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2.xml" ContentType="application/vnd.openxmlformats-officedocument.drawingml.chartshapes+xml"/>
  <Override PartName="/xl/drawings/drawing8.xml" ContentType="application/vnd.openxmlformats-officedocument.drawingml.chartshapes+xml"/>
  <Override PartName="/xl/drawings/drawing7.xml" ContentType="application/vnd.openxmlformats-officedocument.drawingml.chartshapes+xml"/>
  <Override PartName="/xl/drawings/drawing9.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12.xml" ContentType="application/vnd.openxmlformats-officedocument.drawingml.chartshapes+xml"/>
  <Override PartName="/xl/drawings/drawing3.xml" ContentType="application/vnd.openxmlformats-officedocument.drawingml.chartshapes+xml"/>
  <Override PartName="/xl/drawings/drawing14.xml" ContentType="application/vnd.openxmlformats-officedocument.drawingml.chartshapes+xml"/>
  <Override PartName="/xl/drawings/drawing16.xml" ContentType="application/vnd.openxmlformats-officedocument.drawingml.chartshapes+xml"/>
  <Override PartName="/xl/drawings/drawing10.xml" ContentType="application/vnd.openxmlformats-officedocument.drawingml.chartshapes+xml"/>
  <Override PartName="/xl/workbook.xml" ContentType="application/vnd.openxmlformats-officedocument.spreadsheetml.sheet.main+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31.xml" ContentType="application/vnd.openxmlformats-officedocument.drawingml.chart+xml"/>
  <Override PartName="/xl/drawings/drawing26.xml" ContentType="application/vnd.openxmlformats-officedocument.drawing+xml"/>
  <Override PartName="/xl/worksheets/sheet1.xml" ContentType="application/vnd.openxmlformats-officedocument.spreadsheetml.worksheet+xml"/>
  <Override PartName="/xl/charts/chart26.xml" ContentType="application/vnd.openxmlformats-officedocument.drawingml.chart+xml"/>
  <Override PartName="/xl/drawings/drawing21.xml" ContentType="application/vnd.openxmlformats-officedocument.drawing+xml"/>
  <Override PartName="/xl/charts/chart25.xml" ContentType="application/vnd.openxmlformats-officedocument.drawingml.chart+xml"/>
  <Override PartName="/xl/drawings/drawing20.xml" ContentType="application/vnd.openxmlformats-officedocument.drawing+xml"/>
  <Override PartName="/xl/charts/chart27.xml" ContentType="application/vnd.openxmlformats-officedocument.drawingml.chart+xml"/>
  <Override PartName="/xl/drawings/drawing23.xml" ContentType="application/vnd.openxmlformats-officedocument.drawing+xml"/>
  <Override PartName="/xl/charts/chart28.xml" ContentType="application/vnd.openxmlformats-officedocument.drawingml.chart+xml"/>
  <Override PartName="/xl/charts/chart30.xml" ContentType="application/vnd.openxmlformats-officedocument.drawingml.chart+xml"/>
  <Override PartName="/xl/drawings/drawing25.xml" ContentType="application/vnd.openxmlformats-officedocument.drawing+xml"/>
  <Override PartName="/xl/charts/chart29.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2.xml" ContentType="application/vnd.openxmlformats-officedocument.drawing+xml"/>
  <Override PartName="/xl/charts/chart23.xml" ContentType="application/vnd.openxmlformats-officedocument.drawingml.chart+xml"/>
  <Override PartName="/xl/worksheets/sheet9.xml" ContentType="application/vnd.openxmlformats-officedocument.spreadsheetml.worksheet+xml"/>
  <Override PartName="/xl/charts/chart6.xml" ContentType="application/vnd.openxmlformats-officedocument.drawingml.chart+xml"/>
  <Override PartName="/xl/drawings/drawing19.xml" ContentType="application/vnd.openxmlformats-officedocument.drawing+xml"/>
  <Override PartName="/xl/charts/chart5.xml" ContentType="application/vnd.openxmlformats-officedocument.drawingml.chart+xml"/>
  <Override PartName="/xl/charts/chart7.xml" ContentType="application/vnd.openxmlformats-officedocument.drawingml.chart+xml"/>
  <Override PartName="/xl/worksheets/sheet8.xml" ContentType="application/vnd.openxmlformats-officedocument.spreadsheetml.worksheet+xml"/>
  <Override PartName="/xl/charts/chart8.xml" ContentType="application/vnd.openxmlformats-officedocument.drawingml.chart+xml"/>
  <Override PartName="/xl/charts/chart10.xml" ContentType="application/vnd.openxmlformats-officedocument.drawingml.chart+xml"/>
  <Override PartName="/xl/charts/chart9.xml" ContentType="application/vnd.openxmlformats-officedocument.drawingml.chart+xml"/>
  <Override PartName="/xl/drawings/drawing11.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sheets/sheet11.xml" ContentType="application/vnd.openxmlformats-officedocument.spreadsheetml.worksheet+xml"/>
  <Override PartName="/xl/charts/chart4.xml" ContentType="application/vnd.openxmlformats-officedocument.drawingml.char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6.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sheets/sheet14.xml" ContentType="application/vnd.openxmlformats-officedocument.spreadsheetml.worksheet+xml"/>
  <Override PartName="/xl/worksheets/sheet12.xml" ContentType="application/vnd.openxmlformats-officedocument.spreadsheetml.worksheet+xml"/>
  <Override PartName="/xl/charts/chart3.xml" ContentType="application/vnd.openxmlformats-officedocument.drawingml.chart+xml"/>
  <Override PartName="/xl/worksheets/sheet13.xml" ContentType="application/vnd.openxmlformats-officedocument.spreadsheetml.worksheet+xml"/>
  <Override PartName="/xl/charts/chart2.xml" ContentType="application/vnd.openxmlformats-officedocument.drawingml.chart+xml"/>
  <Override PartName="/xl/worksheets/sheet6.xml" ContentType="application/vnd.openxmlformats-officedocument.spreadsheetml.worksheet+xml"/>
  <Override PartName="/xl/worksheets/sheet10.xml" ContentType="application/vnd.openxmlformats-officedocument.spreadsheetml.worksheet+xml"/>
  <Override PartName="/xl/charts/chart11.xml" ContentType="application/vnd.openxmlformats-officedocument.drawingml.chart+xml"/>
  <Override PartName="/xl/charts/chart17.xml" ContentType="application/vnd.openxmlformats-officedocument.drawingml.chart+xml"/>
  <Override PartName="/xl/charts/chart16.xml" ContentType="application/vnd.openxmlformats-officedocument.drawingml.chart+xml"/>
  <Override PartName="/xl/drawings/drawing17.xml" ContentType="application/vnd.openxmlformats-officedocument.drawing+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worksheets/sheet4.xml" ContentType="application/vnd.openxmlformats-officedocument.spreadsheetml.worksheet+xml"/>
  <Override PartName="/xl/drawings/drawing15.xml" ContentType="application/vnd.openxmlformats-officedocument.drawing+xml"/>
  <Override PartName="/xl/charts/chart14.xml" ContentType="application/vnd.openxmlformats-officedocument.drawingml.chart+xml"/>
  <Override PartName="/xl/charts/chart13.xml" ContentType="application/vnd.openxmlformats-officedocument.drawingml.chart+xml"/>
  <Override PartName="/xl/worksheets/sheet5.xml" ContentType="application/vnd.openxmlformats-officedocument.spreadsheetml.worksheet+xml"/>
  <Override PartName="/xl/charts/chart12.xml" ContentType="application/vnd.openxmlformats-officedocument.drawingml.chart+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8.xml" ContentType="application/vnd.openxmlformats-officedocument.spreadsheetml.externalLink+xml"/>
  <Override PartName="/xl/externalLinks/externalLink7.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490" yWindow="-270" windowWidth="14385" windowHeight="10320" tabRatio="908" firstSheet="5" activeTab="9"/>
  </bookViews>
  <sheets>
    <sheet name="Figure 4.1" sheetId="1" r:id="rId1"/>
    <sheet name="Table 4.1" sheetId="15" r:id="rId2"/>
    <sheet name="Employ Pop ratio" sheetId="2" state="hidden" r:id="rId3"/>
    <sheet name="Figure 4.2" sheetId="7" r:id="rId4"/>
    <sheet name="Figure 4.3" sheetId="19" r:id="rId5"/>
    <sheet name="Figure 4.4" sheetId="16" r:id="rId6"/>
    <sheet name="Figure 4.5" sheetId="6" r:id="rId7"/>
    <sheet name="Figure 4.6" sheetId="3" r:id="rId8"/>
    <sheet name="Figure 4.7" sheetId="4" r:id="rId9"/>
    <sheet name="Figure 4.8" sheetId="17" r:id="rId10"/>
    <sheet name="Figure 4.9" sheetId="18" r:id="rId11"/>
    <sheet name="Figure 4.10" sheetId="10" r:id="rId12"/>
    <sheet name="Figure 4.11" sheetId="5" r:id="rId13"/>
    <sheet name="Figure 4.12" sheetId="12" r:id="rId14"/>
    <sheet name="Figure 4.13" sheetId="13" r:id="rId15"/>
    <sheet name="Figure 4.14" sheetId="14"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3" hidden="1">'Figure 4.12'!$A$1:$U$149</definedName>
    <definedName name="_xlnm._FilterDatabase" localSheetId="14" hidden="1">'Figure 4.13'!$A$1:$X$149</definedName>
    <definedName name="_xlnm._FilterDatabase" localSheetId="15" hidden="1">'Figure 4.14'!$A$1:$R$149</definedName>
    <definedName name="_xlnm._FilterDatabase" localSheetId="9" hidden="1">'Figure 4.8'!$A$3:$AB$168</definedName>
    <definedName name="basic_req" localSheetId="11">'[1]Source (Basic Req)'!$A$1:$K$144</definedName>
    <definedName name="basic_req">'[2]Source (Basic Req)'!$A$1:$K$144</definedName>
    <definedName name="competitiveness" localSheetId="11">'[1]Source(Compet-overall)'!$A$1:$I$144</definedName>
    <definedName name="competitiveness">'[2]Source(Compet-overall)'!$A$1:$I$144</definedName>
    <definedName name="current_acct" localSheetId="11">'[1]Source (Current Acct.)'!$A$1:$AS$185</definedName>
    <definedName name="current_acct">'[2]Source (Current Acct.)'!$A$1:$AS$185</definedName>
    <definedName name="cycle" localSheetId="11">'[1]Source (Cycle)'!$A$2:$AP$185</definedName>
    <definedName name="cycle">'[2]Source (Cycle)'!$A$2:$AP$185</definedName>
    <definedName name="gdp_growth" localSheetId="11">'[1]Source (GDP growth)'!$A$1:$AS$185</definedName>
    <definedName name="gdp_growth">'[2]Source (GDP growth)'!$A$1:$AS$185</definedName>
    <definedName name="gdp_ppp_pc" localSheetId="11">'[1]Source (GDP PPP pc)'!$A$1:$X$185</definedName>
    <definedName name="gdp_ppp_pc">'[2]Source (GDP PPP pc)'!$A$1:$X$185</definedName>
    <definedName name="gov_exp" localSheetId="11">'[1]Source (Gov exp)'!$A$1:$AS$185</definedName>
    <definedName name="gov_exp">'[2]Source (Gov exp)'!$A$1:$AR$185</definedName>
    <definedName name="inflation1" localSheetId="11">'[1]Source (Inflation)'!$A$1:$AR$185</definedName>
    <definedName name="inflation1">'[2]Source (Inflation)'!$A$1:$AR$185</definedName>
    <definedName name="land_area" localSheetId="11">'[1]Source (Land area)'!$A$1:$BA$247</definedName>
    <definedName name="land_area">'[2]Source (Land area)'!$A$1:$BA$247</definedName>
    <definedName name="population" localSheetId="11">'[1]Source (Population)'!$A$1:$X$185</definedName>
    <definedName name="population">'[2]Source (Population)'!$A$1:$X$185</definedName>
    <definedName name="_xlnm.Print_Area" localSheetId="11">'Figure 4.10'!$A$35:$W$60</definedName>
    <definedName name="_xlnm.Print_Area" localSheetId="5">'Figure 4.4'!$B$24:$V$28</definedName>
    <definedName name="public_gross_debt" localSheetId="11">'[1]Source (Public Gross Debt)'!$A$1:$AS$185</definedName>
    <definedName name="public_gross_debt">'[2]Source (Public Gross Debt)'!$A$1:$AS$185</definedName>
    <definedName name="savings" localSheetId="11">'[1]Source (Savings)'!$A$1:$AR$185</definedName>
    <definedName name="savings">'[2]Source (Savings)'!$A$1:$AR$185</definedName>
    <definedName name="trend" localSheetId="11">'[1]Source (Trend)'!$A$2:$AO$185</definedName>
    <definedName name="trend">'[2]Source (Trend)'!$A$2:$AO$185</definedName>
    <definedName name="world_risk" localSheetId="11">'[1]Source (World Risk Index)'!$B$11:$H$184</definedName>
    <definedName name="world_risk">'[2]Source (World Risk Index)'!$B$11:$H$184</definedName>
  </definedNames>
  <calcPr calcId="145621" concurrentCalc="0"/>
</workbook>
</file>

<file path=xl/calcChain.xml><?xml version="1.0" encoding="utf-8"?>
<calcChain xmlns="http://schemas.openxmlformats.org/spreadsheetml/2006/main">
  <c r="AE7" i="17" l="1"/>
  <c r="I174" i="17"/>
  <c r="I173" i="17"/>
  <c r="I172" i="17"/>
  <c r="N170" i="17"/>
  <c r="M170" i="17"/>
  <c r="L170" i="17"/>
  <c r="Z167" i="17"/>
  <c r="K170" i="17"/>
  <c r="J170" i="17"/>
  <c r="I170" i="17"/>
  <c r="H170" i="17"/>
  <c r="V167" i="17"/>
  <c r="G170" i="17"/>
  <c r="F170" i="17"/>
  <c r="E170" i="17"/>
  <c r="D170" i="17"/>
  <c r="R167" i="17"/>
  <c r="C170" i="17"/>
  <c r="AB168" i="17"/>
  <c r="AA168" i="17"/>
  <c r="Z168" i="17"/>
  <c r="Y168" i="17"/>
  <c r="X168" i="17"/>
  <c r="W168" i="17"/>
  <c r="V168" i="17"/>
  <c r="U168" i="17"/>
  <c r="T168" i="17"/>
  <c r="S168" i="17"/>
  <c r="R168" i="17"/>
  <c r="Q168" i="17"/>
  <c r="P168" i="17"/>
  <c r="AB167" i="17"/>
  <c r="AA167" i="17"/>
  <c r="Y167" i="17"/>
  <c r="X167" i="17"/>
  <c r="W167" i="17"/>
  <c r="U167" i="17"/>
  <c r="T167" i="17"/>
  <c r="S167" i="17"/>
  <c r="Q167" i="17"/>
  <c r="P167" i="17"/>
  <c r="AB166" i="17"/>
  <c r="AA166" i="17"/>
  <c r="Z166" i="17"/>
  <c r="Y166" i="17"/>
  <c r="X166" i="17"/>
  <c r="W166" i="17"/>
  <c r="V166" i="17"/>
  <c r="U166" i="17"/>
  <c r="T166" i="17"/>
  <c r="S166" i="17"/>
  <c r="Q166" i="17"/>
  <c r="P166" i="17"/>
  <c r="AB165" i="17"/>
  <c r="AA165" i="17"/>
  <c r="Z165" i="17"/>
  <c r="Y165" i="17"/>
  <c r="X165" i="17"/>
  <c r="W165" i="17"/>
  <c r="V165" i="17"/>
  <c r="U165" i="17"/>
  <c r="T165" i="17"/>
  <c r="S165" i="17"/>
  <c r="R165" i="17"/>
  <c r="Q165" i="17"/>
  <c r="P165" i="17"/>
  <c r="AB164" i="17"/>
  <c r="AA164" i="17"/>
  <c r="Z164" i="17"/>
  <c r="Y164" i="17"/>
  <c r="X164" i="17"/>
  <c r="W164" i="17"/>
  <c r="V164" i="17"/>
  <c r="U164" i="17"/>
  <c r="T164" i="17"/>
  <c r="S164" i="17"/>
  <c r="R164" i="17"/>
  <c r="Q164" i="17"/>
  <c r="P164" i="17"/>
  <c r="AB163" i="17"/>
  <c r="AA163" i="17"/>
  <c r="Z163" i="17"/>
  <c r="Y163" i="17"/>
  <c r="X163" i="17"/>
  <c r="W163" i="17"/>
  <c r="V163" i="17"/>
  <c r="U163" i="17"/>
  <c r="T163" i="17"/>
  <c r="S163" i="17"/>
  <c r="R163" i="17"/>
  <c r="Q163" i="17"/>
  <c r="P163" i="17"/>
  <c r="AB162" i="17"/>
  <c r="AA162" i="17"/>
  <c r="Z162" i="17"/>
  <c r="Y162" i="17"/>
  <c r="X162" i="17"/>
  <c r="W162" i="17"/>
  <c r="V162" i="17"/>
  <c r="U162" i="17"/>
  <c r="T162" i="17"/>
  <c r="S162" i="17"/>
  <c r="R162" i="17"/>
  <c r="Q162" i="17"/>
  <c r="P162" i="17"/>
  <c r="AB161" i="17"/>
  <c r="AA161" i="17"/>
  <c r="Z161" i="17"/>
  <c r="Y161" i="17"/>
  <c r="X161" i="17"/>
  <c r="W161" i="17"/>
  <c r="V161" i="17"/>
  <c r="U161" i="17"/>
  <c r="T161" i="17"/>
  <c r="S161" i="17"/>
  <c r="R161" i="17"/>
  <c r="Q161" i="17"/>
  <c r="P161" i="17"/>
  <c r="AB160" i="17"/>
  <c r="AA160" i="17"/>
  <c r="Z160" i="17"/>
  <c r="Y160" i="17"/>
  <c r="X160" i="17"/>
  <c r="W160" i="17"/>
  <c r="V160" i="17"/>
  <c r="U160" i="17"/>
  <c r="T160" i="17"/>
  <c r="S160" i="17"/>
  <c r="R160" i="17"/>
  <c r="Q160" i="17"/>
  <c r="P160" i="17"/>
  <c r="AB159" i="17"/>
  <c r="AA159" i="17"/>
  <c r="Z159" i="17"/>
  <c r="Y159" i="17"/>
  <c r="X159" i="17"/>
  <c r="W159" i="17"/>
  <c r="V159" i="17"/>
  <c r="U159" i="17"/>
  <c r="T159" i="17"/>
  <c r="S159" i="17"/>
  <c r="R159" i="17"/>
  <c r="Q159" i="17"/>
  <c r="P159" i="17"/>
  <c r="AB158" i="17"/>
  <c r="AA158" i="17"/>
  <c r="Z158" i="17"/>
  <c r="Y158" i="17"/>
  <c r="X158" i="17"/>
  <c r="W158" i="17"/>
  <c r="V158" i="17"/>
  <c r="U158" i="17"/>
  <c r="T158" i="17"/>
  <c r="S158" i="17"/>
  <c r="R158" i="17"/>
  <c r="Q158" i="17"/>
  <c r="P158" i="17"/>
  <c r="AB157" i="17"/>
  <c r="AA157" i="17"/>
  <c r="Z157" i="17"/>
  <c r="Y157" i="17"/>
  <c r="X157" i="17"/>
  <c r="W157" i="17"/>
  <c r="V157" i="17"/>
  <c r="U157" i="17"/>
  <c r="T157" i="17"/>
  <c r="S157" i="17"/>
  <c r="R157" i="17"/>
  <c r="Q157" i="17"/>
  <c r="P157" i="17"/>
  <c r="AB156" i="17"/>
  <c r="AA156" i="17"/>
  <c r="Z156" i="17"/>
  <c r="Y156" i="17"/>
  <c r="X156" i="17"/>
  <c r="W156" i="17"/>
  <c r="V156" i="17"/>
  <c r="U156" i="17"/>
  <c r="T156" i="17"/>
  <c r="S156" i="17"/>
  <c r="R156" i="17"/>
  <c r="Q156" i="17"/>
  <c r="P156" i="17"/>
  <c r="AB155" i="17"/>
  <c r="AA155" i="17"/>
  <c r="Z155" i="17"/>
  <c r="Y155" i="17"/>
  <c r="X155" i="17"/>
  <c r="W155" i="17"/>
  <c r="V155" i="17"/>
  <c r="U155" i="17"/>
  <c r="T155" i="17"/>
  <c r="S155" i="17"/>
  <c r="R155" i="17"/>
  <c r="Q155" i="17"/>
  <c r="P155" i="17"/>
  <c r="AB154" i="17"/>
  <c r="AA154" i="17"/>
  <c r="Z154" i="17"/>
  <c r="Y154" i="17"/>
  <c r="X154" i="17"/>
  <c r="W154" i="17"/>
  <c r="V154" i="17"/>
  <c r="U154" i="17"/>
  <c r="T154" i="17"/>
  <c r="S154" i="17"/>
  <c r="R154" i="17"/>
  <c r="Q154" i="17"/>
  <c r="P154" i="17"/>
  <c r="AB153" i="17"/>
  <c r="AA153" i="17"/>
  <c r="Z153" i="17"/>
  <c r="Y153" i="17"/>
  <c r="X153" i="17"/>
  <c r="W153" i="17"/>
  <c r="V153" i="17"/>
  <c r="U153" i="17"/>
  <c r="T153" i="17"/>
  <c r="S153" i="17"/>
  <c r="R153" i="17"/>
  <c r="Q153" i="17"/>
  <c r="P153" i="17"/>
  <c r="AB152" i="17"/>
  <c r="AA152" i="17"/>
  <c r="Z152" i="17"/>
  <c r="Y152" i="17"/>
  <c r="X152" i="17"/>
  <c r="W152" i="17"/>
  <c r="V152" i="17"/>
  <c r="U152" i="17"/>
  <c r="T152" i="17"/>
  <c r="S152" i="17"/>
  <c r="R152" i="17"/>
  <c r="Q152" i="17"/>
  <c r="P152" i="17"/>
  <c r="AB151" i="17"/>
  <c r="AA151" i="17"/>
  <c r="Z151" i="17"/>
  <c r="Y151" i="17"/>
  <c r="X151" i="17"/>
  <c r="W151" i="17"/>
  <c r="V151" i="17"/>
  <c r="U151" i="17"/>
  <c r="T151" i="17"/>
  <c r="S151" i="17"/>
  <c r="R151" i="17"/>
  <c r="Q151" i="17"/>
  <c r="P151" i="17"/>
  <c r="AB150" i="17"/>
  <c r="AA150" i="17"/>
  <c r="Z150" i="17"/>
  <c r="Y150" i="17"/>
  <c r="X150" i="17"/>
  <c r="W150" i="17"/>
  <c r="V150" i="17"/>
  <c r="U150" i="17"/>
  <c r="T150" i="17"/>
  <c r="S150" i="17"/>
  <c r="R150" i="17"/>
  <c r="Q150" i="17"/>
  <c r="P150" i="17"/>
  <c r="AB149" i="17"/>
  <c r="AA149" i="17"/>
  <c r="Z149" i="17"/>
  <c r="Y149" i="17"/>
  <c r="X149" i="17"/>
  <c r="W149" i="17"/>
  <c r="V149" i="17"/>
  <c r="U149" i="17"/>
  <c r="T149" i="17"/>
  <c r="S149" i="17"/>
  <c r="R149" i="17"/>
  <c r="Q149" i="17"/>
  <c r="P149" i="17"/>
  <c r="AB148" i="17"/>
  <c r="AA148" i="17"/>
  <c r="Z148" i="17"/>
  <c r="Y148" i="17"/>
  <c r="X148" i="17"/>
  <c r="W148" i="17"/>
  <c r="V148" i="17"/>
  <c r="U148" i="17"/>
  <c r="T148" i="17"/>
  <c r="S148" i="17"/>
  <c r="R148" i="17"/>
  <c r="Q148" i="17"/>
  <c r="P148" i="17"/>
  <c r="AB147" i="17"/>
  <c r="AA147" i="17"/>
  <c r="Z147" i="17"/>
  <c r="Y147" i="17"/>
  <c r="X147" i="17"/>
  <c r="W147" i="17"/>
  <c r="V147" i="17"/>
  <c r="U147" i="17"/>
  <c r="T147" i="17"/>
  <c r="S147" i="17"/>
  <c r="R147" i="17"/>
  <c r="Q147" i="17"/>
  <c r="P147" i="17"/>
  <c r="AB146" i="17"/>
  <c r="AA146" i="17"/>
  <c r="Z146" i="17"/>
  <c r="Y146" i="17"/>
  <c r="X146" i="17"/>
  <c r="W146" i="17"/>
  <c r="V146" i="17"/>
  <c r="U146" i="17"/>
  <c r="T146" i="17"/>
  <c r="S146" i="17"/>
  <c r="R146" i="17"/>
  <c r="Q146" i="17"/>
  <c r="P146" i="17"/>
  <c r="AB145" i="17"/>
  <c r="AA145" i="17"/>
  <c r="Z145" i="17"/>
  <c r="Y145" i="17"/>
  <c r="X145" i="17"/>
  <c r="W145" i="17"/>
  <c r="V145" i="17"/>
  <c r="U145" i="17"/>
  <c r="T145" i="17"/>
  <c r="S145" i="17"/>
  <c r="R145" i="17"/>
  <c r="Q145" i="17"/>
  <c r="P145" i="17"/>
  <c r="AB144" i="17"/>
  <c r="AA144" i="17"/>
  <c r="Z144" i="17"/>
  <c r="Y144" i="17"/>
  <c r="X144" i="17"/>
  <c r="W144" i="17"/>
  <c r="V144" i="17"/>
  <c r="U144" i="17"/>
  <c r="T144" i="17"/>
  <c r="S144" i="17"/>
  <c r="R144" i="17"/>
  <c r="Q144" i="17"/>
  <c r="P144" i="17"/>
  <c r="AB143" i="17"/>
  <c r="AA143" i="17"/>
  <c r="Z143" i="17"/>
  <c r="Y143" i="17"/>
  <c r="X143" i="17"/>
  <c r="W143" i="17"/>
  <c r="V143" i="17"/>
  <c r="U143" i="17"/>
  <c r="T143" i="17"/>
  <c r="S143" i="17"/>
  <c r="R143" i="17"/>
  <c r="Q143" i="17"/>
  <c r="P143" i="17"/>
  <c r="AB142" i="17"/>
  <c r="AA142" i="17"/>
  <c r="Z142" i="17"/>
  <c r="Y142" i="17"/>
  <c r="X142" i="17"/>
  <c r="W142" i="17"/>
  <c r="V142" i="17"/>
  <c r="U142" i="17"/>
  <c r="T142" i="17"/>
  <c r="S142" i="17"/>
  <c r="R142" i="17"/>
  <c r="Q142" i="17"/>
  <c r="P142" i="17"/>
  <c r="AB141" i="17"/>
  <c r="AA141" i="17"/>
  <c r="Z141" i="17"/>
  <c r="Y141" i="17"/>
  <c r="X141" i="17"/>
  <c r="W141" i="17"/>
  <c r="V141" i="17"/>
  <c r="U141" i="17"/>
  <c r="T141" i="17"/>
  <c r="S141" i="17"/>
  <c r="R141" i="17"/>
  <c r="Q141" i="17"/>
  <c r="P141" i="17"/>
  <c r="AB140" i="17"/>
  <c r="AA140" i="17"/>
  <c r="Z140" i="17"/>
  <c r="Y140" i="17"/>
  <c r="X140" i="17"/>
  <c r="W140" i="17"/>
  <c r="V140" i="17"/>
  <c r="U140" i="17"/>
  <c r="T140" i="17"/>
  <c r="S140" i="17"/>
  <c r="R140" i="17"/>
  <c r="Q140" i="17"/>
  <c r="P140" i="17"/>
  <c r="AB139" i="17"/>
  <c r="AA139" i="17"/>
  <c r="Z139" i="17"/>
  <c r="Y139" i="17"/>
  <c r="X139" i="17"/>
  <c r="W139" i="17"/>
  <c r="V139" i="17"/>
  <c r="U139" i="17"/>
  <c r="T139" i="17"/>
  <c r="S139" i="17"/>
  <c r="R139" i="17"/>
  <c r="Q139" i="17"/>
  <c r="P139" i="17"/>
  <c r="AB138" i="17"/>
  <c r="AA138" i="17"/>
  <c r="Z138" i="17"/>
  <c r="Y138" i="17"/>
  <c r="X138" i="17"/>
  <c r="W138" i="17"/>
  <c r="V138" i="17"/>
  <c r="U138" i="17"/>
  <c r="T138" i="17"/>
  <c r="S138" i="17"/>
  <c r="R138" i="17"/>
  <c r="Q138" i="17"/>
  <c r="P138" i="17"/>
  <c r="AB137" i="17"/>
  <c r="AA137" i="17"/>
  <c r="Z137" i="17"/>
  <c r="Y137" i="17"/>
  <c r="X137" i="17"/>
  <c r="W137" i="17"/>
  <c r="V137" i="17"/>
  <c r="U137" i="17"/>
  <c r="T137" i="17"/>
  <c r="S137" i="17"/>
  <c r="R137" i="17"/>
  <c r="Q137" i="17"/>
  <c r="P137" i="17"/>
  <c r="AB136" i="17"/>
  <c r="AA136" i="17"/>
  <c r="Z136" i="17"/>
  <c r="Y136" i="17"/>
  <c r="X136" i="17"/>
  <c r="W136" i="17"/>
  <c r="V136" i="17"/>
  <c r="U136" i="17"/>
  <c r="T136" i="17"/>
  <c r="S136" i="17"/>
  <c r="R136" i="17"/>
  <c r="Q136" i="17"/>
  <c r="P136" i="17"/>
  <c r="AB135" i="17"/>
  <c r="AA135" i="17"/>
  <c r="Z135" i="17"/>
  <c r="Y135" i="17"/>
  <c r="X135" i="17"/>
  <c r="W135" i="17"/>
  <c r="V135" i="17"/>
  <c r="U135" i="17"/>
  <c r="T135" i="17"/>
  <c r="S135" i="17"/>
  <c r="R135" i="17"/>
  <c r="Q135" i="17"/>
  <c r="P135" i="17"/>
  <c r="AB134" i="17"/>
  <c r="AA134" i="17"/>
  <c r="Z134" i="17"/>
  <c r="Y134" i="17"/>
  <c r="X134" i="17"/>
  <c r="W134" i="17"/>
  <c r="V134" i="17"/>
  <c r="U134" i="17"/>
  <c r="T134" i="17"/>
  <c r="S134" i="17"/>
  <c r="R134" i="17"/>
  <c r="Q134" i="17"/>
  <c r="P134" i="17"/>
  <c r="AB133" i="17"/>
  <c r="AA133" i="17"/>
  <c r="Z133" i="17"/>
  <c r="Y133" i="17"/>
  <c r="X133" i="17"/>
  <c r="W133" i="17"/>
  <c r="V133" i="17"/>
  <c r="U133" i="17"/>
  <c r="T133" i="17"/>
  <c r="S133" i="17"/>
  <c r="R133" i="17"/>
  <c r="Q133" i="17"/>
  <c r="P133" i="17"/>
  <c r="AB132" i="17"/>
  <c r="AA132" i="17"/>
  <c r="Z132" i="17"/>
  <c r="Y132" i="17"/>
  <c r="X132" i="17"/>
  <c r="W132" i="17"/>
  <c r="V132" i="17"/>
  <c r="U132" i="17"/>
  <c r="T132" i="17"/>
  <c r="S132" i="17"/>
  <c r="R132" i="17"/>
  <c r="Q132" i="17"/>
  <c r="P132" i="17"/>
  <c r="AB131" i="17"/>
  <c r="AA131" i="17"/>
  <c r="Z131" i="17"/>
  <c r="Y131" i="17"/>
  <c r="X131" i="17"/>
  <c r="W131" i="17"/>
  <c r="V131" i="17"/>
  <c r="U131" i="17"/>
  <c r="T131" i="17"/>
  <c r="S131" i="17"/>
  <c r="R131" i="17"/>
  <c r="Q131" i="17"/>
  <c r="P131" i="17"/>
  <c r="AB130" i="17"/>
  <c r="AA130" i="17"/>
  <c r="Z130" i="17"/>
  <c r="Y130" i="17"/>
  <c r="X130" i="17"/>
  <c r="W130" i="17"/>
  <c r="V130" i="17"/>
  <c r="U130" i="17"/>
  <c r="T130" i="17"/>
  <c r="S130" i="17"/>
  <c r="R130" i="17"/>
  <c r="Q130" i="17"/>
  <c r="P130" i="17"/>
  <c r="AB129" i="17"/>
  <c r="AA129" i="17"/>
  <c r="Z129" i="17"/>
  <c r="Y129" i="17"/>
  <c r="X129" i="17"/>
  <c r="W129" i="17"/>
  <c r="V129" i="17"/>
  <c r="U129" i="17"/>
  <c r="T129" i="17"/>
  <c r="S129" i="17"/>
  <c r="R129" i="17"/>
  <c r="Q129" i="17"/>
  <c r="P129" i="17"/>
  <c r="AB128" i="17"/>
  <c r="AA128" i="17"/>
  <c r="Z128" i="17"/>
  <c r="Y128" i="17"/>
  <c r="X128" i="17"/>
  <c r="W128" i="17"/>
  <c r="V128" i="17"/>
  <c r="U128" i="17"/>
  <c r="T128" i="17"/>
  <c r="S128" i="17"/>
  <c r="R128" i="17"/>
  <c r="Q128" i="17"/>
  <c r="P128" i="17"/>
  <c r="AB127" i="17"/>
  <c r="AA127" i="17"/>
  <c r="Z127" i="17"/>
  <c r="Y127" i="17"/>
  <c r="X127" i="17"/>
  <c r="W127" i="17"/>
  <c r="V127" i="17"/>
  <c r="U127" i="17"/>
  <c r="T127" i="17"/>
  <c r="S127" i="17"/>
  <c r="R127" i="17"/>
  <c r="Q127" i="17"/>
  <c r="P127" i="17"/>
  <c r="AB126" i="17"/>
  <c r="AA126" i="17"/>
  <c r="Z126" i="17"/>
  <c r="Y126" i="17"/>
  <c r="X126" i="17"/>
  <c r="W126" i="17"/>
  <c r="V126" i="17"/>
  <c r="U126" i="17"/>
  <c r="T126" i="17"/>
  <c r="S126" i="17"/>
  <c r="R126" i="17"/>
  <c r="Q126" i="17"/>
  <c r="P126" i="17"/>
  <c r="AB125" i="17"/>
  <c r="AA125" i="17"/>
  <c r="Z125" i="17"/>
  <c r="Y125" i="17"/>
  <c r="X125" i="17"/>
  <c r="W125" i="17"/>
  <c r="V125" i="17"/>
  <c r="U125" i="17"/>
  <c r="T125" i="17"/>
  <c r="S125" i="17"/>
  <c r="R125" i="17"/>
  <c r="Q125" i="17"/>
  <c r="P125" i="17"/>
  <c r="AB124" i="17"/>
  <c r="AA124" i="17"/>
  <c r="Z124" i="17"/>
  <c r="Y124" i="17"/>
  <c r="X124" i="17"/>
  <c r="W124" i="17"/>
  <c r="V124" i="17"/>
  <c r="U124" i="17"/>
  <c r="T124" i="17"/>
  <c r="S124" i="17"/>
  <c r="R124" i="17"/>
  <c r="Q124" i="17"/>
  <c r="P124" i="17"/>
  <c r="AB123" i="17"/>
  <c r="AA123" i="17"/>
  <c r="Z123" i="17"/>
  <c r="Y123" i="17"/>
  <c r="X123" i="17"/>
  <c r="W123" i="17"/>
  <c r="V123" i="17"/>
  <c r="U123" i="17"/>
  <c r="T123" i="17"/>
  <c r="S123" i="17"/>
  <c r="R123" i="17"/>
  <c r="Q123" i="17"/>
  <c r="P123" i="17"/>
  <c r="AB122" i="17"/>
  <c r="AA122" i="17"/>
  <c r="Z122" i="17"/>
  <c r="Y122" i="17"/>
  <c r="X122" i="17"/>
  <c r="W122" i="17"/>
  <c r="V122" i="17"/>
  <c r="U122" i="17"/>
  <c r="T122" i="17"/>
  <c r="S122" i="17"/>
  <c r="R122" i="17"/>
  <c r="Q122" i="17"/>
  <c r="P122" i="17"/>
  <c r="AB121" i="17"/>
  <c r="AA121" i="17"/>
  <c r="Z121" i="17"/>
  <c r="Y121" i="17"/>
  <c r="X121" i="17"/>
  <c r="W121" i="17"/>
  <c r="V121" i="17"/>
  <c r="U121" i="17"/>
  <c r="T121" i="17"/>
  <c r="S121" i="17"/>
  <c r="R121" i="17"/>
  <c r="Q121" i="17"/>
  <c r="P121" i="17"/>
  <c r="AB120" i="17"/>
  <c r="AA120" i="17"/>
  <c r="Z120" i="17"/>
  <c r="Y120" i="17"/>
  <c r="X120" i="17"/>
  <c r="W120" i="17"/>
  <c r="V120" i="17"/>
  <c r="U120" i="17"/>
  <c r="T120" i="17"/>
  <c r="S120" i="17"/>
  <c r="R120" i="17"/>
  <c r="Q120" i="17"/>
  <c r="P120" i="17"/>
  <c r="AB119" i="17"/>
  <c r="AA119" i="17"/>
  <c r="Z119" i="17"/>
  <c r="Y119" i="17"/>
  <c r="X119" i="17"/>
  <c r="W119" i="17"/>
  <c r="V119" i="17"/>
  <c r="U119" i="17"/>
  <c r="T119" i="17"/>
  <c r="S119" i="17"/>
  <c r="R119" i="17"/>
  <c r="Q119" i="17"/>
  <c r="P119" i="17"/>
  <c r="AB118" i="17"/>
  <c r="AA118" i="17"/>
  <c r="Z118" i="17"/>
  <c r="Y118" i="17"/>
  <c r="X118" i="17"/>
  <c r="W118" i="17"/>
  <c r="V118" i="17"/>
  <c r="U118" i="17"/>
  <c r="T118" i="17"/>
  <c r="S118" i="17"/>
  <c r="R118" i="17"/>
  <c r="Q118" i="17"/>
  <c r="P118" i="17"/>
  <c r="AB117" i="17"/>
  <c r="AA117" i="17"/>
  <c r="Z117" i="17"/>
  <c r="Y117" i="17"/>
  <c r="X117" i="17"/>
  <c r="W117" i="17"/>
  <c r="V117" i="17"/>
  <c r="U117" i="17"/>
  <c r="T117" i="17"/>
  <c r="S117" i="17"/>
  <c r="R117" i="17"/>
  <c r="Q117" i="17"/>
  <c r="P117" i="17"/>
  <c r="AB116" i="17"/>
  <c r="AA116" i="17"/>
  <c r="Z116" i="17"/>
  <c r="Y116" i="17"/>
  <c r="X116" i="17"/>
  <c r="W116" i="17"/>
  <c r="V116" i="17"/>
  <c r="U116" i="17"/>
  <c r="T116" i="17"/>
  <c r="S116" i="17"/>
  <c r="R116" i="17"/>
  <c r="Q116" i="17"/>
  <c r="P116" i="17"/>
  <c r="AB115" i="17"/>
  <c r="AA115" i="17"/>
  <c r="Z115" i="17"/>
  <c r="Y115" i="17"/>
  <c r="X115" i="17"/>
  <c r="W115" i="17"/>
  <c r="V115" i="17"/>
  <c r="U115" i="17"/>
  <c r="T115" i="17"/>
  <c r="S115" i="17"/>
  <c r="R115" i="17"/>
  <c r="Q115" i="17"/>
  <c r="P115" i="17"/>
  <c r="AB114" i="17"/>
  <c r="AA114" i="17"/>
  <c r="Z114" i="17"/>
  <c r="Y114" i="17"/>
  <c r="X114" i="17"/>
  <c r="W114" i="17"/>
  <c r="V114" i="17"/>
  <c r="U114" i="17"/>
  <c r="T114" i="17"/>
  <c r="S114" i="17"/>
  <c r="R114" i="17"/>
  <c r="Q114" i="17"/>
  <c r="P114" i="17"/>
  <c r="AB113" i="17"/>
  <c r="AA113" i="17"/>
  <c r="Z113" i="17"/>
  <c r="Y113" i="17"/>
  <c r="X113" i="17"/>
  <c r="W113" i="17"/>
  <c r="V113" i="17"/>
  <c r="U113" i="17"/>
  <c r="T113" i="17"/>
  <c r="S113" i="17"/>
  <c r="R113" i="17"/>
  <c r="Q113" i="17"/>
  <c r="P113" i="17"/>
  <c r="AB112" i="17"/>
  <c r="AA112" i="17"/>
  <c r="Z112" i="17"/>
  <c r="Y112" i="17"/>
  <c r="X112" i="17"/>
  <c r="W112" i="17"/>
  <c r="V112" i="17"/>
  <c r="U112" i="17"/>
  <c r="T112" i="17"/>
  <c r="S112" i="17"/>
  <c r="R112" i="17"/>
  <c r="Q112" i="17"/>
  <c r="P112" i="17"/>
  <c r="AB111" i="17"/>
  <c r="AA111" i="17"/>
  <c r="Z111" i="17"/>
  <c r="Y111" i="17"/>
  <c r="X111" i="17"/>
  <c r="W111" i="17"/>
  <c r="V111" i="17"/>
  <c r="U111" i="17"/>
  <c r="T111" i="17"/>
  <c r="S111" i="17"/>
  <c r="R111" i="17"/>
  <c r="Q111" i="17"/>
  <c r="P111" i="17"/>
  <c r="AB110" i="17"/>
  <c r="AA110" i="17"/>
  <c r="Z110" i="17"/>
  <c r="Y110" i="17"/>
  <c r="X110" i="17"/>
  <c r="W110" i="17"/>
  <c r="V110" i="17"/>
  <c r="U110" i="17"/>
  <c r="T110" i="17"/>
  <c r="S110" i="17"/>
  <c r="R110" i="17"/>
  <c r="Q110" i="17"/>
  <c r="P110" i="17"/>
  <c r="AB109" i="17"/>
  <c r="AA109" i="17"/>
  <c r="Z109" i="17"/>
  <c r="Y109" i="17"/>
  <c r="X109" i="17"/>
  <c r="W109" i="17"/>
  <c r="V109" i="17"/>
  <c r="U109" i="17"/>
  <c r="T109" i="17"/>
  <c r="S109" i="17"/>
  <c r="R109" i="17"/>
  <c r="Q109" i="17"/>
  <c r="P109" i="17"/>
  <c r="AB108" i="17"/>
  <c r="AA108" i="17"/>
  <c r="Z108" i="17"/>
  <c r="Y108" i="17"/>
  <c r="X108" i="17"/>
  <c r="W108" i="17"/>
  <c r="V108" i="17"/>
  <c r="U108" i="17"/>
  <c r="T108" i="17"/>
  <c r="S108" i="17"/>
  <c r="R108" i="17"/>
  <c r="Q108" i="17"/>
  <c r="P108" i="17"/>
  <c r="AB107" i="17"/>
  <c r="AA107" i="17"/>
  <c r="Z107" i="17"/>
  <c r="Y107" i="17"/>
  <c r="X107" i="17"/>
  <c r="W107" i="17"/>
  <c r="V107" i="17"/>
  <c r="U107" i="17"/>
  <c r="T107" i="17"/>
  <c r="S107" i="17"/>
  <c r="R107" i="17"/>
  <c r="Q107" i="17"/>
  <c r="P107" i="17"/>
  <c r="AB106" i="17"/>
  <c r="AA106" i="17"/>
  <c r="Z106" i="17"/>
  <c r="Y106" i="17"/>
  <c r="X106" i="17"/>
  <c r="W106" i="17"/>
  <c r="V106" i="17"/>
  <c r="U106" i="17"/>
  <c r="T106" i="17"/>
  <c r="S106" i="17"/>
  <c r="R106" i="17"/>
  <c r="Q106" i="17"/>
  <c r="P106" i="17"/>
  <c r="AB105" i="17"/>
  <c r="AA105" i="17"/>
  <c r="Z105" i="17"/>
  <c r="Y105" i="17"/>
  <c r="X105" i="17"/>
  <c r="W105" i="17"/>
  <c r="V105" i="17"/>
  <c r="U105" i="17"/>
  <c r="T105" i="17"/>
  <c r="S105" i="17"/>
  <c r="R105" i="17"/>
  <c r="Q105" i="17"/>
  <c r="P105" i="17"/>
  <c r="AB104" i="17"/>
  <c r="AA104" i="17"/>
  <c r="Z104" i="17"/>
  <c r="Y104" i="17"/>
  <c r="X104" i="17"/>
  <c r="W104" i="17"/>
  <c r="V104" i="17"/>
  <c r="U104" i="17"/>
  <c r="T104" i="17"/>
  <c r="S104" i="17"/>
  <c r="R104" i="17"/>
  <c r="Q104" i="17"/>
  <c r="P104" i="17"/>
  <c r="AB103" i="17"/>
  <c r="AA103" i="17"/>
  <c r="Z103" i="17"/>
  <c r="Y103" i="17"/>
  <c r="X103" i="17"/>
  <c r="W103" i="17"/>
  <c r="V103" i="17"/>
  <c r="U103" i="17"/>
  <c r="T103" i="17"/>
  <c r="S103" i="17"/>
  <c r="R103" i="17"/>
  <c r="Q103" i="17"/>
  <c r="P103" i="17"/>
  <c r="AB102" i="17"/>
  <c r="AA102" i="17"/>
  <c r="Z102" i="17"/>
  <c r="Y102" i="17"/>
  <c r="X102" i="17"/>
  <c r="W102" i="17"/>
  <c r="V102" i="17"/>
  <c r="U102" i="17"/>
  <c r="T102" i="17"/>
  <c r="S102" i="17"/>
  <c r="R102" i="17"/>
  <c r="Q102" i="17"/>
  <c r="P102" i="17"/>
  <c r="AB101" i="17"/>
  <c r="AA101" i="17"/>
  <c r="Z101" i="17"/>
  <c r="Y101" i="17"/>
  <c r="X101" i="17"/>
  <c r="W101" i="17"/>
  <c r="V101" i="17"/>
  <c r="U101" i="17"/>
  <c r="T101" i="17"/>
  <c r="S101" i="17"/>
  <c r="R101" i="17"/>
  <c r="Q101" i="17"/>
  <c r="P101" i="17"/>
  <c r="AB100" i="17"/>
  <c r="AA100" i="17"/>
  <c r="Z100" i="17"/>
  <c r="Y100" i="17"/>
  <c r="X100" i="17"/>
  <c r="W100" i="17"/>
  <c r="V100" i="17"/>
  <c r="U100" i="17"/>
  <c r="T100" i="17"/>
  <c r="S100" i="17"/>
  <c r="R100" i="17"/>
  <c r="Q100" i="17"/>
  <c r="P100" i="17"/>
  <c r="AB99" i="17"/>
  <c r="AA99" i="17"/>
  <c r="Z99" i="17"/>
  <c r="Y99" i="17"/>
  <c r="X99" i="17"/>
  <c r="W99" i="17"/>
  <c r="V99" i="17"/>
  <c r="U99" i="17"/>
  <c r="T99" i="17"/>
  <c r="S99" i="17"/>
  <c r="R99" i="17"/>
  <c r="Q99" i="17"/>
  <c r="P99" i="17"/>
  <c r="AB98" i="17"/>
  <c r="AA98" i="17"/>
  <c r="Z98" i="17"/>
  <c r="Y98" i="17"/>
  <c r="X98" i="17"/>
  <c r="W98" i="17"/>
  <c r="V98" i="17"/>
  <c r="U98" i="17"/>
  <c r="T98" i="17"/>
  <c r="S98" i="17"/>
  <c r="R98" i="17"/>
  <c r="Q98" i="17"/>
  <c r="P98" i="17"/>
  <c r="AB97" i="17"/>
  <c r="AA97" i="17"/>
  <c r="Z97" i="17"/>
  <c r="Y97" i="17"/>
  <c r="X97" i="17"/>
  <c r="W97" i="17"/>
  <c r="V97" i="17"/>
  <c r="U97" i="17"/>
  <c r="T97" i="17"/>
  <c r="S97" i="17"/>
  <c r="R97" i="17"/>
  <c r="Q97" i="17"/>
  <c r="P97" i="17"/>
  <c r="AB96" i="17"/>
  <c r="AA96" i="17"/>
  <c r="Z96" i="17"/>
  <c r="Y96" i="17"/>
  <c r="X96" i="17"/>
  <c r="W96" i="17"/>
  <c r="V96" i="17"/>
  <c r="U96" i="17"/>
  <c r="T96" i="17"/>
  <c r="S96" i="17"/>
  <c r="R96" i="17"/>
  <c r="Q96" i="17"/>
  <c r="P96" i="17"/>
  <c r="AB95" i="17"/>
  <c r="AA95" i="17"/>
  <c r="Z95" i="17"/>
  <c r="Y95" i="17"/>
  <c r="X95" i="17"/>
  <c r="W95" i="17"/>
  <c r="V95" i="17"/>
  <c r="U95" i="17"/>
  <c r="T95" i="17"/>
  <c r="S95" i="17"/>
  <c r="R95" i="17"/>
  <c r="Q95" i="17"/>
  <c r="P95" i="17"/>
  <c r="AB94" i="17"/>
  <c r="AA94" i="17"/>
  <c r="Z94" i="17"/>
  <c r="Y94" i="17"/>
  <c r="X94" i="17"/>
  <c r="W94" i="17"/>
  <c r="V94" i="17"/>
  <c r="U94" i="17"/>
  <c r="T94" i="17"/>
  <c r="S94" i="17"/>
  <c r="R94" i="17"/>
  <c r="Q94" i="17"/>
  <c r="P94" i="17"/>
  <c r="AB93" i="17"/>
  <c r="AA93" i="17"/>
  <c r="Z93" i="17"/>
  <c r="Y93" i="17"/>
  <c r="X93" i="17"/>
  <c r="W93" i="17"/>
  <c r="V93" i="17"/>
  <c r="U93" i="17"/>
  <c r="T93" i="17"/>
  <c r="S93" i="17"/>
  <c r="R93" i="17"/>
  <c r="Q93" i="17"/>
  <c r="P93" i="17"/>
  <c r="AB92" i="17"/>
  <c r="AA92" i="17"/>
  <c r="Z92" i="17"/>
  <c r="Y92" i="17"/>
  <c r="X92" i="17"/>
  <c r="W92" i="17"/>
  <c r="V92" i="17"/>
  <c r="U92" i="17"/>
  <c r="T92" i="17"/>
  <c r="S92" i="17"/>
  <c r="R92" i="17"/>
  <c r="Q92" i="17"/>
  <c r="P92" i="17"/>
  <c r="AB91" i="17"/>
  <c r="AA91" i="17"/>
  <c r="Z91" i="17"/>
  <c r="Y91" i="17"/>
  <c r="X91" i="17"/>
  <c r="W91" i="17"/>
  <c r="V91" i="17"/>
  <c r="U91" i="17"/>
  <c r="T91" i="17"/>
  <c r="S91" i="17"/>
  <c r="R91" i="17"/>
  <c r="Q91" i="17"/>
  <c r="P91" i="17"/>
  <c r="AB90" i="17"/>
  <c r="AA90" i="17"/>
  <c r="Z90" i="17"/>
  <c r="Y90" i="17"/>
  <c r="X90" i="17"/>
  <c r="W90" i="17"/>
  <c r="V90" i="17"/>
  <c r="U90" i="17"/>
  <c r="T90" i="17"/>
  <c r="S90" i="17"/>
  <c r="R90" i="17"/>
  <c r="Q90" i="17"/>
  <c r="P90" i="17"/>
  <c r="AB89" i="17"/>
  <c r="AA89" i="17"/>
  <c r="Z89" i="17"/>
  <c r="Y89" i="17"/>
  <c r="X89" i="17"/>
  <c r="W89" i="17"/>
  <c r="V89" i="17"/>
  <c r="U89" i="17"/>
  <c r="T89" i="17"/>
  <c r="S89" i="17"/>
  <c r="R89" i="17"/>
  <c r="Q89" i="17"/>
  <c r="P89" i="17"/>
  <c r="AB88" i="17"/>
  <c r="AA88" i="17"/>
  <c r="Z88" i="17"/>
  <c r="Y88" i="17"/>
  <c r="X88" i="17"/>
  <c r="W88" i="17"/>
  <c r="V88" i="17"/>
  <c r="U88" i="17"/>
  <c r="T88" i="17"/>
  <c r="S88" i="17"/>
  <c r="R88" i="17"/>
  <c r="Q88" i="17"/>
  <c r="P88" i="17"/>
  <c r="AB87" i="17"/>
  <c r="AA87" i="17"/>
  <c r="Z87" i="17"/>
  <c r="Y87" i="17"/>
  <c r="X87" i="17"/>
  <c r="W87" i="17"/>
  <c r="V87" i="17"/>
  <c r="U87" i="17"/>
  <c r="T87" i="17"/>
  <c r="S87" i="17"/>
  <c r="R87" i="17"/>
  <c r="Q87" i="17"/>
  <c r="P87" i="17"/>
  <c r="AB86" i="17"/>
  <c r="AA86" i="17"/>
  <c r="Z86" i="17"/>
  <c r="Y86" i="17"/>
  <c r="X86" i="17"/>
  <c r="W86" i="17"/>
  <c r="V86" i="17"/>
  <c r="U86" i="17"/>
  <c r="T86" i="17"/>
  <c r="S86" i="17"/>
  <c r="R86" i="17"/>
  <c r="Q86" i="17"/>
  <c r="P86" i="17"/>
  <c r="AB85" i="17"/>
  <c r="AA85" i="17"/>
  <c r="Z85" i="17"/>
  <c r="Y85" i="17"/>
  <c r="X85" i="17"/>
  <c r="W85" i="17"/>
  <c r="V85" i="17"/>
  <c r="U85" i="17"/>
  <c r="T85" i="17"/>
  <c r="S85" i="17"/>
  <c r="R85" i="17"/>
  <c r="Q85" i="17"/>
  <c r="P85" i="17"/>
  <c r="AB84" i="17"/>
  <c r="AA84" i="17"/>
  <c r="Z84" i="17"/>
  <c r="Y84" i="17"/>
  <c r="X84" i="17"/>
  <c r="W84" i="17"/>
  <c r="V84" i="17"/>
  <c r="U84" i="17"/>
  <c r="T84" i="17"/>
  <c r="S84" i="17"/>
  <c r="R84" i="17"/>
  <c r="Q84" i="17"/>
  <c r="P84" i="17"/>
  <c r="AB83" i="17"/>
  <c r="AA83" i="17"/>
  <c r="Z83" i="17"/>
  <c r="Y83" i="17"/>
  <c r="X83" i="17"/>
  <c r="W83" i="17"/>
  <c r="V83" i="17"/>
  <c r="U83" i="17"/>
  <c r="T83" i="17"/>
  <c r="S83" i="17"/>
  <c r="R83" i="17"/>
  <c r="Q83" i="17"/>
  <c r="P83" i="17"/>
  <c r="AB82" i="17"/>
  <c r="AA82" i="17"/>
  <c r="Z82" i="17"/>
  <c r="Y82" i="17"/>
  <c r="X82" i="17"/>
  <c r="W82" i="17"/>
  <c r="V82" i="17"/>
  <c r="U82" i="17"/>
  <c r="T82" i="17"/>
  <c r="S82" i="17"/>
  <c r="R82" i="17"/>
  <c r="Q82" i="17"/>
  <c r="P82" i="17"/>
  <c r="AB81" i="17"/>
  <c r="AA81" i="17"/>
  <c r="Z81" i="17"/>
  <c r="Y81" i="17"/>
  <c r="X81" i="17"/>
  <c r="W81" i="17"/>
  <c r="V81" i="17"/>
  <c r="U81" i="17"/>
  <c r="T81" i="17"/>
  <c r="S81" i="17"/>
  <c r="R81" i="17"/>
  <c r="Q81" i="17"/>
  <c r="P81" i="17"/>
  <c r="AB80" i="17"/>
  <c r="AA80" i="17"/>
  <c r="Z80" i="17"/>
  <c r="Y80" i="17"/>
  <c r="X80" i="17"/>
  <c r="W80" i="17"/>
  <c r="V80" i="17"/>
  <c r="U80" i="17"/>
  <c r="T80" i="17"/>
  <c r="S80" i="17"/>
  <c r="R80" i="17"/>
  <c r="Q80" i="17"/>
  <c r="P80" i="17"/>
  <c r="AB79" i="17"/>
  <c r="AA79" i="17"/>
  <c r="Z79" i="17"/>
  <c r="Y79" i="17"/>
  <c r="X79" i="17"/>
  <c r="W79" i="17"/>
  <c r="V79" i="17"/>
  <c r="U79" i="17"/>
  <c r="T79" i="17"/>
  <c r="S79" i="17"/>
  <c r="R79" i="17"/>
  <c r="Q79" i="17"/>
  <c r="P79" i="17"/>
  <c r="AB78" i="17"/>
  <c r="AA78" i="17"/>
  <c r="Z78" i="17"/>
  <c r="Y78" i="17"/>
  <c r="X78" i="17"/>
  <c r="W78" i="17"/>
  <c r="V78" i="17"/>
  <c r="U78" i="17"/>
  <c r="T78" i="17"/>
  <c r="S78" i="17"/>
  <c r="R78" i="17"/>
  <c r="Q78" i="17"/>
  <c r="P78" i="17"/>
  <c r="AB77" i="17"/>
  <c r="AA77" i="17"/>
  <c r="Z77" i="17"/>
  <c r="Y77" i="17"/>
  <c r="X77" i="17"/>
  <c r="W77" i="17"/>
  <c r="V77" i="17"/>
  <c r="U77" i="17"/>
  <c r="T77" i="17"/>
  <c r="S77" i="17"/>
  <c r="R77" i="17"/>
  <c r="Q77" i="17"/>
  <c r="P77" i="17"/>
  <c r="AB76" i="17"/>
  <c r="AA76" i="17"/>
  <c r="Z76" i="17"/>
  <c r="Y76" i="17"/>
  <c r="X76" i="17"/>
  <c r="W76" i="17"/>
  <c r="V76" i="17"/>
  <c r="U76" i="17"/>
  <c r="T76" i="17"/>
  <c r="S76" i="17"/>
  <c r="R76" i="17"/>
  <c r="Q76" i="17"/>
  <c r="P76" i="17"/>
  <c r="AB75" i="17"/>
  <c r="AA75" i="17"/>
  <c r="Z75" i="17"/>
  <c r="Y75" i="17"/>
  <c r="X75" i="17"/>
  <c r="W75" i="17"/>
  <c r="V75" i="17"/>
  <c r="U75" i="17"/>
  <c r="T75" i="17"/>
  <c r="S75" i="17"/>
  <c r="R75" i="17"/>
  <c r="Q75" i="17"/>
  <c r="P75" i="17"/>
  <c r="AB74" i="17"/>
  <c r="AA74" i="17"/>
  <c r="Z74" i="17"/>
  <c r="Y74" i="17"/>
  <c r="X74" i="17"/>
  <c r="W74" i="17"/>
  <c r="V74" i="17"/>
  <c r="U74" i="17"/>
  <c r="T74" i="17"/>
  <c r="S74" i="17"/>
  <c r="R74" i="17"/>
  <c r="Q74" i="17"/>
  <c r="P74" i="17"/>
  <c r="AB73" i="17"/>
  <c r="AA73" i="17"/>
  <c r="Z73" i="17"/>
  <c r="Y73" i="17"/>
  <c r="X73" i="17"/>
  <c r="W73" i="17"/>
  <c r="V73" i="17"/>
  <c r="U73" i="17"/>
  <c r="T73" i="17"/>
  <c r="S73" i="17"/>
  <c r="R73" i="17"/>
  <c r="Q73" i="17"/>
  <c r="P73" i="17"/>
  <c r="AB72" i="17"/>
  <c r="AA72" i="17"/>
  <c r="Z72" i="17"/>
  <c r="Y72" i="17"/>
  <c r="X72" i="17"/>
  <c r="W72" i="17"/>
  <c r="V72" i="17"/>
  <c r="U72" i="17"/>
  <c r="T72" i="17"/>
  <c r="S72" i="17"/>
  <c r="R72" i="17"/>
  <c r="Q72" i="17"/>
  <c r="P72" i="17"/>
  <c r="AB71" i="17"/>
  <c r="AA71" i="17"/>
  <c r="Z71" i="17"/>
  <c r="Y71" i="17"/>
  <c r="X71" i="17"/>
  <c r="W71" i="17"/>
  <c r="V71" i="17"/>
  <c r="U71" i="17"/>
  <c r="T71" i="17"/>
  <c r="S71" i="17"/>
  <c r="R71" i="17"/>
  <c r="Q71" i="17"/>
  <c r="P71" i="17"/>
  <c r="AB70" i="17"/>
  <c r="AA70" i="17"/>
  <c r="Z70" i="17"/>
  <c r="Y70" i="17"/>
  <c r="X70" i="17"/>
  <c r="W70" i="17"/>
  <c r="V70" i="17"/>
  <c r="U70" i="17"/>
  <c r="T70" i="17"/>
  <c r="S70" i="17"/>
  <c r="R70" i="17"/>
  <c r="Q70" i="17"/>
  <c r="P70" i="17"/>
  <c r="AB69" i="17"/>
  <c r="AA69" i="17"/>
  <c r="Z69" i="17"/>
  <c r="Y69" i="17"/>
  <c r="X69" i="17"/>
  <c r="W69" i="17"/>
  <c r="V69" i="17"/>
  <c r="U69" i="17"/>
  <c r="T69" i="17"/>
  <c r="S69" i="17"/>
  <c r="R69" i="17"/>
  <c r="Q69" i="17"/>
  <c r="P69" i="17"/>
  <c r="AB68" i="17"/>
  <c r="AA68" i="17"/>
  <c r="Z68" i="17"/>
  <c r="Y68" i="17"/>
  <c r="AM6" i="17"/>
  <c r="AM14" i="17"/>
  <c r="X68" i="17"/>
  <c r="W68" i="17"/>
  <c r="V68" i="17"/>
  <c r="U68" i="17"/>
  <c r="AI6" i="17"/>
  <c r="AI14" i="17"/>
  <c r="T68" i="17"/>
  <c r="S68" i="17"/>
  <c r="R68" i="17"/>
  <c r="Q68" i="17"/>
  <c r="AE6" i="17"/>
  <c r="AE14" i="17"/>
  <c r="P68" i="17"/>
  <c r="AB67" i="17"/>
  <c r="AA67" i="17"/>
  <c r="Z67" i="17"/>
  <c r="Y67" i="17"/>
  <c r="X67" i="17"/>
  <c r="W67" i="17"/>
  <c r="V67" i="17"/>
  <c r="U67" i="17"/>
  <c r="T67" i="17"/>
  <c r="S67" i="17"/>
  <c r="R67" i="17"/>
  <c r="Q67" i="17"/>
  <c r="P67" i="17"/>
  <c r="AB66" i="17"/>
  <c r="AA66" i="17"/>
  <c r="Z66" i="17"/>
  <c r="Y66" i="17"/>
  <c r="X66" i="17"/>
  <c r="W66" i="17"/>
  <c r="V66" i="17"/>
  <c r="U66" i="17"/>
  <c r="T66" i="17"/>
  <c r="S66" i="17"/>
  <c r="R66" i="17"/>
  <c r="Q66" i="17"/>
  <c r="P66" i="17"/>
  <c r="AB65" i="17"/>
  <c r="AA65" i="17"/>
  <c r="Z65" i="17"/>
  <c r="Y65" i="17"/>
  <c r="X65" i="17"/>
  <c r="W65" i="17"/>
  <c r="V65" i="17"/>
  <c r="U65" i="17"/>
  <c r="T65" i="17"/>
  <c r="S65" i="17"/>
  <c r="R65" i="17"/>
  <c r="Q65" i="17"/>
  <c r="P65" i="17"/>
  <c r="AB64" i="17"/>
  <c r="AA64" i="17"/>
  <c r="Z64" i="17"/>
  <c r="Y64" i="17"/>
  <c r="X64" i="17"/>
  <c r="W64" i="17"/>
  <c r="V64" i="17"/>
  <c r="U64" i="17"/>
  <c r="T64" i="17"/>
  <c r="S64" i="17"/>
  <c r="R64" i="17"/>
  <c r="Q64" i="17"/>
  <c r="P64" i="17"/>
  <c r="AB63" i="17"/>
  <c r="AA63" i="17"/>
  <c r="Z63" i="17"/>
  <c r="Y63" i="17"/>
  <c r="X63" i="17"/>
  <c r="W63" i="17"/>
  <c r="V63" i="17"/>
  <c r="U63" i="17"/>
  <c r="T63" i="17"/>
  <c r="S63" i="17"/>
  <c r="R63" i="17"/>
  <c r="Q63" i="17"/>
  <c r="P63" i="17"/>
  <c r="AB62" i="17"/>
  <c r="AA62" i="17"/>
  <c r="Z62" i="17"/>
  <c r="Y62" i="17"/>
  <c r="X62" i="17"/>
  <c r="W62" i="17"/>
  <c r="V62" i="17"/>
  <c r="U62" i="17"/>
  <c r="T62" i="17"/>
  <c r="S62" i="17"/>
  <c r="R62" i="17"/>
  <c r="Q62" i="17"/>
  <c r="P62" i="17"/>
  <c r="AB61" i="17"/>
  <c r="AA61" i="17"/>
  <c r="Z61" i="17"/>
  <c r="Y61" i="17"/>
  <c r="X61" i="17"/>
  <c r="W61" i="17"/>
  <c r="V61" i="17"/>
  <c r="U61" i="17"/>
  <c r="T61" i="17"/>
  <c r="S61" i="17"/>
  <c r="R61" i="17"/>
  <c r="Q61" i="17"/>
  <c r="P61" i="17"/>
  <c r="AB60" i="17"/>
  <c r="AA60" i="17"/>
  <c r="Z60" i="17"/>
  <c r="Y60" i="17"/>
  <c r="X60" i="17"/>
  <c r="W60" i="17"/>
  <c r="V60" i="17"/>
  <c r="U60" i="17"/>
  <c r="T60" i="17"/>
  <c r="S60" i="17"/>
  <c r="R60" i="17"/>
  <c r="Q60" i="17"/>
  <c r="P60" i="17"/>
  <c r="AB59" i="17"/>
  <c r="AA59" i="17"/>
  <c r="Z59" i="17"/>
  <c r="Y59" i="17"/>
  <c r="X59" i="17"/>
  <c r="W59" i="17"/>
  <c r="V59" i="17"/>
  <c r="U59" i="17"/>
  <c r="T59" i="17"/>
  <c r="S59" i="17"/>
  <c r="R59" i="17"/>
  <c r="Q59" i="17"/>
  <c r="P59" i="17"/>
  <c r="AB58" i="17"/>
  <c r="AA58" i="17"/>
  <c r="Z58" i="17"/>
  <c r="Y58" i="17"/>
  <c r="X58" i="17"/>
  <c r="W58" i="17"/>
  <c r="V58" i="17"/>
  <c r="U58" i="17"/>
  <c r="T58" i="17"/>
  <c r="S58" i="17"/>
  <c r="R58" i="17"/>
  <c r="Q58" i="17"/>
  <c r="P58" i="17"/>
  <c r="AB57" i="17"/>
  <c r="AA57" i="17"/>
  <c r="Z57" i="17"/>
  <c r="Y57" i="17"/>
  <c r="X57" i="17"/>
  <c r="W57" i="17"/>
  <c r="V57" i="17"/>
  <c r="U57" i="17"/>
  <c r="T57" i="17"/>
  <c r="S57" i="17"/>
  <c r="R57" i="17"/>
  <c r="Q57" i="17"/>
  <c r="P57" i="17"/>
  <c r="AB56" i="17"/>
  <c r="AA56" i="17"/>
  <c r="Z56" i="17"/>
  <c r="Y56" i="17"/>
  <c r="X56" i="17"/>
  <c r="W56" i="17"/>
  <c r="V56" i="17"/>
  <c r="U56" i="17"/>
  <c r="T56" i="17"/>
  <c r="S56" i="17"/>
  <c r="R56" i="17"/>
  <c r="Q56" i="17"/>
  <c r="P56" i="17"/>
  <c r="AB55" i="17"/>
  <c r="AA55" i="17"/>
  <c r="Z55" i="17"/>
  <c r="Y55" i="17"/>
  <c r="X55" i="17"/>
  <c r="W55" i="17"/>
  <c r="V55" i="17"/>
  <c r="U55" i="17"/>
  <c r="T55" i="17"/>
  <c r="S55" i="17"/>
  <c r="R55" i="17"/>
  <c r="Q55" i="17"/>
  <c r="P55" i="17"/>
  <c r="AB54" i="17"/>
  <c r="AA54" i="17"/>
  <c r="Z54" i="17"/>
  <c r="Y54" i="17"/>
  <c r="X54" i="17"/>
  <c r="W54" i="17"/>
  <c r="V54" i="17"/>
  <c r="U54" i="17"/>
  <c r="T54" i="17"/>
  <c r="S54" i="17"/>
  <c r="R54" i="17"/>
  <c r="Q54" i="17"/>
  <c r="P54" i="17"/>
  <c r="AB53" i="17"/>
  <c r="AA53" i="17"/>
  <c r="Z53" i="17"/>
  <c r="Y53" i="17"/>
  <c r="X53" i="17"/>
  <c r="W53" i="17"/>
  <c r="V53" i="17"/>
  <c r="U53" i="17"/>
  <c r="T53" i="17"/>
  <c r="S53" i="17"/>
  <c r="R53" i="17"/>
  <c r="Q53" i="17"/>
  <c r="P53" i="17"/>
  <c r="AB52" i="17"/>
  <c r="AA52" i="17"/>
  <c r="Z52" i="17"/>
  <c r="Y52" i="17"/>
  <c r="X52" i="17"/>
  <c r="W52" i="17"/>
  <c r="V52" i="17"/>
  <c r="U52" i="17"/>
  <c r="T52" i="17"/>
  <c r="S52" i="17"/>
  <c r="R52" i="17"/>
  <c r="Q52" i="17"/>
  <c r="P52" i="17"/>
  <c r="AB51" i="17"/>
  <c r="AA51" i="17"/>
  <c r="Z51" i="17"/>
  <c r="Y51" i="17"/>
  <c r="X51" i="17"/>
  <c r="W51" i="17"/>
  <c r="V51" i="17"/>
  <c r="U51" i="17"/>
  <c r="T51" i="17"/>
  <c r="S51" i="17"/>
  <c r="R51" i="17"/>
  <c r="Q51" i="17"/>
  <c r="P51" i="17"/>
  <c r="AB50" i="17"/>
  <c r="AA50" i="17"/>
  <c r="Z50" i="17"/>
  <c r="Y50" i="17"/>
  <c r="X50" i="17"/>
  <c r="W50" i="17"/>
  <c r="V50" i="17"/>
  <c r="U50" i="17"/>
  <c r="T50" i="17"/>
  <c r="S50" i="17"/>
  <c r="R50" i="17"/>
  <c r="Q50" i="17"/>
  <c r="P50" i="17"/>
  <c r="AB49" i="17"/>
  <c r="AA49" i="17"/>
  <c r="Z49" i="17"/>
  <c r="Y49" i="17"/>
  <c r="X49" i="17"/>
  <c r="W49" i="17"/>
  <c r="V49" i="17"/>
  <c r="U49" i="17"/>
  <c r="T49" i="17"/>
  <c r="S49" i="17"/>
  <c r="R49" i="17"/>
  <c r="Q49" i="17"/>
  <c r="P49" i="17"/>
  <c r="AB48" i="17"/>
  <c r="AA48" i="17"/>
  <c r="Z48" i="17"/>
  <c r="Y48" i="17"/>
  <c r="X48" i="17"/>
  <c r="W48" i="17"/>
  <c r="V48" i="17"/>
  <c r="U48" i="17"/>
  <c r="T48" i="17"/>
  <c r="S48" i="17"/>
  <c r="R48" i="17"/>
  <c r="Q48" i="17"/>
  <c r="P48" i="17"/>
  <c r="AB47" i="17"/>
  <c r="AA47" i="17"/>
  <c r="Z47" i="17"/>
  <c r="Y47" i="17"/>
  <c r="X47" i="17"/>
  <c r="W47" i="17"/>
  <c r="V47" i="17"/>
  <c r="U47" i="17"/>
  <c r="T47" i="17"/>
  <c r="S47" i="17"/>
  <c r="R47" i="17"/>
  <c r="Q47" i="17"/>
  <c r="P47" i="17"/>
  <c r="AB46" i="17"/>
  <c r="AA46" i="17"/>
  <c r="Z46" i="17"/>
  <c r="Y46" i="17"/>
  <c r="X46" i="17"/>
  <c r="W46" i="17"/>
  <c r="V46" i="17"/>
  <c r="U46" i="17"/>
  <c r="T46" i="17"/>
  <c r="S46" i="17"/>
  <c r="R46" i="17"/>
  <c r="Q46" i="17"/>
  <c r="P46" i="17"/>
  <c r="AB45" i="17"/>
  <c r="AA45" i="17"/>
  <c r="Z45" i="17"/>
  <c r="Y45" i="17"/>
  <c r="X45" i="17"/>
  <c r="W45" i="17"/>
  <c r="V45" i="17"/>
  <c r="U45" i="17"/>
  <c r="T45" i="17"/>
  <c r="S45" i="17"/>
  <c r="R45" i="17"/>
  <c r="Q45" i="17"/>
  <c r="P45" i="17"/>
  <c r="AB44" i="17"/>
  <c r="AA44" i="17"/>
  <c r="Z44" i="17"/>
  <c r="Y44" i="17"/>
  <c r="X44" i="17"/>
  <c r="W44" i="17"/>
  <c r="V44" i="17"/>
  <c r="U44" i="17"/>
  <c r="T44" i="17"/>
  <c r="S44" i="17"/>
  <c r="R44" i="17"/>
  <c r="Q44" i="17"/>
  <c r="P44" i="17"/>
  <c r="AB43" i="17"/>
  <c r="AA43" i="17"/>
  <c r="Z43" i="17"/>
  <c r="Y43" i="17"/>
  <c r="X43" i="17"/>
  <c r="W43" i="17"/>
  <c r="V43" i="17"/>
  <c r="U43" i="17"/>
  <c r="T43" i="17"/>
  <c r="S43" i="17"/>
  <c r="R43" i="17"/>
  <c r="Q43" i="17"/>
  <c r="P43" i="17"/>
  <c r="AB42" i="17"/>
  <c r="AA42" i="17"/>
  <c r="Z42" i="17"/>
  <c r="Y42" i="17"/>
  <c r="X42" i="17"/>
  <c r="W42" i="17"/>
  <c r="V42" i="17"/>
  <c r="U42" i="17"/>
  <c r="T42" i="17"/>
  <c r="S42" i="17"/>
  <c r="R42" i="17"/>
  <c r="Q42" i="17"/>
  <c r="P42" i="17"/>
  <c r="AB41" i="17"/>
  <c r="AA41" i="17"/>
  <c r="Z41" i="17"/>
  <c r="Y41" i="17"/>
  <c r="X41" i="17"/>
  <c r="W41" i="17"/>
  <c r="V41" i="17"/>
  <c r="U41" i="17"/>
  <c r="T41" i="17"/>
  <c r="S41" i="17"/>
  <c r="R41" i="17"/>
  <c r="Q41" i="17"/>
  <c r="P41" i="17"/>
  <c r="AB40" i="17"/>
  <c r="AA40" i="17"/>
  <c r="Z40" i="17"/>
  <c r="Y40" i="17"/>
  <c r="X40" i="17"/>
  <c r="W40" i="17"/>
  <c r="V40" i="17"/>
  <c r="U40" i="17"/>
  <c r="T40" i="17"/>
  <c r="S40" i="17"/>
  <c r="R40" i="17"/>
  <c r="Q40" i="17"/>
  <c r="P40" i="17"/>
  <c r="AB39" i="17"/>
  <c r="AA39" i="17"/>
  <c r="Z39" i="17"/>
  <c r="Y39" i="17"/>
  <c r="X39" i="17"/>
  <c r="W39" i="17"/>
  <c r="V39" i="17"/>
  <c r="U39" i="17"/>
  <c r="T39" i="17"/>
  <c r="S39" i="17"/>
  <c r="R39" i="17"/>
  <c r="Q39" i="17"/>
  <c r="P39" i="17"/>
  <c r="AB38" i="17"/>
  <c r="AA38" i="17"/>
  <c r="Z38" i="17"/>
  <c r="Y38" i="17"/>
  <c r="X38" i="17"/>
  <c r="W38" i="17"/>
  <c r="V38" i="17"/>
  <c r="U38" i="17"/>
  <c r="T38" i="17"/>
  <c r="S38" i="17"/>
  <c r="R38" i="17"/>
  <c r="Q38" i="17"/>
  <c r="P38" i="17"/>
  <c r="AB37" i="17"/>
  <c r="AA37" i="17"/>
  <c r="Z37" i="17"/>
  <c r="Y37" i="17"/>
  <c r="X37" i="17"/>
  <c r="W37" i="17"/>
  <c r="V37" i="17"/>
  <c r="U37" i="17"/>
  <c r="T37" i="17"/>
  <c r="S37" i="17"/>
  <c r="R37" i="17"/>
  <c r="Q37" i="17"/>
  <c r="P37" i="17"/>
  <c r="AB36" i="17"/>
  <c r="AA36" i="17"/>
  <c r="Z36" i="17"/>
  <c r="Y36" i="17"/>
  <c r="X36" i="17"/>
  <c r="W36" i="17"/>
  <c r="V36" i="17"/>
  <c r="U36" i="17"/>
  <c r="T36" i="17"/>
  <c r="S36" i="17"/>
  <c r="R36" i="17"/>
  <c r="Q36" i="17"/>
  <c r="P36" i="17"/>
  <c r="AB35" i="17"/>
  <c r="AA35" i="17"/>
  <c r="Z35" i="17"/>
  <c r="Y35" i="17"/>
  <c r="X35" i="17"/>
  <c r="W35" i="17"/>
  <c r="V35" i="17"/>
  <c r="U35" i="17"/>
  <c r="T35" i="17"/>
  <c r="S35" i="17"/>
  <c r="R35" i="17"/>
  <c r="Q35" i="17"/>
  <c r="P35" i="17"/>
  <c r="AB34" i="17"/>
  <c r="AA34" i="17"/>
  <c r="Z34" i="17"/>
  <c r="AN9" i="17"/>
  <c r="Y34" i="17"/>
  <c r="X34" i="17"/>
  <c r="W34" i="17"/>
  <c r="V34" i="17"/>
  <c r="AJ9" i="17"/>
  <c r="U34" i="17"/>
  <c r="T34" i="17"/>
  <c r="S34" i="17"/>
  <c r="R34" i="17"/>
  <c r="AF9" i="17"/>
  <c r="Q34" i="17"/>
  <c r="P34" i="17"/>
  <c r="AB33" i="17"/>
  <c r="AA33" i="17"/>
  <c r="Z33" i="17"/>
  <c r="Y33" i="17"/>
  <c r="X33" i="17"/>
  <c r="W33" i="17"/>
  <c r="V33" i="17"/>
  <c r="U33" i="17"/>
  <c r="T33" i="17"/>
  <c r="S33" i="17"/>
  <c r="R33" i="17"/>
  <c r="Q33" i="17"/>
  <c r="P33" i="17"/>
  <c r="AB32" i="17"/>
  <c r="AA32" i="17"/>
  <c r="Z32" i="17"/>
  <c r="Y32" i="17"/>
  <c r="X32" i="17"/>
  <c r="W32" i="17"/>
  <c r="V32" i="17"/>
  <c r="U32" i="17"/>
  <c r="T32" i="17"/>
  <c r="S32" i="17"/>
  <c r="R32" i="17"/>
  <c r="Q32" i="17"/>
  <c r="P32" i="17"/>
  <c r="AB31" i="17"/>
  <c r="AA31" i="17"/>
  <c r="Z31" i="17"/>
  <c r="Y31" i="17"/>
  <c r="X31" i="17"/>
  <c r="W31" i="17"/>
  <c r="V31" i="17"/>
  <c r="U31" i="17"/>
  <c r="T31" i="17"/>
  <c r="S31" i="17"/>
  <c r="R31" i="17"/>
  <c r="Q31" i="17"/>
  <c r="P31" i="17"/>
  <c r="AB30" i="17"/>
  <c r="AA30" i="17"/>
  <c r="Z30" i="17"/>
  <c r="Y30" i="17"/>
  <c r="X30" i="17"/>
  <c r="W30" i="17"/>
  <c r="V30" i="17"/>
  <c r="U30" i="17"/>
  <c r="T30" i="17"/>
  <c r="S30" i="17"/>
  <c r="R30" i="17"/>
  <c r="Q30" i="17"/>
  <c r="P30" i="17"/>
  <c r="AB29" i="17"/>
  <c r="AA29" i="17"/>
  <c r="Z29" i="17"/>
  <c r="Y29" i="17"/>
  <c r="X29" i="17"/>
  <c r="W29" i="17"/>
  <c r="V29" i="17"/>
  <c r="U29" i="17"/>
  <c r="T29" i="17"/>
  <c r="S29" i="17"/>
  <c r="R29" i="17"/>
  <c r="Q29" i="17"/>
  <c r="P29" i="17"/>
  <c r="AB28" i="17"/>
  <c r="AA28" i="17"/>
  <c r="Z28" i="17"/>
  <c r="Y28" i="17"/>
  <c r="X28" i="17"/>
  <c r="W28" i="17"/>
  <c r="V28" i="17"/>
  <c r="U28" i="17"/>
  <c r="T28" i="17"/>
  <c r="S28" i="17"/>
  <c r="R28" i="17"/>
  <c r="Q28" i="17"/>
  <c r="P28" i="17"/>
  <c r="AB27" i="17"/>
  <c r="AA27" i="17"/>
  <c r="Z27" i="17"/>
  <c r="Y27" i="17"/>
  <c r="X27" i="17"/>
  <c r="W27" i="17"/>
  <c r="V27" i="17"/>
  <c r="U27" i="17"/>
  <c r="T27" i="17"/>
  <c r="S27" i="17"/>
  <c r="R27" i="17"/>
  <c r="Q27" i="17"/>
  <c r="P27" i="17"/>
  <c r="AB26" i="17"/>
  <c r="AA26" i="17"/>
  <c r="Z26" i="17"/>
  <c r="Y26" i="17"/>
  <c r="X26" i="17"/>
  <c r="W26" i="17"/>
  <c r="V26" i="17"/>
  <c r="U26" i="17"/>
  <c r="T26" i="17"/>
  <c r="S26" i="17"/>
  <c r="R26" i="17"/>
  <c r="Q26" i="17"/>
  <c r="P26" i="17"/>
  <c r="AB25" i="17"/>
  <c r="AA25" i="17"/>
  <c r="Z25" i="17"/>
  <c r="Y25" i="17"/>
  <c r="X25" i="17"/>
  <c r="W25" i="17"/>
  <c r="V25" i="17"/>
  <c r="U25" i="17"/>
  <c r="T25" i="17"/>
  <c r="S25" i="17"/>
  <c r="R25" i="17"/>
  <c r="Q25" i="17"/>
  <c r="P25" i="17"/>
  <c r="AB24" i="17"/>
  <c r="AA24" i="17"/>
  <c r="Z24" i="17"/>
  <c r="Y24" i="17"/>
  <c r="X24" i="17"/>
  <c r="W24" i="17"/>
  <c r="V24" i="17"/>
  <c r="U24" i="17"/>
  <c r="T24" i="17"/>
  <c r="S24" i="17"/>
  <c r="R24" i="17"/>
  <c r="Q24" i="17"/>
  <c r="P24" i="17"/>
  <c r="AB23" i="17"/>
  <c r="AA23" i="17"/>
  <c r="Z23" i="17"/>
  <c r="Y23" i="17"/>
  <c r="X23" i="17"/>
  <c r="W23" i="17"/>
  <c r="V23" i="17"/>
  <c r="U23" i="17"/>
  <c r="T23" i="17"/>
  <c r="S23" i="17"/>
  <c r="R23" i="17"/>
  <c r="Q23" i="17"/>
  <c r="P23" i="17"/>
  <c r="AB22" i="17"/>
  <c r="AA22" i="17"/>
  <c r="Z22" i="17"/>
  <c r="Y22" i="17"/>
  <c r="X22" i="17"/>
  <c r="W22" i="17"/>
  <c r="V22" i="17"/>
  <c r="U22" i="17"/>
  <c r="T22" i="17"/>
  <c r="S22" i="17"/>
  <c r="R22" i="17"/>
  <c r="Q22" i="17"/>
  <c r="P22" i="17"/>
  <c r="AB21" i="17"/>
  <c r="AA21" i="17"/>
  <c r="Z21" i="17"/>
  <c r="Y21" i="17"/>
  <c r="X21" i="17"/>
  <c r="W21" i="17"/>
  <c r="V21" i="17"/>
  <c r="U21" i="17"/>
  <c r="T21" i="17"/>
  <c r="S21" i="17"/>
  <c r="R21" i="17"/>
  <c r="Q21" i="17"/>
  <c r="P21" i="17"/>
  <c r="AB20" i="17"/>
  <c r="AA20" i="17"/>
  <c r="Z20" i="17"/>
  <c r="Y20" i="17"/>
  <c r="X20" i="17"/>
  <c r="W20" i="17"/>
  <c r="V20" i="17"/>
  <c r="U20" i="17"/>
  <c r="T20" i="17"/>
  <c r="S20" i="17"/>
  <c r="R20" i="17"/>
  <c r="Q20" i="17"/>
  <c r="P20" i="17"/>
  <c r="AB19" i="17"/>
  <c r="AA19" i="17"/>
  <c r="Z19" i="17"/>
  <c r="Y19" i="17"/>
  <c r="X19" i="17"/>
  <c r="W19" i="17"/>
  <c r="V19" i="17"/>
  <c r="U19" i="17"/>
  <c r="T19" i="17"/>
  <c r="S19" i="17"/>
  <c r="R19" i="17"/>
  <c r="Q19" i="17"/>
  <c r="P19" i="17"/>
  <c r="AB18" i="17"/>
  <c r="AA18" i="17"/>
  <c r="AO8" i="17"/>
  <c r="Z18" i="17"/>
  <c r="AN8" i="17"/>
  <c r="Y18" i="17"/>
  <c r="X18" i="17"/>
  <c r="W18" i="17"/>
  <c r="AK8" i="17"/>
  <c r="V18" i="17"/>
  <c r="AJ8" i="17"/>
  <c r="U18" i="17"/>
  <c r="T18" i="17"/>
  <c r="S18" i="17"/>
  <c r="AG8" i="17"/>
  <c r="R18" i="17"/>
  <c r="AF8" i="17"/>
  <c r="Q18" i="17"/>
  <c r="P18" i="17"/>
  <c r="AB17" i="17"/>
  <c r="AA17" i="17"/>
  <c r="Z17" i="17"/>
  <c r="Y17" i="17"/>
  <c r="X17" i="17"/>
  <c r="W17" i="17"/>
  <c r="V17" i="17"/>
  <c r="U17" i="17"/>
  <c r="T17" i="17"/>
  <c r="S17" i="17"/>
  <c r="R17" i="17"/>
  <c r="Q17" i="17"/>
  <c r="P17" i="17"/>
  <c r="AB16" i="17"/>
  <c r="AA16" i="17"/>
  <c r="Z16" i="17"/>
  <c r="Y16" i="17"/>
  <c r="X16" i="17"/>
  <c r="W16" i="17"/>
  <c r="V16" i="17"/>
  <c r="U16" i="17"/>
  <c r="T16" i="17"/>
  <c r="S16" i="17"/>
  <c r="R16" i="17"/>
  <c r="Q16" i="17"/>
  <c r="P16" i="17"/>
  <c r="AB15" i="17"/>
  <c r="AA15" i="17"/>
  <c r="Z15" i="17"/>
  <c r="Y15" i="17"/>
  <c r="X15" i="17"/>
  <c r="W15" i="17"/>
  <c r="V15" i="17"/>
  <c r="U15" i="17"/>
  <c r="T15" i="17"/>
  <c r="S15" i="17"/>
  <c r="R15" i="17"/>
  <c r="Q15" i="17"/>
  <c r="P15" i="17"/>
  <c r="AB14" i="17"/>
  <c r="AA14" i="17"/>
  <c r="Z14" i="17"/>
  <c r="Y14" i="17"/>
  <c r="X14" i="17"/>
  <c r="W14" i="17"/>
  <c r="V14" i="17"/>
  <c r="U14" i="17"/>
  <c r="T14" i="17"/>
  <c r="S14" i="17"/>
  <c r="R14" i="17"/>
  <c r="Q14" i="17"/>
  <c r="P14" i="17"/>
  <c r="AB13" i="17"/>
  <c r="AP7" i="17"/>
  <c r="AP15" i="17"/>
  <c r="AA13" i="17"/>
  <c r="AO7" i="17"/>
  <c r="AO15" i="17"/>
  <c r="Z13" i="17"/>
  <c r="Y13" i="17"/>
  <c r="X13" i="17"/>
  <c r="AL7" i="17"/>
  <c r="AL15" i="17"/>
  <c r="W13" i="17"/>
  <c r="AK7" i="17"/>
  <c r="AK15" i="17"/>
  <c r="V13" i="17"/>
  <c r="U13" i="17"/>
  <c r="T13" i="17"/>
  <c r="AH7" i="17"/>
  <c r="AH15" i="17"/>
  <c r="S13" i="17"/>
  <c r="AG7" i="17"/>
  <c r="AG15" i="17"/>
  <c r="R13" i="17"/>
  <c r="Q13" i="17"/>
  <c r="P13" i="17"/>
  <c r="AB12" i="17"/>
  <c r="AA12" i="17"/>
  <c r="Z12" i="17"/>
  <c r="Y12" i="17"/>
  <c r="X12" i="17"/>
  <c r="W12" i="17"/>
  <c r="V12" i="17"/>
  <c r="U12" i="17"/>
  <c r="T12" i="17"/>
  <c r="S12" i="17"/>
  <c r="R12" i="17"/>
  <c r="Q12" i="17"/>
  <c r="P12" i="17"/>
  <c r="AB11" i="17"/>
  <c r="AA11" i="17"/>
  <c r="Z11" i="17"/>
  <c r="Y11" i="17"/>
  <c r="X11" i="17"/>
  <c r="W11" i="17"/>
  <c r="V11" i="17"/>
  <c r="U11" i="17"/>
  <c r="T11" i="17"/>
  <c r="S11" i="17"/>
  <c r="R11" i="17"/>
  <c r="Q11" i="17"/>
  <c r="P11" i="17"/>
  <c r="AB10" i="17"/>
  <c r="AA10" i="17"/>
  <c r="Z10" i="17"/>
  <c r="Y10" i="17"/>
  <c r="X10" i="17"/>
  <c r="W10" i="17"/>
  <c r="V10" i="17"/>
  <c r="U10" i="17"/>
  <c r="T10" i="17"/>
  <c r="S10" i="17"/>
  <c r="R10" i="17"/>
  <c r="Q10" i="17"/>
  <c r="P10" i="17"/>
  <c r="AP9" i="17"/>
  <c r="AO9" i="17"/>
  <c r="AM9" i="17"/>
  <c r="AL9" i="17"/>
  <c r="AK9" i="17"/>
  <c r="AI9" i="17"/>
  <c r="AH9" i="17"/>
  <c r="AG9" i="17"/>
  <c r="AE9" i="17"/>
  <c r="AB9" i="17"/>
  <c r="AA9" i="17"/>
  <c r="Z9" i="17"/>
  <c r="Y9" i="17"/>
  <c r="X9" i="17"/>
  <c r="W9" i="17"/>
  <c r="V9" i="17"/>
  <c r="U9" i="17"/>
  <c r="T9" i="17"/>
  <c r="S9" i="17"/>
  <c r="R9" i="17"/>
  <c r="Q9" i="17"/>
  <c r="P9" i="17"/>
  <c r="AP8" i="17"/>
  <c r="AM8" i="17"/>
  <c r="AL8" i="17"/>
  <c r="AI8" i="17"/>
  <c r="AH8" i="17"/>
  <c r="AE8" i="17"/>
  <c r="AB8" i="17"/>
  <c r="AA8" i="17"/>
  <c r="Z8" i="17"/>
  <c r="Y8" i="17"/>
  <c r="X8" i="17"/>
  <c r="W8" i="17"/>
  <c r="V8" i="17"/>
  <c r="U8" i="17"/>
  <c r="T8" i="17"/>
  <c r="S8" i="17"/>
  <c r="R8" i="17"/>
  <c r="Q8" i="17"/>
  <c r="P8" i="17"/>
  <c r="AN7" i="17"/>
  <c r="AN15" i="17"/>
  <c r="AM7" i="17"/>
  <c r="AM15" i="17"/>
  <c r="AJ7" i="17"/>
  <c r="AI7" i="17"/>
  <c r="AI15" i="17"/>
  <c r="AF7" i="17"/>
  <c r="AF15" i="17"/>
  <c r="AE15" i="17"/>
  <c r="AB7" i="17"/>
  <c r="AA7" i="17"/>
  <c r="Z7" i="17"/>
  <c r="Y7" i="17"/>
  <c r="X7" i="17"/>
  <c r="W7" i="17"/>
  <c r="V7" i="17"/>
  <c r="U7" i="17"/>
  <c r="T7" i="17"/>
  <c r="S7" i="17"/>
  <c r="R7" i="17"/>
  <c r="Q7" i="17"/>
  <c r="P7" i="17"/>
  <c r="AP6" i="17"/>
  <c r="AP14" i="17"/>
  <c r="AO6" i="17"/>
  <c r="AO14" i="17"/>
  <c r="AN6" i="17"/>
  <c r="AL6" i="17"/>
  <c r="AL14" i="17"/>
  <c r="AK6" i="17"/>
  <c r="AK14" i="17"/>
  <c r="AJ6" i="17"/>
  <c r="AJ14" i="17"/>
  <c r="AH6" i="17"/>
  <c r="AH14" i="17"/>
  <c r="AG6" i="17"/>
  <c r="AF6" i="17"/>
  <c r="AB6" i="17"/>
  <c r="AA6" i="17"/>
  <c r="Z6" i="17"/>
  <c r="Y6" i="17"/>
  <c r="X6" i="17"/>
  <c r="W6" i="17"/>
  <c r="V6" i="17"/>
  <c r="U6" i="17"/>
  <c r="T6" i="17"/>
  <c r="S6" i="17"/>
  <c r="R6" i="17"/>
  <c r="Q6" i="17"/>
  <c r="P6" i="17"/>
  <c r="AB5" i="17"/>
  <c r="AA5" i="17"/>
  <c r="Z5" i="17"/>
  <c r="Y5" i="17"/>
  <c r="X5" i="17"/>
  <c r="W5" i="17"/>
  <c r="V5" i="17"/>
  <c r="U5" i="17"/>
  <c r="T5" i="17"/>
  <c r="S5" i="17"/>
  <c r="R5" i="17"/>
  <c r="Q5" i="17"/>
  <c r="P5" i="17"/>
  <c r="AB4" i="17"/>
  <c r="AA4" i="17"/>
  <c r="Z4" i="17"/>
  <c r="Y4" i="17"/>
  <c r="X4" i="17"/>
  <c r="W4" i="17"/>
  <c r="V4" i="17"/>
  <c r="U4" i="17"/>
  <c r="T4" i="17"/>
  <c r="S4" i="17"/>
  <c r="R4" i="17"/>
  <c r="Q4" i="17"/>
  <c r="P4" i="17"/>
  <c r="AN5" i="17"/>
  <c r="AN12" i="17"/>
  <c r="AF14" i="17"/>
  <c r="AG14" i="17"/>
  <c r="AJ15" i="17"/>
  <c r="AN14" i="17"/>
  <c r="AE3" i="17"/>
  <c r="AH4" i="17"/>
  <c r="AG5" i="17"/>
  <c r="AO5" i="17"/>
  <c r="R166" i="17"/>
  <c r="AI3" i="17"/>
  <c r="AL4" i="17"/>
  <c r="AF3" i="17"/>
  <c r="AE4" i="17"/>
  <c r="AM4" i="17"/>
  <c r="AL5" i="17"/>
  <c r="AM3" i="17"/>
  <c r="AN3" i="17"/>
  <c r="AP5" i="17"/>
  <c r="AK3" i="17"/>
  <c r="AP4" i="17"/>
  <c r="AK5" i="17"/>
  <c r="AJ3" i="17"/>
  <c r="AI4" i="17"/>
  <c r="AH5" i="17"/>
  <c r="AG3" i="17"/>
  <c r="AO3" i="17"/>
  <c r="AF4" i="17"/>
  <c r="AJ4" i="17"/>
  <c r="AN4" i="17"/>
  <c r="AN13" i="17"/>
  <c r="AE5" i="17"/>
  <c r="AI5" i="17"/>
  <c r="AM5" i="17"/>
  <c r="AH3" i="17"/>
  <c r="AL3" i="17"/>
  <c r="AP3" i="17"/>
  <c r="AG4" i="17"/>
  <c r="AK4" i="17"/>
  <c r="AO4" i="17"/>
  <c r="AF5" i="17"/>
  <c r="AJ5" i="17"/>
  <c r="O239" i="6"/>
  <c r="O240" i="6"/>
  <c r="O241" i="6"/>
  <c r="O242" i="6"/>
  <c r="O243" i="6"/>
  <c r="O244" i="6"/>
  <c r="O245" i="6"/>
  <c r="O246" i="6"/>
  <c r="O247" i="6"/>
  <c r="O248" i="6"/>
  <c r="O249" i="6"/>
  <c r="O250" i="6"/>
  <c r="O251" i="6"/>
  <c r="O252" i="6"/>
  <c r="O253" i="6"/>
  <c r="O254" i="6"/>
  <c r="O255" i="6"/>
  <c r="O256" i="6"/>
  <c r="O257" i="6"/>
  <c r="O258" i="6"/>
  <c r="O259" i="6"/>
  <c r="O260" i="6"/>
  <c r="O261" i="6"/>
  <c r="O262" i="6"/>
  <c r="O263" i="6"/>
  <c r="O264" i="6"/>
  <c r="O265"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M239" i="6"/>
  <c r="M240" i="6"/>
  <c r="M241" i="6"/>
  <c r="M242" i="6"/>
  <c r="M243" i="6"/>
  <c r="M244" i="6"/>
  <c r="M245" i="6"/>
  <c r="M246" i="6"/>
  <c r="M247" i="6"/>
  <c r="M248" i="6"/>
  <c r="M249" i="6"/>
  <c r="M250" i="6"/>
  <c r="M251" i="6"/>
  <c r="M252" i="6"/>
  <c r="M253" i="6"/>
  <c r="M254" i="6"/>
  <c r="M255" i="6"/>
  <c r="M256" i="6"/>
  <c r="M257" i="6"/>
  <c r="M258" i="6"/>
  <c r="M259" i="6"/>
  <c r="M260" i="6"/>
  <c r="M261" i="6"/>
  <c r="M262" i="6"/>
  <c r="M263" i="6"/>
  <c r="M264" i="6"/>
  <c r="M265" i="6"/>
  <c r="O238" i="6"/>
  <c r="N238" i="6"/>
  <c r="M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38" i="6"/>
  <c r="N237" i="6"/>
  <c r="M237"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I238" i="6"/>
  <c r="J238" i="6"/>
  <c r="H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38" i="6"/>
  <c r="E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38" i="6"/>
  <c r="O209" i="6"/>
  <c r="O210" i="6"/>
  <c r="O211" i="6"/>
  <c r="O212" i="6"/>
  <c r="O213" i="6"/>
  <c r="O214" i="6"/>
  <c r="O215" i="6"/>
  <c r="O216" i="6"/>
  <c r="O217" i="6"/>
  <c r="O218" i="6"/>
  <c r="O219" i="6"/>
  <c r="O220" i="6"/>
  <c r="O221" i="6"/>
  <c r="O222" i="6"/>
  <c r="O223" i="6"/>
  <c r="O224" i="6"/>
  <c r="O225" i="6"/>
  <c r="O226" i="6"/>
  <c r="O227" i="6"/>
  <c r="O228" i="6"/>
  <c r="O229" i="6"/>
  <c r="O230" i="6"/>
  <c r="O231" i="6"/>
  <c r="O232" i="6"/>
  <c r="O233" i="6"/>
  <c r="O234" i="6"/>
  <c r="O235" i="6"/>
  <c r="O208"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M208" i="6"/>
  <c r="M209" i="6"/>
  <c r="M210" i="6"/>
  <c r="M211" i="6"/>
  <c r="M212" i="6"/>
  <c r="M213" i="6"/>
  <c r="M214" i="6"/>
  <c r="M215" i="6"/>
  <c r="M216" i="6"/>
  <c r="M217" i="6"/>
  <c r="M218" i="6"/>
  <c r="M219" i="6"/>
  <c r="M220" i="6"/>
  <c r="M221" i="6"/>
  <c r="M222" i="6"/>
  <c r="M223" i="6"/>
  <c r="M224" i="6"/>
  <c r="M225" i="6"/>
  <c r="M226" i="6"/>
  <c r="M227" i="6"/>
  <c r="M228" i="6"/>
  <c r="M229" i="6"/>
  <c r="M230" i="6"/>
  <c r="M231" i="6"/>
  <c r="M232" i="6"/>
  <c r="M233" i="6"/>
  <c r="M234" i="6"/>
  <c r="M235"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08" i="6"/>
  <c r="N207" i="6"/>
  <c r="M207"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I208" i="6"/>
  <c r="J208" i="6"/>
  <c r="H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E208" i="6"/>
  <c r="D208" i="6"/>
  <c r="C208" i="6"/>
  <c r="N177" i="6"/>
  <c r="M177" i="6"/>
  <c r="O179" i="6"/>
  <c r="O180" i="6"/>
  <c r="O181" i="6"/>
  <c r="O182" i="6"/>
  <c r="O183" i="6"/>
  <c r="O184" i="6"/>
  <c r="O185" i="6"/>
  <c r="O186" i="6"/>
  <c r="O187" i="6"/>
  <c r="O188" i="6"/>
  <c r="O189" i="6"/>
  <c r="O190" i="6"/>
  <c r="O191" i="6"/>
  <c r="O192" i="6"/>
  <c r="O193" i="6"/>
  <c r="O194" i="6"/>
  <c r="O195" i="6"/>
  <c r="O196" i="6"/>
  <c r="O197" i="6"/>
  <c r="O198" i="6"/>
  <c r="O199" i="6"/>
  <c r="O200" i="6"/>
  <c r="O201" i="6"/>
  <c r="O202" i="6"/>
  <c r="O203" i="6"/>
  <c r="O204" i="6"/>
  <c r="O205" i="6"/>
  <c r="O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178" i="6"/>
  <c r="M179" i="6"/>
  <c r="M180" i="6"/>
  <c r="M181" i="6"/>
  <c r="M182" i="6"/>
  <c r="M183" i="6"/>
  <c r="M184" i="6"/>
  <c r="M185" i="6"/>
  <c r="M186" i="6"/>
  <c r="M187" i="6"/>
  <c r="M188" i="6"/>
  <c r="M189" i="6"/>
  <c r="M190" i="6"/>
  <c r="M191" i="6"/>
  <c r="M192" i="6"/>
  <c r="M193" i="6"/>
  <c r="M194" i="6"/>
  <c r="M195" i="6"/>
  <c r="M196" i="6"/>
  <c r="M197" i="6"/>
  <c r="M198" i="6"/>
  <c r="M199" i="6"/>
  <c r="M200" i="6"/>
  <c r="M201" i="6"/>
  <c r="M202" i="6"/>
  <c r="M203" i="6"/>
  <c r="M204" i="6"/>
  <c r="M205" i="6"/>
  <c r="M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J178" i="6"/>
  <c r="I178" i="6"/>
  <c r="H178" i="6"/>
  <c r="D205" i="6"/>
  <c r="E205" i="6"/>
  <c r="D204" i="6"/>
  <c r="E204" i="6"/>
  <c r="D203" i="6"/>
  <c r="E203" i="6"/>
  <c r="D202" i="6"/>
  <c r="E202" i="6"/>
  <c r="D201" i="6"/>
  <c r="E201" i="6"/>
  <c r="D200" i="6"/>
  <c r="E200" i="6"/>
  <c r="D199" i="6"/>
  <c r="E199" i="6"/>
  <c r="D198" i="6"/>
  <c r="E198" i="6"/>
  <c r="D197" i="6"/>
  <c r="E197" i="6"/>
  <c r="D196" i="6"/>
  <c r="E196" i="6"/>
  <c r="D195" i="6"/>
  <c r="E195" i="6"/>
  <c r="D194" i="6"/>
  <c r="E194" i="6"/>
  <c r="D193" i="6"/>
  <c r="E193" i="6"/>
  <c r="D192" i="6"/>
  <c r="E192" i="6"/>
  <c r="D191" i="6"/>
  <c r="E191" i="6"/>
  <c r="D190" i="6"/>
  <c r="E190" i="6"/>
  <c r="D189" i="6"/>
  <c r="E189" i="6"/>
  <c r="D188" i="6"/>
  <c r="E188" i="6"/>
  <c r="D187" i="6"/>
  <c r="E187" i="6"/>
  <c r="D186" i="6"/>
  <c r="E186" i="6"/>
  <c r="D185" i="6"/>
  <c r="E185" i="6"/>
  <c r="D184" i="6"/>
  <c r="E184" i="6"/>
  <c r="D183" i="6"/>
  <c r="E183" i="6"/>
  <c r="D182" i="6"/>
  <c r="E182" i="6"/>
  <c r="D181" i="6"/>
  <c r="E181" i="6"/>
  <c r="D180" i="6"/>
  <c r="E180" i="6"/>
  <c r="D179" i="6"/>
  <c r="E179" i="6"/>
  <c r="D178" i="6"/>
  <c r="E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178" i="6"/>
  <c r="AE13" i="17"/>
  <c r="AE12" i="17"/>
  <c r="AP13" i="17"/>
  <c r="AP12" i="17"/>
  <c r="AK12" i="17"/>
  <c r="AK13" i="17"/>
  <c r="AJ13" i="17"/>
  <c r="AJ12" i="17"/>
  <c r="AM13" i="17"/>
  <c r="AM12" i="17"/>
  <c r="AH13" i="17"/>
  <c r="AH12" i="17"/>
  <c r="AO12" i="17"/>
  <c r="AO13" i="17"/>
  <c r="AF13" i="17"/>
  <c r="AF12" i="17"/>
  <c r="AI12" i="17"/>
  <c r="AI13" i="17"/>
  <c r="AL13" i="17"/>
  <c r="AL12" i="17"/>
  <c r="AG12" i="17"/>
  <c r="AG13" i="17"/>
  <c r="D12" i="15"/>
  <c r="D13" i="15"/>
  <c r="D11" i="15"/>
  <c r="C12" i="15"/>
  <c r="C11" i="15"/>
  <c r="C13" i="15"/>
  <c r="B11" i="15"/>
  <c r="B13" i="15"/>
  <c r="B12" i="15"/>
  <c r="R10" i="14"/>
  <c r="R12" i="14"/>
  <c r="R15" i="14"/>
  <c r="R18" i="14"/>
  <c r="R2" i="14"/>
  <c r="R3" i="14"/>
  <c r="R4" i="14"/>
  <c r="R5" i="14"/>
  <c r="R6" i="14"/>
  <c r="R7" i="14"/>
  <c r="R8" i="14"/>
  <c r="R9" i="14"/>
  <c r="R11" i="14"/>
  <c r="R13" i="14"/>
  <c r="R14" i="14"/>
  <c r="R16" i="14"/>
  <c r="R17"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R67" i="14"/>
  <c r="R68" i="14"/>
  <c r="R69" i="14"/>
  <c r="R70" i="14"/>
  <c r="R71" i="14"/>
  <c r="R72" i="14"/>
  <c r="R73" i="14"/>
  <c r="R74" i="14"/>
  <c r="R75" i="14"/>
  <c r="R76" i="14"/>
  <c r="R77" i="14"/>
  <c r="R78" i="14"/>
  <c r="R79" i="14"/>
  <c r="R80" i="14"/>
  <c r="R81" i="14"/>
  <c r="R82" i="14"/>
  <c r="R83" i="14"/>
  <c r="R84" i="14"/>
  <c r="R85" i="14"/>
  <c r="R86" i="14"/>
  <c r="R87" i="14"/>
  <c r="R88" i="14"/>
  <c r="R89" i="14"/>
  <c r="R90" i="14"/>
  <c r="R91" i="14"/>
  <c r="R92" i="14"/>
  <c r="R93" i="14"/>
  <c r="R94" i="14"/>
  <c r="R95" i="14"/>
  <c r="R96" i="14"/>
  <c r="R97" i="14"/>
  <c r="R98" i="14"/>
  <c r="R99" i="14"/>
  <c r="R154" i="14"/>
  <c r="R100" i="14"/>
  <c r="R101" i="14"/>
  <c r="R102" i="14"/>
  <c r="R103" i="14"/>
  <c r="R104" i="14"/>
  <c r="R105" i="14"/>
  <c r="R106" i="14"/>
  <c r="R107" i="14"/>
  <c r="R108" i="14"/>
  <c r="R109" i="14"/>
  <c r="R110" i="14"/>
  <c r="R111" i="14"/>
  <c r="R112" i="14"/>
  <c r="R113" i="14"/>
  <c r="R114" i="14"/>
  <c r="R115" i="14"/>
  <c r="R116" i="14"/>
  <c r="R117" i="14"/>
  <c r="R118" i="14"/>
  <c r="R119" i="14"/>
  <c r="R120" i="14"/>
  <c r="R121" i="14"/>
  <c r="R122" i="14"/>
  <c r="R123" i="14"/>
  <c r="R124" i="14"/>
  <c r="R125" i="14"/>
  <c r="R126" i="14"/>
  <c r="R127" i="14"/>
  <c r="R128" i="14"/>
  <c r="R129" i="14"/>
  <c r="R130" i="14"/>
  <c r="R131" i="14"/>
  <c r="R132" i="14"/>
  <c r="R133" i="14"/>
  <c r="R134" i="14"/>
  <c r="R135" i="14"/>
  <c r="R136" i="14"/>
  <c r="R137" i="14"/>
  <c r="R138" i="14"/>
  <c r="R139" i="14"/>
  <c r="R140" i="14"/>
  <c r="R141" i="14"/>
  <c r="R142" i="14"/>
  <c r="R143" i="14"/>
  <c r="R144" i="14"/>
  <c r="R145" i="14"/>
  <c r="R146" i="14"/>
  <c r="R147" i="14"/>
  <c r="R148" i="14"/>
  <c r="R149" i="14"/>
  <c r="Q10" i="14"/>
  <c r="Q12" i="14"/>
  <c r="Q15" i="14"/>
  <c r="Q18" i="14"/>
  <c r="Q2" i="14"/>
  <c r="Q3" i="14"/>
  <c r="Q4" i="14"/>
  <c r="Q5" i="14"/>
  <c r="Q6" i="14"/>
  <c r="Q7" i="14"/>
  <c r="Q8" i="14"/>
  <c r="Q9" i="14"/>
  <c r="Q11" i="14"/>
  <c r="Q13" i="14"/>
  <c r="Q14" i="14"/>
  <c r="Q16" i="14"/>
  <c r="Q17"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Q69" i="14"/>
  <c r="Q70" i="14"/>
  <c r="Q71" i="14"/>
  <c r="Q72" i="14"/>
  <c r="Q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Q110" i="14"/>
  <c r="Q111" i="14"/>
  <c r="Q112" i="14"/>
  <c r="Q113" i="14"/>
  <c r="Q114" i="14"/>
  <c r="Q115" i="14"/>
  <c r="Q116" i="14"/>
  <c r="Q117" i="14"/>
  <c r="Q118" i="14"/>
  <c r="Q119" i="14"/>
  <c r="Q120" i="14"/>
  <c r="Q121" i="14"/>
  <c r="Q122" i="14"/>
  <c r="Q123" i="14"/>
  <c r="Q124" i="14"/>
  <c r="Q125" i="14"/>
  <c r="Q126" i="14"/>
  <c r="Q127" i="14"/>
  <c r="Q128" i="14"/>
  <c r="Q129" i="14"/>
  <c r="Q130" i="14"/>
  <c r="Q131" i="14"/>
  <c r="Q132" i="14"/>
  <c r="Q133" i="14"/>
  <c r="Q134" i="14"/>
  <c r="Q135" i="14"/>
  <c r="Q136" i="14"/>
  <c r="Q137" i="14"/>
  <c r="Q138" i="14"/>
  <c r="Q139" i="14"/>
  <c r="Q140" i="14"/>
  <c r="Q141" i="14"/>
  <c r="Q142" i="14"/>
  <c r="Q143" i="14"/>
  <c r="Q144" i="14"/>
  <c r="Q145" i="14"/>
  <c r="Q146" i="14"/>
  <c r="Q147" i="14"/>
  <c r="Q148" i="14"/>
  <c r="Q149" i="14"/>
  <c r="P10" i="14"/>
  <c r="P12" i="14"/>
  <c r="P15" i="14"/>
  <c r="P18" i="14"/>
  <c r="P2" i="14"/>
  <c r="P3" i="14"/>
  <c r="P4" i="14"/>
  <c r="P5" i="14"/>
  <c r="P6" i="14"/>
  <c r="P7" i="14"/>
  <c r="P8" i="14"/>
  <c r="P9" i="14"/>
  <c r="P11" i="14"/>
  <c r="P13" i="14"/>
  <c r="P14" i="14"/>
  <c r="P16" i="14"/>
  <c r="P17" i="14"/>
  <c r="P19" i="14"/>
  <c r="P20" i="14"/>
  <c r="P21" i="14"/>
  <c r="P22" i="14"/>
  <c r="P23" i="14"/>
  <c r="P24" i="14"/>
  <c r="P25" i="14"/>
  <c r="P26" i="14"/>
  <c r="P27" i="14"/>
  <c r="P28" i="14"/>
  <c r="P29" i="14"/>
  <c r="P30" i="14"/>
  <c r="P31" i="14"/>
  <c r="P32" i="14"/>
  <c r="P33" i="14"/>
  <c r="P34" i="14"/>
  <c r="P35" i="14"/>
  <c r="P36" i="14"/>
  <c r="P37" i="14"/>
  <c r="P38" i="14"/>
  <c r="P39" i="14"/>
  <c r="P40" i="14"/>
  <c r="P41" i="14"/>
  <c r="P42" i="14"/>
  <c r="P43" i="14"/>
  <c r="P44" i="14"/>
  <c r="P45" i="14"/>
  <c r="P46" i="14"/>
  <c r="P47" i="14"/>
  <c r="P48" i="14"/>
  <c r="P49" i="14"/>
  <c r="P50" i="14"/>
  <c r="P51" i="14"/>
  <c r="P52" i="14"/>
  <c r="P53" i="14"/>
  <c r="P54" i="14"/>
  <c r="P55" i="14"/>
  <c r="P56" i="14"/>
  <c r="P57" i="14"/>
  <c r="P58" i="14"/>
  <c r="P59" i="14"/>
  <c r="P60" i="14"/>
  <c r="P61" i="14"/>
  <c r="P62" i="14"/>
  <c r="P63" i="14"/>
  <c r="P64" i="14"/>
  <c r="P65" i="14"/>
  <c r="P66" i="14"/>
  <c r="P67" i="14"/>
  <c r="P68" i="14"/>
  <c r="P69" i="14"/>
  <c r="P70" i="14"/>
  <c r="P71" i="14"/>
  <c r="P72" i="14"/>
  <c r="P73" i="14"/>
  <c r="P74" i="14"/>
  <c r="P75" i="14"/>
  <c r="P76" i="14"/>
  <c r="P77" i="14"/>
  <c r="P78" i="14"/>
  <c r="P79" i="14"/>
  <c r="P80" i="14"/>
  <c r="P81" i="14"/>
  <c r="P82" i="14"/>
  <c r="P83" i="14"/>
  <c r="P84" i="14"/>
  <c r="P85" i="14"/>
  <c r="P86" i="14"/>
  <c r="P87" i="14"/>
  <c r="P88" i="14"/>
  <c r="P89" i="14"/>
  <c r="P90" i="14"/>
  <c r="P91" i="14"/>
  <c r="P92" i="14"/>
  <c r="P93" i="14"/>
  <c r="P94" i="14"/>
  <c r="P95" i="14"/>
  <c r="P96" i="14"/>
  <c r="P97" i="14"/>
  <c r="P98" i="14"/>
  <c r="P99" i="14"/>
  <c r="P100" i="14"/>
  <c r="P101" i="14"/>
  <c r="P102" i="14"/>
  <c r="P103" i="14"/>
  <c r="P104" i="14"/>
  <c r="P105" i="14"/>
  <c r="P106" i="14"/>
  <c r="P107" i="14"/>
  <c r="P108" i="14"/>
  <c r="P109" i="14"/>
  <c r="P110" i="14"/>
  <c r="P111" i="14"/>
  <c r="P112" i="14"/>
  <c r="P113" i="14"/>
  <c r="P114" i="14"/>
  <c r="P115" i="14"/>
  <c r="P116" i="14"/>
  <c r="P117" i="14"/>
  <c r="P118" i="14"/>
  <c r="P119" i="14"/>
  <c r="P120" i="14"/>
  <c r="P151" i="14"/>
  <c r="P121" i="14"/>
  <c r="P122" i="14"/>
  <c r="P123" i="14"/>
  <c r="P124" i="14"/>
  <c r="P125" i="14"/>
  <c r="P126" i="14"/>
  <c r="P127" i="14"/>
  <c r="P128" i="14"/>
  <c r="P129" i="14"/>
  <c r="P130" i="14"/>
  <c r="P131" i="14"/>
  <c r="P132" i="14"/>
  <c r="P133" i="14"/>
  <c r="P134" i="14"/>
  <c r="P135" i="14"/>
  <c r="P136" i="14"/>
  <c r="P137" i="14"/>
  <c r="P138" i="14"/>
  <c r="P139" i="14"/>
  <c r="P140" i="14"/>
  <c r="P141" i="14"/>
  <c r="P142" i="14"/>
  <c r="P143" i="14"/>
  <c r="P144" i="14"/>
  <c r="P145" i="14"/>
  <c r="P146" i="14"/>
  <c r="P147" i="14"/>
  <c r="P148" i="14"/>
  <c r="P149" i="14"/>
  <c r="O10" i="14"/>
  <c r="O12" i="14"/>
  <c r="O15" i="14"/>
  <c r="O18" i="14"/>
  <c r="O2" i="14"/>
  <c r="O3" i="14"/>
  <c r="O4" i="14"/>
  <c r="O5" i="14"/>
  <c r="O6" i="14"/>
  <c r="O7" i="14"/>
  <c r="O8" i="14"/>
  <c r="O9" i="14"/>
  <c r="O11" i="14"/>
  <c r="O13" i="14"/>
  <c r="O14" i="14"/>
  <c r="O16" i="14"/>
  <c r="O17"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56" i="14"/>
  <c r="O57" i="14"/>
  <c r="O58" i="14"/>
  <c r="O59" i="14"/>
  <c r="O60" i="14"/>
  <c r="O61" i="14"/>
  <c r="O62" i="14"/>
  <c r="O63" i="14"/>
  <c r="O64" i="14"/>
  <c r="O65" i="14"/>
  <c r="O66" i="14"/>
  <c r="O67" i="14"/>
  <c r="O68" i="14"/>
  <c r="O69" i="14"/>
  <c r="O70" i="14"/>
  <c r="O71" i="14"/>
  <c r="O72" i="14"/>
  <c r="O73" i="14"/>
  <c r="O74" i="14"/>
  <c r="O75" i="14"/>
  <c r="O76" i="14"/>
  <c r="O77" i="14"/>
  <c r="O78" i="14"/>
  <c r="O79" i="14"/>
  <c r="O80" i="14"/>
  <c r="O81" i="14"/>
  <c r="O82" i="14"/>
  <c r="O83" i="14"/>
  <c r="O84" i="14"/>
  <c r="O85" i="14"/>
  <c r="O86" i="14"/>
  <c r="O87" i="14"/>
  <c r="O88" i="14"/>
  <c r="O89" i="14"/>
  <c r="O90" i="14"/>
  <c r="O91" i="14"/>
  <c r="O92" i="14"/>
  <c r="O93" i="14"/>
  <c r="O94" i="14"/>
  <c r="O95" i="14"/>
  <c r="O96" i="14"/>
  <c r="O97" i="14"/>
  <c r="O98" i="14"/>
  <c r="O99" i="14"/>
  <c r="O100" i="14"/>
  <c r="O101" i="14"/>
  <c r="O102" i="14"/>
  <c r="O103" i="14"/>
  <c r="O104" i="14"/>
  <c r="O105" i="14"/>
  <c r="O106" i="14"/>
  <c r="O107" i="14"/>
  <c r="O108" i="14"/>
  <c r="O109" i="14"/>
  <c r="O110" i="14"/>
  <c r="O111" i="14"/>
  <c r="O112" i="14"/>
  <c r="O113" i="14"/>
  <c r="O114" i="14"/>
  <c r="O115" i="14"/>
  <c r="O116" i="14"/>
  <c r="O117" i="14"/>
  <c r="O118" i="14"/>
  <c r="O119" i="14"/>
  <c r="O120" i="14"/>
  <c r="O121" i="14"/>
  <c r="O122" i="14"/>
  <c r="O123" i="14"/>
  <c r="O124" i="14"/>
  <c r="O125" i="14"/>
  <c r="O126" i="14"/>
  <c r="O127" i="14"/>
  <c r="O128" i="14"/>
  <c r="O129" i="14"/>
  <c r="O130" i="14"/>
  <c r="O131" i="14"/>
  <c r="O154" i="14"/>
  <c r="O132" i="14"/>
  <c r="O133" i="14"/>
  <c r="O134" i="14"/>
  <c r="O135" i="14"/>
  <c r="O151" i="14"/>
  <c r="O136" i="14"/>
  <c r="O137" i="14"/>
  <c r="O138" i="14"/>
  <c r="O139" i="14"/>
  <c r="O140" i="14"/>
  <c r="O141" i="14"/>
  <c r="O142" i="14"/>
  <c r="O143" i="14"/>
  <c r="O144" i="14"/>
  <c r="O145" i="14"/>
  <c r="O146" i="14"/>
  <c r="O147" i="14"/>
  <c r="O148" i="14"/>
  <c r="O149" i="14"/>
  <c r="N10" i="14"/>
  <c r="N12" i="14"/>
  <c r="N15" i="14"/>
  <c r="N18" i="14"/>
  <c r="N2" i="14"/>
  <c r="N3" i="14"/>
  <c r="N4" i="14"/>
  <c r="N5" i="14"/>
  <c r="N6" i="14"/>
  <c r="N7" i="14"/>
  <c r="N8" i="14"/>
  <c r="N9" i="14"/>
  <c r="N11" i="14"/>
  <c r="N13" i="14"/>
  <c r="N14" i="14"/>
  <c r="N16" i="14"/>
  <c r="N17"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N81" i="14"/>
  <c r="N82" i="14"/>
  <c r="N83" i="14"/>
  <c r="N84" i="14"/>
  <c r="N85" i="14"/>
  <c r="N86" i="14"/>
  <c r="N87" i="14"/>
  <c r="N88" i="14"/>
  <c r="N89" i="14"/>
  <c r="N90" i="14"/>
  <c r="N91" i="14"/>
  <c r="N92" i="14"/>
  <c r="N93" i="14"/>
  <c r="N94" i="14"/>
  <c r="N95" i="14"/>
  <c r="N96" i="14"/>
  <c r="N97" i="14"/>
  <c r="N98" i="14"/>
  <c r="N99" i="14"/>
  <c r="N100" i="14"/>
  <c r="N101" i="14"/>
  <c r="N102" i="14"/>
  <c r="N103" i="14"/>
  <c r="N104" i="14"/>
  <c r="N105" i="14"/>
  <c r="N106" i="14"/>
  <c r="N107" i="14"/>
  <c r="N108" i="14"/>
  <c r="N109" i="14"/>
  <c r="N110" i="14"/>
  <c r="N111" i="14"/>
  <c r="N112" i="14"/>
  <c r="N113" i="14"/>
  <c r="N114" i="14"/>
  <c r="N115" i="14"/>
  <c r="N116" i="14"/>
  <c r="N117" i="14"/>
  <c r="N118" i="14"/>
  <c r="N119" i="14"/>
  <c r="N120" i="14"/>
  <c r="N121" i="14"/>
  <c r="N122" i="14"/>
  <c r="N123" i="14"/>
  <c r="N124" i="14"/>
  <c r="N125" i="14"/>
  <c r="N126" i="14"/>
  <c r="N127" i="14"/>
  <c r="N128" i="14"/>
  <c r="N129" i="14"/>
  <c r="N130" i="14"/>
  <c r="N131" i="14"/>
  <c r="N132" i="14"/>
  <c r="N133" i="14"/>
  <c r="N134" i="14"/>
  <c r="N135" i="14"/>
  <c r="N136" i="14"/>
  <c r="N137" i="14"/>
  <c r="N138" i="14"/>
  <c r="N139" i="14"/>
  <c r="N140" i="14"/>
  <c r="N141" i="14"/>
  <c r="N142" i="14"/>
  <c r="N143" i="14"/>
  <c r="N144" i="14"/>
  <c r="N145" i="14"/>
  <c r="N146" i="14"/>
  <c r="N147" i="14"/>
  <c r="N148" i="14"/>
  <c r="N149" i="14"/>
  <c r="M10" i="14"/>
  <c r="M12" i="14"/>
  <c r="M15" i="14"/>
  <c r="M18" i="14"/>
  <c r="M2" i="14"/>
  <c r="M3" i="14"/>
  <c r="M4" i="14"/>
  <c r="M5" i="14"/>
  <c r="M6" i="14"/>
  <c r="M7" i="14"/>
  <c r="M8" i="14"/>
  <c r="M9" i="14"/>
  <c r="M11" i="14"/>
  <c r="M13" i="14"/>
  <c r="M14" i="14"/>
  <c r="M16" i="14"/>
  <c r="M17"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51" i="14"/>
  <c r="M130" i="14"/>
  <c r="M131" i="14"/>
  <c r="M132" i="14"/>
  <c r="M133" i="14"/>
  <c r="M134" i="14"/>
  <c r="M135" i="14"/>
  <c r="M136" i="14"/>
  <c r="M137" i="14"/>
  <c r="M138" i="14"/>
  <c r="M139" i="14"/>
  <c r="M140" i="14"/>
  <c r="M141" i="14"/>
  <c r="M142" i="14"/>
  <c r="M143" i="14"/>
  <c r="M144" i="14"/>
  <c r="M145" i="14"/>
  <c r="M146" i="14"/>
  <c r="M147" i="14"/>
  <c r="M148" i="14"/>
  <c r="M149" i="14"/>
  <c r="L10" i="14"/>
  <c r="L12" i="14"/>
  <c r="L15" i="14"/>
  <c r="L18" i="14"/>
  <c r="L2" i="14"/>
  <c r="L3" i="14"/>
  <c r="L154" i="14"/>
  <c r="L4" i="14"/>
  <c r="L5" i="14"/>
  <c r="L6" i="14"/>
  <c r="L7" i="14"/>
  <c r="L8" i="14"/>
  <c r="L9" i="14"/>
  <c r="L11" i="14"/>
  <c r="L13" i="14"/>
  <c r="L14" i="14"/>
  <c r="L16" i="14"/>
  <c r="L17"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86" i="14"/>
  <c r="L87" i="14"/>
  <c r="L88" i="14"/>
  <c r="L89" i="14"/>
  <c r="L90" i="14"/>
  <c r="L91" i="14"/>
  <c r="L92" i="14"/>
  <c r="L93" i="14"/>
  <c r="L94" i="14"/>
  <c r="L95" i="14"/>
  <c r="L96" i="14"/>
  <c r="L97" i="14"/>
  <c r="L98" i="14"/>
  <c r="L99" i="14"/>
  <c r="L100" i="14"/>
  <c r="L101" i="14"/>
  <c r="L102" i="14"/>
  <c r="L103" i="14"/>
  <c r="L104" i="14"/>
  <c r="L105" i="14"/>
  <c r="L106" i="14"/>
  <c r="L107" i="14"/>
  <c r="L108" i="14"/>
  <c r="L109" i="14"/>
  <c r="L110" i="14"/>
  <c r="L111" i="14"/>
  <c r="L112" i="14"/>
  <c r="L113" i="14"/>
  <c r="L114" i="14"/>
  <c r="L115" i="14"/>
  <c r="L116" i="14"/>
  <c r="L117" i="14"/>
  <c r="L118" i="14"/>
  <c r="L119" i="14"/>
  <c r="L120" i="14"/>
  <c r="L121" i="14"/>
  <c r="L122" i="14"/>
  <c r="L123" i="14"/>
  <c r="L124" i="14"/>
  <c r="L125" i="14"/>
  <c r="L126" i="14"/>
  <c r="L127" i="14"/>
  <c r="L128" i="14"/>
  <c r="L129" i="14"/>
  <c r="L130" i="14"/>
  <c r="L131" i="14"/>
  <c r="L132" i="14"/>
  <c r="L133" i="14"/>
  <c r="L134" i="14"/>
  <c r="L135" i="14"/>
  <c r="L136" i="14"/>
  <c r="L137" i="14"/>
  <c r="L138" i="14"/>
  <c r="L139" i="14"/>
  <c r="L140" i="14"/>
  <c r="L141" i="14"/>
  <c r="L142" i="14"/>
  <c r="L143" i="14"/>
  <c r="L144" i="14"/>
  <c r="L145" i="14"/>
  <c r="L146" i="14"/>
  <c r="L147" i="14"/>
  <c r="L148" i="14"/>
  <c r="L149" i="14"/>
  <c r="K10" i="14"/>
  <c r="K12" i="14"/>
  <c r="K15" i="14"/>
  <c r="K18" i="14"/>
  <c r="K2" i="14"/>
  <c r="K3" i="14"/>
  <c r="K4" i="14"/>
  <c r="K5" i="14"/>
  <c r="K6" i="14"/>
  <c r="K7" i="14"/>
  <c r="K8" i="14"/>
  <c r="K9" i="14"/>
  <c r="K11" i="14"/>
  <c r="K13" i="14"/>
  <c r="K14" i="14"/>
  <c r="K16" i="14"/>
  <c r="K17"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143" i="14"/>
  <c r="K144" i="14"/>
  <c r="K145" i="14"/>
  <c r="K146" i="14"/>
  <c r="K147" i="14"/>
  <c r="K148" i="14"/>
  <c r="K149" i="14"/>
  <c r="J10" i="14"/>
  <c r="J12" i="14"/>
  <c r="J15" i="14"/>
  <c r="J18" i="14"/>
  <c r="J2" i="14"/>
  <c r="J3" i="14"/>
  <c r="J4" i="14"/>
  <c r="J5" i="14"/>
  <c r="J6" i="14"/>
  <c r="J7" i="14"/>
  <c r="J8" i="14"/>
  <c r="J9" i="14"/>
  <c r="J11" i="14"/>
  <c r="J13" i="14"/>
  <c r="J14" i="14"/>
  <c r="J16" i="14"/>
  <c r="J17"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I10" i="14"/>
  <c r="I12" i="14"/>
  <c r="I15" i="14"/>
  <c r="I18" i="14"/>
  <c r="I2" i="14"/>
  <c r="I3" i="14"/>
  <c r="I4" i="14"/>
  <c r="I5" i="14"/>
  <c r="I6" i="14"/>
  <c r="I7" i="14"/>
  <c r="I8" i="14"/>
  <c r="I9" i="14"/>
  <c r="I11" i="14"/>
  <c r="I13" i="14"/>
  <c r="I14" i="14"/>
  <c r="I16" i="14"/>
  <c r="I17"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52" i="14"/>
  <c r="I136" i="14"/>
  <c r="I137" i="14"/>
  <c r="I138" i="14"/>
  <c r="I139" i="14"/>
  <c r="I140" i="14"/>
  <c r="I141" i="14"/>
  <c r="I142" i="14"/>
  <c r="I143" i="14"/>
  <c r="I144" i="14"/>
  <c r="I145" i="14"/>
  <c r="I146" i="14"/>
  <c r="I147" i="14"/>
  <c r="I148" i="14"/>
  <c r="I149" i="14"/>
  <c r="H10" i="14"/>
  <c r="H12" i="14"/>
  <c r="H15" i="14"/>
  <c r="H18" i="14"/>
  <c r="H2" i="14"/>
  <c r="H3" i="14"/>
  <c r="H4" i="14"/>
  <c r="H5" i="14"/>
  <c r="H6" i="14"/>
  <c r="H7" i="14"/>
  <c r="H8" i="14"/>
  <c r="H9" i="14"/>
  <c r="H11" i="14"/>
  <c r="H13" i="14"/>
  <c r="H14" i="14"/>
  <c r="H16" i="14"/>
  <c r="H17" i="14"/>
  <c r="H19" i="14"/>
  <c r="H20" i="14"/>
  <c r="H21" i="14"/>
  <c r="H22" i="14"/>
  <c r="H23" i="14"/>
  <c r="H24" i="14"/>
  <c r="H25" i="14"/>
  <c r="H26" i="14"/>
  <c r="H27" i="14"/>
  <c r="H157" i="14"/>
  <c r="H163"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158"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4" i="14"/>
  <c r="G10" i="14"/>
  <c r="G12" i="14"/>
  <c r="G15" i="14"/>
  <c r="G18" i="14"/>
  <c r="G2" i="14"/>
  <c r="G3" i="14"/>
  <c r="G4" i="14"/>
  <c r="G5" i="14"/>
  <c r="G6" i="14"/>
  <c r="G7" i="14"/>
  <c r="G8" i="14"/>
  <c r="G9" i="14"/>
  <c r="G11" i="14"/>
  <c r="G13" i="14"/>
  <c r="G14" i="14"/>
  <c r="G16" i="14"/>
  <c r="G17"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F10" i="14"/>
  <c r="F12" i="14"/>
  <c r="F15" i="14"/>
  <c r="F18" i="14"/>
  <c r="F2" i="14"/>
  <c r="F3" i="14"/>
  <c r="F4" i="14"/>
  <c r="F5" i="14"/>
  <c r="F6" i="14"/>
  <c r="F7" i="14"/>
  <c r="F8" i="14"/>
  <c r="F9" i="14"/>
  <c r="F11" i="14"/>
  <c r="F13" i="14"/>
  <c r="F14" i="14"/>
  <c r="F16" i="14"/>
  <c r="F17" i="14"/>
  <c r="F19" i="14"/>
  <c r="F20" i="14"/>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156"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R159" i="14"/>
  <c r="R163" i="14"/>
  <c r="R157" i="14"/>
  <c r="Q159" i="14"/>
  <c r="Q157" i="14"/>
  <c r="P159" i="14"/>
  <c r="P157" i="14"/>
  <c r="P163" i="14"/>
  <c r="O159" i="14"/>
  <c r="O163" i="14"/>
  <c r="O157" i="14"/>
  <c r="N159" i="14"/>
  <c r="N157" i="14"/>
  <c r="M159" i="14"/>
  <c r="M163" i="14"/>
  <c r="M157" i="14"/>
  <c r="L159" i="14"/>
  <c r="L163" i="14"/>
  <c r="L157" i="14"/>
  <c r="K159" i="14"/>
  <c r="K157" i="14"/>
  <c r="K163" i="14"/>
  <c r="J159" i="14"/>
  <c r="J163" i="14"/>
  <c r="J157" i="14"/>
  <c r="I159" i="14"/>
  <c r="I157" i="14"/>
  <c r="H159" i="14"/>
  <c r="F159" i="14"/>
  <c r="R158" i="14"/>
  <c r="R162" i="14"/>
  <c r="R156" i="14"/>
  <c r="Q158" i="14"/>
  <c r="Q162" i="14"/>
  <c r="Q156" i="14"/>
  <c r="P158" i="14"/>
  <c r="P156" i="14"/>
  <c r="P162" i="14"/>
  <c r="O158" i="14"/>
  <c r="O162" i="14"/>
  <c r="O156" i="14"/>
  <c r="N158" i="14"/>
  <c r="N156" i="14"/>
  <c r="M158" i="14"/>
  <c r="M156" i="14"/>
  <c r="M162" i="14"/>
  <c r="L158" i="14"/>
  <c r="L162" i="14"/>
  <c r="L156" i="14"/>
  <c r="K158" i="14"/>
  <c r="K156" i="14"/>
  <c r="J158" i="14"/>
  <c r="J162" i="14"/>
  <c r="J156" i="14"/>
  <c r="I158" i="14"/>
  <c r="I162" i="14"/>
  <c r="I156" i="14"/>
  <c r="G158" i="14"/>
  <c r="F158" i="14"/>
  <c r="R153" i="14"/>
  <c r="Q153" i="14"/>
  <c r="P153" i="14"/>
  <c r="O153" i="14"/>
  <c r="N153" i="14"/>
  <c r="M153" i="14"/>
  <c r="L153" i="14"/>
  <c r="K153" i="14"/>
  <c r="J153" i="14"/>
  <c r="I153" i="14"/>
  <c r="H153" i="14"/>
  <c r="R152" i="14"/>
  <c r="Q152" i="14"/>
  <c r="P152" i="14"/>
  <c r="O152" i="14"/>
  <c r="N152" i="14"/>
  <c r="M152" i="14"/>
  <c r="L152" i="14"/>
  <c r="K152" i="14"/>
  <c r="J152" i="14"/>
  <c r="R1" i="14"/>
  <c r="Q1" i="14"/>
  <c r="P1" i="14"/>
  <c r="O1" i="14"/>
  <c r="N1" i="14"/>
  <c r="M1" i="14"/>
  <c r="L1" i="14"/>
  <c r="K1" i="14"/>
  <c r="J1" i="14"/>
  <c r="I1" i="14"/>
  <c r="H1" i="14"/>
  <c r="G1" i="14"/>
  <c r="F1" i="14"/>
  <c r="X10" i="13"/>
  <c r="X12" i="13"/>
  <c r="X15" i="13"/>
  <c r="X18" i="13"/>
  <c r="X2" i="13"/>
  <c r="X3" i="13"/>
  <c r="X4" i="13"/>
  <c r="X5" i="13"/>
  <c r="X6" i="13"/>
  <c r="X7" i="13"/>
  <c r="X8" i="13"/>
  <c r="X9" i="13"/>
  <c r="X11" i="13"/>
  <c r="X13" i="13"/>
  <c r="X14" i="13"/>
  <c r="X16" i="13"/>
  <c r="X17"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57" i="13"/>
  <c r="X58" i="13"/>
  <c r="X59" i="13"/>
  <c r="X60" i="13"/>
  <c r="X61" i="13"/>
  <c r="X62" i="13"/>
  <c r="X63" i="13"/>
  <c r="X64" i="13"/>
  <c r="X65" i="13"/>
  <c r="X66" i="13"/>
  <c r="X67" i="13"/>
  <c r="X68" i="13"/>
  <c r="X69" i="13"/>
  <c r="X70" i="13"/>
  <c r="X71" i="13"/>
  <c r="X72" i="13"/>
  <c r="X73" i="13"/>
  <c r="X74" i="13"/>
  <c r="X75" i="13"/>
  <c r="X76" i="13"/>
  <c r="X77" i="13"/>
  <c r="X78" i="13"/>
  <c r="X79" i="13"/>
  <c r="X80" i="13"/>
  <c r="X81" i="13"/>
  <c r="X82" i="13"/>
  <c r="X83" i="13"/>
  <c r="X84" i="13"/>
  <c r="X85" i="13"/>
  <c r="X86" i="13"/>
  <c r="X87" i="13"/>
  <c r="X88" i="13"/>
  <c r="X89" i="13"/>
  <c r="X90" i="13"/>
  <c r="X91" i="13"/>
  <c r="X92" i="13"/>
  <c r="X93" i="13"/>
  <c r="X94" i="13"/>
  <c r="X95" i="13"/>
  <c r="X96" i="13"/>
  <c r="X97" i="13"/>
  <c r="X98" i="13"/>
  <c r="X99" i="13"/>
  <c r="X100" i="13"/>
  <c r="X101" i="13"/>
  <c r="X102" i="13"/>
  <c r="X103" i="13"/>
  <c r="X104" i="13"/>
  <c r="X105" i="13"/>
  <c r="X106" i="13"/>
  <c r="X107" i="13"/>
  <c r="X108" i="13"/>
  <c r="X109" i="13"/>
  <c r="X110" i="13"/>
  <c r="X111" i="13"/>
  <c r="X112" i="13"/>
  <c r="X113" i="13"/>
  <c r="X114" i="13"/>
  <c r="X115" i="13"/>
  <c r="X116" i="13"/>
  <c r="X117" i="13"/>
  <c r="X118" i="13"/>
  <c r="X119" i="13"/>
  <c r="X120" i="13"/>
  <c r="X121" i="13"/>
  <c r="X122" i="13"/>
  <c r="X123" i="13"/>
  <c r="X124" i="13"/>
  <c r="X125" i="13"/>
  <c r="X126" i="13"/>
  <c r="X127" i="13"/>
  <c r="X128" i="13"/>
  <c r="X129" i="13"/>
  <c r="X130" i="13"/>
  <c r="X131" i="13"/>
  <c r="X132" i="13"/>
  <c r="X133" i="13"/>
  <c r="X134" i="13"/>
  <c r="X135" i="13"/>
  <c r="X136" i="13"/>
  <c r="X137" i="13"/>
  <c r="X138" i="13"/>
  <c r="X139" i="13"/>
  <c r="X140" i="13"/>
  <c r="X141" i="13"/>
  <c r="X142" i="13"/>
  <c r="X143" i="13"/>
  <c r="X144" i="13"/>
  <c r="X145" i="13"/>
  <c r="X146" i="13"/>
  <c r="X147" i="13"/>
  <c r="X148" i="13"/>
  <c r="X149" i="13"/>
  <c r="W10" i="13"/>
  <c r="W12" i="13"/>
  <c r="W15" i="13"/>
  <c r="W18" i="13"/>
  <c r="W2" i="13"/>
  <c r="W3" i="13"/>
  <c r="W4" i="13"/>
  <c r="W5" i="13"/>
  <c r="W6" i="13"/>
  <c r="W7" i="13"/>
  <c r="W8" i="13"/>
  <c r="W9" i="13"/>
  <c r="W11" i="13"/>
  <c r="W13" i="13"/>
  <c r="W14" i="13"/>
  <c r="W16" i="13"/>
  <c r="W17"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56" i="13"/>
  <c r="W57" i="13"/>
  <c r="W58" i="13"/>
  <c r="W59" i="13"/>
  <c r="W60" i="13"/>
  <c r="W61" i="13"/>
  <c r="W62" i="13"/>
  <c r="W63" i="13"/>
  <c r="W64" i="13"/>
  <c r="W65" i="13"/>
  <c r="W66" i="13"/>
  <c r="W67" i="13"/>
  <c r="W68" i="13"/>
  <c r="W69" i="13"/>
  <c r="W70" i="13"/>
  <c r="W71" i="13"/>
  <c r="W72" i="13"/>
  <c r="W73" i="13"/>
  <c r="W74" i="13"/>
  <c r="W75" i="13"/>
  <c r="W76" i="13"/>
  <c r="W77" i="13"/>
  <c r="W78" i="13"/>
  <c r="W79" i="13"/>
  <c r="W80" i="13"/>
  <c r="W81" i="13"/>
  <c r="W82" i="13"/>
  <c r="W83" i="13"/>
  <c r="W84" i="13"/>
  <c r="W85" i="13"/>
  <c r="W86" i="13"/>
  <c r="W87" i="13"/>
  <c r="W88" i="13"/>
  <c r="W89" i="13"/>
  <c r="W90" i="13"/>
  <c r="W91" i="13"/>
  <c r="W92" i="13"/>
  <c r="W93" i="13"/>
  <c r="W94" i="13"/>
  <c r="W95" i="13"/>
  <c r="W96" i="13"/>
  <c r="W97" i="13"/>
  <c r="W98" i="13"/>
  <c r="W99" i="13"/>
  <c r="W100" i="13"/>
  <c r="W101" i="13"/>
  <c r="W102" i="13"/>
  <c r="W103" i="13"/>
  <c r="W104" i="13"/>
  <c r="W105" i="13"/>
  <c r="W106" i="13"/>
  <c r="W107" i="13"/>
  <c r="W108" i="13"/>
  <c r="W109" i="13"/>
  <c r="W110" i="13"/>
  <c r="W111" i="13"/>
  <c r="W112" i="13"/>
  <c r="W113" i="13"/>
  <c r="W114" i="13"/>
  <c r="W115" i="13"/>
  <c r="W116" i="13"/>
  <c r="W117" i="13"/>
  <c r="W118" i="13"/>
  <c r="W119" i="13"/>
  <c r="W120" i="13"/>
  <c r="W121" i="13"/>
  <c r="W122" i="13"/>
  <c r="W123" i="13"/>
  <c r="W124" i="13"/>
  <c r="W125" i="13"/>
  <c r="W126" i="13"/>
  <c r="W127" i="13"/>
  <c r="W128" i="13"/>
  <c r="W129" i="13"/>
  <c r="W130" i="13"/>
  <c r="W131" i="13"/>
  <c r="W132" i="13"/>
  <c r="W133" i="13"/>
  <c r="W134" i="13"/>
  <c r="W135" i="13"/>
  <c r="W136" i="13"/>
  <c r="W137" i="13"/>
  <c r="W138" i="13"/>
  <c r="W139" i="13"/>
  <c r="W140" i="13"/>
  <c r="W141" i="13"/>
  <c r="W142" i="13"/>
  <c r="W143" i="13"/>
  <c r="W144" i="13"/>
  <c r="W145" i="13"/>
  <c r="W146" i="13"/>
  <c r="W147" i="13"/>
  <c r="W148" i="13"/>
  <c r="W149" i="13"/>
  <c r="W151" i="13"/>
  <c r="V10" i="13"/>
  <c r="V12" i="13"/>
  <c r="V15" i="13"/>
  <c r="V18" i="13"/>
  <c r="V2" i="13"/>
  <c r="V3" i="13"/>
  <c r="V4" i="13"/>
  <c r="V5" i="13"/>
  <c r="V154" i="13"/>
  <c r="V6" i="13"/>
  <c r="V7" i="13"/>
  <c r="V8" i="13"/>
  <c r="V9" i="13"/>
  <c r="V11" i="13"/>
  <c r="V13" i="13"/>
  <c r="V14" i="13"/>
  <c r="V16" i="13"/>
  <c r="V17" i="13"/>
  <c r="V19" i="13"/>
  <c r="V20" i="13"/>
  <c r="V21" i="13"/>
  <c r="V22" i="13"/>
  <c r="V23" i="13"/>
  <c r="V24" i="13"/>
  <c r="V25" i="13"/>
  <c r="V26" i="13"/>
  <c r="V27" i="13"/>
  <c r="V28" i="13"/>
  <c r="V29" i="13"/>
  <c r="V30" i="13"/>
  <c r="V31" i="13"/>
  <c r="V32" i="13"/>
  <c r="V33" i="13"/>
  <c r="V34" i="13"/>
  <c r="V35" i="13"/>
  <c r="V36" i="13"/>
  <c r="V37" i="13"/>
  <c r="V38" i="13"/>
  <c r="V39" i="13"/>
  <c r="V40" i="13"/>
  <c r="V41" i="13"/>
  <c r="V42" i="13"/>
  <c r="V43" i="13"/>
  <c r="V44" i="13"/>
  <c r="V45" i="13"/>
  <c r="V46" i="13"/>
  <c r="V47" i="13"/>
  <c r="V48" i="13"/>
  <c r="V49" i="13"/>
  <c r="V50" i="13"/>
  <c r="V51" i="13"/>
  <c r="V52" i="13"/>
  <c r="V53" i="13"/>
  <c r="V54" i="13"/>
  <c r="V55" i="13"/>
  <c r="V56" i="13"/>
  <c r="V57" i="13"/>
  <c r="V58" i="13"/>
  <c r="V59" i="13"/>
  <c r="V60" i="13"/>
  <c r="V61" i="13"/>
  <c r="V62" i="13"/>
  <c r="V63" i="13"/>
  <c r="V64" i="13"/>
  <c r="V65" i="13"/>
  <c r="V66" i="13"/>
  <c r="V67" i="13"/>
  <c r="V68" i="13"/>
  <c r="V69" i="13"/>
  <c r="V70" i="13"/>
  <c r="V71" i="13"/>
  <c r="V72" i="13"/>
  <c r="V73" i="13"/>
  <c r="V74" i="13"/>
  <c r="V75" i="13"/>
  <c r="V76" i="13"/>
  <c r="V77" i="13"/>
  <c r="V78" i="13"/>
  <c r="V79" i="13"/>
  <c r="V80" i="13"/>
  <c r="V81" i="13"/>
  <c r="V82" i="13"/>
  <c r="V83" i="13"/>
  <c r="V84" i="13"/>
  <c r="V85" i="13"/>
  <c r="V86" i="13"/>
  <c r="V87" i="13"/>
  <c r="V88" i="13"/>
  <c r="V89" i="13"/>
  <c r="V90" i="13"/>
  <c r="V91" i="13"/>
  <c r="V92" i="13"/>
  <c r="V93" i="13"/>
  <c r="V94" i="13"/>
  <c r="V95" i="13"/>
  <c r="V96" i="13"/>
  <c r="V97" i="13"/>
  <c r="V98" i="13"/>
  <c r="V99" i="13"/>
  <c r="V100" i="13"/>
  <c r="V101" i="13"/>
  <c r="V102" i="13"/>
  <c r="V103" i="13"/>
  <c r="V104" i="13"/>
  <c r="V105" i="13"/>
  <c r="V106" i="13"/>
  <c r="V107" i="13"/>
  <c r="V108" i="13"/>
  <c r="V109" i="13"/>
  <c r="V110" i="13"/>
  <c r="V111" i="13"/>
  <c r="V112" i="13"/>
  <c r="V113" i="13"/>
  <c r="V114" i="13"/>
  <c r="V115" i="13"/>
  <c r="V116" i="13"/>
  <c r="V117" i="13"/>
  <c r="V118" i="13"/>
  <c r="V119" i="13"/>
  <c r="V120" i="13"/>
  <c r="V121" i="13"/>
  <c r="V122" i="13"/>
  <c r="V123" i="13"/>
  <c r="V124" i="13"/>
  <c r="V125" i="13"/>
  <c r="V126" i="13"/>
  <c r="V127" i="13"/>
  <c r="V128" i="13"/>
  <c r="V129" i="13"/>
  <c r="V130" i="13"/>
  <c r="V131" i="13"/>
  <c r="V132" i="13"/>
  <c r="V133" i="13"/>
  <c r="V134" i="13"/>
  <c r="V135" i="13"/>
  <c r="V136" i="13"/>
  <c r="V137" i="13"/>
  <c r="V138" i="13"/>
  <c r="V139" i="13"/>
  <c r="V140" i="13"/>
  <c r="V141" i="13"/>
  <c r="V142" i="13"/>
  <c r="V143" i="13"/>
  <c r="V144" i="13"/>
  <c r="V145" i="13"/>
  <c r="V146" i="13"/>
  <c r="V147" i="13"/>
  <c r="V148" i="13"/>
  <c r="V149" i="13"/>
  <c r="U10" i="13"/>
  <c r="U12" i="13"/>
  <c r="U15" i="13"/>
  <c r="U18" i="13"/>
  <c r="U2" i="13"/>
  <c r="U3" i="13"/>
  <c r="U4" i="13"/>
  <c r="U5" i="13"/>
  <c r="U6" i="13"/>
  <c r="U7" i="13"/>
  <c r="U8" i="13"/>
  <c r="U9" i="13"/>
  <c r="U11" i="13"/>
  <c r="U13" i="13"/>
  <c r="U14" i="13"/>
  <c r="U16" i="13"/>
  <c r="U17" i="13"/>
  <c r="U19" i="13"/>
  <c r="U20" i="13"/>
  <c r="U21" i="13"/>
  <c r="U22" i="13"/>
  <c r="U23" i="13"/>
  <c r="U24" i="13"/>
  <c r="U25" i="13"/>
  <c r="U26" i="13"/>
  <c r="U27" i="13"/>
  <c r="U28" i="13"/>
  <c r="U29" i="13"/>
  <c r="U30" i="13"/>
  <c r="U31" i="13"/>
  <c r="U32" i="13"/>
  <c r="U33" i="13"/>
  <c r="U34" i="13"/>
  <c r="U35" i="13"/>
  <c r="U36" i="13"/>
  <c r="U37" i="13"/>
  <c r="U38" i="13"/>
  <c r="U39" i="13"/>
  <c r="U40" i="13"/>
  <c r="U41" i="13"/>
  <c r="U42" i="13"/>
  <c r="U43" i="13"/>
  <c r="U44" i="13"/>
  <c r="U45" i="13"/>
  <c r="U46" i="13"/>
  <c r="U47" i="13"/>
  <c r="U48" i="13"/>
  <c r="U49" i="13"/>
  <c r="U50" i="13"/>
  <c r="U51" i="13"/>
  <c r="U52" i="13"/>
  <c r="U53" i="13"/>
  <c r="U54" i="13"/>
  <c r="U55" i="13"/>
  <c r="U56" i="13"/>
  <c r="U57" i="13"/>
  <c r="U58" i="13"/>
  <c r="U59" i="13"/>
  <c r="U60" i="13"/>
  <c r="U61" i="13"/>
  <c r="U62" i="13"/>
  <c r="U63" i="13"/>
  <c r="U64" i="13"/>
  <c r="U65" i="13"/>
  <c r="U66" i="13"/>
  <c r="U67" i="13"/>
  <c r="U68" i="13"/>
  <c r="U69" i="13"/>
  <c r="U70" i="13"/>
  <c r="U71" i="13"/>
  <c r="U72" i="13"/>
  <c r="U73" i="13"/>
  <c r="U74" i="13"/>
  <c r="U75" i="13"/>
  <c r="U76" i="13"/>
  <c r="U77" i="13"/>
  <c r="U78" i="13"/>
  <c r="U79" i="13"/>
  <c r="U80" i="13"/>
  <c r="U81" i="13"/>
  <c r="U82" i="13"/>
  <c r="U83" i="13"/>
  <c r="U84" i="13"/>
  <c r="U85" i="13"/>
  <c r="U86" i="13"/>
  <c r="U87" i="13"/>
  <c r="U88" i="13"/>
  <c r="U89" i="13"/>
  <c r="U90" i="13"/>
  <c r="U91" i="13"/>
  <c r="U92" i="13"/>
  <c r="U93" i="13"/>
  <c r="U94" i="13"/>
  <c r="U95" i="13"/>
  <c r="U96" i="13"/>
  <c r="U97" i="13"/>
  <c r="U98" i="13"/>
  <c r="U99" i="13"/>
  <c r="U100" i="13"/>
  <c r="U101" i="13"/>
  <c r="U102" i="13"/>
  <c r="U103" i="13"/>
  <c r="U104" i="13"/>
  <c r="U105" i="13"/>
  <c r="U106" i="13"/>
  <c r="U107" i="13"/>
  <c r="U108" i="13"/>
  <c r="U109" i="13"/>
  <c r="U110" i="13"/>
  <c r="U111" i="13"/>
  <c r="U112" i="13"/>
  <c r="U113" i="13"/>
  <c r="U114" i="13"/>
  <c r="U115" i="13"/>
  <c r="U116" i="13"/>
  <c r="U117" i="13"/>
  <c r="U118" i="13"/>
  <c r="U119" i="13"/>
  <c r="U120" i="13"/>
  <c r="U121" i="13"/>
  <c r="U122" i="13"/>
  <c r="U123" i="13"/>
  <c r="U124" i="13"/>
  <c r="U125" i="13"/>
  <c r="U126" i="13"/>
  <c r="U127" i="13"/>
  <c r="U128" i="13"/>
  <c r="U129" i="13"/>
  <c r="U130" i="13"/>
  <c r="U131" i="13"/>
  <c r="U132" i="13"/>
  <c r="U133" i="13"/>
  <c r="U134" i="13"/>
  <c r="U135" i="13"/>
  <c r="U136" i="13"/>
  <c r="U137" i="13"/>
  <c r="U138" i="13"/>
  <c r="U139" i="13"/>
  <c r="U140" i="13"/>
  <c r="U141" i="13"/>
  <c r="U142" i="13"/>
  <c r="U143" i="13"/>
  <c r="U144" i="13"/>
  <c r="U145" i="13"/>
  <c r="U146" i="13"/>
  <c r="U147" i="13"/>
  <c r="U148" i="13"/>
  <c r="U149" i="13"/>
  <c r="T10" i="13"/>
  <c r="T12" i="13"/>
  <c r="T15" i="13"/>
  <c r="T18" i="13"/>
  <c r="T2" i="13"/>
  <c r="T3" i="13"/>
  <c r="T4" i="13"/>
  <c r="T5" i="13"/>
  <c r="T6" i="13"/>
  <c r="T7" i="13"/>
  <c r="T8" i="13"/>
  <c r="T9" i="13"/>
  <c r="T11" i="13"/>
  <c r="T13" i="13"/>
  <c r="T14" i="13"/>
  <c r="T16" i="13"/>
  <c r="T17"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97" i="13"/>
  <c r="T98" i="13"/>
  <c r="T99" i="13"/>
  <c r="T100" i="13"/>
  <c r="T101" i="13"/>
  <c r="T102" i="13"/>
  <c r="T103" i="13"/>
  <c r="T104" i="13"/>
  <c r="T105" i="13"/>
  <c r="T106" i="13"/>
  <c r="T107" i="13"/>
  <c r="T108" i="13"/>
  <c r="T109" i="13"/>
  <c r="T110" i="13"/>
  <c r="T111" i="13"/>
  <c r="T112" i="13"/>
  <c r="T113" i="13"/>
  <c r="T114" i="13"/>
  <c r="T115" i="13"/>
  <c r="T116" i="13"/>
  <c r="T117" i="13"/>
  <c r="T118" i="13"/>
  <c r="T119" i="13"/>
  <c r="T120" i="13"/>
  <c r="T121" i="13"/>
  <c r="T122" i="13"/>
  <c r="T123" i="13"/>
  <c r="T124" i="13"/>
  <c r="T125" i="13"/>
  <c r="T126" i="13"/>
  <c r="T127" i="13"/>
  <c r="T128" i="13"/>
  <c r="T129" i="13"/>
  <c r="T130" i="13"/>
  <c r="T131" i="13"/>
  <c r="T132" i="13"/>
  <c r="T133" i="13"/>
  <c r="T134" i="13"/>
  <c r="T135" i="13"/>
  <c r="T136" i="13"/>
  <c r="T137" i="13"/>
  <c r="T138" i="13"/>
  <c r="T139" i="13"/>
  <c r="T140" i="13"/>
  <c r="T141" i="13"/>
  <c r="T142" i="13"/>
  <c r="T143" i="13"/>
  <c r="T144" i="13"/>
  <c r="T145" i="13"/>
  <c r="T146" i="13"/>
  <c r="T147" i="13"/>
  <c r="T148" i="13"/>
  <c r="T149" i="13"/>
  <c r="S10" i="13"/>
  <c r="S12" i="13"/>
  <c r="S151" i="13"/>
  <c r="S15" i="13"/>
  <c r="S18" i="13"/>
  <c r="S2" i="13"/>
  <c r="S3" i="13"/>
  <c r="S4" i="13"/>
  <c r="S5" i="13"/>
  <c r="S6" i="13"/>
  <c r="S7" i="13"/>
  <c r="S8" i="13"/>
  <c r="S9" i="13"/>
  <c r="S11" i="13"/>
  <c r="S13" i="13"/>
  <c r="S14" i="13"/>
  <c r="S16" i="13"/>
  <c r="S17"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19" i="13"/>
  <c r="S120" i="13"/>
  <c r="S121"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R10" i="13"/>
  <c r="R12" i="13"/>
  <c r="R15" i="13"/>
  <c r="R18" i="13"/>
  <c r="R2" i="13"/>
  <c r="R3" i="13"/>
  <c r="R154" i="13"/>
  <c r="R4" i="13"/>
  <c r="R5" i="13"/>
  <c r="R6" i="13"/>
  <c r="R7" i="13"/>
  <c r="R8" i="13"/>
  <c r="R9" i="13"/>
  <c r="R11" i="13"/>
  <c r="R13" i="13"/>
  <c r="R14" i="13"/>
  <c r="R16" i="13"/>
  <c r="R17"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51" i="13"/>
  <c r="R136" i="13"/>
  <c r="R137" i="13"/>
  <c r="R138" i="13"/>
  <c r="R139" i="13"/>
  <c r="R140" i="13"/>
  <c r="R141" i="13"/>
  <c r="R142" i="13"/>
  <c r="R143" i="13"/>
  <c r="R144" i="13"/>
  <c r="R145" i="13"/>
  <c r="R146" i="13"/>
  <c r="R147" i="13"/>
  <c r="R148" i="13"/>
  <c r="R149" i="13"/>
  <c r="Q10" i="13"/>
  <c r="Q12" i="13"/>
  <c r="Q15" i="13"/>
  <c r="Q18" i="13"/>
  <c r="Q2" i="13"/>
  <c r="Q3" i="13"/>
  <c r="Q4" i="13"/>
  <c r="Q5" i="13"/>
  <c r="Q6" i="13"/>
  <c r="Q7" i="13"/>
  <c r="Q8" i="13"/>
  <c r="Q9" i="13"/>
  <c r="Q11" i="13"/>
  <c r="Q13" i="13"/>
  <c r="Q14" i="13"/>
  <c r="Q16" i="13"/>
  <c r="Q17"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P10" i="13"/>
  <c r="P12" i="13"/>
  <c r="P15" i="13"/>
  <c r="P18" i="13"/>
  <c r="P2" i="13"/>
  <c r="P3" i="13"/>
  <c r="P4" i="13"/>
  <c r="P5" i="13"/>
  <c r="P6" i="13"/>
  <c r="P7" i="13"/>
  <c r="P8" i="13"/>
  <c r="P9" i="13"/>
  <c r="P11" i="13"/>
  <c r="P13" i="13"/>
  <c r="P14" i="13"/>
  <c r="P16" i="13"/>
  <c r="P17"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O10" i="13"/>
  <c r="O12" i="13"/>
  <c r="O15" i="13"/>
  <c r="O18" i="13"/>
  <c r="O2" i="13"/>
  <c r="O3" i="13"/>
  <c r="O4" i="13"/>
  <c r="O5" i="13"/>
  <c r="O6" i="13"/>
  <c r="O7" i="13"/>
  <c r="O8" i="13"/>
  <c r="O9" i="13"/>
  <c r="O11" i="13"/>
  <c r="O13" i="13"/>
  <c r="O14" i="13"/>
  <c r="O16" i="13"/>
  <c r="O17"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1" i="13"/>
  <c r="O72" i="13"/>
  <c r="O73" i="13"/>
  <c r="O74" i="13"/>
  <c r="O75" i="13"/>
  <c r="O76" i="13"/>
  <c r="O77" i="13"/>
  <c r="O78" i="13"/>
  <c r="O79" i="13"/>
  <c r="O80" i="13"/>
  <c r="O81" i="13"/>
  <c r="O82" i="13"/>
  <c r="O83" i="13"/>
  <c r="O84" i="13"/>
  <c r="O85" i="13"/>
  <c r="O86" i="13"/>
  <c r="O87" i="13"/>
  <c r="O88" i="13"/>
  <c r="O89" i="13"/>
  <c r="O90" i="13"/>
  <c r="O91" i="13"/>
  <c r="O92" i="13"/>
  <c r="O93" i="13"/>
  <c r="O94" i="13"/>
  <c r="O95" i="13"/>
  <c r="O96" i="13"/>
  <c r="O97" i="13"/>
  <c r="O98" i="13"/>
  <c r="O99" i="13"/>
  <c r="O100" i="13"/>
  <c r="O101" i="13"/>
  <c r="O102" i="13"/>
  <c r="O103" i="13"/>
  <c r="O104" i="13"/>
  <c r="O105" i="13"/>
  <c r="O106" i="13"/>
  <c r="O107" i="13"/>
  <c r="O108" i="13"/>
  <c r="O109" i="13"/>
  <c r="O110" i="13"/>
  <c r="O111" i="13"/>
  <c r="O112" i="13"/>
  <c r="O113" i="13"/>
  <c r="O114" i="13"/>
  <c r="O115" i="13"/>
  <c r="O116" i="13"/>
  <c r="O117" i="13"/>
  <c r="O118" i="13"/>
  <c r="O119" i="13"/>
  <c r="O120" i="13"/>
  <c r="O121" i="13"/>
  <c r="O122" i="13"/>
  <c r="O123" i="13"/>
  <c r="O124" i="13"/>
  <c r="O125" i="13"/>
  <c r="O126" i="13"/>
  <c r="O127" i="13"/>
  <c r="O128" i="13"/>
  <c r="O129" i="13"/>
  <c r="O130" i="13"/>
  <c r="O131" i="13"/>
  <c r="O132" i="13"/>
  <c r="O133" i="13"/>
  <c r="O134" i="13"/>
  <c r="O135" i="13"/>
  <c r="O136" i="13"/>
  <c r="O137" i="13"/>
  <c r="O138" i="13"/>
  <c r="O139" i="13"/>
  <c r="O140" i="13"/>
  <c r="O141" i="13"/>
  <c r="O142" i="13"/>
  <c r="O143" i="13"/>
  <c r="O144" i="13"/>
  <c r="O145" i="13"/>
  <c r="O146" i="13"/>
  <c r="O147" i="13"/>
  <c r="O148" i="13"/>
  <c r="O149" i="13"/>
  <c r="O151" i="13"/>
  <c r="N10" i="13"/>
  <c r="N12" i="13"/>
  <c r="N15" i="13"/>
  <c r="N18" i="13"/>
  <c r="N156" i="13"/>
  <c r="N162" i="13"/>
  <c r="N2" i="13"/>
  <c r="N3" i="13"/>
  <c r="N4" i="13"/>
  <c r="N154" i="13"/>
  <c r="N5" i="13"/>
  <c r="N6" i="13"/>
  <c r="N7" i="13"/>
  <c r="N8" i="13"/>
  <c r="N9" i="13"/>
  <c r="N11" i="13"/>
  <c r="N13" i="13"/>
  <c r="N14" i="13"/>
  <c r="N16" i="13"/>
  <c r="N17"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M10" i="13"/>
  <c r="M12" i="13"/>
  <c r="M15" i="13"/>
  <c r="M18" i="13"/>
  <c r="M2" i="13"/>
  <c r="M3" i="13"/>
  <c r="M4" i="13"/>
  <c r="M5" i="13"/>
  <c r="M6" i="13"/>
  <c r="M7" i="13"/>
  <c r="M8" i="13"/>
  <c r="M9" i="13"/>
  <c r="M11" i="13"/>
  <c r="M13" i="13"/>
  <c r="M14" i="13"/>
  <c r="M16" i="13"/>
  <c r="M17" i="13"/>
  <c r="M19" i="13"/>
  <c r="M20" i="13"/>
  <c r="M21" i="13"/>
  <c r="M22" i="13"/>
  <c r="M23" i="13"/>
  <c r="M24" i="13"/>
  <c r="M25" i="13"/>
  <c r="M26" i="13"/>
  <c r="M27" i="13"/>
  <c r="M15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L10" i="13"/>
  <c r="L12" i="13"/>
  <c r="L15" i="13"/>
  <c r="L156" i="13"/>
  <c r="L18" i="13"/>
  <c r="L2" i="13"/>
  <c r="L3" i="13"/>
  <c r="L4" i="13"/>
  <c r="L5" i="13"/>
  <c r="L6" i="13"/>
  <c r="L7" i="13"/>
  <c r="L8" i="13"/>
  <c r="L9" i="13"/>
  <c r="L11" i="13"/>
  <c r="L13" i="13"/>
  <c r="L14" i="13"/>
  <c r="L16" i="13"/>
  <c r="L17"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8" i="13"/>
  <c r="L149" i="13"/>
  <c r="K10" i="13"/>
  <c r="K12" i="13"/>
  <c r="K15" i="13"/>
  <c r="K152" i="13"/>
  <c r="K18" i="13"/>
  <c r="K2" i="13"/>
  <c r="K3" i="13"/>
  <c r="K4" i="13"/>
  <c r="K5" i="13"/>
  <c r="K6" i="13"/>
  <c r="K7" i="13"/>
  <c r="K8" i="13"/>
  <c r="K9" i="13"/>
  <c r="K11" i="13"/>
  <c r="K13" i="13"/>
  <c r="K14" i="13"/>
  <c r="K16" i="13"/>
  <c r="K17"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J10" i="13"/>
  <c r="J12" i="13"/>
  <c r="J151" i="13"/>
  <c r="J15" i="13"/>
  <c r="J18" i="13"/>
  <c r="J2" i="13"/>
  <c r="J3" i="13"/>
  <c r="J4" i="13"/>
  <c r="J5" i="13"/>
  <c r="J6" i="13"/>
  <c r="J7" i="13"/>
  <c r="J8" i="13"/>
  <c r="J9" i="13"/>
  <c r="J11" i="13"/>
  <c r="J13" i="13"/>
  <c r="J14" i="13"/>
  <c r="J16" i="13"/>
  <c r="J17"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I10" i="13"/>
  <c r="I12" i="13"/>
  <c r="I15" i="13"/>
  <c r="I18" i="13"/>
  <c r="I2" i="13"/>
  <c r="I3" i="13"/>
  <c r="I154" i="13"/>
  <c r="I4" i="13"/>
  <c r="I5" i="13"/>
  <c r="I6" i="13"/>
  <c r="I7" i="13"/>
  <c r="I8" i="13"/>
  <c r="I9" i="13"/>
  <c r="I11" i="13"/>
  <c r="I13" i="13"/>
  <c r="I14" i="13"/>
  <c r="I16" i="13"/>
  <c r="I17"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158"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H10" i="13"/>
  <c r="H12" i="13"/>
  <c r="H15" i="13"/>
  <c r="H18" i="13"/>
  <c r="H2" i="13"/>
  <c r="H3" i="13"/>
  <c r="H4" i="13"/>
  <c r="H5" i="13"/>
  <c r="H6" i="13"/>
  <c r="H7" i="13"/>
  <c r="H8" i="13"/>
  <c r="H9" i="13"/>
  <c r="H11" i="13"/>
  <c r="H13" i="13"/>
  <c r="H14" i="13"/>
  <c r="H16" i="13"/>
  <c r="H17" i="13"/>
  <c r="H19" i="13"/>
  <c r="H20" i="13"/>
  <c r="H21" i="13"/>
  <c r="H22" i="13"/>
  <c r="H23" i="13"/>
  <c r="H24" i="13"/>
  <c r="H25" i="13"/>
  <c r="H26" i="13"/>
  <c r="H27" i="13"/>
  <c r="H157" i="13"/>
  <c r="H163"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153" i="13"/>
  <c r="H55" i="13"/>
  <c r="H56" i="13"/>
  <c r="H57" i="13"/>
  <c r="H58" i="13"/>
  <c r="H59" i="13"/>
  <c r="H60" i="13"/>
  <c r="H61" i="13"/>
  <c r="H62" i="13"/>
  <c r="H63" i="13"/>
  <c r="H64" i="13"/>
  <c r="H65" i="13"/>
  <c r="H66" i="13"/>
  <c r="H159"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G10" i="13"/>
  <c r="G156" i="13"/>
  <c r="G12" i="13"/>
  <c r="G15" i="13"/>
  <c r="G18" i="13"/>
  <c r="G2" i="13"/>
  <c r="G3" i="13"/>
  <c r="G4" i="13"/>
  <c r="G5" i="13"/>
  <c r="G6" i="13"/>
  <c r="G7" i="13"/>
  <c r="G8" i="13"/>
  <c r="G9" i="13"/>
  <c r="G11" i="13"/>
  <c r="G13" i="13"/>
  <c r="G14" i="13"/>
  <c r="G16" i="13"/>
  <c r="G17"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159"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F10" i="13"/>
  <c r="F12" i="13"/>
  <c r="F15" i="13"/>
  <c r="F18" i="13"/>
  <c r="F2" i="13"/>
  <c r="F3" i="13"/>
  <c r="F4" i="13"/>
  <c r="F5" i="13"/>
  <c r="F6" i="13"/>
  <c r="F7" i="13"/>
  <c r="F8" i="13"/>
  <c r="F9" i="13"/>
  <c r="F11" i="13"/>
  <c r="F13" i="13"/>
  <c r="F14" i="13"/>
  <c r="F16" i="13"/>
  <c r="F17"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158" i="13"/>
  <c r="F55" i="13"/>
  <c r="F56" i="13"/>
  <c r="F57" i="13"/>
  <c r="F58" i="13"/>
  <c r="F59" i="13"/>
  <c r="F60" i="13"/>
  <c r="F61" i="13"/>
  <c r="F62" i="13"/>
  <c r="F63" i="13"/>
  <c r="F64" i="13"/>
  <c r="F65" i="13"/>
  <c r="F66" i="13"/>
  <c r="F159"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1" i="13"/>
  <c r="X159" i="13"/>
  <c r="X157" i="13"/>
  <c r="W159" i="13"/>
  <c r="W163" i="13"/>
  <c r="W157" i="13"/>
  <c r="V159" i="13"/>
  <c r="V157" i="13"/>
  <c r="U159" i="13"/>
  <c r="U163" i="13"/>
  <c r="U157" i="13"/>
  <c r="T159" i="13"/>
  <c r="T157" i="13"/>
  <c r="T163" i="13"/>
  <c r="S159" i="13"/>
  <c r="S163" i="13"/>
  <c r="S157" i="13"/>
  <c r="R159" i="13"/>
  <c r="R157" i="13"/>
  <c r="Q159" i="13"/>
  <c r="Q163" i="13"/>
  <c r="Q157" i="13"/>
  <c r="P159" i="13"/>
  <c r="P157" i="13"/>
  <c r="P163" i="13"/>
  <c r="O159" i="13"/>
  <c r="O157" i="13"/>
  <c r="O163" i="13"/>
  <c r="N159" i="13"/>
  <c r="M159" i="13"/>
  <c r="L159" i="13"/>
  <c r="L157" i="13"/>
  <c r="L163" i="13"/>
  <c r="K157" i="13"/>
  <c r="I159" i="13"/>
  <c r="I157" i="13"/>
  <c r="X158" i="13"/>
  <c r="X156" i="13"/>
  <c r="W158" i="13"/>
  <c r="W156" i="13"/>
  <c r="V158" i="13"/>
  <c r="V162" i="13"/>
  <c r="V156" i="13"/>
  <c r="U158" i="13"/>
  <c r="U156" i="13"/>
  <c r="T158" i="13"/>
  <c r="T162" i="13"/>
  <c r="T156" i="13"/>
  <c r="S158" i="13"/>
  <c r="S156" i="13"/>
  <c r="S162" i="13"/>
  <c r="R158" i="13"/>
  <c r="R162" i="13"/>
  <c r="R156" i="13"/>
  <c r="Q158" i="13"/>
  <c r="Q156" i="13"/>
  <c r="P158" i="13"/>
  <c r="P162" i="13"/>
  <c r="P156" i="13"/>
  <c r="O158" i="13"/>
  <c r="O156" i="13"/>
  <c r="O162" i="13"/>
  <c r="N158" i="13"/>
  <c r="M158" i="13"/>
  <c r="L158" i="13"/>
  <c r="K158" i="13"/>
  <c r="K156" i="13"/>
  <c r="K162" i="13"/>
  <c r="J156" i="13"/>
  <c r="H158" i="13"/>
  <c r="H156" i="13"/>
  <c r="X153" i="13"/>
  <c r="W153" i="13"/>
  <c r="V153" i="13"/>
  <c r="U153" i="13"/>
  <c r="T153" i="13"/>
  <c r="S153" i="13"/>
  <c r="R153" i="13"/>
  <c r="Q153" i="13"/>
  <c r="P153" i="13"/>
  <c r="O153" i="13"/>
  <c r="N153" i="13"/>
  <c r="M153" i="13"/>
  <c r="J153" i="13"/>
  <c r="I153" i="13"/>
  <c r="X152" i="13"/>
  <c r="W152" i="13"/>
  <c r="V152" i="13"/>
  <c r="U152" i="13"/>
  <c r="T152" i="13"/>
  <c r="S152" i="13"/>
  <c r="R152" i="13"/>
  <c r="Q152" i="13"/>
  <c r="P152" i="13"/>
  <c r="O152" i="13"/>
  <c r="M152" i="13"/>
  <c r="L152" i="13"/>
  <c r="I152" i="13"/>
  <c r="H152" i="13"/>
  <c r="X1" i="13"/>
  <c r="W1" i="13"/>
  <c r="V1" i="13"/>
  <c r="U1" i="13"/>
  <c r="T1" i="13"/>
  <c r="S1" i="13"/>
  <c r="R1" i="13"/>
  <c r="Q1" i="13"/>
  <c r="P1" i="13"/>
  <c r="O1" i="13"/>
  <c r="N1" i="13"/>
  <c r="M1" i="13"/>
  <c r="L1" i="13"/>
  <c r="K1" i="13"/>
  <c r="J1" i="13"/>
  <c r="I1" i="13"/>
  <c r="H1" i="13"/>
  <c r="G1" i="13"/>
  <c r="F1" i="13"/>
  <c r="U10" i="12"/>
  <c r="U12" i="12"/>
  <c r="U15" i="12"/>
  <c r="U18" i="12"/>
  <c r="U2" i="12"/>
  <c r="U3" i="12"/>
  <c r="U4" i="12"/>
  <c r="U5" i="12"/>
  <c r="U6" i="12"/>
  <c r="U7" i="12"/>
  <c r="U8" i="12"/>
  <c r="U9" i="12"/>
  <c r="U11" i="12"/>
  <c r="U13" i="12"/>
  <c r="U14" i="12"/>
  <c r="U16" i="12"/>
  <c r="U17"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T10" i="12"/>
  <c r="T12" i="12"/>
  <c r="T15" i="12"/>
  <c r="T18" i="12"/>
  <c r="T2" i="12"/>
  <c r="T3" i="12"/>
  <c r="T4" i="12"/>
  <c r="T5" i="12"/>
  <c r="T6" i="12"/>
  <c r="T7" i="12"/>
  <c r="T8" i="12"/>
  <c r="T9" i="12"/>
  <c r="T11" i="12"/>
  <c r="T13" i="12"/>
  <c r="T14" i="12"/>
  <c r="T16" i="12"/>
  <c r="T17" i="12"/>
  <c r="T19" i="12"/>
  <c r="T20" i="12"/>
  <c r="T21"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T135" i="12"/>
  <c r="T136" i="12"/>
  <c r="T137" i="12"/>
  <c r="T138" i="12"/>
  <c r="T139" i="12"/>
  <c r="T140" i="12"/>
  <c r="T141" i="12"/>
  <c r="T142" i="12"/>
  <c r="T143" i="12"/>
  <c r="T144" i="12"/>
  <c r="T145" i="12"/>
  <c r="T146" i="12"/>
  <c r="T147" i="12"/>
  <c r="T148" i="12"/>
  <c r="T149" i="12"/>
  <c r="S10" i="12"/>
  <c r="S12" i="12"/>
  <c r="S15" i="12"/>
  <c r="S18" i="12"/>
  <c r="S2" i="12"/>
  <c r="S3" i="12"/>
  <c r="S4" i="12"/>
  <c r="S5" i="12"/>
  <c r="S6" i="12"/>
  <c r="S7" i="12"/>
  <c r="S8" i="12"/>
  <c r="S9" i="12"/>
  <c r="S11" i="12"/>
  <c r="S13" i="12"/>
  <c r="S14" i="12"/>
  <c r="S16" i="12"/>
  <c r="S17"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S54" i="12"/>
  <c r="S55" i="12"/>
  <c r="S56" i="12"/>
  <c r="S57" i="12"/>
  <c r="S58" i="12"/>
  <c r="S59" i="12"/>
  <c r="S60" i="12"/>
  <c r="S61" i="12"/>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S111" i="12"/>
  <c r="S112" i="12"/>
  <c r="S113" i="12"/>
  <c r="S114" i="12"/>
  <c r="S115" i="12"/>
  <c r="S116" i="12"/>
  <c r="S117" i="12"/>
  <c r="S118" i="12"/>
  <c r="S119" i="12"/>
  <c r="S120" i="12"/>
  <c r="S121" i="12"/>
  <c r="S122" i="12"/>
  <c r="S123" i="12"/>
  <c r="S124" i="12"/>
  <c r="S125" i="12"/>
  <c r="S126" i="12"/>
  <c r="S127" i="12"/>
  <c r="S128" i="12"/>
  <c r="S129" i="12"/>
  <c r="S130" i="12"/>
  <c r="S131" i="12"/>
  <c r="S132" i="12"/>
  <c r="S133" i="12"/>
  <c r="S134" i="12"/>
  <c r="S135" i="12"/>
  <c r="S136" i="12"/>
  <c r="S137" i="12"/>
  <c r="S138" i="12"/>
  <c r="S139" i="12"/>
  <c r="S140" i="12"/>
  <c r="S141" i="12"/>
  <c r="S142" i="12"/>
  <c r="S143" i="12"/>
  <c r="S144" i="12"/>
  <c r="S145" i="12"/>
  <c r="S146" i="12"/>
  <c r="S147" i="12"/>
  <c r="S148" i="12"/>
  <c r="S149" i="12"/>
  <c r="R10" i="12"/>
  <c r="R12" i="12"/>
  <c r="R15" i="12"/>
  <c r="R18" i="12"/>
  <c r="R2" i="12"/>
  <c r="R3" i="12"/>
  <c r="R4" i="12"/>
  <c r="R5" i="12"/>
  <c r="R6" i="12"/>
  <c r="R7" i="12"/>
  <c r="R8" i="12"/>
  <c r="R9" i="12"/>
  <c r="R11" i="12"/>
  <c r="R13" i="12"/>
  <c r="R14" i="12"/>
  <c r="R16" i="12"/>
  <c r="R17"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R135" i="12"/>
  <c r="R136" i="12"/>
  <c r="R137" i="12"/>
  <c r="R138" i="12"/>
  <c r="R139" i="12"/>
  <c r="R140" i="12"/>
  <c r="R141" i="12"/>
  <c r="R142" i="12"/>
  <c r="R143" i="12"/>
  <c r="R144" i="12"/>
  <c r="R145" i="12"/>
  <c r="R146" i="12"/>
  <c r="R147" i="12"/>
  <c r="R148" i="12"/>
  <c r="R149" i="12"/>
  <c r="Q10" i="12"/>
  <c r="Q12" i="12"/>
  <c r="Q15" i="12"/>
  <c r="Q18" i="12"/>
  <c r="Q2" i="12"/>
  <c r="Q3" i="12"/>
  <c r="Q4" i="12"/>
  <c r="Q5" i="12"/>
  <c r="Q6" i="12"/>
  <c r="Q7" i="12"/>
  <c r="Q8" i="12"/>
  <c r="Q9" i="12"/>
  <c r="Q11" i="12"/>
  <c r="Q13" i="12"/>
  <c r="Q14" i="12"/>
  <c r="Q16" i="12"/>
  <c r="Q17"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8" i="12"/>
  <c r="Q149" i="12"/>
  <c r="P10" i="12"/>
  <c r="P12" i="12"/>
  <c r="P15" i="12"/>
  <c r="P18" i="12"/>
  <c r="P2" i="12"/>
  <c r="P3" i="12"/>
  <c r="P4" i="12"/>
  <c r="P5" i="12"/>
  <c r="P6" i="12"/>
  <c r="P7" i="12"/>
  <c r="P8" i="12"/>
  <c r="P9" i="12"/>
  <c r="P11" i="12"/>
  <c r="P13" i="12"/>
  <c r="P14" i="12"/>
  <c r="P16" i="12"/>
  <c r="P17"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125" i="12"/>
  <c r="P126" i="12"/>
  <c r="P127" i="12"/>
  <c r="P128" i="12"/>
  <c r="P129" i="12"/>
  <c r="P130" i="12"/>
  <c r="P131" i="12"/>
  <c r="P132" i="12"/>
  <c r="P133" i="12"/>
  <c r="P134" i="12"/>
  <c r="P135" i="12"/>
  <c r="P136" i="12"/>
  <c r="P137" i="12"/>
  <c r="P138" i="12"/>
  <c r="P139" i="12"/>
  <c r="P140" i="12"/>
  <c r="P141" i="12"/>
  <c r="P142" i="12"/>
  <c r="P143" i="12"/>
  <c r="P144" i="12"/>
  <c r="P145" i="12"/>
  <c r="P146" i="12"/>
  <c r="P147" i="12"/>
  <c r="P148" i="12"/>
  <c r="P149" i="12"/>
  <c r="O10" i="12"/>
  <c r="O12" i="12"/>
  <c r="O15" i="12"/>
  <c r="O18" i="12"/>
  <c r="O2" i="12"/>
  <c r="O3" i="12"/>
  <c r="O4" i="12"/>
  <c r="O5" i="12"/>
  <c r="O6" i="12"/>
  <c r="O7" i="12"/>
  <c r="O8" i="12"/>
  <c r="O9" i="12"/>
  <c r="O11" i="12"/>
  <c r="O13" i="12"/>
  <c r="O14" i="12"/>
  <c r="O16" i="12"/>
  <c r="O17"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8" i="12"/>
  <c r="O149" i="12"/>
  <c r="N10" i="12"/>
  <c r="N12" i="12"/>
  <c r="N151" i="12"/>
  <c r="N15" i="12"/>
  <c r="N18" i="12"/>
  <c r="N2" i="12"/>
  <c r="N3" i="12"/>
  <c r="N4" i="12"/>
  <c r="N5" i="12"/>
  <c r="N6" i="12"/>
  <c r="N7" i="12"/>
  <c r="N8" i="12"/>
  <c r="N9" i="12"/>
  <c r="N11" i="12"/>
  <c r="N13" i="12"/>
  <c r="N14" i="12"/>
  <c r="N16" i="12"/>
  <c r="N17"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N138" i="12"/>
  <c r="N139" i="12"/>
  <c r="N140" i="12"/>
  <c r="N141" i="12"/>
  <c r="N142" i="12"/>
  <c r="N143" i="12"/>
  <c r="N144" i="12"/>
  <c r="N145" i="12"/>
  <c r="N146" i="12"/>
  <c r="N147" i="12"/>
  <c r="N148" i="12"/>
  <c r="N149" i="12"/>
  <c r="M10" i="12"/>
  <c r="M12" i="12"/>
  <c r="M15" i="12"/>
  <c r="M18" i="12"/>
  <c r="M2" i="12"/>
  <c r="M3" i="12"/>
  <c r="M4" i="12"/>
  <c r="M5" i="12"/>
  <c r="M6" i="12"/>
  <c r="M7" i="12"/>
  <c r="M8" i="12"/>
  <c r="M9" i="12"/>
  <c r="M11" i="12"/>
  <c r="M13" i="12"/>
  <c r="M14" i="12"/>
  <c r="M16" i="12"/>
  <c r="M17" i="12"/>
  <c r="M19" i="12"/>
  <c r="M20" i="12"/>
  <c r="M21" i="12"/>
  <c r="M22" i="12"/>
  <c r="M23" i="12"/>
  <c r="M24" i="12"/>
  <c r="M25" i="12"/>
  <c r="M26" i="12"/>
  <c r="M27" i="12"/>
  <c r="M28" i="12"/>
  <c r="M29" i="12"/>
  <c r="M30" i="12"/>
  <c r="M31" i="12"/>
  <c r="M32" i="12"/>
  <c r="M33" i="12"/>
  <c r="M34" i="12"/>
  <c r="M35" i="12"/>
  <c r="M36" i="12"/>
  <c r="M37" i="12"/>
  <c r="M38" i="12"/>
  <c r="M39" i="12"/>
  <c r="M40" i="12"/>
  <c r="M41" i="12"/>
  <c r="M42" i="12"/>
  <c r="M43" i="12"/>
  <c r="M44" i="12"/>
  <c r="M45" i="12"/>
  <c r="M46" i="12"/>
  <c r="M47" i="12"/>
  <c r="M48" i="12"/>
  <c r="M49" i="12"/>
  <c r="M50" i="12"/>
  <c r="M51" i="12"/>
  <c r="M52" i="12"/>
  <c r="M53" i="12"/>
  <c r="M54" i="12"/>
  <c r="M158" i="12"/>
  <c r="M55" i="12"/>
  <c r="M56" i="12"/>
  <c r="M57" i="12"/>
  <c r="M58" i="12"/>
  <c r="M59" i="12"/>
  <c r="M60" i="12"/>
  <c r="M61" i="12"/>
  <c r="M62" i="12"/>
  <c r="M63" i="12"/>
  <c r="M64" i="12"/>
  <c r="M65" i="12"/>
  <c r="M66" i="12"/>
  <c r="M67" i="12"/>
  <c r="M68" i="12"/>
  <c r="M69" i="12"/>
  <c r="M70" i="12"/>
  <c r="M71" i="12"/>
  <c r="M72" i="12"/>
  <c r="M73" i="12"/>
  <c r="M74" i="12"/>
  <c r="M75" i="12"/>
  <c r="M76" i="12"/>
  <c r="M77" i="12"/>
  <c r="M78" i="12"/>
  <c r="M79" i="12"/>
  <c r="M80" i="12"/>
  <c r="M81" i="12"/>
  <c r="M82" i="12"/>
  <c r="M83" i="12"/>
  <c r="M84" i="12"/>
  <c r="M85" i="12"/>
  <c r="M86" i="12"/>
  <c r="M87" i="12"/>
  <c r="M88" i="12"/>
  <c r="M89" i="12"/>
  <c r="M90" i="12"/>
  <c r="M91" i="12"/>
  <c r="M92" i="12"/>
  <c r="M93" i="12"/>
  <c r="M94" i="12"/>
  <c r="M95" i="12"/>
  <c r="M96" i="12"/>
  <c r="M97" i="12"/>
  <c r="M98" i="12"/>
  <c r="M99" i="12"/>
  <c r="M100" i="12"/>
  <c r="M101" i="12"/>
  <c r="M102" i="12"/>
  <c r="M103" i="12"/>
  <c r="M104" i="12"/>
  <c r="M105" i="12"/>
  <c r="M106" i="12"/>
  <c r="M107" i="12"/>
  <c r="M108" i="12"/>
  <c r="M109" i="12"/>
  <c r="M110" i="12"/>
  <c r="M111" i="12"/>
  <c r="M112" i="12"/>
  <c r="M113" i="12"/>
  <c r="M114" i="12"/>
  <c r="M115" i="12"/>
  <c r="M116" i="12"/>
  <c r="M117" i="12"/>
  <c r="M118" i="12"/>
  <c r="M119" i="12"/>
  <c r="M120" i="12"/>
  <c r="M121" i="12"/>
  <c r="M122" i="12"/>
  <c r="M123" i="12"/>
  <c r="M124" i="12"/>
  <c r="M125" i="12"/>
  <c r="M126" i="12"/>
  <c r="M127" i="12"/>
  <c r="M128" i="12"/>
  <c r="M129" i="12"/>
  <c r="M130" i="12"/>
  <c r="M131" i="12"/>
  <c r="M132" i="12"/>
  <c r="M133" i="12"/>
  <c r="M134" i="12"/>
  <c r="M135" i="12"/>
  <c r="M136" i="12"/>
  <c r="M137" i="12"/>
  <c r="M138" i="12"/>
  <c r="M139" i="12"/>
  <c r="M140" i="12"/>
  <c r="M141" i="12"/>
  <c r="M142" i="12"/>
  <c r="M143" i="12"/>
  <c r="M144" i="12"/>
  <c r="M145" i="12"/>
  <c r="M146" i="12"/>
  <c r="M147" i="12"/>
  <c r="M148" i="12"/>
  <c r="M149" i="12"/>
  <c r="L10" i="12"/>
  <c r="L12" i="12"/>
  <c r="L153" i="12"/>
  <c r="L15" i="12"/>
  <c r="L18" i="12"/>
  <c r="L2" i="12"/>
  <c r="L3" i="12"/>
  <c r="L4" i="12"/>
  <c r="L5" i="12"/>
  <c r="L6" i="12"/>
  <c r="L7" i="12"/>
  <c r="L8" i="12"/>
  <c r="L9" i="12"/>
  <c r="L11" i="12"/>
  <c r="L13" i="12"/>
  <c r="L14" i="12"/>
  <c r="L16" i="12"/>
  <c r="L17"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139" i="12"/>
  <c r="L140" i="12"/>
  <c r="L141" i="12"/>
  <c r="L142" i="12"/>
  <c r="L143" i="12"/>
  <c r="L144" i="12"/>
  <c r="L145" i="12"/>
  <c r="L146" i="12"/>
  <c r="L147" i="12"/>
  <c r="L148" i="12"/>
  <c r="L149" i="12"/>
  <c r="K10" i="12"/>
  <c r="K12" i="12"/>
  <c r="K15" i="12"/>
  <c r="K18" i="12"/>
  <c r="K2" i="12"/>
  <c r="K3" i="12"/>
  <c r="K4" i="12"/>
  <c r="K5" i="12"/>
  <c r="K6" i="12"/>
  <c r="K7" i="12"/>
  <c r="K8" i="12"/>
  <c r="K9" i="12"/>
  <c r="K11" i="12"/>
  <c r="K13" i="12"/>
  <c r="K14" i="12"/>
  <c r="K16" i="12"/>
  <c r="K17"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158"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102" i="12"/>
  <c r="K103" i="12"/>
  <c r="K104" i="12"/>
  <c r="K105" i="12"/>
  <c r="K106" i="12"/>
  <c r="K107" i="12"/>
  <c r="K108" i="12"/>
  <c r="K109" i="12"/>
  <c r="K110" i="12"/>
  <c r="K111" i="12"/>
  <c r="K112" i="12"/>
  <c r="K113" i="12"/>
  <c r="K114" i="12"/>
  <c r="K115" i="12"/>
  <c r="K116" i="12"/>
  <c r="K117"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8" i="12"/>
  <c r="K149" i="12"/>
  <c r="J10" i="12"/>
  <c r="J12" i="12"/>
  <c r="J15" i="12"/>
  <c r="J18" i="12"/>
  <c r="J2" i="12"/>
  <c r="J3" i="12"/>
  <c r="J4" i="12"/>
  <c r="J5" i="12"/>
  <c r="J6" i="12"/>
  <c r="J7" i="12"/>
  <c r="J8" i="12"/>
  <c r="J9" i="12"/>
  <c r="J11" i="12"/>
  <c r="J13" i="12"/>
  <c r="J14" i="12"/>
  <c r="J16" i="12"/>
  <c r="J17"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153" i="12"/>
  <c r="J55" i="12"/>
  <c r="J56" i="12"/>
  <c r="J57" i="12"/>
  <c r="J58" i="12"/>
  <c r="J59" i="12"/>
  <c r="J60" i="12"/>
  <c r="J61" i="12"/>
  <c r="J62" i="12"/>
  <c r="J63" i="12"/>
  <c r="J64" i="12"/>
  <c r="J65" i="12"/>
  <c r="J66" i="12"/>
  <c r="J159" i="12"/>
  <c r="J163"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8" i="12"/>
  <c r="J149" i="12"/>
  <c r="J151" i="12"/>
  <c r="I10" i="12"/>
  <c r="I12" i="12"/>
  <c r="I15" i="12"/>
  <c r="I18" i="12"/>
  <c r="I2" i="12"/>
  <c r="I3" i="12"/>
  <c r="I4" i="12"/>
  <c r="I5" i="12"/>
  <c r="I6" i="12"/>
  <c r="I7" i="12"/>
  <c r="I8" i="12"/>
  <c r="I9" i="12"/>
  <c r="I11" i="12"/>
  <c r="I13" i="12"/>
  <c r="I14" i="12"/>
  <c r="I16" i="12"/>
  <c r="I17"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157"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H10" i="12"/>
  <c r="H12" i="12"/>
  <c r="H159" i="12"/>
  <c r="H15" i="12"/>
  <c r="H18" i="12"/>
  <c r="H2" i="12"/>
  <c r="H3" i="12"/>
  <c r="H4" i="12"/>
  <c r="H5" i="12"/>
  <c r="H6" i="12"/>
  <c r="H7" i="12"/>
  <c r="H8" i="12"/>
  <c r="H9" i="12"/>
  <c r="H11" i="12"/>
  <c r="H13" i="12"/>
  <c r="H14" i="12"/>
  <c r="H16" i="12"/>
  <c r="H17"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G10" i="12"/>
  <c r="G12" i="12"/>
  <c r="G159" i="12"/>
  <c r="G15" i="12"/>
  <c r="G152" i="12"/>
  <c r="G18" i="12"/>
  <c r="G156" i="12"/>
  <c r="G2" i="12"/>
  <c r="G3" i="12"/>
  <c r="G4" i="12"/>
  <c r="G5" i="12"/>
  <c r="G6" i="12"/>
  <c r="G7" i="12"/>
  <c r="G8" i="12"/>
  <c r="G9" i="12"/>
  <c r="G11" i="12"/>
  <c r="G13" i="12"/>
  <c r="G14" i="12"/>
  <c r="G16" i="12"/>
  <c r="G17"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157"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F10" i="12"/>
  <c r="F12" i="12"/>
  <c r="F159" i="12"/>
  <c r="F15" i="12"/>
  <c r="F18" i="12"/>
  <c r="F2" i="12"/>
  <c r="F3" i="12"/>
  <c r="F4" i="12"/>
  <c r="F5" i="12"/>
  <c r="F6" i="12"/>
  <c r="F7" i="12"/>
  <c r="F8" i="12"/>
  <c r="F9" i="12"/>
  <c r="F11" i="12"/>
  <c r="F13" i="12"/>
  <c r="F14" i="12"/>
  <c r="F16" i="12"/>
  <c r="F17"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156"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53" i="12"/>
  <c r="F129" i="12"/>
  <c r="F130" i="12"/>
  <c r="F131" i="12"/>
  <c r="F132" i="12"/>
  <c r="F133" i="12"/>
  <c r="F134" i="12"/>
  <c r="F135" i="12"/>
  <c r="F136" i="12"/>
  <c r="F137" i="12"/>
  <c r="F138" i="12"/>
  <c r="F139" i="12"/>
  <c r="F140" i="12"/>
  <c r="F141" i="12"/>
  <c r="F142" i="12"/>
  <c r="F143" i="12"/>
  <c r="F144" i="12"/>
  <c r="F145" i="12"/>
  <c r="F146" i="12"/>
  <c r="F147" i="12"/>
  <c r="F148" i="12"/>
  <c r="F149" i="12"/>
  <c r="U159" i="12"/>
  <c r="U157" i="12"/>
  <c r="U163" i="12"/>
  <c r="T159" i="12"/>
  <c r="T157" i="12"/>
  <c r="S159" i="12"/>
  <c r="S157" i="12"/>
  <c r="R159" i="12"/>
  <c r="R157" i="12"/>
  <c r="Q159" i="12"/>
  <c r="Q157" i="12"/>
  <c r="Q163" i="12"/>
  <c r="O159" i="12"/>
  <c r="O163" i="12"/>
  <c r="O157" i="12"/>
  <c r="N159" i="12"/>
  <c r="M157" i="12"/>
  <c r="L159" i="12"/>
  <c r="J157" i="12"/>
  <c r="U158" i="12"/>
  <c r="U156" i="12"/>
  <c r="U162" i="12"/>
  <c r="T158" i="12"/>
  <c r="T162" i="12"/>
  <c r="T156" i="12"/>
  <c r="S158" i="12"/>
  <c r="S156" i="12"/>
  <c r="R158" i="12"/>
  <c r="R162" i="12"/>
  <c r="R156" i="12"/>
  <c r="P158" i="12"/>
  <c r="O158" i="12"/>
  <c r="O156" i="12"/>
  <c r="N158" i="12"/>
  <c r="N156" i="12"/>
  <c r="M156" i="12"/>
  <c r="L158" i="12"/>
  <c r="J158" i="12"/>
  <c r="I158" i="12"/>
  <c r="U153" i="12"/>
  <c r="T153" i="12"/>
  <c r="S153" i="12"/>
  <c r="R153" i="12"/>
  <c r="Q153" i="12"/>
  <c r="O153" i="12"/>
  <c r="N153" i="12"/>
  <c r="M153" i="12"/>
  <c r="U152" i="12"/>
  <c r="T152" i="12"/>
  <c r="S152" i="12"/>
  <c r="Q152" i="12"/>
  <c r="P152" i="12"/>
  <c r="O152" i="12"/>
  <c r="M152" i="12"/>
  <c r="U1" i="12"/>
  <c r="T1" i="12"/>
  <c r="S1" i="12"/>
  <c r="R1" i="12"/>
  <c r="Q1" i="12"/>
  <c r="P1" i="12"/>
  <c r="O1" i="12"/>
  <c r="N1" i="12"/>
  <c r="M1" i="12"/>
  <c r="L1" i="12"/>
  <c r="K1" i="12"/>
  <c r="J1" i="12"/>
  <c r="I1" i="12"/>
  <c r="H1" i="12"/>
  <c r="G1" i="12"/>
  <c r="F1" i="12"/>
  <c r="W43" i="10"/>
  <c r="V43" i="10"/>
  <c r="U43" i="10"/>
  <c r="T43" i="10"/>
  <c r="S43" i="10"/>
  <c r="R43" i="10"/>
  <c r="Q43" i="10"/>
  <c r="P43" i="10"/>
  <c r="O43" i="10"/>
  <c r="N43" i="10"/>
  <c r="M43" i="10"/>
  <c r="L43" i="10"/>
  <c r="K43" i="10"/>
  <c r="J43" i="10"/>
  <c r="I43" i="10"/>
  <c r="H43" i="10"/>
  <c r="G43" i="10"/>
  <c r="F43" i="10"/>
  <c r="E43" i="10"/>
  <c r="D43" i="10"/>
  <c r="C43" i="10"/>
  <c r="W42" i="10"/>
  <c r="V42" i="10"/>
  <c r="U42" i="10"/>
  <c r="T42" i="10"/>
  <c r="S42" i="10"/>
  <c r="R42" i="10"/>
  <c r="Q42" i="10"/>
  <c r="P42" i="10"/>
  <c r="O42" i="10"/>
  <c r="N42" i="10"/>
  <c r="M42" i="10"/>
  <c r="L42" i="10"/>
  <c r="K42" i="10"/>
  <c r="J42" i="10"/>
  <c r="I42" i="10"/>
  <c r="H42" i="10"/>
  <c r="G42" i="10"/>
  <c r="F42" i="10"/>
  <c r="E42" i="10"/>
  <c r="D42" i="10"/>
  <c r="C42" i="10"/>
  <c r="W10" i="10"/>
  <c r="V10" i="10"/>
  <c r="U10" i="10"/>
  <c r="T10" i="10"/>
  <c r="S10" i="10"/>
  <c r="R10" i="10"/>
  <c r="Q10" i="10"/>
  <c r="P10" i="10"/>
  <c r="O10" i="10"/>
  <c r="N10" i="10"/>
  <c r="M10" i="10"/>
  <c r="L10" i="10"/>
  <c r="K10" i="10"/>
  <c r="J10" i="10"/>
  <c r="I10" i="10"/>
  <c r="H10" i="10"/>
  <c r="G10" i="10"/>
  <c r="F10" i="10"/>
  <c r="E10" i="10"/>
  <c r="D10" i="10"/>
  <c r="C10" i="10"/>
  <c r="W9" i="10"/>
  <c r="V9" i="10"/>
  <c r="U9" i="10"/>
  <c r="T9" i="10"/>
  <c r="S9" i="10"/>
  <c r="R9" i="10"/>
  <c r="Q9" i="10"/>
  <c r="P9" i="10"/>
  <c r="O9" i="10"/>
  <c r="N9" i="10"/>
  <c r="M9" i="10"/>
  <c r="L9" i="10"/>
  <c r="K9" i="10"/>
  <c r="J9" i="10"/>
  <c r="I9" i="10"/>
  <c r="H9" i="10"/>
  <c r="G9" i="10"/>
  <c r="F9" i="10"/>
  <c r="E9" i="10"/>
  <c r="D9" i="10"/>
  <c r="C9" i="10"/>
  <c r="N175" i="6"/>
  <c r="O175" i="6"/>
  <c r="L175" i="6"/>
  <c r="M175" i="6"/>
  <c r="N174" i="6"/>
  <c r="O174" i="6"/>
  <c r="L174" i="6"/>
  <c r="M174" i="6"/>
  <c r="N173" i="6"/>
  <c r="O173" i="6"/>
  <c r="L173" i="6"/>
  <c r="M173" i="6"/>
  <c r="N172" i="6"/>
  <c r="O172" i="6"/>
  <c r="L172" i="6"/>
  <c r="M172" i="6"/>
  <c r="N171" i="6"/>
  <c r="O171" i="6"/>
  <c r="L171" i="6"/>
  <c r="M171" i="6"/>
  <c r="N170" i="6"/>
  <c r="O170" i="6"/>
  <c r="L170" i="6"/>
  <c r="M170" i="6"/>
  <c r="N169" i="6"/>
  <c r="O169" i="6"/>
  <c r="L169" i="6"/>
  <c r="M169" i="6"/>
  <c r="N168" i="6"/>
  <c r="O168" i="6"/>
  <c r="L168" i="6"/>
  <c r="M168" i="6"/>
  <c r="N167" i="6"/>
  <c r="O167" i="6"/>
  <c r="L167" i="6"/>
  <c r="M167" i="6"/>
  <c r="N166" i="6"/>
  <c r="O166" i="6"/>
  <c r="L166" i="6"/>
  <c r="M166" i="6"/>
  <c r="N165" i="6"/>
  <c r="O165" i="6"/>
  <c r="L165" i="6"/>
  <c r="M165" i="6"/>
  <c r="N164" i="6"/>
  <c r="O164" i="6"/>
  <c r="L164" i="6"/>
  <c r="M164" i="6"/>
  <c r="N163" i="6"/>
  <c r="O163" i="6"/>
  <c r="L163" i="6"/>
  <c r="M163" i="6"/>
  <c r="N162" i="6"/>
  <c r="O162" i="6"/>
  <c r="L162" i="6"/>
  <c r="M162" i="6"/>
  <c r="N161" i="6"/>
  <c r="O161" i="6"/>
  <c r="L161" i="6"/>
  <c r="M161" i="6"/>
  <c r="N160" i="6"/>
  <c r="O160" i="6"/>
  <c r="L160" i="6"/>
  <c r="M160" i="6"/>
  <c r="N159" i="6"/>
  <c r="O159" i="6"/>
  <c r="L159" i="6"/>
  <c r="M159" i="6"/>
  <c r="N158" i="6"/>
  <c r="O158" i="6"/>
  <c r="L158" i="6"/>
  <c r="M158" i="6"/>
  <c r="N157" i="6"/>
  <c r="O157" i="6"/>
  <c r="L157" i="6"/>
  <c r="M157" i="6"/>
  <c r="N156" i="6"/>
  <c r="O156" i="6"/>
  <c r="L156" i="6"/>
  <c r="M156" i="6"/>
  <c r="N155" i="6"/>
  <c r="O155" i="6"/>
  <c r="L155" i="6"/>
  <c r="M155" i="6"/>
  <c r="N154" i="6"/>
  <c r="O154" i="6"/>
  <c r="L154" i="6"/>
  <c r="M154" i="6"/>
  <c r="N153" i="6"/>
  <c r="O153" i="6"/>
  <c r="L153" i="6"/>
  <c r="M153" i="6"/>
  <c r="N152" i="6"/>
  <c r="O152" i="6"/>
  <c r="L152" i="6"/>
  <c r="M152" i="6"/>
  <c r="N151" i="6"/>
  <c r="O151" i="6"/>
  <c r="L151" i="6"/>
  <c r="M151" i="6"/>
  <c r="N150" i="6"/>
  <c r="O150" i="6"/>
  <c r="L150" i="6"/>
  <c r="M150" i="6"/>
  <c r="N149" i="6"/>
  <c r="O149" i="6"/>
  <c r="L149" i="6"/>
  <c r="M149" i="6"/>
  <c r="N148" i="6"/>
  <c r="O148" i="6"/>
  <c r="L148" i="6"/>
  <c r="M148" i="6"/>
  <c r="N147" i="6"/>
  <c r="M147" i="6"/>
  <c r="N146" i="6"/>
  <c r="O146" i="6"/>
  <c r="L146" i="6"/>
  <c r="M146" i="6"/>
  <c r="N145" i="6"/>
  <c r="O145" i="6"/>
  <c r="L145" i="6"/>
  <c r="M145" i="6"/>
  <c r="N144" i="6"/>
  <c r="O144" i="6"/>
  <c r="L144" i="6"/>
  <c r="M144" i="6"/>
  <c r="N143" i="6"/>
  <c r="O143" i="6"/>
  <c r="L143" i="6"/>
  <c r="M143" i="6"/>
  <c r="N142" i="6"/>
  <c r="O142" i="6"/>
  <c r="L142" i="6"/>
  <c r="M142" i="6"/>
  <c r="N141" i="6"/>
  <c r="O141" i="6"/>
  <c r="L141" i="6"/>
  <c r="M141" i="6"/>
  <c r="N140" i="6"/>
  <c r="O140" i="6"/>
  <c r="L140" i="6"/>
  <c r="M140" i="6"/>
  <c r="N139" i="6"/>
  <c r="O139" i="6"/>
  <c r="L139" i="6"/>
  <c r="M139" i="6"/>
  <c r="N138" i="6"/>
  <c r="O138" i="6"/>
  <c r="L138" i="6"/>
  <c r="M138" i="6"/>
  <c r="N137" i="6"/>
  <c r="O137" i="6"/>
  <c r="L137" i="6"/>
  <c r="M137" i="6"/>
  <c r="N136" i="6"/>
  <c r="O136" i="6"/>
  <c r="L136" i="6"/>
  <c r="M136" i="6"/>
  <c r="N135" i="6"/>
  <c r="O135" i="6"/>
  <c r="L135" i="6"/>
  <c r="M135" i="6"/>
  <c r="N134" i="6"/>
  <c r="O134" i="6"/>
  <c r="L134" i="6"/>
  <c r="M134" i="6"/>
  <c r="N133" i="6"/>
  <c r="O133" i="6"/>
  <c r="L133" i="6"/>
  <c r="M133" i="6"/>
  <c r="N132" i="6"/>
  <c r="O132" i="6"/>
  <c r="L132" i="6"/>
  <c r="M132" i="6"/>
  <c r="N131" i="6"/>
  <c r="O131" i="6"/>
  <c r="L131" i="6"/>
  <c r="M131" i="6"/>
  <c r="N130" i="6"/>
  <c r="O130" i="6"/>
  <c r="L130" i="6"/>
  <c r="M130" i="6"/>
  <c r="N129" i="6"/>
  <c r="O129" i="6"/>
  <c r="L129" i="6"/>
  <c r="M129" i="6"/>
  <c r="N128" i="6"/>
  <c r="O128" i="6"/>
  <c r="L128" i="6"/>
  <c r="M128" i="6"/>
  <c r="N127" i="6"/>
  <c r="O127" i="6"/>
  <c r="L127" i="6"/>
  <c r="M127" i="6"/>
  <c r="N126" i="6"/>
  <c r="O126" i="6"/>
  <c r="L126" i="6"/>
  <c r="M126" i="6"/>
  <c r="N125" i="6"/>
  <c r="O125" i="6"/>
  <c r="L125" i="6"/>
  <c r="M125" i="6"/>
  <c r="N124" i="6"/>
  <c r="O124" i="6"/>
  <c r="L124" i="6"/>
  <c r="M124" i="6"/>
  <c r="N123" i="6"/>
  <c r="O123" i="6"/>
  <c r="L123" i="6"/>
  <c r="M123" i="6"/>
  <c r="N122" i="6"/>
  <c r="O122" i="6"/>
  <c r="L122" i="6"/>
  <c r="M122" i="6"/>
  <c r="N121" i="6"/>
  <c r="O121" i="6"/>
  <c r="L121" i="6"/>
  <c r="M121" i="6"/>
  <c r="N120" i="6"/>
  <c r="O120" i="6"/>
  <c r="L120" i="6"/>
  <c r="M120" i="6"/>
  <c r="N119" i="6"/>
  <c r="O119" i="6"/>
  <c r="L119" i="6"/>
  <c r="M119" i="6"/>
  <c r="N118" i="6"/>
  <c r="M118" i="6"/>
  <c r="N117" i="6"/>
  <c r="O117" i="6"/>
  <c r="L117" i="6"/>
  <c r="M117" i="6"/>
  <c r="N116" i="6"/>
  <c r="O116" i="6"/>
  <c r="L116" i="6"/>
  <c r="M116" i="6"/>
  <c r="N115" i="6"/>
  <c r="O115" i="6"/>
  <c r="L115" i="6"/>
  <c r="M115" i="6"/>
  <c r="N114" i="6"/>
  <c r="O114" i="6"/>
  <c r="L114" i="6"/>
  <c r="M114" i="6"/>
  <c r="N113" i="6"/>
  <c r="O113" i="6"/>
  <c r="L113" i="6"/>
  <c r="M113" i="6"/>
  <c r="N112" i="6"/>
  <c r="O112" i="6"/>
  <c r="L112" i="6"/>
  <c r="M112" i="6"/>
  <c r="N111" i="6"/>
  <c r="O111" i="6"/>
  <c r="L111" i="6"/>
  <c r="M111" i="6"/>
  <c r="N110" i="6"/>
  <c r="O110" i="6"/>
  <c r="L110" i="6"/>
  <c r="M110" i="6"/>
  <c r="N109" i="6"/>
  <c r="O109" i="6"/>
  <c r="L109" i="6"/>
  <c r="M109" i="6"/>
  <c r="N108" i="6"/>
  <c r="O108" i="6"/>
  <c r="L108" i="6"/>
  <c r="M108" i="6"/>
  <c r="N107" i="6"/>
  <c r="O107" i="6"/>
  <c r="L107" i="6"/>
  <c r="M107" i="6"/>
  <c r="N106" i="6"/>
  <c r="O106" i="6"/>
  <c r="L106" i="6"/>
  <c r="M106" i="6"/>
  <c r="N105" i="6"/>
  <c r="O105" i="6"/>
  <c r="L105" i="6"/>
  <c r="M105" i="6"/>
  <c r="N104" i="6"/>
  <c r="O104" i="6"/>
  <c r="L104" i="6"/>
  <c r="M104" i="6"/>
  <c r="N103" i="6"/>
  <c r="O103" i="6"/>
  <c r="L103" i="6"/>
  <c r="M103" i="6"/>
  <c r="N102" i="6"/>
  <c r="O102" i="6"/>
  <c r="L102" i="6"/>
  <c r="M102" i="6"/>
  <c r="N101" i="6"/>
  <c r="O101" i="6"/>
  <c r="L101" i="6"/>
  <c r="M101" i="6"/>
  <c r="N100" i="6"/>
  <c r="O100" i="6"/>
  <c r="L100" i="6"/>
  <c r="M100" i="6"/>
  <c r="N99" i="6"/>
  <c r="O99" i="6"/>
  <c r="L99" i="6"/>
  <c r="M99" i="6"/>
  <c r="N98" i="6"/>
  <c r="O98" i="6"/>
  <c r="L98" i="6"/>
  <c r="M98" i="6"/>
  <c r="N97" i="6"/>
  <c r="O97" i="6"/>
  <c r="L97" i="6"/>
  <c r="M97" i="6"/>
  <c r="N96" i="6"/>
  <c r="O96" i="6"/>
  <c r="L96" i="6"/>
  <c r="M96" i="6"/>
  <c r="N95" i="6"/>
  <c r="O95" i="6"/>
  <c r="L95" i="6"/>
  <c r="M95" i="6"/>
  <c r="N94" i="6"/>
  <c r="O94" i="6"/>
  <c r="L94" i="6"/>
  <c r="M94" i="6"/>
  <c r="N93" i="6"/>
  <c r="O93" i="6"/>
  <c r="L93" i="6"/>
  <c r="M93" i="6"/>
  <c r="N92" i="6"/>
  <c r="O92" i="6"/>
  <c r="L92" i="6"/>
  <c r="M92" i="6"/>
  <c r="N91" i="6"/>
  <c r="O91" i="6"/>
  <c r="L91" i="6"/>
  <c r="M91" i="6"/>
  <c r="N90" i="6"/>
  <c r="O90" i="6"/>
  <c r="L90" i="6"/>
  <c r="M90" i="6"/>
  <c r="N89" i="6"/>
  <c r="M89" i="6"/>
  <c r="N88" i="6"/>
  <c r="O88" i="6"/>
  <c r="L88" i="6"/>
  <c r="M88" i="6"/>
  <c r="N87" i="6"/>
  <c r="O87" i="6"/>
  <c r="L87" i="6"/>
  <c r="M87" i="6"/>
  <c r="N86" i="6"/>
  <c r="O86" i="6"/>
  <c r="L86" i="6"/>
  <c r="M86" i="6"/>
  <c r="N85" i="6"/>
  <c r="O85" i="6"/>
  <c r="L85" i="6"/>
  <c r="M85" i="6"/>
  <c r="N84" i="6"/>
  <c r="O84" i="6"/>
  <c r="L84" i="6"/>
  <c r="M84" i="6"/>
  <c r="N83" i="6"/>
  <c r="O83" i="6"/>
  <c r="L83" i="6"/>
  <c r="M83" i="6"/>
  <c r="N82" i="6"/>
  <c r="O82" i="6"/>
  <c r="L82" i="6"/>
  <c r="M82" i="6"/>
  <c r="N81" i="6"/>
  <c r="O81" i="6"/>
  <c r="L81" i="6"/>
  <c r="M81" i="6"/>
  <c r="N80" i="6"/>
  <c r="O80" i="6"/>
  <c r="L80" i="6"/>
  <c r="M80" i="6"/>
  <c r="N79" i="6"/>
  <c r="O79" i="6"/>
  <c r="L79" i="6"/>
  <c r="M79" i="6"/>
  <c r="N78" i="6"/>
  <c r="O78" i="6"/>
  <c r="L78" i="6"/>
  <c r="M78" i="6"/>
  <c r="N77" i="6"/>
  <c r="O77" i="6"/>
  <c r="L77" i="6"/>
  <c r="M77" i="6"/>
  <c r="N76" i="6"/>
  <c r="O76" i="6"/>
  <c r="L76" i="6"/>
  <c r="M76" i="6"/>
  <c r="N75" i="6"/>
  <c r="O75" i="6"/>
  <c r="L75" i="6"/>
  <c r="M75" i="6"/>
  <c r="N74" i="6"/>
  <c r="O74" i="6"/>
  <c r="L74" i="6"/>
  <c r="M74" i="6"/>
  <c r="N73" i="6"/>
  <c r="O73" i="6"/>
  <c r="L73" i="6"/>
  <c r="M73" i="6"/>
  <c r="N72" i="6"/>
  <c r="O72" i="6"/>
  <c r="L72" i="6"/>
  <c r="M72" i="6"/>
  <c r="N71" i="6"/>
  <c r="O71" i="6"/>
  <c r="L71" i="6"/>
  <c r="M71" i="6"/>
  <c r="N70" i="6"/>
  <c r="O70" i="6"/>
  <c r="L70" i="6"/>
  <c r="M70" i="6"/>
  <c r="N69" i="6"/>
  <c r="O69" i="6"/>
  <c r="L69" i="6"/>
  <c r="M69" i="6"/>
  <c r="N68" i="6"/>
  <c r="O68" i="6"/>
  <c r="L68" i="6"/>
  <c r="M68" i="6"/>
  <c r="N67" i="6"/>
  <c r="O67" i="6"/>
  <c r="L67" i="6"/>
  <c r="M67" i="6"/>
  <c r="N66" i="6"/>
  <c r="O66" i="6"/>
  <c r="L66" i="6"/>
  <c r="M66" i="6"/>
  <c r="N65" i="6"/>
  <c r="O65" i="6"/>
  <c r="L65" i="6"/>
  <c r="M65" i="6"/>
  <c r="N64" i="6"/>
  <c r="O64" i="6"/>
  <c r="L64" i="6"/>
  <c r="M64" i="6"/>
  <c r="N63" i="6"/>
  <c r="O63" i="6"/>
  <c r="L63" i="6"/>
  <c r="M63" i="6"/>
  <c r="N62" i="6"/>
  <c r="O62" i="6"/>
  <c r="L62" i="6"/>
  <c r="M62" i="6"/>
  <c r="N61" i="6"/>
  <c r="O61" i="6"/>
  <c r="L61" i="6"/>
  <c r="M61" i="6"/>
  <c r="N60" i="6"/>
  <c r="M60" i="6"/>
  <c r="M59" i="6"/>
  <c r="N58" i="6"/>
  <c r="O58" i="6"/>
  <c r="L58" i="6"/>
  <c r="M58" i="6"/>
  <c r="N57" i="6"/>
  <c r="O57" i="6"/>
  <c r="L57" i="6"/>
  <c r="M57" i="6"/>
  <c r="N56" i="6"/>
  <c r="O56" i="6"/>
  <c r="L56" i="6"/>
  <c r="M56" i="6"/>
  <c r="N55" i="6"/>
  <c r="O55" i="6"/>
  <c r="L55" i="6"/>
  <c r="M55" i="6"/>
  <c r="N54" i="6"/>
  <c r="O54" i="6"/>
  <c r="L54" i="6"/>
  <c r="M54" i="6"/>
  <c r="N53" i="6"/>
  <c r="O53" i="6"/>
  <c r="L53" i="6"/>
  <c r="M53" i="6"/>
  <c r="N52" i="6"/>
  <c r="O52" i="6"/>
  <c r="L52" i="6"/>
  <c r="M52" i="6"/>
  <c r="N51" i="6"/>
  <c r="O51" i="6"/>
  <c r="L51" i="6"/>
  <c r="M51" i="6"/>
  <c r="N50" i="6"/>
  <c r="O50" i="6"/>
  <c r="L50" i="6"/>
  <c r="M50" i="6"/>
  <c r="N49" i="6"/>
  <c r="O49" i="6"/>
  <c r="L49" i="6"/>
  <c r="M49" i="6"/>
  <c r="N48" i="6"/>
  <c r="O48" i="6"/>
  <c r="L48" i="6"/>
  <c r="M48" i="6"/>
  <c r="N47" i="6"/>
  <c r="O47" i="6"/>
  <c r="L47" i="6"/>
  <c r="M47" i="6"/>
  <c r="N46" i="6"/>
  <c r="O46" i="6"/>
  <c r="L46" i="6"/>
  <c r="M46" i="6"/>
  <c r="N45" i="6"/>
  <c r="O45" i="6"/>
  <c r="L45" i="6"/>
  <c r="M45" i="6"/>
  <c r="N44" i="6"/>
  <c r="O44" i="6"/>
  <c r="L44" i="6"/>
  <c r="M44" i="6"/>
  <c r="N43" i="6"/>
  <c r="O43" i="6"/>
  <c r="L43" i="6"/>
  <c r="M43" i="6"/>
  <c r="N42" i="6"/>
  <c r="O42" i="6"/>
  <c r="L42" i="6"/>
  <c r="M42" i="6"/>
  <c r="N41" i="6"/>
  <c r="O41" i="6"/>
  <c r="L41" i="6"/>
  <c r="M41" i="6"/>
  <c r="N40" i="6"/>
  <c r="O40" i="6"/>
  <c r="L40" i="6"/>
  <c r="M40" i="6"/>
  <c r="N39" i="6"/>
  <c r="O39" i="6"/>
  <c r="L39" i="6"/>
  <c r="M39" i="6"/>
  <c r="N38" i="6"/>
  <c r="O38" i="6"/>
  <c r="L38" i="6"/>
  <c r="M38" i="6"/>
  <c r="N37" i="6"/>
  <c r="O37" i="6"/>
  <c r="L37" i="6"/>
  <c r="M37" i="6"/>
  <c r="N36" i="6"/>
  <c r="O36" i="6"/>
  <c r="L36" i="6"/>
  <c r="M36" i="6"/>
  <c r="N35" i="6"/>
  <c r="O35" i="6"/>
  <c r="L35" i="6"/>
  <c r="M35" i="6"/>
  <c r="N34" i="6"/>
  <c r="O34" i="6"/>
  <c r="L34" i="6"/>
  <c r="M34" i="6"/>
  <c r="N33" i="6"/>
  <c r="O33" i="6"/>
  <c r="L33" i="6"/>
  <c r="M33" i="6"/>
  <c r="N32" i="6"/>
  <c r="O32" i="6"/>
  <c r="L32" i="6"/>
  <c r="M32" i="6"/>
  <c r="N31" i="6"/>
  <c r="M31" i="6"/>
  <c r="N30" i="6"/>
  <c r="O30" i="6"/>
  <c r="L30" i="6"/>
  <c r="M30" i="6"/>
  <c r="N29" i="6"/>
  <c r="O29" i="6"/>
  <c r="L29" i="6"/>
  <c r="M29" i="6"/>
  <c r="N28" i="6"/>
  <c r="O28" i="6"/>
  <c r="L28" i="6"/>
  <c r="M28" i="6"/>
  <c r="N27" i="6"/>
  <c r="O27" i="6"/>
  <c r="L27" i="6"/>
  <c r="M27" i="6"/>
  <c r="N26" i="6"/>
  <c r="O26" i="6"/>
  <c r="L26" i="6"/>
  <c r="M26" i="6"/>
  <c r="N25" i="6"/>
  <c r="O25" i="6"/>
  <c r="L25" i="6"/>
  <c r="M25" i="6"/>
  <c r="N24" i="6"/>
  <c r="O24" i="6"/>
  <c r="L24" i="6"/>
  <c r="M24" i="6"/>
  <c r="N23" i="6"/>
  <c r="O23" i="6"/>
  <c r="L23" i="6"/>
  <c r="M23" i="6"/>
  <c r="N22" i="6"/>
  <c r="O22" i="6"/>
  <c r="L22" i="6"/>
  <c r="M22" i="6"/>
  <c r="N21" i="6"/>
  <c r="O21" i="6"/>
  <c r="L21" i="6"/>
  <c r="M21" i="6"/>
  <c r="N20" i="6"/>
  <c r="O20" i="6"/>
  <c r="L20" i="6"/>
  <c r="M20" i="6"/>
  <c r="N19" i="6"/>
  <c r="O19" i="6"/>
  <c r="L19" i="6"/>
  <c r="M19" i="6"/>
  <c r="N18" i="6"/>
  <c r="O18" i="6"/>
  <c r="L18" i="6"/>
  <c r="M18" i="6"/>
  <c r="N17" i="6"/>
  <c r="O17" i="6"/>
  <c r="L17" i="6"/>
  <c r="M17" i="6"/>
  <c r="N16" i="6"/>
  <c r="O16" i="6"/>
  <c r="L16" i="6"/>
  <c r="M16" i="6"/>
  <c r="N15" i="6"/>
  <c r="O15" i="6"/>
  <c r="L15" i="6"/>
  <c r="M15" i="6"/>
  <c r="N14" i="6"/>
  <c r="O14" i="6"/>
  <c r="L14" i="6"/>
  <c r="M14" i="6"/>
  <c r="N13" i="6"/>
  <c r="O13" i="6"/>
  <c r="L13" i="6"/>
  <c r="M13" i="6"/>
  <c r="N12" i="6"/>
  <c r="O12" i="6"/>
  <c r="L12" i="6"/>
  <c r="M12" i="6"/>
  <c r="N11" i="6"/>
  <c r="O11" i="6"/>
  <c r="L11" i="6"/>
  <c r="M11" i="6"/>
  <c r="N10" i="6"/>
  <c r="O10" i="6"/>
  <c r="L10" i="6"/>
  <c r="M10" i="6"/>
  <c r="N9" i="6"/>
  <c r="O9" i="6"/>
  <c r="L9" i="6"/>
  <c r="M9" i="6"/>
  <c r="N8" i="6"/>
  <c r="O8" i="6"/>
  <c r="L8" i="6"/>
  <c r="M8" i="6"/>
  <c r="N7" i="6"/>
  <c r="O7" i="6"/>
  <c r="L7" i="6"/>
  <c r="M7" i="6"/>
  <c r="N6" i="6"/>
  <c r="O6" i="6"/>
  <c r="L6" i="6"/>
  <c r="M6" i="6"/>
  <c r="N5" i="6"/>
  <c r="O5" i="6"/>
  <c r="L5" i="6"/>
  <c r="M5" i="6"/>
  <c r="N4" i="6"/>
  <c r="O4" i="6"/>
  <c r="L4" i="6"/>
  <c r="M4" i="6"/>
  <c r="N3" i="6"/>
  <c r="O3" i="6"/>
  <c r="L3" i="6"/>
  <c r="M3" i="6"/>
  <c r="F54" i="5"/>
  <c r="F53" i="5"/>
  <c r="F52" i="5"/>
  <c r="F51" i="5"/>
  <c r="F50" i="5"/>
  <c r="F49" i="5"/>
  <c r="F47" i="5"/>
  <c r="F46" i="5"/>
  <c r="F45" i="5"/>
  <c r="F44" i="5"/>
  <c r="F43" i="5"/>
  <c r="F42" i="5"/>
  <c r="F40" i="5"/>
  <c r="F38" i="5"/>
  <c r="F36" i="5"/>
  <c r="F35" i="5"/>
  <c r="F34" i="5"/>
  <c r="F33" i="5"/>
  <c r="F32" i="5"/>
  <c r="F31" i="5"/>
  <c r="F30" i="5"/>
  <c r="F29" i="5"/>
  <c r="F28" i="5"/>
  <c r="F27" i="5"/>
  <c r="F26" i="5"/>
  <c r="F25" i="5"/>
  <c r="F24" i="5"/>
  <c r="F23" i="5"/>
  <c r="F22" i="5"/>
  <c r="F21" i="5"/>
  <c r="F20" i="5"/>
  <c r="F18" i="5"/>
  <c r="F17" i="5"/>
  <c r="F16" i="5"/>
  <c r="F15" i="5"/>
  <c r="F14" i="5"/>
  <c r="F13" i="5"/>
  <c r="F11" i="5"/>
  <c r="F10" i="5"/>
  <c r="F9" i="5"/>
  <c r="F8" i="5"/>
  <c r="F6" i="5"/>
  <c r="F5" i="5"/>
  <c r="F4" i="5"/>
  <c r="D2" i="4"/>
  <c r="E2" i="4"/>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178" i="4"/>
  <c r="E178" i="4"/>
  <c r="D179" i="4"/>
  <c r="E179" i="4"/>
  <c r="D180" i="4"/>
  <c r="E180" i="4"/>
  <c r="D181" i="4"/>
  <c r="E181" i="4"/>
  <c r="D182" i="4"/>
  <c r="E182" i="4"/>
  <c r="D183" i="4"/>
  <c r="E183" i="4"/>
  <c r="D184" i="4"/>
  <c r="E184" i="4"/>
  <c r="D185" i="4"/>
  <c r="E185" i="4"/>
  <c r="D186" i="4"/>
  <c r="E186" i="4"/>
  <c r="D187" i="4"/>
  <c r="E187" i="4"/>
  <c r="D188" i="4"/>
  <c r="E188" i="4"/>
  <c r="D189" i="4"/>
  <c r="E189" i="4"/>
  <c r="D190" i="4"/>
  <c r="E190" i="4"/>
  <c r="D191" i="4"/>
  <c r="E191" i="4"/>
  <c r="O2" i="4"/>
  <c r="O3" i="4"/>
  <c r="O4" i="4"/>
  <c r="O5" i="4"/>
  <c r="O6" i="4"/>
  <c r="O7" i="4"/>
  <c r="O8" i="4"/>
  <c r="O9" i="4"/>
  <c r="O10" i="4"/>
  <c r="O11" i="4"/>
  <c r="O12" i="4"/>
  <c r="O13" i="4"/>
  <c r="O14" i="4"/>
  <c r="O15" i="4"/>
  <c r="O16" i="4"/>
  <c r="O17" i="4"/>
  <c r="O18" i="4"/>
  <c r="O19" i="4"/>
  <c r="O20" i="4"/>
  <c r="O21" i="4"/>
  <c r="O40" i="4"/>
  <c r="O22" i="4"/>
  <c r="O23" i="4"/>
  <c r="O24" i="4"/>
  <c r="O25" i="4"/>
  <c r="O26" i="4"/>
  <c r="O27" i="4"/>
  <c r="O28" i="4"/>
  <c r="O29" i="4"/>
  <c r="O30" i="4"/>
  <c r="O31" i="4"/>
  <c r="O32" i="4"/>
  <c r="O33" i="4"/>
  <c r="O34" i="4"/>
  <c r="O35" i="4"/>
  <c r="O36" i="4"/>
  <c r="O37" i="4"/>
  <c r="O39" i="4"/>
  <c r="N2" i="4"/>
  <c r="N3" i="4"/>
  <c r="N4" i="4"/>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9" i="4"/>
  <c r="N40" i="4"/>
  <c r="K15" i="4"/>
  <c r="J15" i="4"/>
  <c r="K14" i="4"/>
  <c r="J14" i="4"/>
  <c r="K13" i="4"/>
  <c r="J13" i="4"/>
  <c r="K12" i="4"/>
  <c r="J12" i="4"/>
  <c r="K11" i="4"/>
  <c r="J11" i="4"/>
  <c r="K10" i="4"/>
  <c r="J10" i="4"/>
  <c r="K7" i="4"/>
  <c r="J7" i="4"/>
  <c r="K6" i="4"/>
  <c r="J6" i="4"/>
  <c r="K5" i="4"/>
  <c r="J5" i="4"/>
  <c r="K4" i="4"/>
  <c r="J4" i="4"/>
  <c r="K3" i="4"/>
  <c r="J3" i="4"/>
  <c r="K2" i="4"/>
  <c r="J2" i="4"/>
  <c r="G8" i="3"/>
  <c r="F8" i="3"/>
  <c r="G7" i="3"/>
  <c r="F7" i="3"/>
  <c r="G6" i="3"/>
  <c r="F6" i="3"/>
  <c r="G5" i="3"/>
  <c r="F5" i="3"/>
  <c r="G4" i="3"/>
  <c r="F4" i="3"/>
  <c r="G3" i="3"/>
  <c r="F3" i="3"/>
  <c r="E413" i="2"/>
  <c r="D413" i="2"/>
  <c r="C413" i="2"/>
  <c r="B413" i="2"/>
  <c r="E412" i="2"/>
  <c r="D412" i="2"/>
  <c r="C412" i="2"/>
  <c r="B412" i="2"/>
  <c r="E411" i="2"/>
  <c r="D411" i="2"/>
  <c r="C411" i="2"/>
  <c r="B411" i="2"/>
  <c r="E410" i="2"/>
  <c r="D410" i="2"/>
  <c r="C410" i="2"/>
  <c r="B410" i="2"/>
  <c r="E409" i="2"/>
  <c r="D409" i="2"/>
  <c r="C409" i="2"/>
  <c r="B409" i="2"/>
  <c r="E408" i="2"/>
  <c r="D408" i="2"/>
  <c r="C408" i="2"/>
  <c r="B408" i="2"/>
  <c r="E407" i="2"/>
  <c r="D407" i="2"/>
  <c r="C407" i="2"/>
  <c r="B407" i="2"/>
  <c r="E406" i="2"/>
  <c r="D406" i="2"/>
  <c r="C406" i="2"/>
  <c r="B406" i="2"/>
  <c r="R297" i="2"/>
  <c r="S297" i="2"/>
  <c r="T297" i="2"/>
  <c r="U347" i="2"/>
  <c r="U297" i="2"/>
  <c r="V297" i="2"/>
  <c r="M297" i="2"/>
  <c r="M307" i="2"/>
  <c r="N297" i="2"/>
  <c r="O297" i="2"/>
  <c r="P297" i="2"/>
  <c r="Q297" i="2"/>
  <c r="R307" i="2"/>
  <c r="H297" i="2"/>
  <c r="I297" i="2"/>
  <c r="J297" i="2"/>
  <c r="K297" i="2"/>
  <c r="L297" i="2"/>
  <c r="C297" i="2"/>
  <c r="D297" i="2"/>
  <c r="D307" i="2"/>
  <c r="E297" i="2"/>
  <c r="F297" i="2"/>
  <c r="F347" i="2"/>
  <c r="G297" i="2"/>
  <c r="H347" i="2"/>
  <c r="R256" i="2"/>
  <c r="S256" i="2"/>
  <c r="T256" i="2"/>
  <c r="U256" i="2"/>
  <c r="V256" i="2"/>
  <c r="M256" i="2"/>
  <c r="N256" i="2"/>
  <c r="O256" i="2"/>
  <c r="P256" i="2"/>
  <c r="Q256" i="2"/>
  <c r="H256" i="2"/>
  <c r="I256" i="2"/>
  <c r="J256" i="2"/>
  <c r="K256" i="2"/>
  <c r="C384" i="2"/>
  <c r="L256" i="2"/>
  <c r="C256" i="2"/>
  <c r="D256" i="2"/>
  <c r="E256" i="2"/>
  <c r="F256" i="2"/>
  <c r="G256" i="2"/>
  <c r="R255" i="2"/>
  <c r="S255" i="2"/>
  <c r="T255" i="2"/>
  <c r="U346" i="2"/>
  <c r="U255" i="2"/>
  <c r="V255" i="2"/>
  <c r="V346" i="2"/>
  <c r="M255" i="2"/>
  <c r="N346" i="2"/>
  <c r="N255" i="2"/>
  <c r="O255" i="2"/>
  <c r="O346" i="2"/>
  <c r="P255" i="2"/>
  <c r="Q255" i="2"/>
  <c r="H255" i="2"/>
  <c r="I255" i="2"/>
  <c r="I346" i="2"/>
  <c r="J255" i="2"/>
  <c r="K255" i="2"/>
  <c r="L255" i="2"/>
  <c r="C383" i="2"/>
  <c r="C255" i="2"/>
  <c r="D255" i="2"/>
  <c r="D306" i="2"/>
  <c r="E255" i="2"/>
  <c r="F255" i="2"/>
  <c r="G255" i="2"/>
  <c r="R254" i="2"/>
  <c r="S254" i="2"/>
  <c r="T254" i="2"/>
  <c r="U345" i="2"/>
  <c r="U254" i="2"/>
  <c r="V254" i="2"/>
  <c r="V345" i="2"/>
  <c r="M254" i="2"/>
  <c r="M305" i="2"/>
  <c r="N254" i="2"/>
  <c r="O254" i="2"/>
  <c r="P254" i="2"/>
  <c r="Q254" i="2"/>
  <c r="H254" i="2"/>
  <c r="I254" i="2"/>
  <c r="J254" i="2"/>
  <c r="K254" i="2"/>
  <c r="K305" i="2"/>
  <c r="L254" i="2"/>
  <c r="C254" i="2"/>
  <c r="D254" i="2"/>
  <c r="D345" i="2"/>
  <c r="E254" i="2"/>
  <c r="B382" i="2"/>
  <c r="F254" i="2"/>
  <c r="G254" i="2"/>
  <c r="R253" i="2"/>
  <c r="S253" i="2"/>
  <c r="S344" i="2"/>
  <c r="T253" i="2"/>
  <c r="U253" i="2"/>
  <c r="V253" i="2"/>
  <c r="E381" i="2"/>
  <c r="M253" i="2"/>
  <c r="N253" i="2"/>
  <c r="O253" i="2"/>
  <c r="P253" i="2"/>
  <c r="P344" i="2"/>
  <c r="Q253" i="2"/>
  <c r="H253" i="2"/>
  <c r="I253" i="2"/>
  <c r="I344" i="2"/>
  <c r="J253" i="2"/>
  <c r="C381" i="2"/>
  <c r="K253" i="2"/>
  <c r="L253" i="2"/>
  <c r="C253" i="2"/>
  <c r="D344" i="2"/>
  <c r="D253" i="2"/>
  <c r="E253" i="2"/>
  <c r="F253" i="2"/>
  <c r="G253" i="2"/>
  <c r="H344" i="2"/>
  <c r="R252" i="2"/>
  <c r="S252" i="2"/>
  <c r="T252" i="2"/>
  <c r="U252" i="2"/>
  <c r="V252" i="2"/>
  <c r="M252" i="2"/>
  <c r="N343" i="2"/>
  <c r="N252" i="2"/>
  <c r="O252" i="2"/>
  <c r="P252" i="2"/>
  <c r="Q252" i="2"/>
  <c r="H252" i="2"/>
  <c r="H343" i="2"/>
  <c r="I252" i="2"/>
  <c r="J343" i="2"/>
  <c r="J252" i="2"/>
  <c r="K252" i="2"/>
  <c r="L252" i="2"/>
  <c r="C252" i="2"/>
  <c r="D252" i="2"/>
  <c r="E252" i="2"/>
  <c r="F252" i="2"/>
  <c r="F343" i="2"/>
  <c r="G252" i="2"/>
  <c r="R251" i="2"/>
  <c r="S251" i="2"/>
  <c r="T251" i="2"/>
  <c r="U251" i="2"/>
  <c r="V251" i="2"/>
  <c r="V342" i="2"/>
  <c r="M251" i="2"/>
  <c r="N342" i="2"/>
  <c r="N251" i="2"/>
  <c r="O251" i="2"/>
  <c r="P251" i="2"/>
  <c r="Q251" i="2"/>
  <c r="H251" i="2"/>
  <c r="I251" i="2"/>
  <c r="I342" i="2"/>
  <c r="J251" i="2"/>
  <c r="K251" i="2"/>
  <c r="L251" i="2"/>
  <c r="C379" i="2"/>
  <c r="C251" i="2"/>
  <c r="D251" i="2"/>
  <c r="D302" i="2"/>
  <c r="E251" i="2"/>
  <c r="F251" i="2"/>
  <c r="F342" i="2"/>
  <c r="G251" i="2"/>
  <c r="R250" i="2"/>
  <c r="S250" i="2"/>
  <c r="T250" i="2"/>
  <c r="U250" i="2"/>
  <c r="V250" i="2"/>
  <c r="V341" i="2"/>
  <c r="M250" i="2"/>
  <c r="N250" i="2"/>
  <c r="O250" i="2"/>
  <c r="P250" i="2"/>
  <c r="Q250" i="2"/>
  <c r="H250" i="2"/>
  <c r="I250" i="2"/>
  <c r="J250" i="2"/>
  <c r="K250" i="2"/>
  <c r="K301" i="2"/>
  <c r="L250" i="2"/>
  <c r="C250" i="2"/>
  <c r="D250" i="2"/>
  <c r="D341" i="2"/>
  <c r="E250" i="2"/>
  <c r="F250" i="2"/>
  <c r="G250" i="2"/>
  <c r="S347" i="2"/>
  <c r="V347" i="2"/>
  <c r="N347" i="2"/>
  <c r="O347" i="2"/>
  <c r="I347" i="2"/>
  <c r="K347" i="2"/>
  <c r="L347" i="2"/>
  <c r="B297" i="2"/>
  <c r="C347" i="2"/>
  <c r="D347" i="2"/>
  <c r="E347" i="2"/>
  <c r="M346" i="2"/>
  <c r="H346" i="2"/>
  <c r="K346" i="2"/>
  <c r="B255" i="2"/>
  <c r="C346" i="2"/>
  <c r="D346" i="2"/>
  <c r="N345" i="2"/>
  <c r="K345" i="2"/>
  <c r="B254" i="2"/>
  <c r="C345" i="2"/>
  <c r="E345" i="2"/>
  <c r="G345" i="2"/>
  <c r="V344" i="2"/>
  <c r="M344" i="2"/>
  <c r="Q344" i="2"/>
  <c r="J344" i="2"/>
  <c r="L344" i="2"/>
  <c r="B253" i="2"/>
  <c r="C344" i="2"/>
  <c r="E344" i="2"/>
  <c r="R343" i="2"/>
  <c r="S343" i="2"/>
  <c r="O343" i="2"/>
  <c r="P343" i="2"/>
  <c r="L343" i="2"/>
  <c r="B252" i="2"/>
  <c r="C343" i="2"/>
  <c r="E343" i="2"/>
  <c r="U342" i="2"/>
  <c r="M342" i="2"/>
  <c r="O342" i="2"/>
  <c r="H342" i="2"/>
  <c r="B251" i="2"/>
  <c r="C302" i="2"/>
  <c r="C342" i="2"/>
  <c r="D342" i="2"/>
  <c r="K341" i="2"/>
  <c r="B250" i="2"/>
  <c r="C341" i="2"/>
  <c r="G341" i="2"/>
  <c r="T307" i="2"/>
  <c r="V307" i="2"/>
  <c r="O307" i="2"/>
  <c r="Q307" i="2"/>
  <c r="C307" i="2"/>
  <c r="E307" i="2"/>
  <c r="T306" i="2"/>
  <c r="V306" i="2"/>
  <c r="M306" i="2"/>
  <c r="Q306" i="2"/>
  <c r="H306" i="2"/>
  <c r="J306" i="2"/>
  <c r="C306" i="2"/>
  <c r="E306" i="2"/>
  <c r="V305" i="2"/>
  <c r="Q305" i="2"/>
  <c r="H305" i="2"/>
  <c r="J305" i="2"/>
  <c r="C305" i="2"/>
  <c r="E305" i="2"/>
  <c r="G305" i="2"/>
  <c r="T304" i="2"/>
  <c r="V304" i="2"/>
  <c r="M304" i="2"/>
  <c r="Q304" i="2"/>
  <c r="H304" i="2"/>
  <c r="L304" i="2"/>
  <c r="C304" i="2"/>
  <c r="E304" i="2"/>
  <c r="T303" i="2"/>
  <c r="V303" i="2"/>
  <c r="M303" i="2"/>
  <c r="H303" i="2"/>
  <c r="J303" i="2"/>
  <c r="C303" i="2"/>
  <c r="G303" i="2"/>
  <c r="T302" i="2"/>
  <c r="Q302" i="2"/>
  <c r="H302" i="2"/>
  <c r="E302" i="2"/>
  <c r="G302" i="2"/>
  <c r="T301" i="2"/>
  <c r="Q301" i="2"/>
  <c r="J301" i="2"/>
  <c r="C301" i="2"/>
  <c r="E301" i="2"/>
  <c r="G301" i="2"/>
  <c r="V293" i="2"/>
  <c r="U293" i="2"/>
  <c r="T293" i="2"/>
  <c r="S293" i="2"/>
  <c r="R293" i="2"/>
  <c r="Q293" i="2"/>
  <c r="P293" i="2"/>
  <c r="O293" i="2"/>
  <c r="N293" i="2"/>
  <c r="M293" i="2"/>
  <c r="L293" i="2"/>
  <c r="K293" i="2"/>
  <c r="J293" i="2"/>
  <c r="I293" i="2"/>
  <c r="H293" i="2"/>
  <c r="G293" i="2"/>
  <c r="F293" i="2"/>
  <c r="E293" i="2"/>
  <c r="D293" i="2"/>
  <c r="C293" i="2"/>
  <c r="B293" i="2"/>
  <c r="V292" i="2"/>
  <c r="U292" i="2"/>
  <c r="T292" i="2"/>
  <c r="S292" i="2"/>
  <c r="R292" i="2"/>
  <c r="Q292" i="2"/>
  <c r="P292" i="2"/>
  <c r="O292" i="2"/>
  <c r="N292" i="2"/>
  <c r="M292" i="2"/>
  <c r="L292" i="2"/>
  <c r="K292" i="2"/>
  <c r="J292" i="2"/>
  <c r="I292" i="2"/>
  <c r="H292" i="2"/>
  <c r="G292" i="2"/>
  <c r="F292" i="2"/>
  <c r="E292" i="2"/>
  <c r="D292" i="2"/>
  <c r="C292" i="2"/>
  <c r="B292" i="2"/>
  <c r="V291" i="2"/>
  <c r="U291" i="2"/>
  <c r="T291" i="2"/>
  <c r="S291" i="2"/>
  <c r="R291" i="2"/>
  <c r="Q291" i="2"/>
  <c r="P291" i="2"/>
  <c r="O291" i="2"/>
  <c r="N291" i="2"/>
  <c r="M291" i="2"/>
  <c r="L291" i="2"/>
  <c r="K291" i="2"/>
  <c r="J291" i="2"/>
  <c r="I291" i="2"/>
  <c r="H291" i="2"/>
  <c r="G291" i="2"/>
  <c r="F291" i="2"/>
  <c r="E291" i="2"/>
  <c r="D291" i="2"/>
  <c r="C291" i="2"/>
  <c r="B291" i="2"/>
  <c r="V290" i="2"/>
  <c r="U290" i="2"/>
  <c r="T290" i="2"/>
  <c r="S290" i="2"/>
  <c r="R290" i="2"/>
  <c r="Q290" i="2"/>
  <c r="P290" i="2"/>
  <c r="O290" i="2"/>
  <c r="N290" i="2"/>
  <c r="M290" i="2"/>
  <c r="L290" i="2"/>
  <c r="K290" i="2"/>
  <c r="J290" i="2"/>
  <c r="I290" i="2"/>
  <c r="H290" i="2"/>
  <c r="G290" i="2"/>
  <c r="F290" i="2"/>
  <c r="E290" i="2"/>
  <c r="D290" i="2"/>
  <c r="C290" i="2"/>
  <c r="B290" i="2"/>
  <c r="V286" i="2"/>
  <c r="U286" i="2"/>
  <c r="T286" i="2"/>
  <c r="S286" i="2"/>
  <c r="R286" i="2"/>
  <c r="Q286" i="2"/>
  <c r="P286" i="2"/>
  <c r="O286" i="2"/>
  <c r="N286" i="2"/>
  <c r="M286" i="2"/>
  <c r="L286" i="2"/>
  <c r="K286" i="2"/>
  <c r="J286" i="2"/>
  <c r="I286" i="2"/>
  <c r="H286" i="2"/>
  <c r="G286" i="2"/>
  <c r="F286" i="2"/>
  <c r="E286" i="2"/>
  <c r="D286" i="2"/>
  <c r="C286" i="2"/>
  <c r="B286" i="2"/>
  <c r="V285" i="2"/>
  <c r="U285" i="2"/>
  <c r="T285" i="2"/>
  <c r="S285" i="2"/>
  <c r="R285" i="2"/>
  <c r="Q285" i="2"/>
  <c r="P285" i="2"/>
  <c r="O285" i="2"/>
  <c r="N285" i="2"/>
  <c r="M285" i="2"/>
  <c r="L285" i="2"/>
  <c r="K285" i="2"/>
  <c r="J285" i="2"/>
  <c r="I285" i="2"/>
  <c r="H285" i="2"/>
  <c r="G285" i="2"/>
  <c r="F285" i="2"/>
  <c r="E285" i="2"/>
  <c r="D285" i="2"/>
  <c r="C285" i="2"/>
  <c r="B285" i="2"/>
  <c r="V283" i="2"/>
  <c r="U283" i="2"/>
  <c r="T283" i="2"/>
  <c r="S283" i="2"/>
  <c r="R283" i="2"/>
  <c r="Q283" i="2"/>
  <c r="P283" i="2"/>
  <c r="O283" i="2"/>
  <c r="N283" i="2"/>
  <c r="M283" i="2"/>
  <c r="L283" i="2"/>
  <c r="K283" i="2"/>
  <c r="J283" i="2"/>
  <c r="I283" i="2"/>
  <c r="H283" i="2"/>
  <c r="G283" i="2"/>
  <c r="F283" i="2"/>
  <c r="E283" i="2"/>
  <c r="D283" i="2"/>
  <c r="C283" i="2"/>
  <c r="B283" i="2"/>
  <c r="V282" i="2"/>
  <c r="U282" i="2"/>
  <c r="T282" i="2"/>
  <c r="S282" i="2"/>
  <c r="R282" i="2"/>
  <c r="Q282" i="2"/>
  <c r="P282" i="2"/>
  <c r="O282" i="2"/>
  <c r="N282" i="2"/>
  <c r="M282" i="2"/>
  <c r="L282" i="2"/>
  <c r="K282" i="2"/>
  <c r="J282" i="2"/>
  <c r="I282" i="2"/>
  <c r="H282" i="2"/>
  <c r="G282" i="2"/>
  <c r="F282" i="2"/>
  <c r="E282" i="2"/>
  <c r="D282" i="2"/>
  <c r="C282" i="2"/>
  <c r="B282" i="2"/>
  <c r="V281" i="2"/>
  <c r="U281" i="2"/>
  <c r="T281" i="2"/>
  <c r="S281" i="2"/>
  <c r="R281" i="2"/>
  <c r="Q281" i="2"/>
  <c r="P281" i="2"/>
  <c r="O281" i="2"/>
  <c r="N281" i="2"/>
  <c r="M281" i="2"/>
  <c r="L281" i="2"/>
  <c r="K281" i="2"/>
  <c r="J281" i="2"/>
  <c r="I281" i="2"/>
  <c r="H281" i="2"/>
  <c r="G281" i="2"/>
  <c r="F281" i="2"/>
  <c r="E281" i="2"/>
  <c r="D281" i="2"/>
  <c r="C281" i="2"/>
  <c r="B281" i="2"/>
  <c r="V280" i="2"/>
  <c r="U280" i="2"/>
  <c r="T280" i="2"/>
  <c r="S280" i="2"/>
  <c r="R280" i="2"/>
  <c r="Q280" i="2"/>
  <c r="P280" i="2"/>
  <c r="O280" i="2"/>
  <c r="N280" i="2"/>
  <c r="M280" i="2"/>
  <c r="L280" i="2"/>
  <c r="K280" i="2"/>
  <c r="J280" i="2"/>
  <c r="I280" i="2"/>
  <c r="H280" i="2"/>
  <c r="G280" i="2"/>
  <c r="F280" i="2"/>
  <c r="E280" i="2"/>
  <c r="D280" i="2"/>
  <c r="C280" i="2"/>
  <c r="B280" i="2"/>
  <c r="V278" i="2"/>
  <c r="U278" i="2"/>
  <c r="T278" i="2"/>
  <c r="S278" i="2"/>
  <c r="R278" i="2"/>
  <c r="Q278" i="2"/>
  <c r="P278" i="2"/>
  <c r="O278" i="2"/>
  <c r="N278" i="2"/>
  <c r="M278" i="2"/>
  <c r="L278" i="2"/>
  <c r="K278" i="2"/>
  <c r="J278" i="2"/>
  <c r="I278" i="2"/>
  <c r="H278" i="2"/>
  <c r="G278" i="2"/>
  <c r="F278" i="2"/>
  <c r="E278" i="2"/>
  <c r="D278" i="2"/>
  <c r="C278" i="2"/>
  <c r="B278" i="2"/>
  <c r="V277" i="2"/>
  <c r="U277" i="2"/>
  <c r="T277" i="2"/>
  <c r="S277" i="2"/>
  <c r="R277" i="2"/>
  <c r="Q277" i="2"/>
  <c r="P277" i="2"/>
  <c r="O277" i="2"/>
  <c r="N277" i="2"/>
  <c r="M277" i="2"/>
  <c r="L277" i="2"/>
  <c r="K277" i="2"/>
  <c r="J277" i="2"/>
  <c r="I277" i="2"/>
  <c r="H277" i="2"/>
  <c r="G277" i="2"/>
  <c r="F277" i="2"/>
  <c r="E277" i="2"/>
  <c r="D277" i="2"/>
  <c r="C277" i="2"/>
  <c r="B277" i="2"/>
  <c r="V276" i="2"/>
  <c r="U276" i="2"/>
  <c r="T276" i="2"/>
  <c r="S276" i="2"/>
  <c r="R276" i="2"/>
  <c r="Q276" i="2"/>
  <c r="P276" i="2"/>
  <c r="O276" i="2"/>
  <c r="N276" i="2"/>
  <c r="M276" i="2"/>
  <c r="L276" i="2"/>
  <c r="K276" i="2"/>
  <c r="J276" i="2"/>
  <c r="I276" i="2"/>
  <c r="H276" i="2"/>
  <c r="G276" i="2"/>
  <c r="F276" i="2"/>
  <c r="E276" i="2"/>
  <c r="D276" i="2"/>
  <c r="C276" i="2"/>
  <c r="B276" i="2"/>
  <c r="V274" i="2"/>
  <c r="U274" i="2"/>
  <c r="T274" i="2"/>
  <c r="S274" i="2"/>
  <c r="R274" i="2"/>
  <c r="Q274" i="2"/>
  <c r="P274" i="2"/>
  <c r="O274" i="2"/>
  <c r="N274" i="2"/>
  <c r="M274" i="2"/>
  <c r="L274" i="2"/>
  <c r="K274" i="2"/>
  <c r="J274" i="2"/>
  <c r="I274" i="2"/>
  <c r="H274" i="2"/>
  <c r="G274" i="2"/>
  <c r="F274" i="2"/>
  <c r="E274" i="2"/>
  <c r="D274" i="2"/>
  <c r="C274" i="2"/>
  <c r="B274" i="2"/>
  <c r="V273" i="2"/>
  <c r="U273" i="2"/>
  <c r="T273" i="2"/>
  <c r="S273" i="2"/>
  <c r="R273" i="2"/>
  <c r="Q273" i="2"/>
  <c r="P273" i="2"/>
  <c r="O273" i="2"/>
  <c r="N273" i="2"/>
  <c r="M273" i="2"/>
  <c r="L273" i="2"/>
  <c r="K273" i="2"/>
  <c r="J273" i="2"/>
  <c r="I273" i="2"/>
  <c r="H273" i="2"/>
  <c r="G273" i="2"/>
  <c r="F273" i="2"/>
  <c r="E273" i="2"/>
  <c r="D273" i="2"/>
  <c r="C273" i="2"/>
  <c r="B273" i="2"/>
  <c r="V272" i="2"/>
  <c r="U272" i="2"/>
  <c r="T272" i="2"/>
  <c r="S272" i="2"/>
  <c r="R272" i="2"/>
  <c r="Q272" i="2"/>
  <c r="P272" i="2"/>
  <c r="O272" i="2"/>
  <c r="N272" i="2"/>
  <c r="M272" i="2"/>
  <c r="L272" i="2"/>
  <c r="K272" i="2"/>
  <c r="J272" i="2"/>
  <c r="I272" i="2"/>
  <c r="H272" i="2"/>
  <c r="G272" i="2"/>
  <c r="F272" i="2"/>
  <c r="E272" i="2"/>
  <c r="D272" i="2"/>
  <c r="C272" i="2"/>
  <c r="B272" i="2"/>
  <c r="V271" i="2"/>
  <c r="U271" i="2"/>
  <c r="T271" i="2"/>
  <c r="S271" i="2"/>
  <c r="R271" i="2"/>
  <c r="Q271" i="2"/>
  <c r="P271" i="2"/>
  <c r="O271" i="2"/>
  <c r="N271" i="2"/>
  <c r="M271" i="2"/>
  <c r="L271" i="2"/>
  <c r="K271" i="2"/>
  <c r="J271" i="2"/>
  <c r="I271" i="2"/>
  <c r="H271" i="2"/>
  <c r="G271" i="2"/>
  <c r="F271" i="2"/>
  <c r="E271" i="2"/>
  <c r="D271" i="2"/>
  <c r="C271" i="2"/>
  <c r="B271" i="2"/>
  <c r="V270" i="2"/>
  <c r="U270" i="2"/>
  <c r="T270" i="2"/>
  <c r="S270" i="2"/>
  <c r="R270" i="2"/>
  <c r="Q270" i="2"/>
  <c r="P270" i="2"/>
  <c r="O270" i="2"/>
  <c r="N270" i="2"/>
  <c r="M270" i="2"/>
  <c r="L270" i="2"/>
  <c r="K270" i="2"/>
  <c r="J270" i="2"/>
  <c r="I270" i="2"/>
  <c r="H270" i="2"/>
  <c r="G270" i="2"/>
  <c r="F270" i="2"/>
  <c r="E270" i="2"/>
  <c r="D270" i="2"/>
  <c r="C270" i="2"/>
  <c r="B270" i="2"/>
  <c r="V269" i="2"/>
  <c r="U269" i="2"/>
  <c r="T269" i="2"/>
  <c r="S269" i="2"/>
  <c r="R269" i="2"/>
  <c r="Q269" i="2"/>
  <c r="P269" i="2"/>
  <c r="O269" i="2"/>
  <c r="N269" i="2"/>
  <c r="M269" i="2"/>
  <c r="L269" i="2"/>
  <c r="K269" i="2"/>
  <c r="J269" i="2"/>
  <c r="I269" i="2"/>
  <c r="H269" i="2"/>
  <c r="G269" i="2"/>
  <c r="F269" i="2"/>
  <c r="E269" i="2"/>
  <c r="D269" i="2"/>
  <c r="C269" i="2"/>
  <c r="B269" i="2"/>
  <c r="V268" i="2"/>
  <c r="U268" i="2"/>
  <c r="T268" i="2"/>
  <c r="S268" i="2"/>
  <c r="R268" i="2"/>
  <c r="Q268" i="2"/>
  <c r="P268" i="2"/>
  <c r="O268" i="2"/>
  <c r="N268" i="2"/>
  <c r="M268" i="2"/>
  <c r="L268" i="2"/>
  <c r="K268" i="2"/>
  <c r="J268" i="2"/>
  <c r="I268" i="2"/>
  <c r="H268" i="2"/>
  <c r="G268" i="2"/>
  <c r="F268" i="2"/>
  <c r="E268" i="2"/>
  <c r="D268" i="2"/>
  <c r="C268" i="2"/>
  <c r="B268" i="2"/>
  <c r="V266" i="2"/>
  <c r="U266" i="2"/>
  <c r="T266" i="2"/>
  <c r="S266" i="2"/>
  <c r="R266" i="2"/>
  <c r="Q266" i="2"/>
  <c r="P266" i="2"/>
  <c r="O266" i="2"/>
  <c r="N266" i="2"/>
  <c r="M266" i="2"/>
  <c r="L266" i="2"/>
  <c r="K266" i="2"/>
  <c r="J266" i="2"/>
  <c r="I266" i="2"/>
  <c r="H266" i="2"/>
  <c r="G266" i="2"/>
  <c r="F266" i="2"/>
  <c r="E266" i="2"/>
  <c r="D266" i="2"/>
  <c r="C266" i="2"/>
  <c r="B266" i="2"/>
  <c r="V265" i="2"/>
  <c r="U265" i="2"/>
  <c r="T265" i="2"/>
  <c r="S265" i="2"/>
  <c r="R265" i="2"/>
  <c r="Q265" i="2"/>
  <c r="P265" i="2"/>
  <c r="O265" i="2"/>
  <c r="N265" i="2"/>
  <c r="M265" i="2"/>
  <c r="L265" i="2"/>
  <c r="K265" i="2"/>
  <c r="J265" i="2"/>
  <c r="I265" i="2"/>
  <c r="H265" i="2"/>
  <c r="G265" i="2"/>
  <c r="F265" i="2"/>
  <c r="E265" i="2"/>
  <c r="D265" i="2"/>
  <c r="C265" i="2"/>
  <c r="B265" i="2"/>
  <c r="V264" i="2"/>
  <c r="U264" i="2"/>
  <c r="T264" i="2"/>
  <c r="S264" i="2"/>
  <c r="R264" i="2"/>
  <c r="Q264" i="2"/>
  <c r="P264" i="2"/>
  <c r="O264" i="2"/>
  <c r="N264" i="2"/>
  <c r="M264" i="2"/>
  <c r="L264" i="2"/>
  <c r="K264" i="2"/>
  <c r="J264" i="2"/>
  <c r="I264" i="2"/>
  <c r="H264" i="2"/>
  <c r="G264" i="2"/>
  <c r="F264" i="2"/>
  <c r="E264" i="2"/>
  <c r="D264" i="2"/>
  <c r="C264" i="2"/>
  <c r="B264" i="2"/>
  <c r="V263" i="2"/>
  <c r="U263" i="2"/>
  <c r="T263" i="2"/>
  <c r="S263" i="2"/>
  <c r="R263" i="2"/>
  <c r="Q263" i="2"/>
  <c r="P263" i="2"/>
  <c r="O263" i="2"/>
  <c r="N263" i="2"/>
  <c r="M263" i="2"/>
  <c r="L263" i="2"/>
  <c r="K263" i="2"/>
  <c r="J263" i="2"/>
  <c r="I263" i="2"/>
  <c r="H263" i="2"/>
  <c r="G263" i="2"/>
  <c r="F263" i="2"/>
  <c r="E263" i="2"/>
  <c r="D263" i="2"/>
  <c r="C263" i="2"/>
  <c r="B263" i="2"/>
  <c r="V262" i="2"/>
  <c r="U262" i="2"/>
  <c r="T262" i="2"/>
  <c r="S262" i="2"/>
  <c r="R262" i="2"/>
  <c r="Q262" i="2"/>
  <c r="P262" i="2"/>
  <c r="O262" i="2"/>
  <c r="N262" i="2"/>
  <c r="M262" i="2"/>
  <c r="L262" i="2"/>
  <c r="K262" i="2"/>
  <c r="J262" i="2"/>
  <c r="I262" i="2"/>
  <c r="H262" i="2"/>
  <c r="G262" i="2"/>
  <c r="F262" i="2"/>
  <c r="E262" i="2"/>
  <c r="D262" i="2"/>
  <c r="C262" i="2"/>
  <c r="B262" i="2"/>
  <c r="V261" i="2"/>
  <c r="U261" i="2"/>
  <c r="T261" i="2"/>
  <c r="S261" i="2"/>
  <c r="R261" i="2"/>
  <c r="Q261" i="2"/>
  <c r="P261" i="2"/>
  <c r="O261" i="2"/>
  <c r="N261" i="2"/>
  <c r="M261" i="2"/>
  <c r="L261" i="2"/>
  <c r="K261" i="2"/>
  <c r="J261" i="2"/>
  <c r="I261" i="2"/>
  <c r="H261" i="2"/>
  <c r="G261" i="2"/>
  <c r="F261" i="2"/>
  <c r="E261" i="2"/>
  <c r="D261" i="2"/>
  <c r="C261" i="2"/>
  <c r="B261" i="2"/>
  <c r="V260" i="2"/>
  <c r="U260" i="2"/>
  <c r="T260" i="2"/>
  <c r="S260" i="2"/>
  <c r="R260" i="2"/>
  <c r="Q260" i="2"/>
  <c r="P260" i="2"/>
  <c r="O260" i="2"/>
  <c r="N260" i="2"/>
  <c r="M260" i="2"/>
  <c r="L260" i="2"/>
  <c r="K260" i="2"/>
  <c r="J260" i="2"/>
  <c r="I260" i="2"/>
  <c r="H260" i="2"/>
  <c r="G260" i="2"/>
  <c r="F260" i="2"/>
  <c r="E260" i="2"/>
  <c r="D260" i="2"/>
  <c r="C260" i="2"/>
  <c r="B260" i="2"/>
  <c r="V259" i="2"/>
  <c r="U259" i="2"/>
  <c r="T259" i="2"/>
  <c r="S259" i="2"/>
  <c r="R259" i="2"/>
  <c r="Q259" i="2"/>
  <c r="P259" i="2"/>
  <c r="O259" i="2"/>
  <c r="N259" i="2"/>
  <c r="M259" i="2"/>
  <c r="L259" i="2"/>
  <c r="K259" i="2"/>
  <c r="J259" i="2"/>
  <c r="I259" i="2"/>
  <c r="H259" i="2"/>
  <c r="G259" i="2"/>
  <c r="F259" i="2"/>
  <c r="E259" i="2"/>
  <c r="D259" i="2"/>
  <c r="C259" i="2"/>
  <c r="B259" i="2"/>
  <c r="B256" i="2"/>
  <c r="C249" i="2"/>
  <c r="D249" i="2"/>
  <c r="E249" i="2"/>
  <c r="F249" i="2"/>
  <c r="G249" i="2"/>
  <c r="H249" i="2"/>
  <c r="I249" i="2"/>
  <c r="J249" i="2"/>
  <c r="K249" i="2"/>
  <c r="L249" i="2"/>
  <c r="M249" i="2"/>
  <c r="N249" i="2"/>
  <c r="O249" i="2"/>
  <c r="P249" i="2"/>
  <c r="Q249" i="2"/>
  <c r="R249" i="2"/>
  <c r="S249" i="2"/>
  <c r="T249" i="2"/>
  <c r="U249" i="2"/>
  <c r="V249" i="2"/>
  <c r="C1" i="2"/>
  <c r="D1" i="2"/>
  <c r="E1" i="2"/>
  <c r="F1" i="2"/>
  <c r="G1" i="2"/>
  <c r="H1" i="2"/>
  <c r="I1" i="2"/>
  <c r="J1" i="2"/>
  <c r="K1" i="2"/>
  <c r="L1" i="2"/>
  <c r="M1" i="2"/>
  <c r="N1" i="2"/>
  <c r="O1" i="2"/>
  <c r="P1" i="2"/>
  <c r="Q1" i="2"/>
  <c r="R1" i="2"/>
  <c r="S1" i="2"/>
  <c r="T1" i="2"/>
  <c r="U1" i="2"/>
  <c r="V1" i="2"/>
  <c r="W1" i="2"/>
  <c r="E413" i="1"/>
  <c r="D413" i="1"/>
  <c r="C413" i="1"/>
  <c r="B413" i="1"/>
  <c r="E412" i="1"/>
  <c r="D412" i="1"/>
  <c r="C412" i="1"/>
  <c r="B412" i="1"/>
  <c r="E411" i="1"/>
  <c r="D411" i="1"/>
  <c r="C411" i="1"/>
  <c r="B411" i="1"/>
  <c r="E410" i="1"/>
  <c r="D410" i="1"/>
  <c r="C410" i="1"/>
  <c r="B410" i="1"/>
  <c r="E409" i="1"/>
  <c r="D409" i="1"/>
  <c r="C409" i="1"/>
  <c r="B409" i="1"/>
  <c r="E408" i="1"/>
  <c r="D408" i="1"/>
  <c r="C408" i="1"/>
  <c r="B408" i="1"/>
  <c r="E407" i="1"/>
  <c r="D407" i="1"/>
  <c r="C407" i="1"/>
  <c r="B407" i="1"/>
  <c r="E406" i="1"/>
  <c r="D406" i="1"/>
  <c r="C406" i="1"/>
  <c r="B406" i="1"/>
  <c r="R297" i="1"/>
  <c r="S297" i="1"/>
  <c r="S347" i="1"/>
  <c r="T297" i="1"/>
  <c r="U297" i="1"/>
  <c r="V297" i="1"/>
  <c r="M297" i="1"/>
  <c r="M347" i="1"/>
  <c r="N297" i="1"/>
  <c r="O297" i="1"/>
  <c r="P297" i="1"/>
  <c r="Q297" i="1"/>
  <c r="Q347" i="1"/>
  <c r="H297" i="1"/>
  <c r="I297" i="1"/>
  <c r="J297" i="1"/>
  <c r="J347" i="1"/>
  <c r="K297" i="1"/>
  <c r="L297" i="1"/>
  <c r="C297" i="1"/>
  <c r="D297" i="1"/>
  <c r="D307" i="1"/>
  <c r="E297" i="1"/>
  <c r="E347" i="1"/>
  <c r="F297" i="1"/>
  <c r="G297" i="1"/>
  <c r="R256" i="1"/>
  <c r="S256" i="1"/>
  <c r="T256" i="1"/>
  <c r="U256" i="1"/>
  <c r="V256" i="1"/>
  <c r="M256" i="1"/>
  <c r="N256" i="1"/>
  <c r="O256" i="1"/>
  <c r="P256" i="1"/>
  <c r="Q256" i="1"/>
  <c r="H256" i="1"/>
  <c r="I256" i="1"/>
  <c r="J256" i="1"/>
  <c r="K256" i="1"/>
  <c r="L256" i="1"/>
  <c r="C256" i="1"/>
  <c r="D256" i="1"/>
  <c r="E256" i="1"/>
  <c r="B384" i="1"/>
  <c r="F256" i="1"/>
  <c r="G256" i="1"/>
  <c r="R255" i="1"/>
  <c r="S255" i="1"/>
  <c r="T255" i="1"/>
  <c r="U255" i="1"/>
  <c r="V255" i="1"/>
  <c r="V306" i="1"/>
  <c r="M255" i="1"/>
  <c r="N255" i="1"/>
  <c r="O255" i="1"/>
  <c r="P255" i="1"/>
  <c r="Q255" i="1"/>
  <c r="H255" i="1"/>
  <c r="I255" i="1"/>
  <c r="J255" i="1"/>
  <c r="J346" i="1"/>
  <c r="K255" i="1"/>
  <c r="K306" i="1"/>
  <c r="L255" i="1"/>
  <c r="C255" i="1"/>
  <c r="D255" i="1"/>
  <c r="E255" i="1"/>
  <c r="F255" i="1"/>
  <c r="G255" i="1"/>
  <c r="R254" i="1"/>
  <c r="S254" i="1"/>
  <c r="T254" i="1"/>
  <c r="U254" i="1"/>
  <c r="V254" i="1"/>
  <c r="M254" i="1"/>
  <c r="N254" i="1"/>
  <c r="O254" i="1"/>
  <c r="P254" i="1"/>
  <c r="Q254" i="1"/>
  <c r="H254" i="1"/>
  <c r="I254" i="1"/>
  <c r="J254" i="1"/>
  <c r="K254" i="1"/>
  <c r="K305" i="1"/>
  <c r="L254" i="1"/>
  <c r="C254" i="1"/>
  <c r="D254" i="1"/>
  <c r="D345" i="1"/>
  <c r="E254" i="1"/>
  <c r="F254" i="1"/>
  <c r="G305" i="1"/>
  <c r="G254" i="1"/>
  <c r="R253" i="1"/>
  <c r="S253" i="1"/>
  <c r="T253" i="1"/>
  <c r="U253" i="1"/>
  <c r="V253" i="1"/>
  <c r="M253" i="1"/>
  <c r="M344" i="1"/>
  <c r="N253" i="1"/>
  <c r="O253" i="1"/>
  <c r="P253" i="1"/>
  <c r="Q253" i="1"/>
  <c r="Q344" i="1"/>
  <c r="H253" i="1"/>
  <c r="I253" i="1"/>
  <c r="J253" i="1"/>
  <c r="J304" i="1"/>
  <c r="K253" i="1"/>
  <c r="K344" i="1"/>
  <c r="L253" i="1"/>
  <c r="C253" i="1"/>
  <c r="D253" i="1"/>
  <c r="D304" i="1"/>
  <c r="E253" i="1"/>
  <c r="F344" i="1"/>
  <c r="F253" i="1"/>
  <c r="G253" i="1"/>
  <c r="R252" i="1"/>
  <c r="S252" i="1"/>
  <c r="S343" i="1"/>
  <c r="T252" i="1"/>
  <c r="U252" i="1"/>
  <c r="V252" i="1"/>
  <c r="M252" i="1"/>
  <c r="M303" i="1"/>
  <c r="N252" i="1"/>
  <c r="O252" i="1"/>
  <c r="P252" i="1"/>
  <c r="P343" i="1"/>
  <c r="Q252" i="1"/>
  <c r="H252" i="1"/>
  <c r="I252" i="1"/>
  <c r="J252" i="1"/>
  <c r="K252" i="1"/>
  <c r="K303" i="1"/>
  <c r="L252" i="1"/>
  <c r="C252" i="1"/>
  <c r="D252" i="1"/>
  <c r="D303" i="1"/>
  <c r="E252" i="1"/>
  <c r="F252" i="1"/>
  <c r="G252" i="1"/>
  <c r="R251" i="1"/>
  <c r="R302" i="1"/>
  <c r="S251" i="1"/>
  <c r="T251" i="1"/>
  <c r="U251" i="1"/>
  <c r="U302" i="1"/>
  <c r="V251" i="1"/>
  <c r="E379" i="1"/>
  <c r="M251" i="1"/>
  <c r="N251" i="1"/>
  <c r="N302" i="1"/>
  <c r="O251" i="1"/>
  <c r="P251" i="1"/>
  <c r="Q302" i="1"/>
  <c r="Q251" i="1"/>
  <c r="H251" i="1"/>
  <c r="I251" i="1"/>
  <c r="J251" i="1"/>
  <c r="K251" i="1"/>
  <c r="L251" i="1"/>
  <c r="C251" i="1"/>
  <c r="C342" i="1"/>
  <c r="D251" i="1"/>
  <c r="E251" i="1"/>
  <c r="E342" i="1"/>
  <c r="F251" i="1"/>
  <c r="G251" i="1"/>
  <c r="H342" i="1"/>
  <c r="R250" i="1"/>
  <c r="S250" i="1"/>
  <c r="T250" i="1"/>
  <c r="U250" i="1"/>
  <c r="V250" i="1"/>
  <c r="M250" i="1"/>
  <c r="N250" i="1"/>
  <c r="N301" i="1"/>
  <c r="O250" i="1"/>
  <c r="P250" i="1"/>
  <c r="Q250" i="1"/>
  <c r="H250" i="1"/>
  <c r="I250" i="1"/>
  <c r="J250" i="1"/>
  <c r="K250" i="1"/>
  <c r="K301" i="1"/>
  <c r="L250" i="1"/>
  <c r="L341" i="1"/>
  <c r="C250" i="1"/>
  <c r="C301" i="1"/>
  <c r="D250" i="1"/>
  <c r="E250" i="1"/>
  <c r="F250" i="1"/>
  <c r="G250" i="1"/>
  <c r="G341" i="1"/>
  <c r="P347" i="1"/>
  <c r="I347" i="1"/>
  <c r="B297" i="1"/>
  <c r="C347" i="1"/>
  <c r="D347" i="1"/>
  <c r="U346" i="1"/>
  <c r="V346" i="1"/>
  <c r="H346" i="1"/>
  <c r="K346" i="1"/>
  <c r="B255" i="1"/>
  <c r="C346" i="1"/>
  <c r="G346" i="1"/>
  <c r="T345" i="1"/>
  <c r="J345" i="1"/>
  <c r="K345" i="1"/>
  <c r="B254" i="1"/>
  <c r="C345" i="1"/>
  <c r="G345" i="1"/>
  <c r="T344" i="1"/>
  <c r="J344" i="1"/>
  <c r="B253" i="1"/>
  <c r="C304" i="1"/>
  <c r="U343" i="1"/>
  <c r="N343" i="1"/>
  <c r="I343" i="1"/>
  <c r="K343" i="1"/>
  <c r="B252" i="1"/>
  <c r="C343" i="1"/>
  <c r="D343" i="1"/>
  <c r="R342" i="1"/>
  <c r="U342" i="1"/>
  <c r="V342" i="1"/>
  <c r="M342" i="1"/>
  <c r="N342" i="1"/>
  <c r="O342" i="1"/>
  <c r="L342" i="1"/>
  <c r="B251" i="1"/>
  <c r="M341" i="1"/>
  <c r="N341" i="1"/>
  <c r="B250" i="1"/>
  <c r="E341" i="1"/>
  <c r="Q307" i="1"/>
  <c r="J307" i="1"/>
  <c r="C307" i="1"/>
  <c r="T306" i="1"/>
  <c r="M306" i="1"/>
  <c r="J306" i="1"/>
  <c r="C306" i="1"/>
  <c r="G306" i="1"/>
  <c r="J305" i="1"/>
  <c r="C305" i="1"/>
  <c r="Q304" i="1"/>
  <c r="G304" i="1"/>
  <c r="T303" i="1"/>
  <c r="H303" i="1"/>
  <c r="J303" i="1"/>
  <c r="C303" i="1"/>
  <c r="E303" i="1"/>
  <c r="G303" i="1"/>
  <c r="T302" i="1"/>
  <c r="V302" i="1"/>
  <c r="M302" i="1"/>
  <c r="L302" i="1"/>
  <c r="E302" i="1"/>
  <c r="R301" i="1"/>
  <c r="T301" i="1"/>
  <c r="M301" i="1"/>
  <c r="Q301" i="1"/>
  <c r="I301" i="1"/>
  <c r="L301" i="1"/>
  <c r="F301" i="1"/>
  <c r="V293" i="1"/>
  <c r="U293" i="1"/>
  <c r="T293" i="1"/>
  <c r="S293" i="1"/>
  <c r="R293" i="1"/>
  <c r="Q293" i="1"/>
  <c r="P293" i="1"/>
  <c r="O293" i="1"/>
  <c r="N293" i="1"/>
  <c r="M293" i="1"/>
  <c r="L293" i="1"/>
  <c r="K293" i="1"/>
  <c r="J293" i="1"/>
  <c r="I293" i="1"/>
  <c r="H293" i="1"/>
  <c r="G293" i="1"/>
  <c r="F293" i="1"/>
  <c r="E293" i="1"/>
  <c r="D293" i="1"/>
  <c r="C293" i="1"/>
  <c r="B293" i="1"/>
  <c r="V292" i="1"/>
  <c r="U292" i="1"/>
  <c r="T292" i="1"/>
  <c r="S292" i="1"/>
  <c r="R292" i="1"/>
  <c r="Q292" i="1"/>
  <c r="P292" i="1"/>
  <c r="O292" i="1"/>
  <c r="N292" i="1"/>
  <c r="M292" i="1"/>
  <c r="L292" i="1"/>
  <c r="K292" i="1"/>
  <c r="J292" i="1"/>
  <c r="I292" i="1"/>
  <c r="H292" i="1"/>
  <c r="G292" i="1"/>
  <c r="F292" i="1"/>
  <c r="E292" i="1"/>
  <c r="D292" i="1"/>
  <c r="C292" i="1"/>
  <c r="B292" i="1"/>
  <c r="V291" i="1"/>
  <c r="U291" i="1"/>
  <c r="T291" i="1"/>
  <c r="S291" i="1"/>
  <c r="R291" i="1"/>
  <c r="Q291" i="1"/>
  <c r="P291" i="1"/>
  <c r="O291" i="1"/>
  <c r="N291" i="1"/>
  <c r="M291" i="1"/>
  <c r="L291" i="1"/>
  <c r="K291" i="1"/>
  <c r="J291" i="1"/>
  <c r="I291" i="1"/>
  <c r="H291" i="1"/>
  <c r="G291" i="1"/>
  <c r="F291" i="1"/>
  <c r="E291" i="1"/>
  <c r="D291" i="1"/>
  <c r="C291" i="1"/>
  <c r="B291" i="1"/>
  <c r="V290" i="1"/>
  <c r="U290" i="1"/>
  <c r="T290" i="1"/>
  <c r="S290" i="1"/>
  <c r="R290" i="1"/>
  <c r="Q290" i="1"/>
  <c r="P290" i="1"/>
  <c r="O290" i="1"/>
  <c r="N290" i="1"/>
  <c r="M290" i="1"/>
  <c r="L290" i="1"/>
  <c r="K290" i="1"/>
  <c r="J290" i="1"/>
  <c r="I290" i="1"/>
  <c r="H290" i="1"/>
  <c r="G290" i="1"/>
  <c r="F290" i="1"/>
  <c r="E290" i="1"/>
  <c r="D290" i="1"/>
  <c r="C290" i="1"/>
  <c r="B290" i="1"/>
  <c r="V286" i="1"/>
  <c r="U286" i="1"/>
  <c r="T286" i="1"/>
  <c r="S286" i="1"/>
  <c r="R286" i="1"/>
  <c r="Q286" i="1"/>
  <c r="P286" i="1"/>
  <c r="O286" i="1"/>
  <c r="N286" i="1"/>
  <c r="M286" i="1"/>
  <c r="L286" i="1"/>
  <c r="K286" i="1"/>
  <c r="J286" i="1"/>
  <c r="I286" i="1"/>
  <c r="H286" i="1"/>
  <c r="G286" i="1"/>
  <c r="F286" i="1"/>
  <c r="E286" i="1"/>
  <c r="D286" i="1"/>
  <c r="C286" i="1"/>
  <c r="B286" i="1"/>
  <c r="V285" i="1"/>
  <c r="U285" i="1"/>
  <c r="T285" i="1"/>
  <c r="S285" i="1"/>
  <c r="R285" i="1"/>
  <c r="Q285" i="1"/>
  <c r="P285" i="1"/>
  <c r="O285" i="1"/>
  <c r="N285" i="1"/>
  <c r="M285" i="1"/>
  <c r="L285" i="1"/>
  <c r="K285" i="1"/>
  <c r="J285" i="1"/>
  <c r="I285" i="1"/>
  <c r="H285" i="1"/>
  <c r="G285" i="1"/>
  <c r="F285" i="1"/>
  <c r="E285" i="1"/>
  <c r="D285" i="1"/>
  <c r="C285" i="1"/>
  <c r="B285" i="1"/>
  <c r="V283" i="1"/>
  <c r="U283" i="1"/>
  <c r="T283" i="1"/>
  <c r="S283" i="1"/>
  <c r="R283" i="1"/>
  <c r="Q283" i="1"/>
  <c r="P283" i="1"/>
  <c r="O283" i="1"/>
  <c r="N283" i="1"/>
  <c r="M283" i="1"/>
  <c r="L283" i="1"/>
  <c r="K283" i="1"/>
  <c r="J283" i="1"/>
  <c r="I283" i="1"/>
  <c r="H283" i="1"/>
  <c r="G283" i="1"/>
  <c r="F283" i="1"/>
  <c r="E283" i="1"/>
  <c r="D283" i="1"/>
  <c r="C283" i="1"/>
  <c r="B283" i="1"/>
  <c r="V282" i="1"/>
  <c r="U282" i="1"/>
  <c r="T282" i="1"/>
  <c r="S282" i="1"/>
  <c r="R282" i="1"/>
  <c r="Q282" i="1"/>
  <c r="P282" i="1"/>
  <c r="O282" i="1"/>
  <c r="N282" i="1"/>
  <c r="M282" i="1"/>
  <c r="L282" i="1"/>
  <c r="K282" i="1"/>
  <c r="J282" i="1"/>
  <c r="I282" i="1"/>
  <c r="H282" i="1"/>
  <c r="G282" i="1"/>
  <c r="F282" i="1"/>
  <c r="E282" i="1"/>
  <c r="D282" i="1"/>
  <c r="C282" i="1"/>
  <c r="B282" i="1"/>
  <c r="V281" i="1"/>
  <c r="U281" i="1"/>
  <c r="T281" i="1"/>
  <c r="S281" i="1"/>
  <c r="R281" i="1"/>
  <c r="Q281" i="1"/>
  <c r="P281" i="1"/>
  <c r="O281" i="1"/>
  <c r="N281" i="1"/>
  <c r="M281" i="1"/>
  <c r="L281" i="1"/>
  <c r="K281" i="1"/>
  <c r="J281" i="1"/>
  <c r="I281" i="1"/>
  <c r="H281" i="1"/>
  <c r="G281" i="1"/>
  <c r="F281" i="1"/>
  <c r="E281" i="1"/>
  <c r="D281" i="1"/>
  <c r="C281" i="1"/>
  <c r="B281" i="1"/>
  <c r="V280" i="1"/>
  <c r="U280" i="1"/>
  <c r="T280" i="1"/>
  <c r="S280" i="1"/>
  <c r="R280" i="1"/>
  <c r="Q280" i="1"/>
  <c r="P280" i="1"/>
  <c r="O280" i="1"/>
  <c r="N280" i="1"/>
  <c r="M280" i="1"/>
  <c r="L280" i="1"/>
  <c r="K280" i="1"/>
  <c r="J280" i="1"/>
  <c r="I280" i="1"/>
  <c r="H280" i="1"/>
  <c r="G280" i="1"/>
  <c r="F280" i="1"/>
  <c r="E280" i="1"/>
  <c r="D280" i="1"/>
  <c r="C280" i="1"/>
  <c r="B280" i="1"/>
  <c r="V278" i="1"/>
  <c r="U278" i="1"/>
  <c r="T278" i="1"/>
  <c r="S278" i="1"/>
  <c r="R278" i="1"/>
  <c r="Q278" i="1"/>
  <c r="P278" i="1"/>
  <c r="O278" i="1"/>
  <c r="N278" i="1"/>
  <c r="M278" i="1"/>
  <c r="L278" i="1"/>
  <c r="K278" i="1"/>
  <c r="J278" i="1"/>
  <c r="I278" i="1"/>
  <c r="H278" i="1"/>
  <c r="G278" i="1"/>
  <c r="F278" i="1"/>
  <c r="E278" i="1"/>
  <c r="D278" i="1"/>
  <c r="C278" i="1"/>
  <c r="B278" i="1"/>
  <c r="V277" i="1"/>
  <c r="U277" i="1"/>
  <c r="T277" i="1"/>
  <c r="S277" i="1"/>
  <c r="R277" i="1"/>
  <c r="Q277" i="1"/>
  <c r="P277" i="1"/>
  <c r="O277" i="1"/>
  <c r="N277" i="1"/>
  <c r="M277" i="1"/>
  <c r="L277" i="1"/>
  <c r="K277" i="1"/>
  <c r="J277" i="1"/>
  <c r="I277" i="1"/>
  <c r="H277" i="1"/>
  <c r="G277" i="1"/>
  <c r="F277" i="1"/>
  <c r="E277" i="1"/>
  <c r="D277" i="1"/>
  <c r="C277" i="1"/>
  <c r="B277" i="1"/>
  <c r="V276" i="1"/>
  <c r="U276" i="1"/>
  <c r="T276" i="1"/>
  <c r="S276" i="1"/>
  <c r="R276" i="1"/>
  <c r="Q276" i="1"/>
  <c r="P276" i="1"/>
  <c r="O276" i="1"/>
  <c r="N276" i="1"/>
  <c r="M276" i="1"/>
  <c r="L276" i="1"/>
  <c r="K276" i="1"/>
  <c r="J276" i="1"/>
  <c r="I276" i="1"/>
  <c r="H276" i="1"/>
  <c r="G276" i="1"/>
  <c r="F276" i="1"/>
  <c r="E276" i="1"/>
  <c r="D276" i="1"/>
  <c r="C276" i="1"/>
  <c r="B276" i="1"/>
  <c r="V274" i="1"/>
  <c r="U274" i="1"/>
  <c r="T274" i="1"/>
  <c r="S274" i="1"/>
  <c r="R274" i="1"/>
  <c r="Q274" i="1"/>
  <c r="P274" i="1"/>
  <c r="O274" i="1"/>
  <c r="N274" i="1"/>
  <c r="M274" i="1"/>
  <c r="L274" i="1"/>
  <c r="K274" i="1"/>
  <c r="J274" i="1"/>
  <c r="I274" i="1"/>
  <c r="H274" i="1"/>
  <c r="G274" i="1"/>
  <c r="F274" i="1"/>
  <c r="E274" i="1"/>
  <c r="D274" i="1"/>
  <c r="C274" i="1"/>
  <c r="B274" i="1"/>
  <c r="V273" i="1"/>
  <c r="U273" i="1"/>
  <c r="T273" i="1"/>
  <c r="S273" i="1"/>
  <c r="R273" i="1"/>
  <c r="Q273" i="1"/>
  <c r="P273" i="1"/>
  <c r="O273" i="1"/>
  <c r="N273" i="1"/>
  <c r="M273" i="1"/>
  <c r="L273" i="1"/>
  <c r="K273" i="1"/>
  <c r="J273" i="1"/>
  <c r="I273" i="1"/>
  <c r="H273" i="1"/>
  <c r="G273" i="1"/>
  <c r="F273" i="1"/>
  <c r="E273" i="1"/>
  <c r="D273" i="1"/>
  <c r="C273" i="1"/>
  <c r="B273" i="1"/>
  <c r="V272" i="1"/>
  <c r="U272" i="1"/>
  <c r="T272" i="1"/>
  <c r="S272" i="1"/>
  <c r="R272" i="1"/>
  <c r="Q272" i="1"/>
  <c r="P272" i="1"/>
  <c r="O272" i="1"/>
  <c r="N272" i="1"/>
  <c r="M272" i="1"/>
  <c r="L272" i="1"/>
  <c r="K272" i="1"/>
  <c r="J272" i="1"/>
  <c r="I272" i="1"/>
  <c r="H272" i="1"/>
  <c r="G272" i="1"/>
  <c r="F272" i="1"/>
  <c r="E272" i="1"/>
  <c r="D272" i="1"/>
  <c r="C272" i="1"/>
  <c r="B272" i="1"/>
  <c r="V271" i="1"/>
  <c r="U271" i="1"/>
  <c r="T271" i="1"/>
  <c r="S271" i="1"/>
  <c r="R271" i="1"/>
  <c r="Q271" i="1"/>
  <c r="P271" i="1"/>
  <c r="O271" i="1"/>
  <c r="N271" i="1"/>
  <c r="M271" i="1"/>
  <c r="L271" i="1"/>
  <c r="K271" i="1"/>
  <c r="J271" i="1"/>
  <c r="I271" i="1"/>
  <c r="H271" i="1"/>
  <c r="G271" i="1"/>
  <c r="F271" i="1"/>
  <c r="E271" i="1"/>
  <c r="D271" i="1"/>
  <c r="C271" i="1"/>
  <c r="B271" i="1"/>
  <c r="V270" i="1"/>
  <c r="U270" i="1"/>
  <c r="T270" i="1"/>
  <c r="S270" i="1"/>
  <c r="R270" i="1"/>
  <c r="Q270" i="1"/>
  <c r="P270" i="1"/>
  <c r="O270" i="1"/>
  <c r="N270" i="1"/>
  <c r="M270" i="1"/>
  <c r="L270" i="1"/>
  <c r="K270" i="1"/>
  <c r="J270" i="1"/>
  <c r="I270" i="1"/>
  <c r="H270" i="1"/>
  <c r="G270" i="1"/>
  <c r="F270" i="1"/>
  <c r="E270" i="1"/>
  <c r="D270" i="1"/>
  <c r="C270" i="1"/>
  <c r="B270" i="1"/>
  <c r="V269" i="1"/>
  <c r="U269" i="1"/>
  <c r="T269" i="1"/>
  <c r="S269" i="1"/>
  <c r="R269" i="1"/>
  <c r="Q269" i="1"/>
  <c r="P269" i="1"/>
  <c r="O269" i="1"/>
  <c r="N269" i="1"/>
  <c r="M269" i="1"/>
  <c r="L269" i="1"/>
  <c r="K269" i="1"/>
  <c r="J269" i="1"/>
  <c r="I269" i="1"/>
  <c r="H269" i="1"/>
  <c r="G269" i="1"/>
  <c r="F269" i="1"/>
  <c r="E269" i="1"/>
  <c r="D269" i="1"/>
  <c r="C269" i="1"/>
  <c r="B269" i="1"/>
  <c r="V268" i="1"/>
  <c r="U268" i="1"/>
  <c r="T268" i="1"/>
  <c r="S268" i="1"/>
  <c r="R268" i="1"/>
  <c r="Q268" i="1"/>
  <c r="P268" i="1"/>
  <c r="O268" i="1"/>
  <c r="N268" i="1"/>
  <c r="M268" i="1"/>
  <c r="L268" i="1"/>
  <c r="K268" i="1"/>
  <c r="J268" i="1"/>
  <c r="I268" i="1"/>
  <c r="H268" i="1"/>
  <c r="G268" i="1"/>
  <c r="F268" i="1"/>
  <c r="E268" i="1"/>
  <c r="D268" i="1"/>
  <c r="C268" i="1"/>
  <c r="B268" i="1"/>
  <c r="V266" i="1"/>
  <c r="U266" i="1"/>
  <c r="T266" i="1"/>
  <c r="S266" i="1"/>
  <c r="R266" i="1"/>
  <c r="Q266" i="1"/>
  <c r="P266" i="1"/>
  <c r="O266" i="1"/>
  <c r="N266" i="1"/>
  <c r="M266" i="1"/>
  <c r="L266" i="1"/>
  <c r="K266" i="1"/>
  <c r="J266" i="1"/>
  <c r="I266" i="1"/>
  <c r="H266" i="1"/>
  <c r="G266" i="1"/>
  <c r="F266" i="1"/>
  <c r="E266" i="1"/>
  <c r="D266" i="1"/>
  <c r="C266" i="1"/>
  <c r="B266" i="1"/>
  <c r="V265" i="1"/>
  <c r="U265" i="1"/>
  <c r="T265" i="1"/>
  <c r="S265" i="1"/>
  <c r="R265" i="1"/>
  <c r="Q265" i="1"/>
  <c r="P265" i="1"/>
  <c r="O265" i="1"/>
  <c r="N265" i="1"/>
  <c r="M265" i="1"/>
  <c r="L265" i="1"/>
  <c r="K265" i="1"/>
  <c r="J265" i="1"/>
  <c r="I265" i="1"/>
  <c r="H265" i="1"/>
  <c r="G265" i="1"/>
  <c r="F265" i="1"/>
  <c r="E265" i="1"/>
  <c r="D265" i="1"/>
  <c r="C265" i="1"/>
  <c r="B265" i="1"/>
  <c r="V264" i="1"/>
  <c r="U264" i="1"/>
  <c r="T264" i="1"/>
  <c r="S264" i="1"/>
  <c r="R264" i="1"/>
  <c r="Q264" i="1"/>
  <c r="P264" i="1"/>
  <c r="O264" i="1"/>
  <c r="N264" i="1"/>
  <c r="M264" i="1"/>
  <c r="L264" i="1"/>
  <c r="K264" i="1"/>
  <c r="J264" i="1"/>
  <c r="I264" i="1"/>
  <c r="H264" i="1"/>
  <c r="G264" i="1"/>
  <c r="F264" i="1"/>
  <c r="E264" i="1"/>
  <c r="D264" i="1"/>
  <c r="C264" i="1"/>
  <c r="B264" i="1"/>
  <c r="V263" i="1"/>
  <c r="U263" i="1"/>
  <c r="T263" i="1"/>
  <c r="S263" i="1"/>
  <c r="R263" i="1"/>
  <c r="Q263" i="1"/>
  <c r="P263" i="1"/>
  <c r="O263" i="1"/>
  <c r="N263" i="1"/>
  <c r="M263" i="1"/>
  <c r="L263" i="1"/>
  <c r="K263" i="1"/>
  <c r="J263" i="1"/>
  <c r="I263" i="1"/>
  <c r="H263" i="1"/>
  <c r="G263" i="1"/>
  <c r="F263" i="1"/>
  <c r="E263" i="1"/>
  <c r="D263" i="1"/>
  <c r="C263" i="1"/>
  <c r="B263" i="1"/>
  <c r="V262" i="1"/>
  <c r="U262" i="1"/>
  <c r="T262" i="1"/>
  <c r="S262" i="1"/>
  <c r="R262" i="1"/>
  <c r="Q262" i="1"/>
  <c r="P262" i="1"/>
  <c r="O262" i="1"/>
  <c r="N262" i="1"/>
  <c r="M262" i="1"/>
  <c r="L262" i="1"/>
  <c r="K262" i="1"/>
  <c r="J262" i="1"/>
  <c r="I262" i="1"/>
  <c r="H262" i="1"/>
  <c r="G262" i="1"/>
  <c r="F262" i="1"/>
  <c r="E262" i="1"/>
  <c r="D262" i="1"/>
  <c r="C262" i="1"/>
  <c r="B262" i="1"/>
  <c r="V261" i="1"/>
  <c r="U261" i="1"/>
  <c r="T261" i="1"/>
  <c r="S261" i="1"/>
  <c r="R261" i="1"/>
  <c r="Q261" i="1"/>
  <c r="P261" i="1"/>
  <c r="O261" i="1"/>
  <c r="N261" i="1"/>
  <c r="M261" i="1"/>
  <c r="L261" i="1"/>
  <c r="K261" i="1"/>
  <c r="J261" i="1"/>
  <c r="I261" i="1"/>
  <c r="H261" i="1"/>
  <c r="G261" i="1"/>
  <c r="F261" i="1"/>
  <c r="E261" i="1"/>
  <c r="D261" i="1"/>
  <c r="C261" i="1"/>
  <c r="B261" i="1"/>
  <c r="V260" i="1"/>
  <c r="U260" i="1"/>
  <c r="T260" i="1"/>
  <c r="S260" i="1"/>
  <c r="R260" i="1"/>
  <c r="Q260" i="1"/>
  <c r="P260" i="1"/>
  <c r="O260" i="1"/>
  <c r="N260" i="1"/>
  <c r="M260" i="1"/>
  <c r="L260" i="1"/>
  <c r="K260" i="1"/>
  <c r="J260" i="1"/>
  <c r="I260" i="1"/>
  <c r="H260" i="1"/>
  <c r="G260" i="1"/>
  <c r="F260" i="1"/>
  <c r="E260" i="1"/>
  <c r="D260" i="1"/>
  <c r="C260" i="1"/>
  <c r="B260" i="1"/>
  <c r="V259" i="1"/>
  <c r="U259" i="1"/>
  <c r="T259" i="1"/>
  <c r="S259" i="1"/>
  <c r="R259" i="1"/>
  <c r="Q259" i="1"/>
  <c r="P259" i="1"/>
  <c r="O259" i="1"/>
  <c r="N259" i="1"/>
  <c r="M259" i="1"/>
  <c r="L259" i="1"/>
  <c r="K259" i="1"/>
  <c r="J259" i="1"/>
  <c r="I259" i="1"/>
  <c r="H259" i="1"/>
  <c r="G259" i="1"/>
  <c r="F259" i="1"/>
  <c r="E259" i="1"/>
  <c r="D259" i="1"/>
  <c r="C259" i="1"/>
  <c r="B259" i="1"/>
  <c r="B256" i="1"/>
  <c r="C249" i="1"/>
  <c r="D249" i="1"/>
  <c r="E249" i="1"/>
  <c r="F249" i="1"/>
  <c r="G249" i="1"/>
  <c r="H249" i="1"/>
  <c r="I249" i="1"/>
  <c r="J249" i="1"/>
  <c r="K249" i="1"/>
  <c r="L249" i="1"/>
  <c r="M249" i="1"/>
  <c r="N249" i="1"/>
  <c r="O249" i="1"/>
  <c r="P249" i="1"/>
  <c r="Q249" i="1"/>
  <c r="R249" i="1"/>
  <c r="S249" i="1"/>
  <c r="T249" i="1"/>
  <c r="U249" i="1"/>
  <c r="V249" i="1"/>
  <c r="C1" i="1"/>
  <c r="D1" i="1"/>
  <c r="E1" i="1"/>
  <c r="F1" i="1"/>
  <c r="G1" i="1"/>
  <c r="H1" i="1"/>
  <c r="I1" i="1"/>
  <c r="J1" i="1"/>
  <c r="K1" i="1"/>
  <c r="L1" i="1"/>
  <c r="M1" i="1"/>
  <c r="N1" i="1"/>
  <c r="O1" i="1"/>
  <c r="P1" i="1"/>
  <c r="Q1" i="1"/>
  <c r="R1" i="1"/>
  <c r="S1" i="1"/>
  <c r="T1" i="1"/>
  <c r="U1" i="1"/>
  <c r="V1" i="1"/>
  <c r="W1" i="1"/>
  <c r="G301" i="1"/>
  <c r="H302" i="1"/>
  <c r="H341" i="1"/>
  <c r="C378" i="1"/>
  <c r="H301" i="1"/>
  <c r="H341" i="2"/>
  <c r="C378" i="2"/>
  <c r="D379" i="2"/>
  <c r="O302" i="2"/>
  <c r="F152" i="12"/>
  <c r="G158" i="12"/>
  <c r="G162" i="12"/>
  <c r="H153" i="12"/>
  <c r="H158" i="12"/>
  <c r="H151" i="12"/>
  <c r="H156" i="12"/>
  <c r="I153" i="12"/>
  <c r="D303" i="2"/>
  <c r="E303" i="2"/>
  <c r="D343" i="2"/>
  <c r="N301" i="2"/>
  <c r="N341" i="2"/>
  <c r="F154" i="12"/>
  <c r="M304" i="1"/>
  <c r="C341" i="1"/>
  <c r="L343" i="1"/>
  <c r="L303" i="1"/>
  <c r="C380" i="1"/>
  <c r="H343" i="1"/>
  <c r="N303" i="1"/>
  <c r="T343" i="1"/>
  <c r="N344" i="1"/>
  <c r="T304" i="1"/>
  <c r="M305" i="1"/>
  <c r="N305" i="1"/>
  <c r="N345" i="1"/>
  <c r="U345" i="1"/>
  <c r="T305" i="1"/>
  <c r="L346" i="1"/>
  <c r="N306" i="1"/>
  <c r="N346" i="1"/>
  <c r="O346" i="1"/>
  <c r="T346" i="1"/>
  <c r="G347" i="1"/>
  <c r="G307" i="1"/>
  <c r="M307" i="1"/>
  <c r="N307" i="1"/>
  <c r="N347" i="1"/>
  <c r="T347" i="1"/>
  <c r="U347" i="1"/>
  <c r="T307" i="1"/>
  <c r="H301" i="2"/>
  <c r="V302" i="2"/>
  <c r="T305" i="2"/>
  <c r="B378" i="2"/>
  <c r="E341" i="2"/>
  <c r="M341" i="2"/>
  <c r="M301" i="2"/>
  <c r="E383" i="2"/>
  <c r="R346" i="2"/>
  <c r="R306" i="2"/>
  <c r="E384" i="2"/>
  <c r="C385" i="2"/>
  <c r="J307" i="2"/>
  <c r="Q347" i="2"/>
  <c r="P347" i="2"/>
  <c r="E385" i="2"/>
  <c r="T347" i="2"/>
  <c r="U301" i="1"/>
  <c r="V301" i="1"/>
  <c r="U341" i="1"/>
  <c r="E378" i="1"/>
  <c r="L341" i="2"/>
  <c r="L301" i="2"/>
  <c r="K307" i="2"/>
  <c r="L307" i="2"/>
  <c r="O301" i="1"/>
  <c r="K342" i="1"/>
  <c r="C379" i="1"/>
  <c r="B380" i="1"/>
  <c r="E343" i="1"/>
  <c r="Q343" i="1"/>
  <c r="Q303" i="1"/>
  <c r="Q345" i="1"/>
  <c r="Q305" i="1"/>
  <c r="Q306" i="1"/>
  <c r="Q346" i="1"/>
  <c r="K307" i="1"/>
  <c r="K347" i="1"/>
  <c r="J302" i="2"/>
  <c r="R347" i="2"/>
  <c r="K303" i="2"/>
  <c r="K343" i="2"/>
  <c r="C380" i="2"/>
  <c r="R303" i="2"/>
  <c r="Q303" i="2"/>
  <c r="L345" i="2"/>
  <c r="L305" i="2"/>
  <c r="M345" i="2"/>
  <c r="H345" i="2"/>
  <c r="C382" i="2"/>
  <c r="N305" i="2"/>
  <c r="O305" i="2"/>
  <c r="F346" i="2"/>
  <c r="G306" i="2"/>
  <c r="D383" i="2"/>
  <c r="O306" i="2"/>
  <c r="K157" i="12"/>
  <c r="K152" i="12"/>
  <c r="K154" i="12"/>
  <c r="K151" i="12"/>
  <c r="K164" i="12"/>
  <c r="K159" i="12"/>
  <c r="K153" i="12"/>
  <c r="L156" i="12"/>
  <c r="L152" i="12"/>
  <c r="D342" i="1"/>
  <c r="C302" i="1"/>
  <c r="R342" i="2"/>
  <c r="R302" i="2"/>
  <c r="E379" i="2"/>
  <c r="H152" i="12"/>
  <c r="I154" i="12"/>
  <c r="J154" i="12"/>
  <c r="J164" i="12"/>
  <c r="J156" i="12"/>
  <c r="J162" i="12"/>
  <c r="J152" i="12"/>
  <c r="G302" i="1"/>
  <c r="J302" i="1"/>
  <c r="D306" i="1"/>
  <c r="D346" i="1"/>
  <c r="R346" i="1"/>
  <c r="R341" i="2"/>
  <c r="E378" i="2"/>
  <c r="R301" i="2"/>
  <c r="K302" i="2"/>
  <c r="L342" i="2"/>
  <c r="L302" i="2"/>
  <c r="D380" i="2"/>
  <c r="O303" i="2"/>
  <c r="S163" i="12"/>
  <c r="G151" i="12"/>
  <c r="B378" i="1"/>
  <c r="D379" i="1"/>
  <c r="U303" i="2"/>
  <c r="V343" i="2"/>
  <c r="D384" i="2"/>
  <c r="E301" i="1"/>
  <c r="O302" i="1"/>
  <c r="K341" i="1"/>
  <c r="D344" i="1"/>
  <c r="D341" i="1"/>
  <c r="V301" i="2"/>
  <c r="M302" i="2"/>
  <c r="G304" i="2"/>
  <c r="J304" i="2"/>
  <c r="G307" i="2"/>
  <c r="H307" i="2"/>
  <c r="K342" i="2"/>
  <c r="I343" i="2"/>
  <c r="C352" i="2"/>
  <c r="U343" i="2"/>
  <c r="T344" i="2"/>
  <c r="F341" i="2"/>
  <c r="I341" i="2"/>
  <c r="O341" i="2"/>
  <c r="O301" i="2"/>
  <c r="U301" i="2"/>
  <c r="U341" i="2"/>
  <c r="P342" i="2"/>
  <c r="S342" i="2"/>
  <c r="B380" i="2"/>
  <c r="M343" i="2"/>
  <c r="L303" i="2"/>
  <c r="N303" i="2"/>
  <c r="G344" i="2"/>
  <c r="F344" i="2"/>
  <c r="B353" i="2"/>
  <c r="D381" i="2"/>
  <c r="O344" i="2"/>
  <c r="O304" i="2"/>
  <c r="R344" i="2"/>
  <c r="R304" i="2"/>
  <c r="R345" i="2"/>
  <c r="E382" i="2"/>
  <c r="R305" i="2"/>
  <c r="K306" i="2"/>
  <c r="L346" i="2"/>
  <c r="L306" i="2"/>
  <c r="N162" i="12"/>
  <c r="I156" i="12"/>
  <c r="I162" i="12"/>
  <c r="I152" i="12"/>
  <c r="K156" i="12"/>
  <c r="K162" i="12"/>
  <c r="F341" i="1"/>
  <c r="J301" i="1"/>
  <c r="O341" i="1"/>
  <c r="V341" i="1"/>
  <c r="R341" i="1"/>
  <c r="D302" i="1"/>
  <c r="K302" i="1"/>
  <c r="U303" i="1"/>
  <c r="G344" i="1"/>
  <c r="C344" i="1"/>
  <c r="U344" i="1"/>
  <c r="U305" i="1"/>
  <c r="U306" i="1"/>
  <c r="D384" i="1"/>
  <c r="U307" i="1"/>
  <c r="P341" i="2"/>
  <c r="S341" i="2"/>
  <c r="E342" i="2"/>
  <c r="E380" i="2"/>
  <c r="D304" i="2"/>
  <c r="K344" i="2"/>
  <c r="F345" i="2"/>
  <c r="I345" i="2"/>
  <c r="O345" i="2"/>
  <c r="U305" i="2"/>
  <c r="P346" i="2"/>
  <c r="S346" i="2"/>
  <c r="B384" i="2"/>
  <c r="J347" i="2"/>
  <c r="C356" i="2"/>
  <c r="D385" i="2"/>
  <c r="O162" i="12"/>
  <c r="T151" i="12"/>
  <c r="M154" i="12"/>
  <c r="Q156" i="12"/>
  <c r="R152" i="12"/>
  <c r="S151" i="12"/>
  <c r="M162" i="12"/>
  <c r="N157" i="12"/>
  <c r="N163" i="12"/>
  <c r="O154" i="12"/>
  <c r="O151" i="12"/>
  <c r="P159" i="12"/>
  <c r="P153" i="12"/>
  <c r="G154" i="12"/>
  <c r="G153" i="12"/>
  <c r="L151" i="12"/>
  <c r="N154" i="12"/>
  <c r="N164" i="12"/>
  <c r="N152" i="12"/>
  <c r="P151" i="12"/>
  <c r="T154" i="12"/>
  <c r="G152" i="13"/>
  <c r="L162" i="13"/>
  <c r="M163" i="13"/>
  <c r="F157" i="13"/>
  <c r="F153" i="13"/>
  <c r="H151" i="13"/>
  <c r="K151" i="13"/>
  <c r="P151" i="13"/>
  <c r="Q151" i="13"/>
  <c r="X151" i="13"/>
  <c r="G156" i="14"/>
  <c r="H151" i="14"/>
  <c r="H164" i="14"/>
  <c r="K154" i="14"/>
  <c r="K151" i="14"/>
  <c r="M154" i="14"/>
  <c r="M164" i="14"/>
  <c r="O164" i="14"/>
  <c r="F163" i="13"/>
  <c r="F154" i="13"/>
  <c r="F164" i="13"/>
  <c r="F152" i="13"/>
  <c r="G153" i="13"/>
  <c r="G154" i="13"/>
  <c r="I151" i="13"/>
  <c r="I164" i="13"/>
  <c r="L154" i="13"/>
  <c r="M154" i="13"/>
  <c r="M156" i="13"/>
  <c r="M162" i="13"/>
  <c r="O164" i="13"/>
  <c r="O154" i="13"/>
  <c r="R164" i="13"/>
  <c r="T154" i="13"/>
  <c r="U154" i="13"/>
  <c r="W154" i="13"/>
  <c r="W164" i="13"/>
  <c r="F162" i="14"/>
  <c r="F152" i="14"/>
  <c r="H152" i="14"/>
  <c r="J151" i="14"/>
  <c r="R151" i="14"/>
  <c r="R164" i="14"/>
  <c r="R154" i="12"/>
  <c r="U154" i="12"/>
  <c r="H162" i="13"/>
  <c r="Q162" i="13"/>
  <c r="X162" i="13"/>
  <c r="I163" i="13"/>
  <c r="R163" i="13"/>
  <c r="G157" i="13"/>
  <c r="G163" i="13"/>
  <c r="G151" i="13"/>
  <c r="I156" i="13"/>
  <c r="I162" i="13"/>
  <c r="J157" i="13"/>
  <c r="L151" i="13"/>
  <c r="M151" i="13"/>
  <c r="T151" i="13"/>
  <c r="T164" i="13"/>
  <c r="U151" i="13"/>
  <c r="U164" i="13"/>
  <c r="G162" i="14"/>
  <c r="K162" i="14"/>
  <c r="N162" i="14"/>
  <c r="I163" i="14"/>
  <c r="N163" i="14"/>
  <c r="Q163" i="14"/>
  <c r="F153" i="14"/>
  <c r="F154" i="14"/>
  <c r="G157" i="14"/>
  <c r="G152" i="14"/>
  <c r="G154" i="14"/>
  <c r="I151" i="14"/>
  <c r="I154" i="14"/>
  <c r="L151" i="14"/>
  <c r="L164" i="14"/>
  <c r="N154" i="14"/>
  <c r="P154" i="14"/>
  <c r="P164" i="14"/>
  <c r="N302" i="2"/>
  <c r="U302" i="2"/>
  <c r="Q343" i="2"/>
  <c r="T343" i="2"/>
  <c r="E352" i="2"/>
  <c r="B381" i="2"/>
  <c r="N344" i="2"/>
  <c r="D353" i="2"/>
  <c r="U344" i="2"/>
  <c r="P345" i="2"/>
  <c r="S345" i="2"/>
  <c r="E346" i="2"/>
  <c r="N306" i="2"/>
  <c r="U306" i="2"/>
  <c r="B385" i="2"/>
  <c r="M347" i="2"/>
  <c r="D356" i="2"/>
  <c r="N307" i="2"/>
  <c r="U307" i="2"/>
  <c r="R163" i="12"/>
  <c r="T163" i="12"/>
  <c r="U151" i="12"/>
  <c r="U164" i="12"/>
  <c r="L153" i="13"/>
  <c r="U162" i="13"/>
  <c r="W162" i="13"/>
  <c r="J159" i="13"/>
  <c r="J163" i="13"/>
  <c r="V163" i="13"/>
  <c r="X163" i="13"/>
  <c r="H154" i="13"/>
  <c r="J154" i="13"/>
  <c r="J164" i="13"/>
  <c r="J158" i="13"/>
  <c r="J162" i="13"/>
  <c r="J152" i="13"/>
  <c r="K159" i="13"/>
  <c r="K163" i="13"/>
  <c r="K153" i="13"/>
  <c r="K154" i="13"/>
  <c r="N151" i="13"/>
  <c r="N164" i="13"/>
  <c r="N152" i="13"/>
  <c r="N157" i="13"/>
  <c r="N163" i="13"/>
  <c r="P154" i="13"/>
  <c r="Q154" i="13"/>
  <c r="S154" i="13"/>
  <c r="S164" i="13"/>
  <c r="V151" i="13"/>
  <c r="V164" i="13"/>
  <c r="X154" i="13"/>
  <c r="H156" i="14"/>
  <c r="H162" i="14"/>
  <c r="F157" i="14"/>
  <c r="F163" i="14"/>
  <c r="F151" i="14"/>
  <c r="G159" i="14"/>
  <c r="J154" i="14"/>
  <c r="N151" i="14"/>
  <c r="Q151" i="14"/>
  <c r="Q164" i="14"/>
  <c r="Q154" i="14"/>
  <c r="C310" i="1"/>
  <c r="E345" i="1"/>
  <c r="E305" i="1"/>
  <c r="B382" i="1"/>
  <c r="F345" i="1"/>
  <c r="F305" i="1"/>
  <c r="B350" i="1"/>
  <c r="P341" i="1"/>
  <c r="Q341" i="1"/>
  <c r="P301" i="1"/>
  <c r="S341" i="1"/>
  <c r="T341" i="1"/>
  <c r="S301" i="1"/>
  <c r="E310" i="1"/>
  <c r="V303" i="1"/>
  <c r="V343" i="1"/>
  <c r="E380" i="1"/>
  <c r="R303" i="1"/>
  <c r="R343" i="1"/>
  <c r="S303" i="1"/>
  <c r="V344" i="1"/>
  <c r="V304" i="1"/>
  <c r="E381" i="1"/>
  <c r="R344" i="1"/>
  <c r="E353" i="1"/>
  <c r="R304" i="1"/>
  <c r="S344" i="1"/>
  <c r="S304" i="1"/>
  <c r="V345" i="1"/>
  <c r="V305" i="1"/>
  <c r="E382" i="1"/>
  <c r="R345" i="1"/>
  <c r="S345" i="1"/>
  <c r="R305" i="1"/>
  <c r="S305" i="1"/>
  <c r="E383" i="1"/>
  <c r="S346" i="1"/>
  <c r="R306" i="1"/>
  <c r="S306" i="1"/>
  <c r="E384" i="1"/>
  <c r="V307" i="1"/>
  <c r="V347" i="1"/>
  <c r="E385" i="1"/>
  <c r="R307" i="1"/>
  <c r="R347" i="1"/>
  <c r="E356" i="1"/>
  <c r="S307" i="1"/>
  <c r="B350" i="2"/>
  <c r="B354" i="2"/>
  <c r="C353" i="2"/>
  <c r="D310" i="1"/>
  <c r="I341" i="1"/>
  <c r="J341" i="1"/>
  <c r="E350" i="1"/>
  <c r="F343" i="1"/>
  <c r="G343" i="1"/>
  <c r="F303" i="1"/>
  <c r="J343" i="1"/>
  <c r="C352" i="1"/>
  <c r="I303" i="1"/>
  <c r="C312" i="1"/>
  <c r="O303" i="1"/>
  <c r="O343" i="1"/>
  <c r="P303" i="1"/>
  <c r="O344" i="1"/>
  <c r="O304" i="1"/>
  <c r="D381" i="1"/>
  <c r="P344" i="1"/>
  <c r="P304" i="1"/>
  <c r="O345" i="1"/>
  <c r="P345" i="1"/>
  <c r="O305" i="1"/>
  <c r="D314" i="1"/>
  <c r="D382" i="1"/>
  <c r="P305" i="1"/>
  <c r="P346" i="1"/>
  <c r="O306" i="1"/>
  <c r="D383" i="1"/>
  <c r="P306" i="1"/>
  <c r="O307" i="1"/>
  <c r="D316" i="1"/>
  <c r="D385" i="1"/>
  <c r="O347" i="1"/>
  <c r="P307" i="1"/>
  <c r="B354" i="1"/>
  <c r="E355" i="1"/>
  <c r="P342" i="1"/>
  <c r="D351" i="1"/>
  <c r="Q342" i="1"/>
  <c r="P302" i="1"/>
  <c r="D311" i="1"/>
  <c r="S342" i="1"/>
  <c r="T342" i="1"/>
  <c r="S302" i="1"/>
  <c r="E311" i="1"/>
  <c r="L344" i="1"/>
  <c r="L304" i="1"/>
  <c r="C381" i="1"/>
  <c r="H344" i="1"/>
  <c r="H304" i="1"/>
  <c r="I344" i="1"/>
  <c r="I304" i="1"/>
  <c r="L345" i="1"/>
  <c r="L305" i="1"/>
  <c r="M345" i="1"/>
  <c r="C382" i="1"/>
  <c r="H345" i="1"/>
  <c r="I345" i="1"/>
  <c r="H305" i="1"/>
  <c r="I305" i="1"/>
  <c r="M346" i="1"/>
  <c r="L306" i="1"/>
  <c r="C383" i="1"/>
  <c r="I346" i="1"/>
  <c r="C355" i="1"/>
  <c r="H306" i="1"/>
  <c r="I306" i="1"/>
  <c r="C384" i="1"/>
  <c r="L307" i="1"/>
  <c r="L347" i="1"/>
  <c r="C385" i="1"/>
  <c r="H307" i="1"/>
  <c r="H347" i="1"/>
  <c r="C356" i="1"/>
  <c r="I307" i="1"/>
  <c r="B312" i="1"/>
  <c r="E351" i="1"/>
  <c r="F342" i="1"/>
  <c r="B351" i="1"/>
  <c r="G342" i="1"/>
  <c r="F302" i="1"/>
  <c r="B311" i="1"/>
  <c r="I342" i="1"/>
  <c r="C351" i="1"/>
  <c r="J342" i="1"/>
  <c r="I302" i="1"/>
  <c r="C311" i="1"/>
  <c r="E304" i="1"/>
  <c r="B313" i="1"/>
  <c r="B381" i="1"/>
  <c r="E344" i="1"/>
  <c r="B353" i="1"/>
  <c r="F304" i="1"/>
  <c r="E346" i="1"/>
  <c r="F346" i="1"/>
  <c r="E306" i="1"/>
  <c r="B315" i="1"/>
  <c r="B383" i="1"/>
  <c r="F306" i="1"/>
  <c r="F347" i="1"/>
  <c r="B356" i="1"/>
  <c r="E307" i="1"/>
  <c r="B316" i="1"/>
  <c r="B385" i="1"/>
  <c r="F307" i="1"/>
  <c r="D356" i="1"/>
  <c r="D352" i="2"/>
  <c r="E353" i="2"/>
  <c r="F301" i="2"/>
  <c r="I301" i="2"/>
  <c r="C310" i="2"/>
  <c r="P301" i="2"/>
  <c r="D310" i="2"/>
  <c r="S301" i="2"/>
  <c r="E310" i="2"/>
  <c r="F302" i="2"/>
  <c r="B311" i="2"/>
  <c r="I302" i="2"/>
  <c r="C311" i="2"/>
  <c r="P302" i="2"/>
  <c r="D311" i="2"/>
  <c r="S302" i="2"/>
  <c r="E311" i="2"/>
  <c r="F303" i="2"/>
  <c r="B312" i="2"/>
  <c r="I303" i="2"/>
  <c r="C312" i="2"/>
  <c r="P303" i="2"/>
  <c r="D312" i="2"/>
  <c r="S303" i="2"/>
  <c r="E312" i="2"/>
  <c r="F304" i="2"/>
  <c r="B313" i="2"/>
  <c r="I304" i="2"/>
  <c r="P304" i="2"/>
  <c r="S304" i="2"/>
  <c r="F305" i="2"/>
  <c r="I305" i="2"/>
  <c r="C314" i="2"/>
  <c r="P305" i="2"/>
  <c r="D314" i="2"/>
  <c r="S305" i="2"/>
  <c r="E314" i="2"/>
  <c r="F306" i="2"/>
  <c r="B315" i="2"/>
  <c r="I306" i="2"/>
  <c r="C315" i="2"/>
  <c r="P306" i="2"/>
  <c r="D315" i="2"/>
  <c r="S306" i="2"/>
  <c r="E315" i="2"/>
  <c r="F307" i="2"/>
  <c r="B316" i="2"/>
  <c r="I307" i="2"/>
  <c r="C316" i="2"/>
  <c r="P307" i="2"/>
  <c r="D316" i="2"/>
  <c r="S307" i="2"/>
  <c r="E316" i="2"/>
  <c r="J341" i="2"/>
  <c r="C350" i="2"/>
  <c r="Q341" i="2"/>
  <c r="D350" i="2"/>
  <c r="T341" i="2"/>
  <c r="E350" i="2"/>
  <c r="G342" i="2"/>
  <c r="B351" i="2"/>
  <c r="J345" i="2"/>
  <c r="C354" i="2"/>
  <c r="Q345" i="2"/>
  <c r="D354" i="2"/>
  <c r="T345" i="2"/>
  <c r="E354" i="2"/>
  <c r="G346" i="2"/>
  <c r="B355" i="2"/>
  <c r="F88" i="4"/>
  <c r="F72" i="4"/>
  <c r="E192" i="4"/>
  <c r="D378" i="1"/>
  <c r="B379" i="1"/>
  <c r="D380" i="1"/>
  <c r="J342" i="2"/>
  <c r="C351" i="2"/>
  <c r="Q342" i="2"/>
  <c r="D351" i="2"/>
  <c r="T342" i="2"/>
  <c r="E351" i="2"/>
  <c r="G343" i="2"/>
  <c r="B352" i="2"/>
  <c r="J346" i="2"/>
  <c r="C355" i="2"/>
  <c r="Q346" i="2"/>
  <c r="D355" i="2"/>
  <c r="T346" i="2"/>
  <c r="E355" i="2"/>
  <c r="G347" i="2"/>
  <c r="B356" i="2"/>
  <c r="D378" i="2"/>
  <c r="B379" i="2"/>
  <c r="D382" i="2"/>
  <c r="B383" i="2"/>
  <c r="D301" i="1"/>
  <c r="B310" i="1"/>
  <c r="K304" i="1"/>
  <c r="N304" i="1"/>
  <c r="D313" i="1"/>
  <c r="U304" i="1"/>
  <c r="D305" i="1"/>
  <c r="B314" i="1"/>
  <c r="M343" i="1"/>
  <c r="D352" i="1"/>
  <c r="D301" i="2"/>
  <c r="B310" i="2"/>
  <c r="K304" i="2"/>
  <c r="N304" i="2"/>
  <c r="D313" i="2"/>
  <c r="U304" i="2"/>
  <c r="D305" i="2"/>
  <c r="B314" i="2"/>
  <c r="F112" i="4"/>
  <c r="F96" i="4"/>
  <c r="F80" i="4"/>
  <c r="F48" i="4"/>
  <c r="F134" i="4"/>
  <c r="F138" i="4"/>
  <c r="F146" i="4"/>
  <c r="F150" i="4"/>
  <c r="F154" i="4"/>
  <c r="F162" i="4"/>
  <c r="F166" i="4"/>
  <c r="F170" i="4"/>
  <c r="F178" i="4"/>
  <c r="F182" i="4"/>
  <c r="F186" i="4"/>
  <c r="G188" i="4"/>
  <c r="G180" i="4"/>
  <c r="G172" i="4"/>
  <c r="G156" i="4"/>
  <c r="G148" i="4"/>
  <c r="G140" i="4"/>
  <c r="G124" i="4"/>
  <c r="G116" i="4"/>
  <c r="G108" i="4"/>
  <c r="G92" i="4"/>
  <c r="G84" i="4"/>
  <c r="G76" i="4"/>
  <c r="G60" i="4"/>
  <c r="G52" i="4"/>
  <c r="G44" i="4"/>
  <c r="G190" i="4"/>
  <c r="G182" i="4"/>
  <c r="G174" i="4"/>
  <c r="G158" i="4"/>
  <c r="G150" i="4"/>
  <c r="G142" i="4"/>
  <c r="G126" i="4"/>
  <c r="G118" i="4"/>
  <c r="G110" i="4"/>
  <c r="G94" i="4"/>
  <c r="G86" i="4"/>
  <c r="G78" i="4"/>
  <c r="G62" i="4"/>
  <c r="G54" i="4"/>
  <c r="G46" i="4"/>
  <c r="G184" i="4"/>
  <c r="G176" i="4"/>
  <c r="G168" i="4"/>
  <c r="G160" i="4"/>
  <c r="G152" i="4"/>
  <c r="G144" i="4"/>
  <c r="G136" i="4"/>
  <c r="G128" i="4"/>
  <c r="G120" i="4"/>
  <c r="G112" i="4"/>
  <c r="G104" i="4"/>
  <c r="G96" i="4"/>
  <c r="G88" i="4"/>
  <c r="G80" i="4"/>
  <c r="G72" i="4"/>
  <c r="G64" i="4"/>
  <c r="G56" i="4"/>
  <c r="G48" i="4"/>
  <c r="G186" i="4"/>
  <c r="G178" i="4"/>
  <c r="G170" i="4"/>
  <c r="G162" i="4"/>
  <c r="G154" i="4"/>
  <c r="G146" i="4"/>
  <c r="G138" i="4"/>
  <c r="G130" i="4"/>
  <c r="G122" i="4"/>
  <c r="G114" i="4"/>
  <c r="G106" i="4"/>
  <c r="G98" i="4"/>
  <c r="G90" i="4"/>
  <c r="G82" i="4"/>
  <c r="G74" i="4"/>
  <c r="G66" i="4"/>
  <c r="G58" i="4"/>
  <c r="G50" i="4"/>
  <c r="G42" i="4"/>
  <c r="L162" i="12"/>
  <c r="F157" i="12"/>
  <c r="F163" i="12"/>
  <c r="F151" i="12"/>
  <c r="F164" i="12"/>
  <c r="H162" i="12"/>
  <c r="G163" i="12"/>
  <c r="F158" i="12"/>
  <c r="F162" i="12"/>
  <c r="H157" i="12"/>
  <c r="H163" i="12"/>
  <c r="I151" i="12"/>
  <c r="I164" i="12"/>
  <c r="I159" i="12"/>
  <c r="I163" i="12"/>
  <c r="L154" i="12"/>
  <c r="L164" i="12"/>
  <c r="P154" i="12"/>
  <c r="P164" i="12"/>
  <c r="P156" i="12"/>
  <c r="P162" i="12"/>
  <c r="Q151" i="12"/>
  <c r="S154" i="12"/>
  <c r="S164" i="12"/>
  <c r="H164" i="13"/>
  <c r="K164" i="13"/>
  <c r="P164" i="13"/>
  <c r="Q164" i="13"/>
  <c r="X164" i="13"/>
  <c r="K164" i="14"/>
  <c r="L157" i="12"/>
  <c r="L163" i="12"/>
  <c r="M151" i="12"/>
  <c r="M164" i="12"/>
  <c r="M159" i="12"/>
  <c r="M163" i="12"/>
  <c r="P157" i="12"/>
  <c r="P163" i="12"/>
  <c r="J164" i="14"/>
  <c r="R151" i="12"/>
  <c r="R164" i="12"/>
  <c r="G164" i="13"/>
  <c r="L164" i="13"/>
  <c r="M164" i="13"/>
  <c r="S162" i="12"/>
  <c r="K163" i="12"/>
  <c r="H154" i="12"/>
  <c r="H164" i="12"/>
  <c r="Q158" i="12"/>
  <c r="Q162" i="12"/>
  <c r="Q154" i="12"/>
  <c r="F164" i="14"/>
  <c r="G163" i="14"/>
  <c r="N164" i="14"/>
  <c r="F156" i="13"/>
  <c r="F162" i="13"/>
  <c r="G158" i="13"/>
  <c r="G162" i="13"/>
  <c r="G151" i="14"/>
  <c r="G164" i="14"/>
  <c r="G153" i="14"/>
  <c r="B355" i="1"/>
  <c r="O164" i="12"/>
  <c r="E356" i="2"/>
  <c r="D355" i="1"/>
  <c r="D315" i="1"/>
  <c r="D312" i="1"/>
  <c r="B352" i="1"/>
  <c r="C350" i="1"/>
  <c r="G164" i="12"/>
  <c r="D353" i="1"/>
  <c r="I164" i="14"/>
  <c r="T164" i="12"/>
  <c r="F191" i="4"/>
  <c r="F189" i="4"/>
  <c r="F187" i="4"/>
  <c r="F185" i="4"/>
  <c r="F183" i="4"/>
  <c r="F181" i="4"/>
  <c r="F179" i="4"/>
  <c r="F177" i="4"/>
  <c r="F175" i="4"/>
  <c r="F173" i="4"/>
  <c r="F171" i="4"/>
  <c r="F169" i="4"/>
  <c r="F167" i="4"/>
  <c r="F165" i="4"/>
  <c r="F163" i="4"/>
  <c r="F161" i="4"/>
  <c r="F159" i="4"/>
  <c r="F157" i="4"/>
  <c r="F155" i="4"/>
  <c r="F153" i="4"/>
  <c r="F151" i="4"/>
  <c r="F149" i="4"/>
  <c r="F147" i="4"/>
  <c r="F145" i="4"/>
  <c r="F143" i="4"/>
  <c r="F141" i="4"/>
  <c r="F139" i="4"/>
  <c r="F137" i="4"/>
  <c r="F135" i="4"/>
  <c r="F133" i="4"/>
  <c r="G189" i="4"/>
  <c r="G185" i="4"/>
  <c r="G181" i="4"/>
  <c r="G177" i="4"/>
  <c r="G173" i="4"/>
  <c r="G169" i="4"/>
  <c r="G165" i="4"/>
  <c r="G161" i="4"/>
  <c r="G157" i="4"/>
  <c r="G153" i="4"/>
  <c r="G149" i="4"/>
  <c r="G145" i="4"/>
  <c r="G141" i="4"/>
  <c r="G137" i="4"/>
  <c r="G133" i="4"/>
  <c r="F130" i="4"/>
  <c r="G127" i="4"/>
  <c r="F125" i="4"/>
  <c r="F122" i="4"/>
  <c r="G119" i="4"/>
  <c r="F117" i="4"/>
  <c r="F114" i="4"/>
  <c r="G111" i="4"/>
  <c r="F109" i="4"/>
  <c r="F106" i="4"/>
  <c r="G103" i="4"/>
  <c r="F101" i="4"/>
  <c r="F98" i="4"/>
  <c r="G95" i="4"/>
  <c r="F93" i="4"/>
  <c r="F90" i="4"/>
  <c r="G87" i="4"/>
  <c r="F85" i="4"/>
  <c r="F82" i="4"/>
  <c r="G79" i="4"/>
  <c r="F188" i="4"/>
  <c r="F184" i="4"/>
  <c r="F180" i="4"/>
  <c r="F176" i="4"/>
  <c r="F172" i="4"/>
  <c r="F168" i="4"/>
  <c r="F164" i="4"/>
  <c r="F160" i="4"/>
  <c r="F156" i="4"/>
  <c r="F152" i="4"/>
  <c r="F148" i="4"/>
  <c r="F144" i="4"/>
  <c r="F140" i="4"/>
  <c r="F136" i="4"/>
  <c r="F132" i="4"/>
  <c r="G129" i="4"/>
  <c r="F127" i="4"/>
  <c r="F124" i="4"/>
  <c r="G121" i="4"/>
  <c r="F119" i="4"/>
  <c r="F116" i="4"/>
  <c r="G113" i="4"/>
  <c r="F111" i="4"/>
  <c r="F108" i="4"/>
  <c r="G105" i="4"/>
  <c r="F103" i="4"/>
  <c r="F100" i="4"/>
  <c r="G97" i="4"/>
  <c r="F95" i="4"/>
  <c r="F92" i="4"/>
  <c r="G89" i="4"/>
  <c r="F87" i="4"/>
  <c r="F84" i="4"/>
  <c r="G81" i="4"/>
  <c r="F79" i="4"/>
  <c r="G191" i="4"/>
  <c r="G187" i="4"/>
  <c r="G183" i="4"/>
  <c r="G179" i="4"/>
  <c r="G175" i="4"/>
  <c r="G171" i="4"/>
  <c r="G167" i="4"/>
  <c r="G163" i="4"/>
  <c r="G159" i="4"/>
  <c r="G155" i="4"/>
  <c r="G151" i="4"/>
  <c r="G147" i="4"/>
  <c r="G143" i="4"/>
  <c r="G139" i="4"/>
  <c r="G135" i="4"/>
  <c r="G131" i="4"/>
  <c r="F129" i="4"/>
  <c r="F126" i="4"/>
  <c r="G123" i="4"/>
  <c r="F121" i="4"/>
  <c r="F118" i="4"/>
  <c r="G115" i="4"/>
  <c r="F113" i="4"/>
  <c r="F110" i="4"/>
  <c r="G107" i="4"/>
  <c r="F105" i="4"/>
  <c r="F102" i="4"/>
  <c r="G99" i="4"/>
  <c r="F97" i="4"/>
  <c r="F94" i="4"/>
  <c r="G91" i="4"/>
  <c r="F89" i="4"/>
  <c r="F86" i="4"/>
  <c r="G83" i="4"/>
  <c r="F81" i="4"/>
  <c r="F78" i="4"/>
  <c r="G75" i="4"/>
  <c r="F73" i="4"/>
  <c r="F70" i="4"/>
  <c r="G67" i="4"/>
  <c r="F65" i="4"/>
  <c r="F62" i="4"/>
  <c r="G59" i="4"/>
  <c r="F57" i="4"/>
  <c r="F54" i="4"/>
  <c r="G51" i="4"/>
  <c r="F49" i="4"/>
  <c r="F46" i="4"/>
  <c r="G43" i="4"/>
  <c r="F41" i="4"/>
  <c r="F131" i="4"/>
  <c r="G125" i="4"/>
  <c r="F123" i="4"/>
  <c r="G117" i="4"/>
  <c r="F115" i="4"/>
  <c r="G109" i="4"/>
  <c r="F107" i="4"/>
  <c r="G101" i="4"/>
  <c r="F99" i="4"/>
  <c r="G93" i="4"/>
  <c r="F91" i="4"/>
  <c r="G85" i="4"/>
  <c r="F83" i="4"/>
  <c r="G77" i="4"/>
  <c r="F75" i="4"/>
  <c r="G69" i="4"/>
  <c r="F67" i="4"/>
  <c r="G61" i="4"/>
  <c r="F59" i="4"/>
  <c r="G53" i="4"/>
  <c r="F51" i="4"/>
  <c r="G45" i="4"/>
  <c r="F43" i="4"/>
  <c r="F77" i="4"/>
  <c r="G71" i="4"/>
  <c r="F66" i="4"/>
  <c r="F61" i="4"/>
  <c r="G55" i="4"/>
  <c r="F50" i="4"/>
  <c r="F45" i="4"/>
  <c r="G40" i="4"/>
  <c r="G38" i="4"/>
  <c r="G36" i="4"/>
  <c r="G34" i="4"/>
  <c r="G32" i="4"/>
  <c r="G30" i="4"/>
  <c r="G28" i="4"/>
  <c r="G26" i="4"/>
  <c r="G24" i="4"/>
  <c r="G22" i="4"/>
  <c r="G20" i="4"/>
  <c r="G18" i="4"/>
  <c r="G16" i="4"/>
  <c r="G15" i="4"/>
  <c r="G14" i="4"/>
  <c r="G13" i="4"/>
  <c r="G12" i="4"/>
  <c r="G11" i="4"/>
  <c r="G10" i="4"/>
  <c r="G8" i="4"/>
  <c r="G7" i="4"/>
  <c r="G6" i="4"/>
  <c r="G5" i="4"/>
  <c r="G4" i="4"/>
  <c r="G3" i="4"/>
  <c r="G2" i="4"/>
  <c r="F76" i="4"/>
  <c r="F71" i="4"/>
  <c r="G65" i="4"/>
  <c r="F60" i="4"/>
  <c r="F55" i="4"/>
  <c r="G49" i="4"/>
  <c r="F44" i="4"/>
  <c r="F40" i="4"/>
  <c r="F38" i="4"/>
  <c r="F36" i="4"/>
  <c r="F34" i="4"/>
  <c r="F32" i="4"/>
  <c r="F30" i="4"/>
  <c r="F28" i="4"/>
  <c r="F26" i="4"/>
  <c r="F24" i="4"/>
  <c r="F22" i="4"/>
  <c r="F20" i="4"/>
  <c r="F18" i="4"/>
  <c r="F16" i="4"/>
  <c r="F15" i="4"/>
  <c r="F14" i="4"/>
  <c r="F13" i="4"/>
  <c r="F12" i="4"/>
  <c r="F11" i="4"/>
  <c r="F10" i="4"/>
  <c r="F8" i="4"/>
  <c r="F7" i="4"/>
  <c r="F6" i="4"/>
  <c r="F5" i="4"/>
  <c r="F4" i="4"/>
  <c r="F3" i="4"/>
  <c r="F2" i="4"/>
  <c r="F74" i="4"/>
  <c r="F69" i="4"/>
  <c r="G63" i="4"/>
  <c r="F58" i="4"/>
  <c r="F53" i="4"/>
  <c r="G47" i="4"/>
  <c r="F42" i="4"/>
  <c r="G39" i="4"/>
  <c r="G37" i="4"/>
  <c r="G35" i="4"/>
  <c r="G33" i="4"/>
  <c r="G31" i="4"/>
  <c r="G29" i="4"/>
  <c r="G27" i="4"/>
  <c r="G25" i="4"/>
  <c r="G23" i="4"/>
  <c r="G21" i="4"/>
  <c r="G19" i="4"/>
  <c r="G17" i="4"/>
  <c r="G9" i="4"/>
  <c r="G73" i="4"/>
  <c r="F68" i="4"/>
  <c r="F63" i="4"/>
  <c r="G57" i="4"/>
  <c r="F52" i="4"/>
  <c r="F47" i="4"/>
  <c r="G41" i="4"/>
  <c r="F39" i="4"/>
  <c r="F37" i="4"/>
  <c r="F35" i="4"/>
  <c r="F33" i="4"/>
  <c r="F31" i="4"/>
  <c r="F29" i="4"/>
  <c r="F27" i="4"/>
  <c r="F25" i="4"/>
  <c r="F23" i="4"/>
  <c r="F21" i="4"/>
  <c r="F19" i="4"/>
  <c r="F17" i="4"/>
  <c r="F9" i="4"/>
  <c r="F104" i="4"/>
  <c r="C313" i="2"/>
  <c r="C316" i="1"/>
  <c r="C314" i="1"/>
  <c r="D354" i="1"/>
  <c r="E316" i="1"/>
  <c r="E354" i="1"/>
  <c r="E352" i="1"/>
  <c r="Q164" i="12"/>
  <c r="G70" i="4"/>
  <c r="G102" i="4"/>
  <c r="G134" i="4"/>
  <c r="G166" i="4"/>
  <c r="G68" i="4"/>
  <c r="G100" i="4"/>
  <c r="G132" i="4"/>
  <c r="G164" i="4"/>
  <c r="F190" i="4"/>
  <c r="F174" i="4"/>
  <c r="F158" i="4"/>
  <c r="F142" i="4"/>
  <c r="F64" i="4"/>
  <c r="F128" i="4"/>
  <c r="F56" i="4"/>
  <c r="F120" i="4"/>
  <c r="C313" i="1"/>
  <c r="E312" i="1"/>
  <c r="E313" i="2"/>
  <c r="C315" i="1"/>
  <c r="C354" i="1"/>
  <c r="C353" i="1"/>
  <c r="E315" i="1"/>
  <c r="E314" i="1"/>
  <c r="E313" i="1"/>
  <c r="D350" i="1"/>
</calcChain>
</file>

<file path=xl/sharedStrings.xml><?xml version="1.0" encoding="utf-8"?>
<sst xmlns="http://schemas.openxmlformats.org/spreadsheetml/2006/main" count="2903" uniqueCount="731">
  <si>
    <t>Country Name</t>
  </si>
  <si>
    <t>Arab World</t>
  </si>
  <si>
    <t>Caribbean small states</t>
  </si>
  <si>
    <t>East Asia &amp; Pacific (all income levels)</t>
  </si>
  <si>
    <t>East Asia &amp; Pacific (developing only)</t>
  </si>
  <si>
    <t>Euro area</t>
  </si>
  <si>
    <t>Europe &amp; Central Asia (all income levels)</t>
  </si>
  <si>
    <t>Europe &amp; Central Asia (developing only)</t>
  </si>
  <si>
    <t>European Union</t>
  </si>
  <si>
    <t>Heavily indebted poor countries (HIPC)</t>
  </si>
  <si>
    <t>High income</t>
  </si>
  <si>
    <t>High income: nonOECD</t>
  </si>
  <si>
    <t>High income: OECD</t>
  </si>
  <si>
    <t>Latin America &amp; Caribbean (all income levels)</t>
  </si>
  <si>
    <t>Latin America &amp; Caribbean (developing only)</t>
  </si>
  <si>
    <t>Least developed countries: UN classification</t>
  </si>
  <si>
    <t>Low &amp; middle income</t>
  </si>
  <si>
    <t>Low income</t>
  </si>
  <si>
    <t>Lower middle income</t>
  </si>
  <si>
    <t>Middle East &amp; North Africa (all income levels)</t>
  </si>
  <si>
    <t>Middle East &amp; North Africa (developing only)</t>
  </si>
  <si>
    <t>Middle income</t>
  </si>
  <si>
    <t>North America</t>
  </si>
  <si>
    <t>Not classified</t>
  </si>
  <si>
    <t>OECD members</t>
  </si>
  <si>
    <t>Other small states</t>
  </si>
  <si>
    <t>Pacific island small states</t>
  </si>
  <si>
    <t>Small states</t>
  </si>
  <si>
    <t>South Asia</t>
  </si>
  <si>
    <t>Sub-Saharan Africa (all income levels)</t>
  </si>
  <si>
    <t>Sub-Saharan Africa (developing only)</t>
  </si>
  <si>
    <t>Upper middle income</t>
  </si>
  <si>
    <t>World</t>
  </si>
  <si>
    <t>Afghanistan</t>
  </si>
  <si>
    <t>Albania</t>
  </si>
  <si>
    <t>Algeria</t>
  </si>
  <si>
    <t>American Samoa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</si>
  <si>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</si>
  <si>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</si>
  <si>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</si>
  <si>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</si>
  <si>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</si>
  <si>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</si>
  <si>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</si>
  <si>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</si>
  <si>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</si>
  <si>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</si>
  <si>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</si>
  <si>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</si>
  <si>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</si>
  <si>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</si>
  <si>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</si>
  <si>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</si>
  <si>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</si>
  <si>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</si>
  <si>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</si>
  <si>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t>
  </si>
  <si>
    <t>Bosnia and Herzegovina</t>
  </si>
  <si>
    <t>Botswana</t>
  </si>
  <si>
    <t>Brazil</t>
  </si>
  <si>
    <t>Brunei Darussalam</t>
  </si>
  <si>
    <t>Bulgaria</t>
  </si>
  <si>
    <t>Burkina Faso</t>
  </si>
  <si>
    <t>Burundi</t>
  </si>
  <si>
    <t>Cambodia</t>
  </si>
  <si>
    <t>Cameroon</t>
  </si>
  <si>
    <t>Canada</t>
  </si>
  <si>
    <t>Cape Verde</t>
  </si>
  <si>
    <t>Cayman Islands</t>
  </si>
  <si>
    <t>Central African Republic</t>
  </si>
  <si>
    <t>Chad</t>
  </si>
  <si>
    <t>Channel Islands</t>
  </si>
  <si>
    <t>Chile</t>
  </si>
  <si>
    <t>China</t>
  </si>
  <si>
    <t>Colombia</t>
  </si>
  <si>
    <t>Comoros</t>
  </si>
  <si>
    <t>Congo, Dem. Rep.</t>
  </si>
  <si>
    <t>Congo, Rep.</t>
  </si>
  <si>
    <t>Costa Rica</t>
  </si>
  <si>
    <t>Cote d'Ivoire</t>
  </si>
  <si>
    <t>Croatia</t>
  </si>
  <si>
    <t>Cuba</t>
  </si>
  <si>
    <t>Curacao</t>
  </si>
  <si>
    <t>Cyprus</t>
  </si>
  <si>
    <t>Czech Republic</t>
  </si>
  <si>
    <t>Denmark</t>
  </si>
  <si>
    <t>Djibouti</t>
  </si>
  <si>
    <t>Dominica</t>
  </si>
  <si>
    <t>Dominican Republic</t>
  </si>
  <si>
    <t>Ecuador</t>
  </si>
  <si>
    <t>Egypt, Arab Rep.</t>
  </si>
  <si>
    <t>El Salvador</t>
  </si>
  <si>
    <t>Equatorial Guinea</t>
  </si>
  <si>
    <t>Eritrea</t>
  </si>
  <si>
    <t>Estonia</t>
  </si>
  <si>
    <t>Ethiopia</t>
  </si>
  <si>
    <t>Faeroe Islands</t>
  </si>
  <si>
    <t>Fiji</t>
  </si>
  <si>
    <t>Finland</t>
  </si>
  <si>
    <t>France</t>
  </si>
  <si>
    <t>French Polynesia</t>
  </si>
  <si>
    <t>Gabon</t>
  </si>
  <si>
    <t>Gambia, The</t>
  </si>
  <si>
    <t>Georgia</t>
  </si>
  <si>
    <t>Germany</t>
  </si>
  <si>
    <t>Ghana</t>
  </si>
  <si>
    <t>Greece</t>
  </si>
  <si>
    <t>Greenland</t>
  </si>
  <si>
    <t>Grenada</t>
  </si>
  <si>
    <t>Guam</t>
  </si>
  <si>
    <t>Guatemala</t>
  </si>
  <si>
    <t>Guinea</t>
  </si>
  <si>
    <t>Guinea-Bissau</t>
  </si>
  <si>
    <t>Guyana</t>
  </si>
  <si>
    <t>Haiti</t>
  </si>
  <si>
    <t>Honduras</t>
  </si>
  <si>
    <t>Hong Kong SAR, China</t>
  </si>
  <si>
    <t>Hungary</t>
  </si>
  <si>
    <t>Iceland</t>
  </si>
  <si>
    <t>India</t>
  </si>
  <si>
    <t>Indonesia</t>
  </si>
  <si>
    <t>Iran, Islamic Rep.</t>
  </si>
  <si>
    <t>Iraq</t>
  </si>
  <si>
    <t>Ireland</t>
  </si>
  <si>
    <t>Isle of Man</t>
  </si>
  <si>
    <t>Israel</t>
  </si>
  <si>
    <t>Italy</t>
  </si>
  <si>
    <t>Jamaica</t>
  </si>
  <si>
    <t>Japan</t>
  </si>
  <si>
    <t>Jordan</t>
  </si>
  <si>
    <t>Kazakhstan</t>
  </si>
  <si>
    <t>Kenya</t>
  </si>
  <si>
    <t>Kiribati</t>
  </si>
  <si>
    <t>Korea, Dem. Rep.</t>
  </si>
  <si>
    <t>Korea, Rep.</t>
  </si>
  <si>
    <t>Kosovo</t>
  </si>
  <si>
    <t>Kuwait</t>
  </si>
  <si>
    <t>Kyrgyz Republic</t>
  </si>
  <si>
    <t>Lao PDR</t>
  </si>
  <si>
    <t>Latvia</t>
  </si>
  <si>
    <t>Lebanon</t>
  </si>
  <si>
    <t>Lesotho</t>
  </si>
  <si>
    <t>Liberia</t>
  </si>
  <si>
    <t>Libya</t>
  </si>
  <si>
    <t>Liechtenstein</t>
  </si>
  <si>
    <t>Lithuania</t>
  </si>
  <si>
    <t>Luxembourg</t>
  </si>
  <si>
    <t>Macao SAR, China</t>
  </si>
  <si>
    <t>Macedonia, FYR</t>
  </si>
  <si>
    <t>Madagascar</t>
  </si>
  <si>
    <t>Malawi</t>
  </si>
  <si>
    <t>Malaysia</t>
  </si>
  <si>
    <t>Maldives</t>
  </si>
  <si>
    <t>Mali</t>
  </si>
  <si>
    <t>Malta</t>
  </si>
  <si>
    <t>Marshall Islands</t>
  </si>
  <si>
    <t>Mauritania</t>
  </si>
  <si>
    <t>Mauritius</t>
  </si>
  <si>
    <t>Mexico</t>
  </si>
  <si>
    <t>Micronesia, Fed. Sts.</t>
  </si>
  <si>
    <t>Moldova</t>
  </si>
  <si>
    <t>Monaco</t>
  </si>
  <si>
    <t>Mongolia</t>
  </si>
  <si>
    <t>Montenegro</t>
  </si>
  <si>
    <t>Morocco</t>
  </si>
  <si>
    <t>Mozambique</t>
  </si>
  <si>
    <t>Myanmar</t>
  </si>
  <si>
    <t>Namibia</t>
  </si>
  <si>
    <t>Nepal</t>
  </si>
  <si>
    <t>Netherlands</t>
  </si>
  <si>
    <t>New Caledonia</t>
  </si>
  <si>
    <t>New Zealand</t>
  </si>
  <si>
    <t>Nicaragua</t>
  </si>
  <si>
    <t>Niger</t>
  </si>
  <si>
    <t>Nigeria</t>
  </si>
  <si>
    <t>Northern Mariana Islands</t>
  </si>
  <si>
    <t>Norway</t>
  </si>
  <si>
    <t>Oman</t>
  </si>
  <si>
    <t>Pakistan</t>
  </si>
  <si>
    <t>Palau</t>
  </si>
  <si>
    <t>Panama</t>
  </si>
  <si>
    <t>Papua New Guinea</t>
  </si>
  <si>
    <t>Paraguay</t>
  </si>
  <si>
    <t>Peru</t>
  </si>
  <si>
    <t>Philippines</t>
  </si>
  <si>
    <t>Poland</t>
  </si>
  <si>
    <t>Portugal</t>
  </si>
  <si>
    <t>Puerto Rico</t>
  </si>
  <si>
    <t>Qatar</t>
  </si>
  <si>
    <t>Romania</t>
  </si>
  <si>
    <t>Russian Federation</t>
  </si>
  <si>
    <t>Rwanda</t>
  </si>
  <si>
    <t>Samoa</t>
  </si>
  <si>
    <t>San Marino</t>
  </si>
  <si>
    <t>Sao Tome and Principe</t>
  </si>
  <si>
    <t>Saudi Arabia</t>
  </si>
  <si>
    <t>Senegal</t>
  </si>
  <si>
    <t>Serbia</t>
  </si>
  <si>
    <t>Seychelles</t>
  </si>
  <si>
    <t>Sierra Leone</t>
  </si>
  <si>
    <t>Singapore</t>
  </si>
  <si>
    <t>Sint Maarten (Dutch part)</t>
  </si>
  <si>
    <t>Slovak Republic</t>
  </si>
  <si>
    <t>Slovenia</t>
  </si>
  <si>
    <t>Solomon Islands</t>
  </si>
  <si>
    <t>Somalia</t>
  </si>
  <si>
    <t>South Africa</t>
  </si>
  <si>
    <t>South Sudan</t>
  </si>
  <si>
    <t>Spain</t>
  </si>
  <si>
    <t>Sri Lanka</t>
  </si>
  <si>
    <t>St. Kitts and Nevis</t>
  </si>
  <si>
    <t>St. Lucia</t>
  </si>
  <si>
    <t>St. Martin (French part)</t>
  </si>
  <si>
    <t>St. Vincent and the Grenadines</t>
  </si>
  <si>
    <t>Sudan</t>
  </si>
  <si>
    <t>Suriname</t>
  </si>
  <si>
    <t>Swaziland</t>
  </si>
  <si>
    <t>Sweden</t>
  </si>
  <si>
    <t>Switzerland</t>
  </si>
  <si>
    <t>Syrian Arab Republic</t>
  </si>
  <si>
    <t>Tajikistan</t>
  </si>
  <si>
    <t>Tanzania</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</si>
  <si>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</si>
  <si>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</si>
  <si>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</si>
  <si>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</si>
  <si>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</si>
  <si>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</si>
  <si>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</si>
  <si>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</si>
  <si>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</si>
  <si>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</si>
  <si>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</si>
  <si>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</si>
  <si>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</si>
  <si>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</si>
  <si>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United States</t>
  </si>
  <si>
    <t>Uruguay</t>
  </si>
  <si>
    <t>Uzbekistan</t>
  </si>
  <si>
    <t>Vanuatu</t>
  </si>
  <si>
    <t>Venezuela, RB</t>
  </si>
  <si>
    <t>Vietnam</t>
  </si>
  <si>
    <t>Virgin Islands (U.S.)</t>
  </si>
  <si>
    <t>West Bank and Gaza</t>
  </si>
  <si>
    <t>Yemen, Rep.</t>
  </si>
  <si>
    <t>Zambia</t>
  </si>
  <si>
    <t>Zimbabwe</t>
  </si>
  <si>
    <t>CCB</t>
  </si>
  <si>
    <t>ROSE</t>
  </si>
  <si>
    <t>FYR Macedonia</t>
  </si>
  <si>
    <t>TOTAL</t>
  </si>
  <si>
    <t>Growth (%)</t>
  </si>
  <si>
    <t>1992-96</t>
  </si>
  <si>
    <t>1997-2001</t>
  </si>
  <si>
    <t>2002-06</t>
  </si>
  <si>
    <t>2007-11</t>
  </si>
  <si>
    <t>Growth (pp)</t>
  </si>
  <si>
    <t>Levels</t>
  </si>
  <si>
    <t>Rates Differences (from Solow growth equation)</t>
  </si>
  <si>
    <t>T&amp;T</t>
  </si>
  <si>
    <t>country</t>
  </si>
  <si>
    <t>GDP_pc</t>
  </si>
  <si>
    <t>Capital_pc</t>
  </si>
  <si>
    <t>TFP</t>
  </si>
  <si>
    <t>BAH</t>
  </si>
  <si>
    <t>BAR*</t>
  </si>
  <si>
    <t>GUY</t>
  </si>
  <si>
    <t>JAM</t>
  </si>
  <si>
    <t>SUR</t>
  </si>
  <si>
    <t>TT</t>
  </si>
  <si>
    <t>ROW</t>
  </si>
  <si>
    <t>y</t>
  </si>
  <si>
    <t>pc_r</t>
  </si>
  <si>
    <t>trend</t>
  </si>
  <si>
    <t>up</t>
  </si>
  <si>
    <t>down</t>
  </si>
  <si>
    <t>Bahamas</t>
  </si>
  <si>
    <t>Ba</t>
  </si>
  <si>
    <t>y = 0.4046x + 56.442</t>
  </si>
  <si>
    <t>Br</t>
  </si>
  <si>
    <t>Ja</t>
  </si>
  <si>
    <t>Gu</t>
  </si>
  <si>
    <t>Su</t>
  </si>
  <si>
    <t>Brunei</t>
  </si>
  <si>
    <t>Trinidad &amp;Tobago</t>
  </si>
  <si>
    <t>OECS</t>
  </si>
  <si>
    <t>St. Kitts &amp; Nevis</t>
  </si>
  <si>
    <t>St.Vincent &amp; Grenadines</t>
  </si>
  <si>
    <t>Macedonia</t>
  </si>
  <si>
    <t>China Version 1</t>
  </si>
  <si>
    <t>China Version 2</t>
  </si>
  <si>
    <t>Congo, Republic of</t>
  </si>
  <si>
    <t>Cote d`Ivoire</t>
  </si>
  <si>
    <t>Egypt</t>
  </si>
  <si>
    <t>Hong Kong</t>
  </si>
  <si>
    <t>Iran</t>
  </si>
  <si>
    <t>Korea, Republic of</t>
  </si>
  <si>
    <t>Kyrgyzstan</t>
  </si>
  <si>
    <t>Laos</t>
  </si>
  <si>
    <t>Macao</t>
  </si>
  <si>
    <t>Russia</t>
  </si>
  <si>
    <t>Syria</t>
  </si>
  <si>
    <t>Taiwan</t>
  </si>
  <si>
    <t>Venezuela</t>
  </si>
  <si>
    <t>Yemen</t>
  </si>
  <si>
    <t>Country</t>
  </si>
  <si>
    <t>Average</t>
  </si>
  <si>
    <t>Max</t>
  </si>
  <si>
    <t>Min</t>
  </si>
  <si>
    <t>Diff</t>
  </si>
  <si>
    <t>CCA</t>
  </si>
  <si>
    <t>Y/US</t>
  </si>
  <si>
    <t>Y/main trade partners</t>
  </si>
  <si>
    <t>12</t>
  </si>
  <si>
    <t>5</t>
  </si>
  <si>
    <t>OECD</t>
  </si>
  <si>
    <t>Bh</t>
  </si>
  <si>
    <t>year</t>
  </si>
  <si>
    <t>gdppc_ac</t>
  </si>
  <si>
    <t>cap_ac</t>
  </si>
  <si>
    <t>a9_ac</t>
  </si>
  <si>
    <t>BAR</t>
  </si>
  <si>
    <t>2008*</t>
  </si>
  <si>
    <t>GFCF (%GDP)</t>
  </si>
  <si>
    <t>1980A1</t>
  </si>
  <si>
    <t>1981A1</t>
  </si>
  <si>
    <t>1982A1</t>
  </si>
  <si>
    <t>1983A1</t>
  </si>
  <si>
    <t>1984A1</t>
  </si>
  <si>
    <t>1985A1</t>
  </si>
  <si>
    <t>1986A1</t>
  </si>
  <si>
    <t>1987A1</t>
  </si>
  <si>
    <t>1988A1</t>
  </si>
  <si>
    <t>1989A1</t>
  </si>
  <si>
    <t>1990A1</t>
  </si>
  <si>
    <t>1991A1</t>
  </si>
  <si>
    <t>1992A1</t>
  </si>
  <si>
    <t>1993A1</t>
  </si>
  <si>
    <t>1994A1</t>
  </si>
  <si>
    <t>1995A1</t>
  </si>
  <si>
    <t>1996A1</t>
  </si>
  <si>
    <t>1997A1</t>
  </si>
  <si>
    <t>1998A1</t>
  </si>
  <si>
    <t>1999A1</t>
  </si>
  <si>
    <t>2000A1</t>
  </si>
  <si>
    <t>2001A1</t>
  </si>
  <si>
    <t>2002A1</t>
  </si>
  <si>
    <t>2003A1</t>
  </si>
  <si>
    <t>2004A1</t>
  </si>
  <si>
    <t>2005A1</t>
  </si>
  <si>
    <t>2006A1</t>
  </si>
  <si>
    <t>2007A1</t>
  </si>
  <si>
    <t>2008A1</t>
  </si>
  <si>
    <t>2009A1</t>
  </si>
  <si>
    <t>2010A1</t>
  </si>
  <si>
    <t>2011A1</t>
  </si>
  <si>
    <t>2012A1</t>
  </si>
  <si>
    <t>2013A1</t>
  </si>
  <si>
    <t>2014A1</t>
  </si>
  <si>
    <t>2015A1</t>
  </si>
  <si>
    <t>2016A1</t>
  </si>
  <si>
    <t>2017A1</t>
  </si>
  <si>
    <t>The Caribbean</t>
  </si>
  <si>
    <t>Public (%GDP)</t>
  </si>
  <si>
    <t>Private (%GDP)</t>
  </si>
  <si>
    <t>Public/Private (current prices)</t>
  </si>
  <si>
    <t>Public/Private (current prices) without Trinidad</t>
  </si>
  <si>
    <t>The Caribbean*</t>
  </si>
  <si>
    <t>GRAPH 1</t>
  </si>
  <si>
    <t>The Caribbean, Public GFCF</t>
  </si>
  <si>
    <t>The Caribbean, Private GFCF</t>
  </si>
  <si>
    <t>ROSE, Public GFCF</t>
  </si>
  <si>
    <t>ROSE, Private GFCF</t>
  </si>
  <si>
    <t>CCB-C</t>
  </si>
  <si>
    <t>CCB-T</t>
  </si>
  <si>
    <t>FDI</t>
  </si>
  <si>
    <t>CA</t>
  </si>
  <si>
    <t>CA+FDI</t>
  </si>
  <si>
    <t>SHARES</t>
  </si>
  <si>
    <t>ctry</t>
  </si>
  <si>
    <t>Table #</t>
  </si>
  <si>
    <t>C/T</t>
  </si>
  <si>
    <t>ROW/ROSE/CAR</t>
  </si>
  <si>
    <t>1</t>
  </si>
  <si>
    <t>CAR</t>
  </si>
  <si>
    <t>Anguilla</t>
  </si>
  <si>
    <t>ROSE-C</t>
  </si>
  <si>
    <t>ROSE-T</t>
  </si>
  <si>
    <t>4</t>
  </si>
  <si>
    <t>Tourism</t>
  </si>
  <si>
    <t>CCB-C/ROSE-C</t>
  </si>
  <si>
    <t>Bonaire</t>
  </si>
  <si>
    <t>British Virgin Islands</t>
  </si>
  <si>
    <t>3</t>
  </si>
  <si>
    <t>Congo</t>
  </si>
  <si>
    <t>Cook Islands</t>
  </si>
  <si>
    <t>Curaçao</t>
  </si>
  <si>
    <t>Democratic Republic of the Congo</t>
  </si>
  <si>
    <t>French Guiana</t>
  </si>
  <si>
    <t>Gambia</t>
  </si>
  <si>
    <t>Guadeloupe</t>
  </si>
  <si>
    <t>Hong Kong, China</t>
  </si>
  <si>
    <t>Iran, Islamic Republic of</t>
  </si>
  <si>
    <t>Lao People's Democratic Republic</t>
  </si>
  <si>
    <t>Macao, China</t>
  </si>
  <si>
    <t>Martinique</t>
  </si>
  <si>
    <t>Micronesia, Federated States of</t>
  </si>
  <si>
    <t>Montserrat</t>
  </si>
  <si>
    <t>Palestine</t>
  </si>
  <si>
    <t>Republic of Moldova</t>
  </si>
  <si>
    <t>Saint Eustatius</t>
  </si>
  <si>
    <t>Saint Kitts and Nevis</t>
  </si>
  <si>
    <t>Saint Lucia</t>
  </si>
  <si>
    <t>Saint Marten</t>
  </si>
  <si>
    <t>Saint Vincent and the Grenadines</t>
  </si>
  <si>
    <t>The Former Yugoslav Rep of Macedonia</t>
  </si>
  <si>
    <t>United States Virgin Islands</t>
  </si>
  <si>
    <t>Viet Nam</t>
  </si>
  <si>
    <t>Arrivals of non-resident tourists at national borders</t>
  </si>
  <si>
    <t>Arrivals of non-resident tourists in hotels and similar establishments</t>
  </si>
  <si>
    <t>Arrivals of non-resident tourists in all types of accommodation establishments</t>
  </si>
  <si>
    <t>Code</t>
  </si>
  <si>
    <t>10=CAR, 20=ROSE, 30=ROW</t>
  </si>
  <si>
    <t>Small Econ</t>
  </si>
  <si>
    <t>Tourism/Commodity</t>
  </si>
  <si>
    <t>ALB</t>
  </si>
  <si>
    <t>DZA</t>
  </si>
  <si>
    <t>AGO</t>
  </si>
  <si>
    <t>ARG</t>
  </si>
  <si>
    <t>ARM</t>
  </si>
  <si>
    <t>AUS</t>
  </si>
  <si>
    <t>AUT</t>
  </si>
  <si>
    <t>AZE</t>
  </si>
  <si>
    <t>BHR</t>
  </si>
  <si>
    <t>BGD</t>
  </si>
  <si>
    <t>BRB</t>
  </si>
  <si>
    <t>BEL</t>
  </si>
  <si>
    <t>BEN</t>
  </si>
  <si>
    <t>BTN</t>
  </si>
  <si>
    <t>BOL</t>
  </si>
  <si>
    <t>BIH</t>
  </si>
  <si>
    <t>BWA</t>
  </si>
  <si>
    <t>BRA</t>
  </si>
  <si>
    <t>BRN</t>
  </si>
  <si>
    <t>BGR</t>
  </si>
  <si>
    <t>BFA</t>
  </si>
  <si>
    <t>BDI</t>
  </si>
  <si>
    <t>KHM</t>
  </si>
  <si>
    <t>CMR</t>
  </si>
  <si>
    <t>CAN</t>
  </si>
  <si>
    <t>CPV</t>
  </si>
  <si>
    <t>TCD</t>
  </si>
  <si>
    <t>CHL</t>
  </si>
  <si>
    <t>CHN</t>
  </si>
  <si>
    <t>COL</t>
  </si>
  <si>
    <t>CRI</t>
  </si>
  <si>
    <t>Côte d'Ivoire</t>
  </si>
  <si>
    <t>CIV</t>
  </si>
  <si>
    <t>HRV</t>
  </si>
  <si>
    <t>CYP</t>
  </si>
  <si>
    <t>CZE</t>
  </si>
  <si>
    <t>DNK</t>
  </si>
  <si>
    <t>DOM</t>
  </si>
  <si>
    <t>ECU</t>
  </si>
  <si>
    <t>EGY</t>
  </si>
  <si>
    <t>SLV</t>
  </si>
  <si>
    <t>EST</t>
  </si>
  <si>
    <t>ETH</t>
  </si>
  <si>
    <t>FIN</t>
  </si>
  <si>
    <t>FRA</t>
  </si>
  <si>
    <t>GAB</t>
  </si>
  <si>
    <t>GMB</t>
  </si>
  <si>
    <t>GEO</t>
  </si>
  <si>
    <t>DEU</t>
  </si>
  <si>
    <t>GHA</t>
  </si>
  <si>
    <t>GRC</t>
  </si>
  <si>
    <t>GTM</t>
  </si>
  <si>
    <t>GIN</t>
  </si>
  <si>
    <t>HTI</t>
  </si>
  <si>
    <t>HND</t>
  </si>
  <si>
    <t>Hong Kong SAR</t>
  </si>
  <si>
    <t>HKG</t>
  </si>
  <si>
    <t>HUN</t>
  </si>
  <si>
    <t>ISL</t>
  </si>
  <si>
    <t>IND</t>
  </si>
  <si>
    <t>IDN</t>
  </si>
  <si>
    <t>IRN</t>
  </si>
  <si>
    <t>IRL</t>
  </si>
  <si>
    <t>ISR</t>
  </si>
  <si>
    <t>ITA</t>
  </si>
  <si>
    <t>JPN</t>
  </si>
  <si>
    <t>JOR</t>
  </si>
  <si>
    <t>KAZ</t>
  </si>
  <si>
    <t>KEN</t>
  </si>
  <si>
    <t>KOR</t>
  </si>
  <si>
    <t>KWT</t>
  </si>
  <si>
    <t>KGZ</t>
  </si>
  <si>
    <t>LAO</t>
  </si>
  <si>
    <t>LVA</t>
  </si>
  <si>
    <t>LBN</t>
  </si>
  <si>
    <t>LSO</t>
  </si>
  <si>
    <t>LBR</t>
  </si>
  <si>
    <t>LBY</t>
  </si>
  <si>
    <t>LTU</t>
  </si>
  <si>
    <t>LUX</t>
  </si>
  <si>
    <t>MKD</t>
  </si>
  <si>
    <t>MDG</t>
  </si>
  <si>
    <t>MWI</t>
  </si>
  <si>
    <t>MYS</t>
  </si>
  <si>
    <t>MLI</t>
  </si>
  <si>
    <t>MLT</t>
  </si>
  <si>
    <t>MRT</t>
  </si>
  <si>
    <t>MUS</t>
  </si>
  <si>
    <t>MEX</t>
  </si>
  <si>
    <t>MDA</t>
  </si>
  <si>
    <t>MNG</t>
  </si>
  <si>
    <t>MNE</t>
  </si>
  <si>
    <t>MAR</t>
  </si>
  <si>
    <t>MOZ</t>
  </si>
  <si>
    <t>MMR</t>
  </si>
  <si>
    <t>NAM</t>
  </si>
  <si>
    <t>NPL</t>
  </si>
  <si>
    <t>NLD</t>
  </si>
  <si>
    <t>NZL</t>
  </si>
  <si>
    <t>NIC</t>
  </si>
  <si>
    <t>NGA</t>
  </si>
  <si>
    <t>NOR</t>
  </si>
  <si>
    <t>OMN</t>
  </si>
  <si>
    <t>PAK</t>
  </si>
  <si>
    <t>PAN</t>
  </si>
  <si>
    <t>PRY</t>
  </si>
  <si>
    <t>PER</t>
  </si>
  <si>
    <t>PHL</t>
  </si>
  <si>
    <t>POL</t>
  </si>
  <si>
    <t>PRT</t>
  </si>
  <si>
    <t>PRI</t>
  </si>
  <si>
    <t>QAT</t>
  </si>
  <si>
    <t>ROU</t>
  </si>
  <si>
    <t>RUS</t>
  </si>
  <si>
    <t>RWA</t>
  </si>
  <si>
    <t>SAU</t>
  </si>
  <si>
    <t>SEN</t>
  </si>
  <si>
    <t>SRB</t>
  </si>
  <si>
    <t>SYC</t>
  </si>
  <si>
    <t>SLE</t>
  </si>
  <si>
    <t>SGP</t>
  </si>
  <si>
    <t>SVK</t>
  </si>
  <si>
    <t>SVN</t>
  </si>
  <si>
    <t>ZAF</t>
  </si>
  <si>
    <t>ESP</t>
  </si>
  <si>
    <t>LKA</t>
  </si>
  <si>
    <t>SWZ</t>
  </si>
  <si>
    <t>SWE</t>
  </si>
  <si>
    <t>CHE</t>
  </si>
  <si>
    <t>Taiwan, China</t>
  </si>
  <si>
    <t>TWN</t>
  </si>
  <si>
    <t>TZA</t>
  </si>
  <si>
    <t>THA</t>
  </si>
  <si>
    <t>Timor-leste</t>
  </si>
  <si>
    <t>TLS</t>
  </si>
  <si>
    <t>TTO</t>
  </si>
  <si>
    <t>TUN</t>
  </si>
  <si>
    <t>TUR</t>
  </si>
  <si>
    <t>UGA</t>
  </si>
  <si>
    <t>UKR</t>
  </si>
  <si>
    <t>ARE</t>
  </si>
  <si>
    <t>GBR</t>
  </si>
  <si>
    <t>USA</t>
  </si>
  <si>
    <t>URY</t>
  </si>
  <si>
    <t>VEN</t>
  </si>
  <si>
    <t>VNM</t>
  </si>
  <si>
    <t>YEM</t>
  </si>
  <si>
    <t>ZMB</t>
  </si>
  <si>
    <t>ZWE</t>
  </si>
  <si>
    <t>Small Econ.</t>
  </si>
  <si>
    <t>Caribbean</t>
  </si>
  <si>
    <t>Caribbean-C</t>
  </si>
  <si>
    <t>Caribbean-T</t>
  </si>
  <si>
    <t>Caribbean-C/ROSE-C</t>
  </si>
  <si>
    <t>Caribbean-T/ROSE-T</t>
  </si>
  <si>
    <t>Small Econ./ROW</t>
  </si>
  <si>
    <t>Global Competitiveness Index, 1-7 (best)</t>
  </si>
  <si>
    <t>Subindex A: Basic requirements, 1-7 (best)</t>
  </si>
  <si>
    <t>1st pillar: Institutions, 1-7 (best)</t>
  </si>
  <si>
    <t>2nd pillar: Infrastructure, 1-7 (best)</t>
  </si>
  <si>
    <t>3rd pillar: Macroeconomic environment, 1-7 (best)</t>
  </si>
  <si>
    <t>4th pillar: Health and primary education, 1-7 (best)</t>
  </si>
  <si>
    <t>Subindex B: Efficiency enhancers, 1-7 (best)</t>
  </si>
  <si>
    <t>5th pillar: Higher education and training, 1-7 (best)</t>
  </si>
  <si>
    <t>6th pillar: Goods market efficiency , 1-7 (best)</t>
  </si>
  <si>
    <t>7th pillar: Labor market efficiency, 1-7 (best)</t>
  </si>
  <si>
    <t>8th pillar: Financial market development, 1-7 (best)</t>
  </si>
  <si>
    <t>9th pillar: Technological readiness, 1-7 (best)</t>
  </si>
  <si>
    <t>10th pillar: Market size, 1-7 (best)</t>
  </si>
  <si>
    <t>Subindex C: Innovation and sophistication factors, 1-7 (best)</t>
  </si>
  <si>
    <t>11th pillar: Business sophistication , 1-7 (best)</t>
  </si>
  <si>
    <t>12th pillar: Innovation, 1-7 (best)</t>
  </si>
  <si>
    <t>Global Competitiveness Index</t>
  </si>
  <si>
    <t>Basic requirements</t>
  </si>
  <si>
    <t>Institutions</t>
  </si>
  <si>
    <t>Infrastructure</t>
  </si>
  <si>
    <t>Macroeconomic environment</t>
  </si>
  <si>
    <t>Health and primary education</t>
  </si>
  <si>
    <t>Efficiency enhancers</t>
  </si>
  <si>
    <t xml:space="preserve">Innovation and sophistication </t>
  </si>
  <si>
    <t>6.A. Competition, 1-7 (best)</t>
  </si>
  <si>
    <t>6.01 Intensity of local competition, 1-7 (best)</t>
  </si>
  <si>
    <t>6.02 Extent of market dominance, 1-7 (best)</t>
  </si>
  <si>
    <t>6.03 Effectiveness of anti-monopoly policy, 1-7 (best)</t>
  </si>
  <si>
    <t>6.04 Effect of taxation on incentives to invest, 1-7 (best)</t>
  </si>
  <si>
    <t>6.05 Total tax rate, % profits</t>
  </si>
  <si>
    <t>6.06 No. procedures to start a business</t>
  </si>
  <si>
    <t>6.07 No. days to start a business</t>
  </si>
  <si>
    <t>6.08 Agricultural policy costs, 1-7 (best)</t>
  </si>
  <si>
    <t>6.09 Prevalence of trade barriers, 1-7 (best)</t>
  </si>
  <si>
    <t>6.10 Trade tariffs, % duty</t>
  </si>
  <si>
    <t>6.11 Prevalence of foreign ownership, 1-7 (best)</t>
  </si>
  <si>
    <t>6.12 Business impact of rules on FDI, 1-7 (best)</t>
  </si>
  <si>
    <t>6.13 Burden of customs procedures, 1-7 (best)</t>
  </si>
  <si>
    <t>6.14 Imports as a percentage of GDP</t>
  </si>
  <si>
    <t>6.B. Quality of demand conditions, 1-7 (best)</t>
  </si>
  <si>
    <t>6.15 Degree of customer orientation, 1-7 (best)</t>
  </si>
  <si>
    <t>6.16 Buyer sophistication, 1-7 (best)</t>
  </si>
  <si>
    <t>Intensity of local competition</t>
  </si>
  <si>
    <t>Extent of market dominance</t>
  </si>
  <si>
    <t>Effectiveness of anti-monopoly policy</t>
  </si>
  <si>
    <t>Effect of taxation on incentives to invest</t>
  </si>
  <si>
    <t>Agricultural policy costs</t>
  </si>
  <si>
    <t>Prevalence of trade barriers</t>
  </si>
  <si>
    <t>Prevalence of foreign ownership</t>
  </si>
  <si>
    <t>Business impact of rules on FDI</t>
  </si>
  <si>
    <t>Definitions</t>
  </si>
  <si>
    <t>In your country, how intense is competition in the local markets? [1 = not intense at all; 7 = extremely intense] | 2012–13 weighted average</t>
  </si>
  <si>
    <t>In your country, how would you characterize corporate activity? [1 = dominated by a few business groups; 7 = spread among many firms] | 2012–13 weighted average</t>
  </si>
  <si>
    <t>In your country, to what extent does anti-monopoly policy promote competition? [1 = does not promote competition; 7 = effectively promotes competition] | 2012–13 weighted average</t>
  </si>
  <si>
    <t>In your country, to what extent do taxes reduce the incentive to invest? [1 = significantly reduce the incentive to invest; 7 = do not reduce the incentive to invest at all] | 2013</t>
  </si>
  <si>
    <t>This variable is a combination of profit tax (% of profits), labor tax and contribution (% of profits), and other taxes (% of profits) | 2012</t>
  </si>
  <si>
    <t>Number of procedures required to start a business | 2012</t>
  </si>
  <si>
    <t>Number of days required to start a business | 2012</t>
  </si>
  <si>
    <t>In your country, how would you assess the agricultural policy? [1 = excessively burdensome for the economy; 7 = balances well the interests of taxpayers, consumers, and producers] | 2012–13 weighted average</t>
  </si>
  <si>
    <t>In your country, to what extent do non-tariff barriers (e.g., health and product standards, technical and labeling requirements, etc.) limit the ability of imported goods to compete in the domestic market [1 = strongly limit; 7 = do not limit at all] | 2012–13 weighted average</t>
  </si>
  <si>
    <t>Trade-weighted average tariff rate | 2012 or most recent year available</t>
  </si>
  <si>
    <t>In your country, how prevalent is foreign ownership of companies? [1 = extremely rare; 7 = highly prevalent] | 2012–13 weighted average</t>
  </si>
  <si>
    <t>In your country, to what extent do rules and regulations encourage or discourage foreign direct investment (FDI)? [1 = strongly discourage FDI; 7 = strongly encourage FDI] | 2012–13 weighted average</t>
  </si>
  <si>
    <t>In your country, how efficient are the customs procedures (related to the entry and exit of merchandise)? [1 = not efficient at all; 7 = extremely efficient] | 2012–13 weighted average</t>
  </si>
  <si>
    <t>Imports of goods and services as a percentage of gross domestic product | 2012 or most recent year available</t>
  </si>
  <si>
    <t>In your country, how well do companies treat customers? [1 = indifferent to customer satisfaction; 7 = highly responsive to customers and seek customer retention] | 2012–13 weighted average</t>
  </si>
  <si>
    <t>In your country, how do buyers make purchasing decisions? [1 = based solely on the lowest price; 7 = based on a sophisticated analysis of performance attributes] | 2012–13 weighted average</t>
  </si>
  <si>
    <t>7.A. Flexibility, 1-7 (best)</t>
  </si>
  <si>
    <t>7.01 Cooperation in labor-employer relations, 1-7 (best)</t>
  </si>
  <si>
    <t>7.02 Flexibility of wage determination, 1-7 (best)</t>
  </si>
  <si>
    <t>7.03 Hiring and firing practices, 1-7 (best)</t>
  </si>
  <si>
    <t>7.04 Redundancy costs, weeks of salary</t>
  </si>
  <si>
    <t>7.05 Effect of taxation on incentives to work, 1-7 (best)</t>
  </si>
  <si>
    <t>7.B. Efficient use of talent, 1-7 (best)</t>
  </si>
  <si>
    <t>7.06 Pay and productivity, 1-7 (best)</t>
  </si>
  <si>
    <t>7.07 Reliance on professional management, 1-7 (best)</t>
  </si>
  <si>
    <t>7.08 Country capacity to retain talent, 1-7 (best)</t>
  </si>
  <si>
    <t>7.09 Country capacity to attract talent, 1-7 (best)</t>
  </si>
  <si>
    <t>7.10 Women in labor force, ratio to men</t>
  </si>
  <si>
    <t>Subpillar 7.A. Flexibility</t>
  </si>
  <si>
    <t>Cooperation in labor-employer relations</t>
  </si>
  <si>
    <t>Flexibility of wage determination</t>
  </si>
  <si>
    <t>Hiring and firing practices</t>
  </si>
  <si>
    <t>Subpillar 7.B. Efficient use of talent</t>
  </si>
  <si>
    <t>Pay and productivity</t>
  </si>
  <si>
    <t>Reliance on professional management</t>
  </si>
  <si>
    <t>Country capacity to retain talent</t>
  </si>
  <si>
    <t>Country capacity to attract talent</t>
  </si>
  <si>
    <t>In your country, how would you characterize labor-employer relations? [1 = generally confrontational; 7 = generally cooperative] | 2012–13 weighted average</t>
  </si>
  <si>
    <t>In your country, how are wages generally set? [1 = by a centralized bargaining process; 7 = by each individual company] | 2012–13 weighted average</t>
  </si>
  <si>
    <t>In your country, how would you characterize the hiring and firing of workers? [1 = heavily impeded by regulations; 7 = extremely flexible] | 2012–13 weighted average</t>
  </si>
  <si>
    <t>Redundancy costs in weeks of salary | 2012</t>
  </si>
  <si>
    <t>In your country, to what extent do taxes reduce the incentive to work? [1 = significantly reduce the incentive to work; 7 = do not reduce incentive to work at all] | 2013</t>
  </si>
  <si>
    <t>In your country, to what extent is pay related to worker productivity? [1 = not related to worker productivity; 7 = strongly related to worker productivity] | 2012–13 weighted average</t>
  </si>
  <si>
    <t>In your country, who holds senior management positions? [1 = usually relatives or friends without regard to merit; 7 = mostly professional managers chosen for merit and qualifications] | 2012–13 weighted average</t>
  </si>
  <si>
    <t>Does your country retain talented people? [1 = the best and brightest leave to pursue opportunities in other countries; 7 = the best and brightest stay and pursue opportunities in the country] | 2012–13 weighted average</t>
  </si>
  <si>
    <t>Does your country attract talented people from abroad? [1 = not at all; 7 = attracts the best and brightest from around the world] | 2013</t>
  </si>
  <si>
    <t>Ratio of women to men in the labor force* | 2010</t>
  </si>
  <si>
    <t>The Bahamas</t>
  </si>
  <si>
    <t>Percent of labor force that has migrated to OECD member countries, by education level</t>
  </si>
  <si>
    <t>Secondary</t>
  </si>
  <si>
    <t>Tertiary</t>
  </si>
  <si>
    <t>Caribbean-6</t>
  </si>
  <si>
    <t>St. Vincen and Grenadines</t>
  </si>
  <si>
    <t>Source: Mishra (2006): http://www.imf.org/external/pubs/ft/wp/2006/wp0625.pdf</t>
  </si>
  <si>
    <t>Emigration loss plus estimated education expenditure</t>
  </si>
  <si>
    <t>Remittances (percent of GDP, average 1980-2012)</t>
  </si>
  <si>
    <t>Goods &amp; services</t>
  </si>
  <si>
    <t>.</t>
  </si>
  <si>
    <t>Investment share of GDP (relative ratios)</t>
  </si>
  <si>
    <t>Population growth (relative ratios)</t>
  </si>
  <si>
    <t>C6/ROSE</t>
  </si>
  <si>
    <t>C6+OECS/ROSE</t>
  </si>
  <si>
    <t>C6</t>
  </si>
  <si>
    <t>Figure 4.1. Labour Force Growth relative to Population Growth (percentage points)</t>
  </si>
  <si>
    <r>
      <t>Source:</t>
    </r>
    <r>
      <rPr>
        <sz val="10"/>
        <color theme="1"/>
        <rFont val="Calibri"/>
        <family val="2"/>
        <scheme val="minor"/>
      </rPr>
      <t xml:space="preserve"> World Bank</t>
    </r>
  </si>
  <si>
    <t xml:space="preserve">Table 4.1. Migration and Remittances </t>
  </si>
  <si>
    <r>
      <t>Source:</t>
    </r>
    <r>
      <rPr>
        <sz val="10"/>
        <color theme="1"/>
        <rFont val="Calibri"/>
        <family val="2"/>
        <scheme val="minor"/>
      </rPr>
      <t xml:space="preserve"> Mishra (2006).</t>
    </r>
  </si>
  <si>
    <t>Figure 4.2 Population Growth, 1980-2010 (relative ratios)</t>
  </si>
  <si>
    <r>
      <t>Source:</t>
    </r>
    <r>
      <rPr>
        <sz val="10"/>
        <color theme="1"/>
        <rFont val="Calibri"/>
        <family val="2"/>
        <scheme val="minor"/>
      </rPr>
      <t xml:space="preserve"> Penn World Table 7.1  (Heston, Summers, and Aten 2012). </t>
    </r>
  </si>
  <si>
    <t>Figure 4.3. Gross Capital Formation Ratio, 1980-2010</t>
  </si>
  <si>
    <r>
      <t>Source:</t>
    </r>
    <r>
      <rPr>
        <sz val="10"/>
        <color theme="1"/>
        <rFont val="Calibri"/>
        <family val="2"/>
        <scheme val="minor"/>
      </rPr>
      <t xml:space="preserve"> Authors’ calculations</t>
    </r>
  </si>
  <si>
    <t>Figure 4.4 Public-to-Private Investment Ratio, 1990-2010</t>
  </si>
  <si>
    <r>
      <t>Source:</t>
    </r>
    <r>
      <rPr>
        <sz val="10"/>
        <color theme="1"/>
        <rFont val="Calibri"/>
        <family val="2"/>
        <scheme val="minor"/>
      </rPr>
      <t xml:space="preserve"> IMF, </t>
    </r>
    <r>
      <rPr>
        <i/>
        <sz val="10"/>
        <color theme="1"/>
        <rFont val="Calibri"/>
        <family val="2"/>
        <scheme val="minor"/>
      </rPr>
      <t>World Economic Outlook</t>
    </r>
    <r>
      <rPr>
        <sz val="10"/>
        <color theme="1"/>
        <rFont val="Calibri"/>
        <family val="2"/>
        <scheme val="minor"/>
      </rPr>
      <t>, April 2013.</t>
    </r>
  </si>
  <si>
    <t>Figure 4.5. Relative Total Factor Productivity Cumulative Growth, 1982-2010</t>
  </si>
  <si>
    <t>Figure 4.6. Decomposition of GDP gap with respect to ROSE (percentage points), 1983-2010</t>
  </si>
  <si>
    <r>
      <t>Source:</t>
    </r>
    <r>
      <rPr>
        <sz val="10"/>
        <color theme="1"/>
        <rFont val="Calibri"/>
        <family val="2"/>
        <scheme val="minor"/>
      </rPr>
      <t xml:space="preserve"> Authors’ elaboration</t>
    </r>
  </si>
  <si>
    <t xml:space="preserve">Figure 4.7. Competitiveness: Real Exchange Rates </t>
  </si>
  <si>
    <r>
      <t xml:space="preserve">Source: </t>
    </r>
    <r>
      <rPr>
        <sz val="10"/>
        <color theme="1"/>
        <rFont val="Calibri"/>
        <family val="2"/>
        <scheme val="minor"/>
      </rPr>
      <t>UN Conference on Trade and Development, UNCTADstat.</t>
    </r>
  </si>
  <si>
    <t>Figure 4.8. Competitiveness: Relative World Market Export Shares, 2000-2011</t>
  </si>
  <si>
    <r>
      <t>Source:</t>
    </r>
    <r>
      <rPr>
        <i/>
        <sz val="12"/>
        <color theme="1"/>
        <rFont val="Calibri"/>
        <family val="2"/>
        <scheme val="minor"/>
      </rPr>
      <t xml:space="preserve"> </t>
    </r>
    <r>
      <rPr>
        <sz val="10"/>
        <color theme="1"/>
        <rFont val="Calibri"/>
        <family val="2"/>
        <scheme val="minor"/>
      </rPr>
      <t xml:space="preserve">International Monetary Fund, </t>
    </r>
    <r>
      <rPr>
        <i/>
        <sz val="10"/>
        <color theme="1"/>
        <rFont val="Calibri"/>
        <family val="2"/>
        <scheme val="minor"/>
      </rPr>
      <t>World Economic Outlook</t>
    </r>
    <r>
      <rPr>
        <sz val="10"/>
        <color theme="1"/>
        <rFont val="Calibri"/>
        <family val="2"/>
        <scheme val="minor"/>
      </rPr>
      <t>, October 2013.</t>
    </r>
  </si>
  <si>
    <r>
      <t>Source:</t>
    </r>
    <r>
      <rPr>
        <sz val="10"/>
        <color theme="1"/>
        <rFont val="Calibri"/>
        <family val="2"/>
        <scheme val="minor"/>
      </rPr>
      <t xml:space="preserve"> Recent IMF Article IV documents.</t>
    </r>
  </si>
  <si>
    <t>Figure 4.11.  Exchange Rate and Current Account</t>
  </si>
  <si>
    <r>
      <t>Source:</t>
    </r>
    <r>
      <rPr>
        <sz val="10"/>
        <color theme="1"/>
        <rFont val="Calibri"/>
        <family val="2"/>
        <scheme val="minor"/>
      </rPr>
      <t xml:space="preserve"> World Economic Forum, </t>
    </r>
    <r>
      <rPr>
        <i/>
        <sz val="10"/>
        <color theme="1"/>
        <rFont val="Calibri"/>
        <family val="2"/>
        <scheme val="minor"/>
      </rPr>
      <t>Global Competitiveness Report</t>
    </r>
    <r>
      <rPr>
        <sz val="10"/>
        <color theme="1"/>
        <rFont val="Calibri"/>
        <family val="2"/>
        <scheme val="minor"/>
      </rPr>
      <t xml:space="preserve"> </t>
    </r>
    <r>
      <rPr>
        <i/>
        <sz val="10"/>
        <color theme="1"/>
        <rFont val="Calibri"/>
        <family val="2"/>
        <scheme val="minor"/>
      </rPr>
      <t>2013-14.</t>
    </r>
  </si>
  <si>
    <r>
      <t>Note: Caribbean-C = commodity-based economies; Caribbean-T = tourism-based economies.</t>
    </r>
    <r>
      <rPr>
        <i/>
        <sz val="12"/>
        <color theme="1"/>
        <rFont val="Calibri"/>
        <family val="2"/>
        <scheme val="minor"/>
      </rPr>
      <t xml:space="preserve"> </t>
    </r>
  </si>
  <si>
    <t>Figure 4.13. Labor Market Efficiency</t>
  </si>
  <si>
    <t xml:space="preserve">Figure 4.14. Goods Market Efficiency </t>
  </si>
  <si>
    <t>Note: TFP = total factor productivity; pc = per capita; estimation for Barbados corresponds to the period from 1983-2009.</t>
  </si>
  <si>
    <t>Figure 4.9. Competitiveness: Current Account of the Balance of Payments</t>
  </si>
  <si>
    <t xml:space="preserve">Figure 4.10. Current Account plus Foreign Direct Investment, 1990-2010 (percent of  GDP) </t>
  </si>
  <si>
    <t>Note: The size of the bubbles indicates the size range of estimations due to different benchmarks, including long-run economic growth assumptions. ROSE = Rest of Small Economies; C-6 = The Bahamas, Barbados, Guyana, Jamaica, Suriname and Trinidad and Tobago; OECD = Organization for Economic Cooperation and Development.</t>
  </si>
  <si>
    <t>Figure 4.12. Global Competitiveness Index </t>
  </si>
  <si>
    <t>Note: CPI = consumer price index; OECS = Organization of Eastern Caribbean States; Ba = Bahamas; Br = Barbados; TT = Trinidad and Tobago; Su = Suriname; ROW = rest of world; ROSE = Rest of small economies</t>
  </si>
  <si>
    <t>Note: C6 = The Bahamas, Barbados, Guyana, Jamaica, Suriname, and Trinidad and Tobago; Caribbean-C = commodity-based economies; Caribbean-T = tourism-based economies; ROSE = Rest of small economies.</t>
  </si>
  <si>
    <t>Note: C6 = The Bahamas, Barbados, Guyana, Jamaica, Suriname, and Trinidad and Tobago; ROSE = Rest of small economies</t>
  </si>
  <si>
    <t>Note: ROSE = Rest of small economies.</t>
  </si>
  <si>
    <t>Note: C6 = The Bahamas, Barbados, Guyana, Jamaica, Suriname and Trinidad and Tobago; OECS = Organization of Eastern Caribbean States.</t>
  </si>
  <si>
    <t>Note: C-6 = The Bahamas, Barbados, Guyana, Jamaica, Suriname, and Trinidad and Tobago; OECS = Organization of Eastern Caribbean States; ROSE = Rest of small economies.</t>
  </si>
  <si>
    <t>Note: Caribbean-C/ROSE-C = commodity-based economies;  Caribbean-T/ROSE-T = tourism-based economies; OECS = Organization of Estern Caribbean States; ROSE = Rest of small economies.</t>
  </si>
  <si>
    <t>Note: Regional average growth rate after 2008 excludes Trinidad and Tobago; C6 = The Bahamas, Barbados, Guyana, Jamaica, Suriname, Trinidad and Tobago; ROSE = Rest of small economies.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</si>
</sst>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00"/>
    <numFmt numFmtId="166" formatCode="0.0"/>
    <numFmt numFmtId="167" formatCode="0.0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name val="Arial"/>
      <family val="2"/>
    </font>
    <font>
      <u/>
      <sz val="10"/>
      <color theme="10"/>
      <name val="Arial"/>
      <family val="2"/>
    </font>
    <font>
      <sz val="8"/>
      <color rgb="FFFF0000"/>
      <name val="Calibri"/>
      <family val="2"/>
      <scheme val="minor"/>
    </font>
    <font>
      <sz val="10"/>
      <color rgb="FF000000"/>
      <name val="Calibri"/>
      <family val="2"/>
      <scheme val="minor"/>
    </font>
    <font>
      <b/>
      <sz val="11"/>
      <color rgb="FFFF0000"/>
      <name val="Calibri"/>
      <family val="2"/>
      <scheme val="minor"/>
    </font>
    <font>
      <b/>
      <sz val="14"/>
      <color rgb="FF000000"/>
      <name val="Calibri"/>
      <family val="2"/>
      <scheme val="minor"/>
    </font>
    <font>
      <b/>
      <sz val="18"/>
      <color theme="1"/>
      <name val="Calibri"/>
      <family val="2"/>
      <scheme val="minor"/>
    </font>
    <font>
      <i/>
      <sz val="10"/>
      <color theme="1"/>
      <name val="Calibri"/>
      <family val="2"/>
      <scheme val="minor"/>
    </font>
    <font>
      <sz val="10"/>
      <color theme="1"/>
      <name val="Calibri"/>
      <family val="2"/>
      <scheme val="minor"/>
    </font>
    <font>
      <sz val="14"/>
      <color rgb="FF000000"/>
      <name val="Calibri"/>
      <family val="2"/>
      <scheme val="minor"/>
    </font>
    <font>
      <i/>
      <sz val="12"/>
      <color theme="1"/>
      <name val="Calibri"/>
      <family val="2"/>
      <scheme val="minor"/>
    </font>
    <font>
      <sz val="8"/>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theme="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1">
    <xf numFmtId="0" fontId="0" fillId="0" borderId="0"/>
    <xf numFmtId="0" fontId="4" fillId="0" borderId="0"/>
    <xf numFmtId="0" fontId="6" fillId="0" borderId="0"/>
    <xf numFmtId="0" fontId="7" fillId="0" borderId="0" applyNumberFormat="0" applyFill="0" applyBorder="0" applyAlignment="0" applyProtection="0"/>
    <xf numFmtId="0" fontId="4" fillId="0" borderId="0"/>
    <xf numFmtId="0" fontId="1" fillId="0" borderId="0"/>
    <xf numFmtId="0" fontId="6" fillId="0" borderId="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cellStyleXfs>
  <cellXfs count="67">
    <xf numFmtId="0" fontId="0" fillId="0" borderId="0" xfId="0"/>
    <xf numFmtId="0" fontId="4" fillId="0" borderId="0" xfId="1"/>
    <xf numFmtId="3" fontId="0" fillId="0" borderId="0" xfId="0" applyNumberFormat="1" applyFill="1"/>
    <xf numFmtId="0" fontId="5" fillId="0" borderId="0" xfId="1" applyFont="1" applyFill="1"/>
    <xf numFmtId="0" fontId="3" fillId="0" borderId="0" xfId="0" applyFont="1"/>
    <xf numFmtId="0" fontId="0" fillId="0" borderId="0" xfId="0" applyFill="1"/>
    <xf numFmtId="0" fontId="3" fillId="0" borderId="0" xfId="0" applyFont="1" applyFill="1"/>
    <xf numFmtId="2" fontId="0" fillId="0" borderId="0" xfId="0" applyNumberFormat="1"/>
    <xf numFmtId="0" fontId="3" fillId="0" borderId="0" xfId="0" applyFont="1" applyAlignment="1">
      <alignment horizontal="right"/>
    </xf>
    <xf numFmtId="164" fontId="0" fillId="0" borderId="0" xfId="0" applyNumberFormat="1"/>
    <xf numFmtId="0" fontId="4" fillId="0" borderId="0" xfId="1" applyFill="1"/>
    <xf numFmtId="165" fontId="0" fillId="0" borderId="0" xfId="0" applyNumberFormat="1"/>
    <xf numFmtId="166" fontId="8" fillId="0" borderId="0" xfId="0" applyNumberFormat="1" applyFont="1"/>
    <xf numFmtId="0" fontId="9" fillId="0" borderId="0" xfId="0" applyFont="1" applyAlignment="1">
      <alignment horizontal="center" vertical="center" readingOrder="1"/>
    </xf>
    <xf numFmtId="166" fontId="0" fillId="0" borderId="0" xfId="0" applyNumberFormat="1"/>
    <xf numFmtId="166" fontId="2" fillId="0" borderId="0" xfId="0" applyNumberFormat="1" applyFont="1"/>
    <xf numFmtId="166" fontId="0" fillId="0" borderId="0" xfId="0" applyNumberFormat="1" applyFill="1"/>
    <xf numFmtId="166" fontId="2" fillId="0" borderId="0" xfId="0" applyNumberFormat="1" applyFont="1" applyFill="1"/>
    <xf numFmtId="167" fontId="0" fillId="0" borderId="0" xfId="0" applyNumberFormat="1"/>
    <xf numFmtId="0" fontId="0" fillId="2" borderId="0" xfId="0" applyFill="1"/>
    <xf numFmtId="0" fontId="3" fillId="3" borderId="0" xfId="0" applyFont="1" applyFill="1"/>
    <xf numFmtId="0" fontId="0" fillId="3" borderId="0" xfId="0" applyFill="1"/>
    <xf numFmtId="0" fontId="10" fillId="2" borderId="0" xfId="0" applyFont="1" applyFill="1"/>
    <xf numFmtId="0" fontId="2" fillId="2" borderId="0" xfId="0" applyFont="1" applyFill="1"/>
    <xf numFmtId="0" fontId="3" fillId="0" borderId="0" xfId="0" applyFont="1" applyAlignment="1">
      <alignment wrapText="1"/>
    </xf>
    <xf numFmtId="3" fontId="0" fillId="0" borderId="0" xfId="0" applyNumberFormat="1"/>
    <xf numFmtId="1" fontId="0" fillId="0" borderId="0" xfId="0" applyNumberFormat="1"/>
    <xf numFmtId="3" fontId="0" fillId="0" borderId="0" xfId="0" applyNumberFormat="1" applyFont="1"/>
    <xf numFmtId="0" fontId="3" fillId="4" borderId="0" xfId="0" applyFont="1" applyFill="1"/>
    <xf numFmtId="0" fontId="3" fillId="4" borderId="0" xfId="0" applyFont="1" applyFill="1" applyAlignment="1">
      <alignment wrapText="1"/>
    </xf>
    <xf numFmtId="0" fontId="3" fillId="5" borderId="0" xfId="0" applyFont="1" applyFill="1"/>
    <xf numFmtId="0" fontId="12" fillId="0" borderId="0" xfId="0" applyFont="1"/>
    <xf numFmtId="0" fontId="0" fillId="6" borderId="0" xfId="0" applyFill="1"/>
    <xf numFmtId="0" fontId="0" fillId="6" borderId="0" xfId="0" applyFill="1" applyAlignment="1">
      <alignment horizontal="center"/>
    </xf>
    <xf numFmtId="0" fontId="3" fillId="0" borderId="0" xfId="0" applyFont="1" applyFill="1" applyAlignment="1">
      <alignment horizontal="right"/>
    </xf>
    <xf numFmtId="2" fontId="0" fillId="0" borderId="0" xfId="0" applyNumberFormat="1" applyFill="1"/>
    <xf numFmtId="0" fontId="0" fillId="6" borderId="1" xfId="0" applyFill="1" applyBorder="1" applyAlignment="1">
      <alignment horizontal="center"/>
    </xf>
    <xf numFmtId="0" fontId="0" fillId="6" borderId="6" xfId="0" applyFill="1" applyBorder="1"/>
    <xf numFmtId="0" fontId="0" fillId="6" borderId="0" xfId="0" applyFill="1" applyBorder="1" applyAlignment="1">
      <alignment horizontal="center"/>
    </xf>
    <xf numFmtId="0" fontId="0" fillId="6" borderId="7" xfId="0" applyFill="1" applyBorder="1" applyAlignment="1">
      <alignment horizontal="center"/>
    </xf>
    <xf numFmtId="3" fontId="0" fillId="6" borderId="0" xfId="0" applyNumberFormat="1" applyFill="1" applyBorder="1" applyAlignment="1">
      <alignment horizontal="center"/>
    </xf>
    <xf numFmtId="0" fontId="0" fillId="6" borderId="8" xfId="0" applyFill="1" applyBorder="1"/>
    <xf numFmtId="3" fontId="0" fillId="6" borderId="4" xfId="0" applyNumberFormat="1" applyFill="1" applyBorder="1" applyAlignment="1">
      <alignment horizontal="center"/>
    </xf>
    <xf numFmtId="0" fontId="0" fillId="6" borderId="5" xfId="0" applyFill="1" applyBorder="1" applyAlignment="1">
      <alignment horizontal="center"/>
    </xf>
    <xf numFmtId="0" fontId="0" fillId="6" borderId="9" xfId="0" applyFill="1" applyBorder="1"/>
    <xf numFmtId="0" fontId="0" fillId="6" borderId="10" xfId="0" applyFill="1" applyBorder="1"/>
    <xf numFmtId="0" fontId="11" fillId="0" borderId="0" xfId="0" applyFont="1" applyAlignment="1">
      <alignment horizontal="left" vertical="center" readingOrder="1"/>
    </xf>
    <xf numFmtId="0" fontId="0" fillId="7" borderId="0" xfId="0" applyFill="1"/>
    <xf numFmtId="0" fontId="4" fillId="7" borderId="0" xfId="0" applyFont="1" applyFill="1"/>
    <xf numFmtId="0" fontId="0" fillId="7" borderId="0" xfId="0" applyFont="1" applyFill="1"/>
    <xf numFmtId="0" fontId="13" fillId="7" borderId="0" xfId="0" applyFont="1" applyFill="1" applyAlignment="1">
      <alignment horizontal="left" vertical="center"/>
    </xf>
    <xf numFmtId="0" fontId="0" fillId="7" borderId="0" xfId="0" applyFill="1" applyAlignment="1">
      <alignment horizontal="center"/>
    </xf>
    <xf numFmtId="0" fontId="14" fillId="7" borderId="0" xfId="0" applyFont="1" applyFill="1"/>
    <xf numFmtId="0" fontId="13" fillId="7" borderId="0" xfId="0" applyFont="1" applyFill="1" applyAlignment="1">
      <alignment vertical="center"/>
    </xf>
    <xf numFmtId="0" fontId="0" fillId="0" borderId="0" xfId="0" applyFont="1"/>
    <xf numFmtId="0" fontId="15" fillId="7" borderId="0" xfId="0" applyFont="1" applyFill="1" applyAlignment="1">
      <alignment horizontal="center" vertical="center" readingOrder="1"/>
    </xf>
    <xf numFmtId="0" fontId="14" fillId="7" borderId="0" xfId="0" applyFont="1" applyFill="1" applyAlignment="1"/>
    <xf numFmtId="0" fontId="13" fillId="7" borderId="0" xfId="0" applyFont="1" applyFill="1"/>
    <xf numFmtId="0" fontId="14" fillId="7" borderId="0" xfId="0" applyFont="1" applyFill="1" applyAlignment="1">
      <alignment horizontal="left"/>
    </xf>
    <xf numFmtId="0" fontId="17" fillId="0" borderId="0" xfId="0" applyFont="1" applyAlignment="1">
      <alignment vertical="center"/>
    </xf>
    <xf numFmtId="0" fontId="0" fillId="0" borderId="0" xfId="0" applyFont="1" applyFill="1"/>
    <xf numFmtId="0" fontId="14" fillId="7" borderId="11" xfId="0" applyFont="1" applyFill="1" applyBorder="1" applyAlignment="1">
      <alignment horizontal="left" vertical="center"/>
    </xf>
    <xf numFmtId="0" fontId="0" fillId="6" borderId="12" xfId="0" applyFill="1" applyBorder="1" applyAlignment="1">
      <alignment horizontal="center"/>
    </xf>
    <xf numFmtId="0" fontId="0" fillId="6" borderId="2" xfId="0" applyFill="1" applyBorder="1" applyAlignment="1">
      <alignment horizontal="center" wrapText="1"/>
    </xf>
    <xf numFmtId="0" fontId="0" fillId="6" borderId="3" xfId="0" applyFill="1" applyBorder="1" applyAlignment="1">
      <alignment horizontal="center" wrapText="1"/>
    </xf>
    <xf numFmtId="0" fontId="0" fillId="6" borderId="1" xfId="0" applyFill="1" applyBorder="1" applyAlignment="1">
      <alignment horizontal="center" wrapText="1"/>
    </xf>
    <xf numFmtId="0" fontId="0" fillId="0" borderId="0" xfId="0" applyAlignment="1">
      <alignment wrapText="1"/>
    </xf>
  </cellXfs>
  <cellStyles count="11">
    <cellStyle name="_x000d__x000a_JournalTemplate=C:\COMFO\CTALK\JOURSTD.TPL_x000d__x000a_LbStateAddress=3 3 0 251 1 89 2 311_x000d__x000a_LbStateJou" xfId="2"/>
    <cellStyle name="Hyperlink 2" xfId="3"/>
    <cellStyle name="Normal" xfId="0" builtinId="0"/>
    <cellStyle name="Normal 2" xfId="1"/>
    <cellStyle name="Normal 2 2" xfId="4"/>
    <cellStyle name="Normal 3" xfId="5"/>
    <cellStyle name="Normal 4" xfId="6"/>
    <cellStyle name="Normal 5" xfId="7"/>
    <cellStyle name="Normal 6" xfId="8"/>
    <cellStyle name="Percent 2" xfId="9"/>
    <cellStyle name="Percent 2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4.1'!$B$309</c:f>
              <c:strCache>
                <c:ptCount val="1"/>
                <c:pt idx="0">
                  <c:v>1992-96</c:v>
                </c:pt>
              </c:strCache>
            </c:strRef>
          </c:tx>
          <c:spPr>
            <a:solidFill>
              <a:schemeClr val="accent1"/>
            </a:solidFill>
          </c:spPr>
          <c:invertIfNegative val="0"/>
          <c:cat>
            <c:strRef>
              <c:f>'Figure 4.1'!$A$310:$A$316</c:f>
              <c:strCache>
                <c:ptCount val="7"/>
                <c:pt idx="0">
                  <c:v>The Bahamas</c:v>
                </c:pt>
                <c:pt idx="1">
                  <c:v>Barbados</c:v>
                </c:pt>
                <c:pt idx="2">
                  <c:v>Guyana</c:v>
                </c:pt>
                <c:pt idx="3">
                  <c:v>Jamaica</c:v>
                </c:pt>
                <c:pt idx="4">
                  <c:v>Suriname</c:v>
                </c:pt>
                <c:pt idx="5">
                  <c:v>Trinidad and Tobago</c:v>
                </c:pt>
                <c:pt idx="6">
                  <c:v>ROSE</c:v>
                </c:pt>
              </c:strCache>
            </c:strRef>
          </c:cat>
          <c:val>
            <c:numRef>
              <c:f>'Figure 4.1'!$B$310:$B$316</c:f>
              <c:numCache>
                <c:formatCode>0.00</c:formatCode>
                <c:ptCount val="7"/>
                <c:pt idx="0">
                  <c:v>0.40032978991564505</c:v>
                </c:pt>
                <c:pt idx="1">
                  <c:v>0.58650008499452611</c:v>
                </c:pt>
                <c:pt idx="2">
                  <c:v>-9.0028511577216364E-2</c:v>
                </c:pt>
                <c:pt idx="3">
                  <c:v>-0.16634322156015457</c:v>
                </c:pt>
                <c:pt idx="4">
                  <c:v>-1.5516262530874059</c:v>
                </c:pt>
                <c:pt idx="5">
                  <c:v>3.1119668699538323</c:v>
                </c:pt>
                <c:pt idx="6">
                  <c:v>-8.8378716931174495E-3</c:v>
                </c:pt>
              </c:numCache>
            </c:numRef>
          </c:val>
        </c:ser>
        <c:ser>
          <c:idx val="1"/>
          <c:order val="1"/>
          <c:tx>
            <c:strRef>
              <c:f>'Figure 4.1'!$C$309</c:f>
              <c:strCache>
                <c:ptCount val="1"/>
                <c:pt idx="0">
                  <c:v>1997-2001</c:v>
                </c:pt>
              </c:strCache>
            </c:strRef>
          </c:tx>
          <c:spPr>
            <a:solidFill>
              <a:schemeClr val="accent1"/>
            </a:solidFill>
          </c:spPr>
          <c:invertIfNegative val="0"/>
          <c:cat>
            <c:strRef>
              <c:f>'Figure 4.1'!$A$310:$A$316</c:f>
              <c:strCache>
                <c:ptCount val="7"/>
                <c:pt idx="0">
                  <c:v>The Bahamas</c:v>
                </c:pt>
                <c:pt idx="1">
                  <c:v>Barbados</c:v>
                </c:pt>
                <c:pt idx="2">
                  <c:v>Guyana</c:v>
                </c:pt>
                <c:pt idx="3">
                  <c:v>Jamaica</c:v>
                </c:pt>
                <c:pt idx="4">
                  <c:v>Suriname</c:v>
                </c:pt>
                <c:pt idx="5">
                  <c:v>Trinidad and Tobago</c:v>
                </c:pt>
                <c:pt idx="6">
                  <c:v>ROSE</c:v>
                </c:pt>
              </c:strCache>
            </c:strRef>
          </c:cat>
          <c:val>
            <c:numRef>
              <c:f>'Figure 4.1'!$C$310:$C$316</c:f>
              <c:numCache>
                <c:formatCode>0.00</c:formatCode>
                <c:ptCount val="7"/>
                <c:pt idx="0">
                  <c:v>5.4114949704484161E-2</c:v>
                </c:pt>
                <c:pt idx="1">
                  <c:v>0.63652606409418411</c:v>
                </c:pt>
                <c:pt idx="2">
                  <c:v>-0.1745764347744938</c:v>
                </c:pt>
                <c:pt idx="3">
                  <c:v>-0.83360680285741751</c:v>
                </c:pt>
                <c:pt idx="4">
                  <c:v>0.84267260138722122</c:v>
                </c:pt>
                <c:pt idx="5">
                  <c:v>1.642109925984812</c:v>
                </c:pt>
                <c:pt idx="6">
                  <c:v>0.4573774553879133</c:v>
                </c:pt>
              </c:numCache>
            </c:numRef>
          </c:val>
        </c:ser>
        <c:ser>
          <c:idx val="2"/>
          <c:order val="2"/>
          <c:tx>
            <c:strRef>
              <c:f>'Figure 4.1'!$D$309</c:f>
              <c:strCache>
                <c:ptCount val="1"/>
                <c:pt idx="0">
                  <c:v>2002-06</c:v>
                </c:pt>
              </c:strCache>
            </c:strRef>
          </c:tx>
          <c:spPr>
            <a:solidFill>
              <a:schemeClr val="accent1"/>
            </a:solidFill>
          </c:spPr>
          <c:invertIfNegative val="0"/>
          <c:cat>
            <c:strRef>
              <c:f>'Figure 4.1'!$A$310:$A$316</c:f>
              <c:strCache>
                <c:ptCount val="7"/>
                <c:pt idx="0">
                  <c:v>The Bahamas</c:v>
                </c:pt>
                <c:pt idx="1">
                  <c:v>Barbados</c:v>
                </c:pt>
                <c:pt idx="2">
                  <c:v>Guyana</c:v>
                </c:pt>
                <c:pt idx="3">
                  <c:v>Jamaica</c:v>
                </c:pt>
                <c:pt idx="4">
                  <c:v>Suriname</c:v>
                </c:pt>
                <c:pt idx="5">
                  <c:v>Trinidad and Tobago</c:v>
                </c:pt>
                <c:pt idx="6">
                  <c:v>ROSE</c:v>
                </c:pt>
              </c:strCache>
            </c:strRef>
          </c:cat>
          <c:val>
            <c:numRef>
              <c:f>'Figure 4.1'!$D$310:$D$316</c:f>
              <c:numCache>
                <c:formatCode>0.00</c:formatCode>
                <c:ptCount val="7"/>
                <c:pt idx="0">
                  <c:v>1.6457519546202235</c:v>
                </c:pt>
                <c:pt idx="1">
                  <c:v>0.6806270103578953</c:v>
                </c:pt>
                <c:pt idx="2">
                  <c:v>-0.1887528312923763</c:v>
                </c:pt>
                <c:pt idx="3">
                  <c:v>0.1415625008091439</c:v>
                </c:pt>
                <c:pt idx="4">
                  <c:v>0.71895542896507436</c:v>
                </c:pt>
                <c:pt idx="5">
                  <c:v>2.1276607367669982</c:v>
                </c:pt>
                <c:pt idx="6">
                  <c:v>1.0210291733859407</c:v>
                </c:pt>
              </c:numCache>
            </c:numRef>
          </c:val>
        </c:ser>
        <c:ser>
          <c:idx val="3"/>
          <c:order val="3"/>
          <c:tx>
            <c:strRef>
              <c:f>'Figure 4.1'!$E$309</c:f>
              <c:strCache>
                <c:ptCount val="1"/>
                <c:pt idx="0">
                  <c:v>2007-11</c:v>
                </c:pt>
              </c:strCache>
            </c:strRef>
          </c:tx>
          <c:spPr>
            <a:solidFill>
              <a:schemeClr val="accent1"/>
            </a:solidFill>
          </c:spPr>
          <c:invertIfNegative val="0"/>
          <c:cat>
            <c:strRef>
              <c:f>'Figure 4.1'!$A$310:$A$316</c:f>
              <c:strCache>
                <c:ptCount val="7"/>
                <c:pt idx="0">
                  <c:v>The Bahamas</c:v>
                </c:pt>
                <c:pt idx="1">
                  <c:v>Barbados</c:v>
                </c:pt>
                <c:pt idx="2">
                  <c:v>Guyana</c:v>
                </c:pt>
                <c:pt idx="3">
                  <c:v>Jamaica</c:v>
                </c:pt>
                <c:pt idx="4">
                  <c:v>Suriname</c:v>
                </c:pt>
                <c:pt idx="5">
                  <c:v>Trinidad and Tobago</c:v>
                </c:pt>
                <c:pt idx="6">
                  <c:v>ROSE</c:v>
                </c:pt>
              </c:strCache>
            </c:strRef>
          </c:cat>
          <c:val>
            <c:numRef>
              <c:f>'Figure 4.1'!$E$310:$E$316</c:f>
              <c:numCache>
                <c:formatCode>0.00</c:formatCode>
                <c:ptCount val="7"/>
                <c:pt idx="0">
                  <c:v>1.0293901840971529</c:v>
                </c:pt>
                <c:pt idx="1">
                  <c:v>0.58348812342296696</c:v>
                </c:pt>
                <c:pt idx="2">
                  <c:v>1.2789516652319151</c:v>
                </c:pt>
                <c:pt idx="3">
                  <c:v>-0.26293697181067444</c:v>
                </c:pt>
                <c:pt idx="4">
                  <c:v>1.0140288104380204</c:v>
                </c:pt>
                <c:pt idx="5">
                  <c:v>0.52586317781377545</c:v>
                </c:pt>
                <c:pt idx="6">
                  <c:v>0.93996246723943955</c:v>
                </c:pt>
              </c:numCache>
            </c:numRef>
          </c:val>
        </c:ser>
        <c:dLbls>
          <c:showLegendKey val="0"/>
          <c:showVal val="0"/>
          <c:showCatName val="0"/>
          <c:showSerName val="0"/>
          <c:showPercent val="0"/>
          <c:showBubbleSize val="0"/>
        </c:dLbls>
        <c:gapWidth val="150"/>
        <c:axId val="454367104"/>
        <c:axId val="454368640"/>
      </c:barChart>
      <c:catAx>
        <c:axId val="454367104"/>
        <c:scaling>
          <c:orientation val="minMax"/>
        </c:scaling>
        <c:delete val="0"/>
        <c:axPos val="b"/>
        <c:majorGridlines/>
        <c:majorTickMark val="out"/>
        <c:minorTickMark val="none"/>
        <c:tickLblPos val="low"/>
        <c:crossAx val="454368640"/>
        <c:crosses val="autoZero"/>
        <c:auto val="1"/>
        <c:lblAlgn val="ctr"/>
        <c:lblOffset val="100"/>
        <c:noMultiLvlLbl val="0"/>
      </c:catAx>
      <c:valAx>
        <c:axId val="454368640"/>
        <c:scaling>
          <c:orientation val="minMax"/>
          <c:min val="-1"/>
        </c:scaling>
        <c:delete val="0"/>
        <c:axPos val="l"/>
        <c:numFmt formatCode="0.00" sourceLinked="1"/>
        <c:majorTickMark val="out"/>
        <c:minorTickMark val="none"/>
        <c:tickLblPos val="nextTo"/>
        <c:crossAx val="45436710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Investment share of GDP (relative</a:t>
            </a:r>
            <a:r>
              <a:rPr lang="en-US" sz="1400" baseline="0"/>
              <a:t> ratios)</a:t>
            </a:r>
            <a:endParaRPr lang="en-US" sz="1400"/>
          </a:p>
        </c:rich>
      </c:tx>
      <c:overlay val="0"/>
    </c:title>
    <c:autoTitleDeleted val="0"/>
    <c:plotArea>
      <c:layout>
        <c:manualLayout>
          <c:layoutTarget val="inner"/>
          <c:xMode val="edge"/>
          <c:yMode val="edge"/>
          <c:x val="7.0077327777973944E-2"/>
          <c:y val="2.0651504856309205E-2"/>
          <c:w val="0.87193649000153006"/>
          <c:h val="0.84133338662616397"/>
        </c:manualLayout>
      </c:layout>
      <c:lineChart>
        <c:grouping val="standard"/>
        <c:varyColors val="0"/>
        <c:ser>
          <c:idx val="0"/>
          <c:order val="0"/>
          <c:tx>
            <c:strRef>
              <c:f>[4]Analysis!$A$87</c:f>
              <c:strCache>
                <c:ptCount val="1"/>
                <c:pt idx="0">
                  <c:v>Caribbean/ROSE</c:v>
                </c:pt>
              </c:strCache>
            </c:strRef>
          </c:tx>
          <c:spPr>
            <a:ln w="25400">
              <a:solidFill>
                <a:srgbClr val="FF0000"/>
              </a:solidFill>
              <a:prstDash val="sysDash"/>
            </a:ln>
          </c:spPr>
          <c:marker>
            <c:symbol val="none"/>
          </c:marker>
          <c:cat>
            <c:numRef>
              <c:f>[4]Analysis!$E$3:$AI$3</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[4]Analysis!$E$87:$AI$87</c:f>
              <c:numCache>
                <c:formatCode>General</c:formatCode>
                <c:ptCount val="31"/>
                <c:pt idx="0">
                  <c:v>0.80591892862523495</c:v>
                </c:pt>
                <c:pt idx="1">
                  <c:v>0.82525212861102948</c:v>
                </c:pt>
                <c:pt idx="2">
                  <c:v>0.76046592295636595</c:v>
                </c:pt>
                <c:pt idx="3">
                  <c:v>0.76064329796223107</c:v>
                </c:pt>
                <c:pt idx="4">
                  <c:v>0.68825957109161073</c:v>
                </c:pt>
                <c:pt idx="5">
                  <c:v>0.70789742088195928</c:v>
                </c:pt>
                <c:pt idx="6">
                  <c:v>0.75352942902542874</c:v>
                </c:pt>
                <c:pt idx="7">
                  <c:v>0.8232004088313305</c:v>
                </c:pt>
                <c:pt idx="8">
                  <c:v>0.65627508044131477</c:v>
                </c:pt>
                <c:pt idx="9">
                  <c:v>0.82149412676158839</c:v>
                </c:pt>
                <c:pt idx="10">
                  <c:v>0.81895211356679076</c:v>
                </c:pt>
                <c:pt idx="11">
                  <c:v>0.84060640099120587</c:v>
                </c:pt>
                <c:pt idx="12">
                  <c:v>0.82502485227823497</c:v>
                </c:pt>
                <c:pt idx="13">
                  <c:v>0.9574371297941261</c:v>
                </c:pt>
                <c:pt idx="14">
                  <c:v>1.0382100657773015</c:v>
                </c:pt>
                <c:pt idx="15">
                  <c:v>1.0769497679296933</c:v>
                </c:pt>
                <c:pt idx="16">
                  <c:v>0.96833033226835097</c:v>
                </c:pt>
                <c:pt idx="17">
                  <c:v>1.0766042533197286</c:v>
                </c:pt>
                <c:pt idx="18">
                  <c:v>1.0052450173324874</c:v>
                </c:pt>
                <c:pt idx="19">
                  <c:v>1.3229662222353467</c:v>
                </c:pt>
                <c:pt idx="20">
                  <c:v>1.274197574925626</c:v>
                </c:pt>
                <c:pt idx="21">
                  <c:v>1.3142771624907226</c:v>
                </c:pt>
                <c:pt idx="22">
                  <c:v>1.4151634654710328</c:v>
                </c:pt>
                <c:pt idx="23">
                  <c:v>1.3093130908149515</c:v>
                </c:pt>
                <c:pt idx="24">
                  <c:v>1.2974905200339737</c:v>
                </c:pt>
                <c:pt idx="25">
                  <c:v>1.3006395069378036</c:v>
                </c:pt>
                <c:pt idx="26">
                  <c:v>1.2205490260437228</c:v>
                </c:pt>
                <c:pt idx="27">
                  <c:v>1.0879768590891041</c:v>
                </c:pt>
                <c:pt idx="28">
                  <c:v>1.0040390025725536</c:v>
                </c:pt>
                <c:pt idx="29">
                  <c:v>1.0918722335508648</c:v>
                </c:pt>
                <c:pt idx="30">
                  <c:v>1.0045964319063687</c:v>
                </c:pt>
              </c:numCache>
            </c:numRef>
          </c:val>
          <c:smooth val="1"/>
        </c:ser>
        <c:ser>
          <c:idx val="1"/>
          <c:order val="1"/>
          <c:tx>
            <c:strRef>
              <c:f>[4]Analysis!$A$88</c:f>
              <c:strCache>
                <c:ptCount val="1"/>
                <c:pt idx="0">
                  <c:v>Caribbean+OECS/ROSE</c:v>
                </c:pt>
              </c:strCache>
            </c:strRef>
          </c:tx>
          <c:spPr>
            <a:ln w="38100">
              <a:solidFill>
                <a:schemeClr val="accent3">
                  <a:lumMod val="75000"/>
                </a:schemeClr>
              </a:solidFill>
            </a:ln>
          </c:spPr>
          <c:marker>
            <c:symbol val="none"/>
          </c:marker>
          <c:cat>
            <c:numRef>
              <c:f>[4]Analysis!$E$3:$AI$3</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[4]Analysis!$E$88:$AI$88</c:f>
              <c:numCache>
                <c:formatCode>General</c:formatCode>
                <c:ptCount val="31"/>
                <c:pt idx="0">
                  <c:v>0.93753850541122918</c:v>
                </c:pt>
                <c:pt idx="1">
                  <c:v>0.92567895913553278</c:v>
                </c:pt>
                <c:pt idx="2">
                  <c:v>0.86261830279908303</c:v>
                </c:pt>
                <c:pt idx="3">
                  <c:v>0.81275818253730214</c:v>
                </c:pt>
                <c:pt idx="4">
                  <c:v>0.76119135691182649</c:v>
                </c:pt>
                <c:pt idx="5">
                  <c:v>0.77419154032659776</c:v>
                </c:pt>
                <c:pt idx="6">
                  <c:v>0.83271110682914451</c:v>
                </c:pt>
                <c:pt idx="7">
                  <c:v>0.94444944217444815</c:v>
                </c:pt>
                <c:pt idx="8">
                  <c:v>0.9198169330454109</c:v>
                </c:pt>
                <c:pt idx="9">
                  <c:v>1.0499259413197892</c:v>
                </c:pt>
                <c:pt idx="10">
                  <c:v>1.008420150441838</c:v>
                </c:pt>
                <c:pt idx="11">
                  <c:v>1.0198439852143495</c:v>
                </c:pt>
                <c:pt idx="12">
                  <c:v>0.91506001361131339</c:v>
                </c:pt>
                <c:pt idx="13">
                  <c:v>1.0471291358435892</c:v>
                </c:pt>
                <c:pt idx="14">
                  <c:v>1.0869120491697255</c:v>
                </c:pt>
                <c:pt idx="15">
                  <c:v>1.1295396379765186</c:v>
                </c:pt>
                <c:pt idx="16">
                  <c:v>1.0789973752259954</c:v>
                </c:pt>
                <c:pt idx="17">
                  <c:v>1.1651077368575591</c:v>
                </c:pt>
                <c:pt idx="18">
                  <c:v>1.1068159027020865</c:v>
                </c:pt>
                <c:pt idx="19">
                  <c:v>1.2936218773737045</c:v>
                </c:pt>
                <c:pt idx="20">
                  <c:v>1.3191751080323806</c:v>
                </c:pt>
                <c:pt idx="21">
                  <c:v>1.304102826882972</c:v>
                </c:pt>
                <c:pt idx="22">
                  <c:v>1.3096651790524585</c:v>
                </c:pt>
                <c:pt idx="23">
                  <c:v>1.2772292671588616</c:v>
                </c:pt>
                <c:pt idx="24">
                  <c:v>1.2338577275815426</c:v>
                </c:pt>
                <c:pt idx="25">
                  <c:v>1.2683787642239253</c:v>
                </c:pt>
                <c:pt idx="26">
                  <c:v>1.2340459645651582</c:v>
                </c:pt>
                <c:pt idx="27">
                  <c:v>1.1183344117496243</c:v>
                </c:pt>
                <c:pt idx="28">
                  <c:v>1.0505058560104361</c:v>
                </c:pt>
                <c:pt idx="29">
                  <c:v>1.1082894047397767</c:v>
                </c:pt>
                <c:pt idx="30">
                  <c:v>1.0567610889964265</c:v>
                </c:pt>
              </c:numCache>
            </c:numRef>
          </c:val>
          <c:smooth val="1"/>
        </c:ser>
        <c:ser>
          <c:idx val="2"/>
          <c:order val="2"/>
          <c:tx>
            <c:strRef>
              <c:f>[4]Analysis!$A$89</c:f>
              <c:strCache>
                <c:ptCount val="1"/>
                <c:pt idx="0">
                  <c:v>Caribbean-C/ROSE-C</c:v>
                </c:pt>
              </c:strCache>
            </c:strRef>
          </c:tx>
          <c:spPr>
            <a:ln w="25400">
              <a:solidFill>
                <a:schemeClr val="accent3"/>
              </a:solidFill>
            </a:ln>
          </c:spPr>
          <c:marker>
            <c:symbol val="circle"/>
            <c:size val="6"/>
            <c:spPr>
              <a:ln>
                <a:solidFill>
                  <a:schemeClr val="bg1"/>
                </a:solidFill>
              </a:ln>
            </c:spPr>
          </c:marker>
          <c:val>
            <c:numRef>
              <c:f>[4]Analysis!$E$89:$AI$89</c:f>
              <c:numCache>
                <c:formatCode>General</c:formatCode>
                <c:ptCount val="31"/>
                <c:pt idx="0">
                  <c:v>0.88202530457167583</c:v>
                </c:pt>
                <c:pt idx="1">
                  <c:v>0.86037028031495466</c:v>
                </c:pt>
                <c:pt idx="2">
                  <c:v>0.79399861012995387</c:v>
                </c:pt>
                <c:pt idx="3">
                  <c:v>0.78947464863907491</c:v>
                </c:pt>
                <c:pt idx="4">
                  <c:v>0.69497794107087119</c:v>
                </c:pt>
                <c:pt idx="5">
                  <c:v>0.69967914886441762</c:v>
                </c:pt>
                <c:pt idx="6">
                  <c:v>0.88311185840730655</c:v>
                </c:pt>
                <c:pt idx="7">
                  <c:v>0.96017091834492196</c:v>
                </c:pt>
                <c:pt idx="8">
                  <c:v>0.54639431400102079</c:v>
                </c:pt>
                <c:pt idx="9">
                  <c:v>0.76868539234077526</c:v>
                </c:pt>
                <c:pt idx="10">
                  <c:v>0.84207189945473171</c:v>
                </c:pt>
                <c:pt idx="11">
                  <c:v>0.81718490571398661</c:v>
                </c:pt>
                <c:pt idx="12">
                  <c:v>0.85503356818903842</c:v>
                </c:pt>
                <c:pt idx="13">
                  <c:v>1.0376634618904454</c:v>
                </c:pt>
                <c:pt idx="14">
                  <c:v>1.2204424354966135</c:v>
                </c:pt>
                <c:pt idx="15">
                  <c:v>1.2650781153166655</c:v>
                </c:pt>
                <c:pt idx="16">
                  <c:v>1.0506866222119648</c:v>
                </c:pt>
                <c:pt idx="17">
                  <c:v>1.1293537031981076</c:v>
                </c:pt>
                <c:pt idx="18">
                  <c:v>0.96264449275731712</c:v>
                </c:pt>
                <c:pt idx="19">
                  <c:v>1.7086065795847625</c:v>
                </c:pt>
                <c:pt idx="20">
                  <c:v>1.5229262124502849</c:v>
                </c:pt>
                <c:pt idx="21">
                  <c:v>1.6133386914845123</c:v>
                </c:pt>
                <c:pt idx="22">
                  <c:v>1.8267259703520562</c:v>
                </c:pt>
                <c:pt idx="23">
                  <c:v>1.6155223035315025</c:v>
                </c:pt>
                <c:pt idx="24">
                  <c:v>1.6607040846412064</c:v>
                </c:pt>
                <c:pt idx="25">
                  <c:v>1.6511497775540582</c:v>
                </c:pt>
                <c:pt idx="26">
                  <c:v>1.4528957763304835</c:v>
                </c:pt>
                <c:pt idx="27">
                  <c:v>1.3375012592022171</c:v>
                </c:pt>
                <c:pt idx="28">
                  <c:v>1.2764118012619983</c:v>
                </c:pt>
                <c:pt idx="29">
                  <c:v>1.3509232798325306</c:v>
                </c:pt>
                <c:pt idx="30">
                  <c:v>1.2511249486548806</c:v>
                </c:pt>
              </c:numCache>
            </c:numRef>
          </c:val>
          <c:smooth val="1"/>
        </c:ser>
        <c:ser>
          <c:idx val="3"/>
          <c:order val="3"/>
          <c:tx>
            <c:strRef>
              <c:f>[4]Analysis!$A$90</c:f>
              <c:strCache>
                <c:ptCount val="1"/>
                <c:pt idx="0">
                  <c:v>Caribbean-T/ROSE-T</c:v>
                </c:pt>
              </c:strCache>
            </c:strRef>
          </c:tx>
          <c:spPr>
            <a:ln w="25400">
              <a:solidFill>
                <a:schemeClr val="accent3"/>
              </a:solidFill>
            </a:ln>
          </c:spPr>
          <c:marker>
            <c:symbol val="diamond"/>
            <c:size val="6"/>
            <c:spPr>
              <a:solidFill>
                <a:schemeClr val="accent3"/>
              </a:solidFill>
              <a:ln>
                <a:solidFill>
                  <a:schemeClr val="bg1"/>
                </a:solidFill>
              </a:ln>
            </c:spPr>
          </c:marker>
          <c:val>
            <c:numRef>
              <c:f>[4]Analysis!$E$90:$AI$90</c:f>
              <c:numCache>
                <c:formatCode>General</c:formatCode>
                <c:ptCount val="31"/>
                <c:pt idx="0">
                  <c:v>0.78792922485332662</c:v>
                </c:pt>
                <c:pt idx="1">
                  <c:v>0.88910431319896088</c:v>
                </c:pt>
                <c:pt idx="2">
                  <c:v>0.87146841944375442</c:v>
                </c:pt>
                <c:pt idx="3">
                  <c:v>0.88273561300424908</c:v>
                </c:pt>
                <c:pt idx="4">
                  <c:v>0.77836389062107925</c:v>
                </c:pt>
                <c:pt idx="5">
                  <c:v>0.85480807823339966</c:v>
                </c:pt>
                <c:pt idx="6">
                  <c:v>0.75994295961198488</c:v>
                </c:pt>
                <c:pt idx="7">
                  <c:v>0.80550385674652292</c:v>
                </c:pt>
                <c:pt idx="8">
                  <c:v>0.82273856241169074</c:v>
                </c:pt>
                <c:pt idx="9">
                  <c:v>0.93688836416570742</c:v>
                </c:pt>
                <c:pt idx="10">
                  <c:v>0.89521182327777782</c:v>
                </c:pt>
                <c:pt idx="11">
                  <c:v>0.95207620518570335</c:v>
                </c:pt>
                <c:pt idx="12">
                  <c:v>0.8442224672193277</c:v>
                </c:pt>
                <c:pt idx="13">
                  <c:v>0.87191905138301695</c:v>
                </c:pt>
                <c:pt idx="14">
                  <c:v>0.84080803046906216</c:v>
                </c:pt>
                <c:pt idx="15">
                  <c:v>0.87850832342678309</c:v>
                </c:pt>
                <c:pt idx="16">
                  <c:v>0.90204609995944751</c:v>
                </c:pt>
                <c:pt idx="17">
                  <c:v>1.0650857494676804</c:v>
                </c:pt>
                <c:pt idx="18">
                  <c:v>1.0630954294655994</c:v>
                </c:pt>
                <c:pt idx="19">
                  <c:v>0.97372565543552758</c:v>
                </c:pt>
                <c:pt idx="20">
                  <c:v>1.0758970589410592</c:v>
                </c:pt>
                <c:pt idx="21">
                  <c:v>1.068230725178513</c:v>
                </c:pt>
                <c:pt idx="22">
                  <c:v>1.1224659241782495</c:v>
                </c:pt>
                <c:pt idx="23">
                  <c:v>1.0984977148261754</c:v>
                </c:pt>
                <c:pt idx="24">
                  <c:v>1.063001649897986</c:v>
                </c:pt>
                <c:pt idx="25">
                  <c:v>1.0275483053067076</c:v>
                </c:pt>
                <c:pt idx="26">
                  <c:v>1.1032289016726724</c:v>
                </c:pt>
                <c:pt idx="27">
                  <c:v>0.91859918729064904</c:v>
                </c:pt>
                <c:pt idx="28">
                  <c:v>0.79962981051150162</c:v>
                </c:pt>
                <c:pt idx="29">
                  <c:v>0.88127362442466728</c:v>
                </c:pt>
                <c:pt idx="30">
                  <c:v>0.75164390998991648</c:v>
                </c:pt>
              </c:numCache>
            </c:numRef>
          </c:val>
          <c:smooth val="1"/>
        </c:ser>
        <c:dLbls>
          <c:showLegendKey val="0"/>
          <c:showVal val="0"/>
          <c:showCatName val="0"/>
          <c:showSerName val="0"/>
          <c:showPercent val="0"/>
          <c:showBubbleSize val="0"/>
        </c:dLbls>
        <c:marker val="1"/>
        <c:smooth val="0"/>
        <c:axId val="475831680"/>
        <c:axId val="475850240"/>
      </c:lineChart>
      <c:catAx>
        <c:axId val="475831680"/>
        <c:scaling>
          <c:orientation val="minMax"/>
        </c:scaling>
        <c:delete val="0"/>
        <c:axPos val="b"/>
        <c:numFmt formatCode="General" sourceLinked="1"/>
        <c:majorTickMark val="out"/>
        <c:minorTickMark val="none"/>
        <c:tickLblPos val="nextTo"/>
        <c:txPr>
          <a:bodyPr/>
          <a:lstStyle/>
          <a:p>
            <a:pPr>
              <a:defRPr sz="1100"/>
            </a:pPr>
            <a:endParaRPr lang="en-US"/>
          </a:p>
        </c:txPr>
        <c:crossAx val="475850240"/>
        <c:crosses val="autoZero"/>
        <c:auto val="1"/>
        <c:lblAlgn val="ctr"/>
        <c:lblOffset val="100"/>
        <c:noMultiLvlLbl val="0"/>
      </c:catAx>
      <c:valAx>
        <c:axId val="475850240"/>
        <c:scaling>
          <c:orientation val="minMax"/>
          <c:min val="0.4"/>
        </c:scaling>
        <c:delete val="0"/>
        <c:axPos val="l"/>
        <c:numFmt formatCode="0.0" sourceLinked="0"/>
        <c:majorTickMark val="out"/>
        <c:minorTickMark val="none"/>
        <c:tickLblPos val="nextTo"/>
        <c:txPr>
          <a:bodyPr/>
          <a:lstStyle/>
          <a:p>
            <a:pPr>
              <a:defRPr sz="1100"/>
            </a:pPr>
            <a:endParaRPr lang="en-US"/>
          </a:p>
        </c:txPr>
        <c:crossAx val="475831680"/>
        <c:crosses val="autoZero"/>
        <c:crossBetween val="between"/>
      </c:valAx>
    </c:plotArea>
    <c:legend>
      <c:legendPos val="b"/>
      <c:layout>
        <c:manualLayout>
          <c:xMode val="edge"/>
          <c:yMode val="edge"/>
          <c:x val="8.723350164189117E-2"/>
          <c:y val="0.14689902340887592"/>
          <c:w val="0.44586184574461823"/>
          <c:h val="0.19658659418841681"/>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Population growth (relative ratios)</a:t>
            </a:r>
          </a:p>
        </c:rich>
      </c:tx>
      <c:overlay val="0"/>
    </c:title>
    <c:autoTitleDeleted val="0"/>
    <c:plotArea>
      <c:layout/>
      <c:lineChart>
        <c:grouping val="standard"/>
        <c:varyColors val="0"/>
        <c:ser>
          <c:idx val="0"/>
          <c:order val="0"/>
          <c:tx>
            <c:strRef>
              <c:f>[5]Analysis!$A$171</c:f>
              <c:strCache>
                <c:ptCount val="1"/>
                <c:pt idx="0">
                  <c:v>CCB/ROSE</c:v>
                </c:pt>
              </c:strCache>
            </c:strRef>
          </c:tx>
          <c:marker>
            <c:symbol val="none"/>
          </c:marker>
          <c:cat>
            <c:numRef>
              <c:f>[5]Analysis!$E$3:$AI$3</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[5]Analysis!$E$171:$AI$171</c:f>
              <c:numCache>
                <c:formatCode>General</c:formatCode>
                <c:ptCount val="31"/>
                <c:pt idx="0">
                  <c:v>0.1649052461843315</c:v>
                </c:pt>
                <c:pt idx="1">
                  <c:v>0.33074773330543428</c:v>
                </c:pt>
                <c:pt idx="2">
                  <c:v>0.59203397186287088</c:v>
                </c:pt>
                <c:pt idx="3">
                  <c:v>0.43470927796295022</c:v>
                </c:pt>
                <c:pt idx="4">
                  <c:v>0.43289515290062675</c:v>
                </c:pt>
                <c:pt idx="5">
                  <c:v>0.40882102842765072</c:v>
                </c:pt>
                <c:pt idx="6">
                  <c:v>0.34902428465185231</c:v>
                </c:pt>
                <c:pt idx="7">
                  <c:v>0.2879249587222224</c:v>
                </c:pt>
                <c:pt idx="8">
                  <c:v>0.26838907181737248</c:v>
                </c:pt>
                <c:pt idx="9">
                  <c:v>0.33974484196206739</c:v>
                </c:pt>
                <c:pt idx="10">
                  <c:v>0.28592763717026398</c:v>
                </c:pt>
                <c:pt idx="11">
                  <c:v>0.22479869674131012</c:v>
                </c:pt>
                <c:pt idx="12">
                  <c:v>0.20385558386157449</c:v>
                </c:pt>
                <c:pt idx="13">
                  <c:v>0.35628700799218882</c:v>
                </c:pt>
                <c:pt idx="14">
                  <c:v>0.39998768196331475</c:v>
                </c:pt>
                <c:pt idx="15">
                  <c:v>0.42764172135841089</c:v>
                </c:pt>
                <c:pt idx="16">
                  <c:v>0.38728939887352243</c:v>
                </c:pt>
                <c:pt idx="17">
                  <c:v>0.40329080165791298</c:v>
                </c:pt>
                <c:pt idx="18">
                  <c:v>0.47225200925509497</c:v>
                </c:pt>
                <c:pt idx="19">
                  <c:v>0.47316967518764586</c:v>
                </c:pt>
                <c:pt idx="20">
                  <c:v>0.58097974609464997</c:v>
                </c:pt>
                <c:pt idx="21">
                  <c:v>0.3925879436578999</c:v>
                </c:pt>
                <c:pt idx="22">
                  <c:v>0.31332162280363529</c:v>
                </c:pt>
                <c:pt idx="23">
                  <c:v>0.33302316405270627</c:v>
                </c:pt>
                <c:pt idx="24">
                  <c:v>0.37796370849327815</c:v>
                </c:pt>
                <c:pt idx="25">
                  <c:v>0.29827881550581836</c:v>
                </c:pt>
                <c:pt idx="26">
                  <c:v>0.24734751920285394</c:v>
                </c:pt>
                <c:pt idx="27">
                  <c:v>0.24971376251191027</c:v>
                </c:pt>
                <c:pt idx="28">
                  <c:v>0.27315264073925677</c:v>
                </c:pt>
                <c:pt idx="29">
                  <c:v>0.31371049555957375</c:v>
                </c:pt>
                <c:pt idx="30">
                  <c:v>0.35620159565917786</c:v>
                </c:pt>
              </c:numCache>
            </c:numRef>
          </c:val>
          <c:smooth val="0"/>
        </c:ser>
        <c:ser>
          <c:idx val="1"/>
          <c:order val="1"/>
          <c:tx>
            <c:strRef>
              <c:f>[5]Analysis!$A$172</c:f>
              <c:strCache>
                <c:ptCount val="1"/>
                <c:pt idx="0">
                  <c:v>CCB+OECS/ROSE</c:v>
                </c:pt>
              </c:strCache>
            </c:strRef>
          </c:tx>
          <c:marker>
            <c:symbol val="none"/>
          </c:marker>
          <c:cat>
            <c:numRef>
              <c:f>[5]Analysis!$E$3:$AI$3</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[5]Analysis!$E$172:$AI$172</c:f>
              <c:numCache>
                <c:formatCode>General</c:formatCode>
                <c:ptCount val="31"/>
                <c:pt idx="0">
                  <c:v>0.10122710411154172</c:v>
                </c:pt>
                <c:pt idx="1">
                  <c:v>0.29219494424724962</c:v>
                </c:pt>
                <c:pt idx="2">
                  <c:v>0.38537428044332461</c:v>
                </c:pt>
                <c:pt idx="3">
                  <c:v>0.20109204568049371</c:v>
                </c:pt>
                <c:pt idx="4">
                  <c:v>0.22453228485915522</c:v>
                </c:pt>
                <c:pt idx="5">
                  <c:v>0.24254217485635723</c:v>
                </c:pt>
                <c:pt idx="6">
                  <c:v>0.2181645904395009</c:v>
                </c:pt>
                <c:pt idx="7">
                  <c:v>0.18132732597935419</c:v>
                </c:pt>
                <c:pt idx="8">
                  <c:v>0.152310240690997</c:v>
                </c:pt>
                <c:pt idx="9">
                  <c:v>0.14782443183860725</c:v>
                </c:pt>
                <c:pt idx="10">
                  <c:v>0.12832711304415931</c:v>
                </c:pt>
                <c:pt idx="11">
                  <c:v>0.14590186515170986</c:v>
                </c:pt>
                <c:pt idx="12">
                  <c:v>0.24840027441334875</c:v>
                </c:pt>
                <c:pt idx="13">
                  <c:v>0.48002524278766795</c:v>
                </c:pt>
                <c:pt idx="14">
                  <c:v>0.54820182952888785</c:v>
                </c:pt>
                <c:pt idx="15">
                  <c:v>0.52163918381905061</c:v>
                </c:pt>
                <c:pt idx="16">
                  <c:v>0.4023390772034578</c:v>
                </c:pt>
                <c:pt idx="17">
                  <c:v>0.3890579570507442</c:v>
                </c:pt>
                <c:pt idx="18">
                  <c:v>0.44477305889278146</c:v>
                </c:pt>
                <c:pt idx="19">
                  <c:v>0.44369427780162385</c:v>
                </c:pt>
                <c:pt idx="20">
                  <c:v>0.59464913015985943</c:v>
                </c:pt>
                <c:pt idx="21">
                  <c:v>0.44160247378110573</c:v>
                </c:pt>
                <c:pt idx="22">
                  <c:v>0.3574506976131811</c:v>
                </c:pt>
                <c:pt idx="23">
                  <c:v>0.35105293275633653</c:v>
                </c:pt>
                <c:pt idx="24">
                  <c:v>0.37878203655891057</c:v>
                </c:pt>
                <c:pt idx="25">
                  <c:v>0.31652136417411286</c:v>
                </c:pt>
                <c:pt idx="26">
                  <c:v>0.28641466549182149</c:v>
                </c:pt>
                <c:pt idx="27">
                  <c:v>0.29303354363863415</c:v>
                </c:pt>
                <c:pt idx="28">
                  <c:v>0.31572247038715817</c:v>
                </c:pt>
                <c:pt idx="29">
                  <c:v>0.35612231627109364</c:v>
                </c:pt>
                <c:pt idx="30">
                  <c:v>0.39457235339490992</c:v>
                </c:pt>
              </c:numCache>
            </c:numRef>
          </c:val>
          <c:smooth val="0"/>
        </c:ser>
        <c:dLbls>
          <c:showLegendKey val="0"/>
          <c:showVal val="0"/>
          <c:showCatName val="0"/>
          <c:showSerName val="0"/>
          <c:showPercent val="0"/>
          <c:showBubbleSize val="0"/>
        </c:dLbls>
        <c:marker val="1"/>
        <c:smooth val="0"/>
        <c:axId val="476105728"/>
        <c:axId val="478413568"/>
      </c:lineChart>
      <c:catAx>
        <c:axId val="476105728"/>
        <c:scaling>
          <c:orientation val="minMax"/>
        </c:scaling>
        <c:delete val="0"/>
        <c:axPos val="b"/>
        <c:numFmt formatCode="General" sourceLinked="1"/>
        <c:majorTickMark val="out"/>
        <c:minorTickMark val="none"/>
        <c:tickLblPos val="nextTo"/>
        <c:crossAx val="478413568"/>
        <c:crosses val="autoZero"/>
        <c:auto val="1"/>
        <c:lblAlgn val="ctr"/>
        <c:lblOffset val="100"/>
        <c:noMultiLvlLbl val="0"/>
      </c:catAx>
      <c:valAx>
        <c:axId val="478413568"/>
        <c:scaling>
          <c:orientation val="minMax"/>
          <c:max val="1.2"/>
        </c:scaling>
        <c:delete val="0"/>
        <c:axPos val="l"/>
        <c:majorGridlines/>
        <c:numFmt formatCode="General" sourceLinked="1"/>
        <c:majorTickMark val="out"/>
        <c:minorTickMark val="none"/>
        <c:tickLblPos val="nextTo"/>
        <c:crossAx val="47610572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77327777973944E-2"/>
          <c:y val="2.0651504856309205E-2"/>
          <c:w val="0.87193649000153006"/>
          <c:h val="0.84133338662616397"/>
        </c:manualLayout>
      </c:layout>
      <c:lineChart>
        <c:grouping val="standard"/>
        <c:varyColors val="0"/>
        <c:ser>
          <c:idx val="0"/>
          <c:order val="0"/>
          <c:tx>
            <c:strRef>
              <c:f>'Figure 4.3'!$B$30</c:f>
              <c:strCache>
                <c:ptCount val="1"/>
                <c:pt idx="0">
                  <c:v>C6/ROSE</c:v>
                </c:pt>
              </c:strCache>
            </c:strRef>
          </c:tx>
          <c:spPr>
            <a:ln w="25400">
              <a:solidFill>
                <a:srgbClr val="FF0000"/>
              </a:solidFill>
              <a:prstDash val="sysDash"/>
            </a:ln>
          </c:spPr>
          <c:marker>
            <c:symbol val="none"/>
          </c:marker>
          <c:cat>
            <c:numRef>
              <c:f>'Figure 4.3'!$C$29:$AG$29</c:f>
              <c:numCache>
                <c:formatCode>General</c:formatCode>
                <c:ptCount val="23"/>
                <c:pt idx="0">
                  <c:v>1980</c:v>
                </c:pt>
                <c:pt idx="1">
                  <c:v>1981</c:v>
                </c:pt>
                <c:pt idx="2">
                  <c:v>1982</c:v>
                </c:pt>
                <c:pt idx="3">
                  <c:v>1983</c:v>
                </c:pt>
                <c:pt idx="4">
                  <c:v>1984</c:v>
                </c:pt>
                <c:pt idx="5">
                  <c:v>1985</c:v>
                </c:pt>
                <c:pt idx="6">
                  <c:v>1986</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numCache>
            </c:numRef>
          </c:cat>
          <c:val>
            <c:numRef>
              <c:f>'Figure 4.3'!$C$30:$AG$30</c:f>
              <c:numCache>
                <c:formatCode>General</c:formatCode>
                <c:ptCount val="23"/>
                <c:pt idx="0">
                  <c:v>0.80591892862523495</c:v>
                </c:pt>
                <c:pt idx="1">
                  <c:v>0.82525212861102948</c:v>
                </c:pt>
                <c:pt idx="2">
                  <c:v>0.76046592295636595</c:v>
                </c:pt>
                <c:pt idx="3">
                  <c:v>0.76064329796223107</c:v>
                </c:pt>
                <c:pt idx="4">
                  <c:v>0.68825957109161073</c:v>
                </c:pt>
                <c:pt idx="5">
                  <c:v>0.70789742088195928</c:v>
                </c:pt>
                <c:pt idx="6">
                  <c:v>0.75352942902542874</c:v>
                </c:pt>
                <c:pt idx="7">
                  <c:v>1.0769497679296933</c:v>
                </c:pt>
                <c:pt idx="8">
                  <c:v>0.96833033226835097</c:v>
                </c:pt>
                <c:pt idx="9">
                  <c:v>1.0766042533197286</c:v>
                </c:pt>
                <c:pt idx="10">
                  <c:v>1.0052450173324874</c:v>
                </c:pt>
                <c:pt idx="11">
                  <c:v>1.3229662222353467</c:v>
                </c:pt>
                <c:pt idx="12">
                  <c:v>1.274197574925626</c:v>
                </c:pt>
                <c:pt idx="13">
                  <c:v>1.3142771624907226</c:v>
                </c:pt>
                <c:pt idx="14">
                  <c:v>1.4151634654710328</c:v>
                </c:pt>
                <c:pt idx="15">
                  <c:v>1.3093130908149515</c:v>
                </c:pt>
                <c:pt idx="16">
                  <c:v>1.2974905200339737</c:v>
                </c:pt>
                <c:pt idx="17">
                  <c:v>1.3006395069378036</c:v>
                </c:pt>
                <c:pt idx="18">
                  <c:v>1.2205490260437228</c:v>
                </c:pt>
                <c:pt idx="19">
                  <c:v>1.0879768590891041</c:v>
                </c:pt>
                <c:pt idx="20">
                  <c:v>1.0040390025725536</c:v>
                </c:pt>
                <c:pt idx="21">
                  <c:v>1.0918722335508648</c:v>
                </c:pt>
                <c:pt idx="22">
                  <c:v>1.0045964319063687</c:v>
                </c:pt>
              </c:numCache>
            </c:numRef>
          </c:val>
          <c:smooth val="1"/>
        </c:ser>
        <c:ser>
          <c:idx val="1"/>
          <c:order val="1"/>
          <c:tx>
            <c:strRef>
              <c:f>'Figure 4.3'!$B$31</c:f>
              <c:strCache>
                <c:ptCount val="1"/>
                <c:pt idx="0">
                  <c:v>C6+OECS/ROSE</c:v>
                </c:pt>
              </c:strCache>
            </c:strRef>
          </c:tx>
          <c:spPr>
            <a:ln w="38100">
              <a:solidFill>
                <a:schemeClr val="accent3">
                  <a:lumMod val="75000"/>
                </a:schemeClr>
              </a:solidFill>
            </a:ln>
          </c:spPr>
          <c:marker>
            <c:symbol val="none"/>
          </c:marker>
          <c:cat>
            <c:numRef>
              <c:f>'Figure 4.3'!$C$29:$AG$29</c:f>
              <c:numCache>
                <c:formatCode>General</c:formatCode>
                <c:ptCount val="23"/>
                <c:pt idx="0">
                  <c:v>1980</c:v>
                </c:pt>
                <c:pt idx="1">
                  <c:v>1981</c:v>
                </c:pt>
                <c:pt idx="2">
                  <c:v>1982</c:v>
                </c:pt>
                <c:pt idx="3">
                  <c:v>1983</c:v>
                </c:pt>
                <c:pt idx="4">
                  <c:v>1984</c:v>
                </c:pt>
                <c:pt idx="5">
                  <c:v>1985</c:v>
                </c:pt>
                <c:pt idx="6">
                  <c:v>1986</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numCache>
            </c:numRef>
          </c:cat>
          <c:val>
            <c:numRef>
              <c:f>'Figure 4.3'!$C$31:$AG$31</c:f>
              <c:numCache>
                <c:formatCode>General</c:formatCode>
                <c:ptCount val="23"/>
                <c:pt idx="0">
                  <c:v>0.93753850541122918</c:v>
                </c:pt>
                <c:pt idx="1">
                  <c:v>0.92567895913553278</c:v>
                </c:pt>
                <c:pt idx="2">
                  <c:v>0.86261830279908303</c:v>
                </c:pt>
                <c:pt idx="3">
                  <c:v>0.81275818253730214</c:v>
                </c:pt>
                <c:pt idx="4">
                  <c:v>0.76119135691182649</c:v>
                </c:pt>
                <c:pt idx="5">
                  <c:v>0.77419154032659776</c:v>
                </c:pt>
                <c:pt idx="6">
                  <c:v>0.83271110682914451</c:v>
                </c:pt>
                <c:pt idx="7">
                  <c:v>1.1295396379765186</c:v>
                </c:pt>
                <c:pt idx="8">
                  <c:v>1.0789973752259954</c:v>
                </c:pt>
                <c:pt idx="9">
                  <c:v>1.1651077368575591</c:v>
                </c:pt>
                <c:pt idx="10">
                  <c:v>1.1068159027020865</c:v>
                </c:pt>
                <c:pt idx="11">
                  <c:v>1.2936218773737045</c:v>
                </c:pt>
                <c:pt idx="12">
                  <c:v>1.3191751080323806</c:v>
                </c:pt>
                <c:pt idx="13">
                  <c:v>1.304102826882972</c:v>
                </c:pt>
                <c:pt idx="14">
                  <c:v>1.3096651790524585</c:v>
                </c:pt>
                <c:pt idx="15">
                  <c:v>1.2772292671588616</c:v>
                </c:pt>
                <c:pt idx="16">
                  <c:v>1.2338577275815426</c:v>
                </c:pt>
                <c:pt idx="17">
                  <c:v>1.2683787642239253</c:v>
                </c:pt>
                <c:pt idx="18">
                  <c:v>1.2340459645651582</c:v>
                </c:pt>
                <c:pt idx="19">
                  <c:v>1.1183344117496243</c:v>
                </c:pt>
                <c:pt idx="20">
                  <c:v>1.0505058560104361</c:v>
                </c:pt>
                <c:pt idx="21">
                  <c:v>1.1082894047397767</c:v>
                </c:pt>
                <c:pt idx="22">
                  <c:v>1.0567610889964265</c:v>
                </c:pt>
              </c:numCache>
            </c:numRef>
          </c:val>
          <c:smooth val="1"/>
        </c:ser>
        <c:ser>
          <c:idx val="2"/>
          <c:order val="2"/>
          <c:tx>
            <c:strRef>
              <c:f>'Figure 4.3'!$B$32</c:f>
              <c:strCache>
                <c:ptCount val="1"/>
                <c:pt idx="0">
                  <c:v>Caribbean-C/ROSE-C</c:v>
                </c:pt>
              </c:strCache>
            </c:strRef>
          </c:tx>
          <c:spPr>
            <a:ln w="25400">
              <a:solidFill>
                <a:schemeClr val="accent3"/>
              </a:solidFill>
            </a:ln>
          </c:spPr>
          <c:marker>
            <c:symbol val="circle"/>
            <c:size val="6"/>
            <c:spPr>
              <a:ln>
                <a:solidFill>
                  <a:schemeClr val="bg1"/>
                </a:solidFill>
              </a:ln>
            </c:spPr>
          </c:marker>
          <c:cat>
            <c:numRef>
              <c:f>'Figure 4.3'!$C$29:$AG$29</c:f>
              <c:numCache>
                <c:formatCode>General</c:formatCode>
                <c:ptCount val="23"/>
                <c:pt idx="0">
                  <c:v>1980</c:v>
                </c:pt>
                <c:pt idx="1">
                  <c:v>1981</c:v>
                </c:pt>
                <c:pt idx="2">
                  <c:v>1982</c:v>
                </c:pt>
                <c:pt idx="3">
                  <c:v>1983</c:v>
                </c:pt>
                <c:pt idx="4">
                  <c:v>1984</c:v>
                </c:pt>
                <c:pt idx="5">
                  <c:v>1985</c:v>
                </c:pt>
                <c:pt idx="6">
                  <c:v>1986</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numCache>
            </c:numRef>
          </c:cat>
          <c:val>
            <c:numRef>
              <c:f>'Figure 4.3'!$C$32:$AG$32</c:f>
              <c:numCache>
                <c:formatCode>General</c:formatCode>
                <c:ptCount val="23"/>
                <c:pt idx="0">
                  <c:v>0.88202530457167583</c:v>
                </c:pt>
                <c:pt idx="1">
                  <c:v>0.86037028031495466</c:v>
                </c:pt>
                <c:pt idx="2">
                  <c:v>0.79399861012995387</c:v>
                </c:pt>
                <c:pt idx="3">
                  <c:v>0.78947464863907491</c:v>
                </c:pt>
                <c:pt idx="4">
                  <c:v>0.69497794107087119</c:v>
                </c:pt>
                <c:pt idx="5">
                  <c:v>0.69967914886441762</c:v>
                </c:pt>
                <c:pt idx="6">
                  <c:v>0.88311185840730655</c:v>
                </c:pt>
                <c:pt idx="7">
                  <c:v>1.2650781153166655</c:v>
                </c:pt>
                <c:pt idx="8">
                  <c:v>1.0506866222119648</c:v>
                </c:pt>
                <c:pt idx="9">
                  <c:v>1.1293537031981076</c:v>
                </c:pt>
                <c:pt idx="10">
                  <c:v>0.96264449275731712</c:v>
                </c:pt>
                <c:pt idx="11">
                  <c:v>1.7086065795847625</c:v>
                </c:pt>
                <c:pt idx="12">
                  <c:v>1.5229262124502849</c:v>
                </c:pt>
                <c:pt idx="13">
                  <c:v>1.6133386914845123</c:v>
                </c:pt>
                <c:pt idx="14">
                  <c:v>1.8267259703520562</c:v>
                </c:pt>
                <c:pt idx="15">
                  <c:v>1.6155223035315025</c:v>
                </c:pt>
                <c:pt idx="16">
                  <c:v>1.6607040846412064</c:v>
                </c:pt>
                <c:pt idx="17">
                  <c:v>1.6511497775540582</c:v>
                </c:pt>
                <c:pt idx="18">
                  <c:v>1.4528957763304835</c:v>
                </c:pt>
                <c:pt idx="19">
                  <c:v>1.3375012592022171</c:v>
                </c:pt>
                <c:pt idx="20">
                  <c:v>1.2764118012619983</c:v>
                </c:pt>
                <c:pt idx="21">
                  <c:v>1.3509232798325306</c:v>
                </c:pt>
                <c:pt idx="22">
                  <c:v>1.2511249486548806</c:v>
                </c:pt>
              </c:numCache>
            </c:numRef>
          </c:val>
          <c:smooth val="1"/>
        </c:ser>
        <c:ser>
          <c:idx val="3"/>
          <c:order val="3"/>
          <c:tx>
            <c:strRef>
              <c:f>'Figure 4.3'!$B$33</c:f>
              <c:strCache>
                <c:ptCount val="1"/>
                <c:pt idx="0">
                  <c:v>Caribbean-T/ROSE-T</c:v>
                </c:pt>
              </c:strCache>
            </c:strRef>
          </c:tx>
          <c:spPr>
            <a:ln w="25400">
              <a:solidFill>
                <a:schemeClr val="accent3"/>
              </a:solidFill>
            </a:ln>
          </c:spPr>
          <c:marker>
            <c:symbol val="diamond"/>
            <c:size val="6"/>
            <c:spPr>
              <a:solidFill>
                <a:schemeClr val="accent3"/>
              </a:solidFill>
              <a:ln>
                <a:solidFill>
                  <a:schemeClr val="bg1"/>
                </a:solidFill>
              </a:ln>
            </c:spPr>
          </c:marker>
          <c:cat>
            <c:numRef>
              <c:f>'Figure 4.3'!$C$29:$AG$29</c:f>
              <c:numCache>
                <c:formatCode>General</c:formatCode>
                <c:ptCount val="23"/>
                <c:pt idx="0">
                  <c:v>1980</c:v>
                </c:pt>
                <c:pt idx="1">
                  <c:v>1981</c:v>
                </c:pt>
                <c:pt idx="2">
                  <c:v>1982</c:v>
                </c:pt>
                <c:pt idx="3">
                  <c:v>1983</c:v>
                </c:pt>
                <c:pt idx="4">
                  <c:v>1984</c:v>
                </c:pt>
                <c:pt idx="5">
                  <c:v>1985</c:v>
                </c:pt>
                <c:pt idx="6">
                  <c:v>1986</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numCache>
            </c:numRef>
          </c:cat>
          <c:val>
            <c:numRef>
              <c:f>'Figure 4.3'!$C$33:$AG$33</c:f>
              <c:numCache>
                <c:formatCode>General</c:formatCode>
                <c:ptCount val="23"/>
                <c:pt idx="0">
                  <c:v>0.78792922485332662</c:v>
                </c:pt>
                <c:pt idx="1">
                  <c:v>0.88910431319896088</c:v>
                </c:pt>
                <c:pt idx="2">
                  <c:v>0.87146841944375442</c:v>
                </c:pt>
                <c:pt idx="3">
                  <c:v>0.88273561300424908</c:v>
                </c:pt>
                <c:pt idx="4">
                  <c:v>0.77836389062107925</c:v>
                </c:pt>
                <c:pt idx="5">
                  <c:v>0.85480807823339966</c:v>
                </c:pt>
                <c:pt idx="6">
                  <c:v>0.75994295961198488</c:v>
                </c:pt>
                <c:pt idx="7">
                  <c:v>0.87850832342678309</c:v>
                </c:pt>
                <c:pt idx="8">
                  <c:v>0.90204609995944751</c:v>
                </c:pt>
                <c:pt idx="9">
                  <c:v>1.0650857494676804</c:v>
                </c:pt>
                <c:pt idx="10">
                  <c:v>1.0630954294655994</c:v>
                </c:pt>
                <c:pt idx="11">
                  <c:v>0.97372565543552758</c:v>
                </c:pt>
                <c:pt idx="12">
                  <c:v>1.0758970589410592</c:v>
                </c:pt>
                <c:pt idx="13">
                  <c:v>1.068230725178513</c:v>
                </c:pt>
                <c:pt idx="14">
                  <c:v>1.1224659241782495</c:v>
                </c:pt>
                <c:pt idx="15">
                  <c:v>1.0984977148261754</c:v>
                </c:pt>
                <c:pt idx="16">
                  <c:v>1.063001649897986</c:v>
                </c:pt>
                <c:pt idx="17">
                  <c:v>1.0275483053067076</c:v>
                </c:pt>
                <c:pt idx="18">
                  <c:v>1.1032289016726724</c:v>
                </c:pt>
                <c:pt idx="19">
                  <c:v>0.91859918729064904</c:v>
                </c:pt>
                <c:pt idx="20">
                  <c:v>0.79962981051150162</c:v>
                </c:pt>
                <c:pt idx="21">
                  <c:v>0.88127362442466728</c:v>
                </c:pt>
                <c:pt idx="22">
                  <c:v>0.75164390998991648</c:v>
                </c:pt>
              </c:numCache>
            </c:numRef>
          </c:val>
          <c:smooth val="1"/>
        </c:ser>
        <c:ser>
          <c:idx val="4"/>
          <c:order val="4"/>
          <c:spPr>
            <a:ln w="22225">
              <a:solidFill>
                <a:schemeClr val="tx1"/>
              </a:solidFill>
            </a:ln>
          </c:spPr>
          <c:marker>
            <c:symbol val="none"/>
          </c:marker>
          <c:val>
            <c:numRef>
              <c:f>'Figure 4.3'!$C$34:$AG$34</c:f>
              <c:numCache>
                <c:formatCode>General</c:formatCode>
                <c:ptCount val="23"/>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numCache>
            </c:numRef>
          </c:val>
          <c:smooth val="0"/>
        </c:ser>
        <c:dLbls>
          <c:showLegendKey val="0"/>
          <c:showVal val="0"/>
          <c:showCatName val="0"/>
          <c:showSerName val="0"/>
          <c:showPercent val="0"/>
          <c:showBubbleSize val="0"/>
        </c:dLbls>
        <c:marker val="1"/>
        <c:smooth val="0"/>
        <c:axId val="478453760"/>
        <c:axId val="478455296"/>
      </c:lineChart>
      <c:catAx>
        <c:axId val="478453760"/>
        <c:scaling>
          <c:orientation val="minMax"/>
        </c:scaling>
        <c:delete val="0"/>
        <c:axPos val="b"/>
        <c:numFmt formatCode="General" sourceLinked="1"/>
        <c:majorTickMark val="out"/>
        <c:minorTickMark val="none"/>
        <c:tickLblPos val="nextTo"/>
        <c:txPr>
          <a:bodyPr/>
          <a:lstStyle/>
          <a:p>
            <a:pPr>
              <a:defRPr sz="1100"/>
            </a:pPr>
            <a:endParaRPr lang="en-US"/>
          </a:p>
        </c:txPr>
        <c:crossAx val="478455296"/>
        <c:crosses val="autoZero"/>
        <c:auto val="1"/>
        <c:lblAlgn val="ctr"/>
        <c:lblOffset val="100"/>
        <c:tickLblSkip val="2"/>
        <c:noMultiLvlLbl val="0"/>
      </c:catAx>
      <c:valAx>
        <c:axId val="478455296"/>
        <c:scaling>
          <c:orientation val="minMax"/>
          <c:min val="0.4"/>
        </c:scaling>
        <c:delete val="0"/>
        <c:axPos val="l"/>
        <c:numFmt formatCode="0.0" sourceLinked="0"/>
        <c:majorTickMark val="out"/>
        <c:minorTickMark val="none"/>
        <c:tickLblPos val="nextTo"/>
        <c:txPr>
          <a:bodyPr/>
          <a:lstStyle/>
          <a:p>
            <a:pPr>
              <a:defRPr sz="1100"/>
            </a:pPr>
            <a:endParaRPr lang="en-US"/>
          </a:p>
        </c:txPr>
        <c:crossAx val="478453760"/>
        <c:crosses val="autoZero"/>
        <c:crossBetween val="between"/>
      </c:valAx>
    </c:plotArea>
    <c:legend>
      <c:legendPos val="b"/>
      <c:legendEntry>
        <c:idx val="4"/>
        <c:delete val="1"/>
      </c:legendEntry>
      <c:layout>
        <c:manualLayout>
          <c:xMode val="edge"/>
          <c:yMode val="edge"/>
          <c:x val="6.8968570709483243E-2"/>
          <c:y val="4.9433162959893182E-2"/>
          <c:w val="0.44586184574461823"/>
          <c:h val="0.25896486623382597"/>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Gross Capital</a:t>
            </a:r>
            <a:r>
              <a:rPr lang="en-US" baseline="0"/>
              <a:t> Formation, Composition</a:t>
            </a:r>
            <a:endParaRPr lang="en-US"/>
          </a:p>
        </c:rich>
      </c:tx>
      <c:overlay val="1"/>
    </c:title>
    <c:autoTitleDeleted val="0"/>
    <c:plotArea>
      <c:layout>
        <c:manualLayout>
          <c:layoutTarget val="inner"/>
          <c:xMode val="edge"/>
          <c:yMode val="edge"/>
          <c:x val="8.9673195987872101E-2"/>
          <c:y val="0.10069975631409506"/>
          <c:w val="0.89048400642839232"/>
          <c:h val="0.70536531509785061"/>
        </c:manualLayout>
      </c:layout>
      <c:barChart>
        <c:barDir val="col"/>
        <c:grouping val="stacked"/>
        <c:varyColors val="0"/>
        <c:ser>
          <c:idx val="0"/>
          <c:order val="0"/>
          <c:tx>
            <c:strRef>
              <c:f>'Figure 4.4'!$B$25</c:f>
              <c:strCache>
                <c:ptCount val="1"/>
                <c:pt idx="0">
                  <c:v>The Caribbean, Public GFCF</c:v>
                </c:pt>
              </c:strCache>
            </c:strRef>
          </c:tx>
          <c:invertIfNegative val="0"/>
          <c:cat>
            <c:numRef>
              <c:f>'Figure 4.4'!$M$24:$AH$24</c:f>
              <c:numCache>
                <c:formatCode>General</c:formatCode>
                <c:ptCount val="2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numCache>
            </c:numRef>
          </c:cat>
          <c:val>
            <c:numRef>
              <c:f>'Figure 4.4'!$M$25:$AH$25</c:f>
              <c:numCache>
                <c:formatCode>General</c:formatCode>
                <c:ptCount val="22"/>
                <c:pt idx="0">
                  <c:v>7.5118255373890164E-2</c:v>
                </c:pt>
                <c:pt idx="1">
                  <c:v>6.5915813323163569E-2</c:v>
                </c:pt>
                <c:pt idx="2">
                  <c:v>5.7208529013138915E-2</c:v>
                </c:pt>
                <c:pt idx="3">
                  <c:v>6.113891727005584E-2</c:v>
                </c:pt>
                <c:pt idx="4">
                  <c:v>6.207201902541637E-2</c:v>
                </c:pt>
                <c:pt idx="5">
                  <c:v>5.6681756579774339E-2</c:v>
                </c:pt>
                <c:pt idx="6">
                  <c:v>6.6236421418369634E-2</c:v>
                </c:pt>
                <c:pt idx="7">
                  <c:v>7.1530750575426086E-2</c:v>
                </c:pt>
                <c:pt idx="8">
                  <c:v>6.1654904225228693E-2</c:v>
                </c:pt>
                <c:pt idx="9">
                  <c:v>7.373491082725378E-2</c:v>
                </c:pt>
                <c:pt idx="10">
                  <c:v>7.131722191021922E-2</c:v>
                </c:pt>
                <c:pt idx="11">
                  <c:v>7.6748647411224946E-2</c:v>
                </c:pt>
                <c:pt idx="12">
                  <c:v>7.5754423356493197E-2</c:v>
                </c:pt>
                <c:pt idx="13">
                  <c:v>7.1975272052442876E-2</c:v>
                </c:pt>
                <c:pt idx="14">
                  <c:v>7.0771629762814453E-2</c:v>
                </c:pt>
                <c:pt idx="15">
                  <c:v>8.6182606064081124E-2</c:v>
                </c:pt>
                <c:pt idx="16">
                  <c:v>9.4001955076516111E-2</c:v>
                </c:pt>
                <c:pt idx="17">
                  <c:v>9.4736498233086774E-2</c:v>
                </c:pt>
                <c:pt idx="18">
                  <c:v>8.2164131899335413E-2</c:v>
                </c:pt>
                <c:pt idx="19">
                  <c:v>8.5429134479929197E-2</c:v>
                </c:pt>
                <c:pt idx="20">
                  <c:v>8.4288074313816769E-2</c:v>
                </c:pt>
                <c:pt idx="21">
                  <c:v>8.5819936632665919E-2</c:v>
                </c:pt>
              </c:numCache>
            </c:numRef>
          </c:val>
        </c:ser>
        <c:ser>
          <c:idx val="1"/>
          <c:order val="1"/>
          <c:tx>
            <c:strRef>
              <c:f>'Figure 4.4'!$B$26</c:f>
              <c:strCache>
                <c:ptCount val="1"/>
                <c:pt idx="0">
                  <c:v>The Caribbean, Private GFCF</c:v>
                </c:pt>
              </c:strCache>
            </c:strRef>
          </c:tx>
          <c:invertIfNegative val="0"/>
          <c:cat>
            <c:numRef>
              <c:f>'Figure 4.4'!$M$24:$AH$24</c:f>
              <c:numCache>
                <c:formatCode>General</c:formatCode>
                <c:ptCount val="2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numCache>
            </c:numRef>
          </c:cat>
          <c:val>
            <c:numRef>
              <c:f>'Figure 4.4'!$M$26:$AH$26</c:f>
              <c:numCache>
                <c:formatCode>General</c:formatCode>
                <c:ptCount val="22"/>
                <c:pt idx="0">
                  <c:v>0.17481438992497556</c:v>
                </c:pt>
                <c:pt idx="1">
                  <c:v>0.16977954825344801</c:v>
                </c:pt>
                <c:pt idx="2">
                  <c:v>0.16417648190762926</c:v>
                </c:pt>
                <c:pt idx="3">
                  <c:v>0.15748859737896878</c:v>
                </c:pt>
                <c:pt idx="4">
                  <c:v>0.15776288266566529</c:v>
                </c:pt>
                <c:pt idx="5">
                  <c:v>0.17629392804344252</c:v>
                </c:pt>
                <c:pt idx="6">
                  <c:v>0.17295208137907336</c:v>
                </c:pt>
                <c:pt idx="7">
                  <c:v>0.18381434306716232</c:v>
                </c:pt>
                <c:pt idx="8">
                  <c:v>0.20008358694324557</c:v>
                </c:pt>
                <c:pt idx="9">
                  <c:v>0.1662122881896661</c:v>
                </c:pt>
                <c:pt idx="10">
                  <c:v>0.17446947962496001</c:v>
                </c:pt>
                <c:pt idx="11">
                  <c:v>0.16025843005481724</c:v>
                </c:pt>
                <c:pt idx="12">
                  <c:v>0.14047926947287898</c:v>
                </c:pt>
                <c:pt idx="13">
                  <c:v>0.16118580714276581</c:v>
                </c:pt>
                <c:pt idx="14">
                  <c:v>0.1575852725848956</c:v>
                </c:pt>
                <c:pt idx="15">
                  <c:v>0.16824902329679176</c:v>
                </c:pt>
                <c:pt idx="16">
                  <c:v>0.1923962913561103</c:v>
                </c:pt>
                <c:pt idx="17">
                  <c:v>0.17282933930371419</c:v>
                </c:pt>
                <c:pt idx="18">
                  <c:v>0.17770952605902457</c:v>
                </c:pt>
                <c:pt idx="19">
                  <c:v>0.14961866666670032</c:v>
                </c:pt>
                <c:pt idx="20">
                  <c:v>0.15661778422044126</c:v>
                </c:pt>
                <c:pt idx="21">
                  <c:v>0.16623265716744343</c:v>
                </c:pt>
              </c:numCache>
            </c:numRef>
          </c:val>
        </c:ser>
        <c:dLbls>
          <c:showLegendKey val="0"/>
          <c:showVal val="0"/>
          <c:showCatName val="0"/>
          <c:showSerName val="0"/>
          <c:showPercent val="0"/>
          <c:showBubbleSize val="0"/>
        </c:dLbls>
        <c:gapWidth val="80"/>
        <c:overlap val="100"/>
        <c:axId val="478543872"/>
        <c:axId val="478545408"/>
      </c:barChart>
      <c:lineChart>
        <c:grouping val="standard"/>
        <c:varyColors val="0"/>
        <c:ser>
          <c:idx val="2"/>
          <c:order val="2"/>
          <c:tx>
            <c:strRef>
              <c:f>'Figure 4.4'!$B$27</c:f>
              <c:strCache>
                <c:ptCount val="1"/>
                <c:pt idx="0">
                  <c:v>ROSE, Public GFCF</c:v>
                </c:pt>
              </c:strCache>
            </c:strRef>
          </c:tx>
          <c:spPr>
            <a:ln>
              <a:noFill/>
            </a:ln>
          </c:spPr>
          <c:marker>
            <c:symbol val="square"/>
            <c:size val="6"/>
          </c:marker>
          <c:val>
            <c:numRef>
              <c:f>'Figure 4.4'!$M$27:$AH$27</c:f>
              <c:numCache>
                <c:formatCode>General</c:formatCode>
                <c:ptCount val="22"/>
                <c:pt idx="0">
                  <c:v>0.12701228812328408</c:v>
                </c:pt>
                <c:pt idx="1">
                  <c:v>0.12235737159710955</c:v>
                </c:pt>
                <c:pt idx="2">
                  <c:v>0.11878776815507291</c:v>
                </c:pt>
                <c:pt idx="3">
                  <c:v>0.10952362420657999</c:v>
                </c:pt>
                <c:pt idx="4">
                  <c:v>9.7476818920209207E-2</c:v>
                </c:pt>
                <c:pt idx="5">
                  <c:v>9.0552744581374203E-2</c:v>
                </c:pt>
                <c:pt idx="6">
                  <c:v>9.630187236372019E-2</c:v>
                </c:pt>
                <c:pt idx="7">
                  <c:v>9.3887373189233528E-2</c:v>
                </c:pt>
                <c:pt idx="8">
                  <c:v>9.2069359396965714E-2</c:v>
                </c:pt>
                <c:pt idx="9">
                  <c:v>8.0130838028340326E-2</c:v>
                </c:pt>
                <c:pt idx="10">
                  <c:v>7.0399675534029746E-2</c:v>
                </c:pt>
                <c:pt idx="11">
                  <c:v>8.0451027848752174E-2</c:v>
                </c:pt>
                <c:pt idx="12">
                  <c:v>8.1058989031752973E-2</c:v>
                </c:pt>
                <c:pt idx="13">
                  <c:v>7.4628796078614792E-2</c:v>
                </c:pt>
                <c:pt idx="14">
                  <c:v>6.9138075770237853E-2</c:v>
                </c:pt>
                <c:pt idx="15">
                  <c:v>6.6998192933802644E-2</c:v>
                </c:pt>
                <c:pt idx="16">
                  <c:v>7.3347585259709025E-2</c:v>
                </c:pt>
                <c:pt idx="17">
                  <c:v>7.7360597926345198E-2</c:v>
                </c:pt>
                <c:pt idx="18">
                  <c:v>8.1291435626281439E-2</c:v>
                </c:pt>
                <c:pt idx="19">
                  <c:v>0.10844253197253058</c:v>
                </c:pt>
                <c:pt idx="20">
                  <c:v>0.10248181825748402</c:v>
                </c:pt>
                <c:pt idx="21">
                  <c:v>9.891127121662302E-2</c:v>
                </c:pt>
              </c:numCache>
            </c:numRef>
          </c:val>
          <c:smooth val="0"/>
        </c:ser>
        <c:ser>
          <c:idx val="3"/>
          <c:order val="3"/>
          <c:tx>
            <c:strRef>
              <c:f>'Figure 4.4'!$B$28</c:f>
              <c:strCache>
                <c:ptCount val="1"/>
                <c:pt idx="0">
                  <c:v>ROSE, Private GFCF</c:v>
                </c:pt>
              </c:strCache>
            </c:strRef>
          </c:tx>
          <c:spPr>
            <a:ln>
              <a:noFill/>
            </a:ln>
          </c:spPr>
          <c:marker>
            <c:symbol val="square"/>
            <c:size val="7"/>
          </c:marker>
          <c:val>
            <c:numRef>
              <c:f>'Figure 4.4'!$M$28:$AH$28</c:f>
              <c:numCache>
                <c:formatCode>General</c:formatCode>
                <c:ptCount val="22"/>
                <c:pt idx="0">
                  <c:v>0.13686165410166165</c:v>
                </c:pt>
                <c:pt idx="1">
                  <c:v>0.14558256117824678</c:v>
                </c:pt>
                <c:pt idx="2">
                  <c:v>0.15988328407692698</c:v>
                </c:pt>
                <c:pt idx="3">
                  <c:v>0.16563413487464859</c:v>
                </c:pt>
                <c:pt idx="4">
                  <c:v>0.18986373810188512</c:v>
                </c:pt>
                <c:pt idx="5">
                  <c:v>0.19497515401171395</c:v>
                </c:pt>
                <c:pt idx="6">
                  <c:v>0.20486787515753024</c:v>
                </c:pt>
                <c:pt idx="7">
                  <c:v>0.17506684448860718</c:v>
                </c:pt>
                <c:pt idx="8">
                  <c:v>0.19448721694246657</c:v>
                </c:pt>
                <c:pt idx="9">
                  <c:v>0.17428661745609339</c:v>
                </c:pt>
                <c:pt idx="10">
                  <c:v>0.17191807464562092</c:v>
                </c:pt>
                <c:pt idx="11">
                  <c:v>0.17298512836163427</c:v>
                </c:pt>
                <c:pt idx="12">
                  <c:v>0.16041681015883416</c:v>
                </c:pt>
                <c:pt idx="13">
                  <c:v>0.17772974523605567</c:v>
                </c:pt>
                <c:pt idx="14">
                  <c:v>0.18250382042414415</c:v>
                </c:pt>
                <c:pt idx="15">
                  <c:v>0.21430981615448444</c:v>
                </c:pt>
                <c:pt idx="16">
                  <c:v>0.19488048371299171</c:v>
                </c:pt>
                <c:pt idx="17">
                  <c:v>0.21024611027224704</c:v>
                </c:pt>
                <c:pt idx="18">
                  <c:v>0.19478733113853239</c:v>
                </c:pt>
                <c:pt idx="19">
                  <c:v>0.17072639670149503</c:v>
                </c:pt>
                <c:pt idx="20">
                  <c:v>0.17056205221636878</c:v>
                </c:pt>
                <c:pt idx="21">
                  <c:v>0.1742618856370434</c:v>
                </c:pt>
              </c:numCache>
            </c:numRef>
          </c:val>
          <c:smooth val="0"/>
        </c:ser>
        <c:dLbls>
          <c:showLegendKey val="0"/>
          <c:showVal val="0"/>
          <c:showCatName val="0"/>
          <c:showSerName val="0"/>
          <c:showPercent val="0"/>
          <c:showBubbleSize val="0"/>
        </c:dLbls>
        <c:marker val="1"/>
        <c:smooth val="0"/>
        <c:axId val="478543872"/>
        <c:axId val="478545408"/>
      </c:lineChart>
      <c:catAx>
        <c:axId val="478543872"/>
        <c:scaling>
          <c:orientation val="minMax"/>
        </c:scaling>
        <c:delete val="0"/>
        <c:axPos val="b"/>
        <c:numFmt formatCode="General" sourceLinked="1"/>
        <c:majorTickMark val="out"/>
        <c:minorTickMark val="none"/>
        <c:tickLblPos val="nextTo"/>
        <c:txPr>
          <a:bodyPr/>
          <a:lstStyle/>
          <a:p>
            <a:pPr>
              <a:defRPr sz="1100"/>
            </a:pPr>
            <a:endParaRPr lang="en-US"/>
          </a:p>
        </c:txPr>
        <c:crossAx val="478545408"/>
        <c:crosses val="autoZero"/>
        <c:auto val="1"/>
        <c:lblAlgn val="ctr"/>
        <c:lblOffset val="100"/>
        <c:noMultiLvlLbl val="0"/>
      </c:catAx>
      <c:valAx>
        <c:axId val="478545408"/>
        <c:scaling>
          <c:orientation val="minMax"/>
        </c:scaling>
        <c:delete val="0"/>
        <c:axPos val="l"/>
        <c:majorGridlines/>
        <c:title>
          <c:tx>
            <c:rich>
              <a:bodyPr rot="-5400000" vert="horz"/>
              <a:lstStyle/>
              <a:p>
                <a:pPr>
                  <a:defRPr sz="1200" b="1"/>
                </a:pPr>
                <a:r>
                  <a:rPr lang="en-US" sz="1200" b="1"/>
                  <a:t>% GDP</a:t>
                </a:r>
              </a:p>
            </c:rich>
          </c:tx>
          <c:layout>
            <c:manualLayout>
              <c:xMode val="edge"/>
              <c:yMode val="edge"/>
              <c:x val="6.7852969021232057E-3"/>
              <c:y val="0.38622003334649224"/>
            </c:manualLayout>
          </c:layout>
          <c:overlay val="0"/>
        </c:title>
        <c:numFmt formatCode="General" sourceLinked="1"/>
        <c:majorTickMark val="out"/>
        <c:minorTickMark val="none"/>
        <c:tickLblPos val="nextTo"/>
        <c:txPr>
          <a:bodyPr/>
          <a:lstStyle/>
          <a:p>
            <a:pPr>
              <a:defRPr sz="1100"/>
            </a:pPr>
            <a:endParaRPr lang="en-US"/>
          </a:p>
        </c:txPr>
        <c:crossAx val="478543872"/>
        <c:crosses val="autoZero"/>
        <c:crossBetween val="between"/>
      </c:valAx>
    </c:plotArea>
    <c:legend>
      <c:legendPos val="b"/>
      <c:overlay val="0"/>
      <c:txPr>
        <a:bodyPr/>
        <a:lstStyle/>
        <a:p>
          <a:pPr>
            <a:defRPr sz="1200"/>
          </a:pPr>
          <a:endParaRPr lang="en-US"/>
        </a:p>
      </c:txPr>
    </c:legend>
    <c:plotVisOnly val="1"/>
    <c:dispBlanksAs val="gap"/>
    <c:showDLblsOverMax val="0"/>
  </c:chart>
  <c:printSettings>
    <c:headerFooter/>
    <c:pageMargins b="0.75" l="0.7" r="0.7"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70966151172641E-2"/>
          <c:y val="2.717796091037817E-2"/>
          <c:w val="0.91787364962286999"/>
          <c:h val="0.8711245090756824"/>
        </c:manualLayout>
      </c:layout>
      <c:lineChart>
        <c:grouping val="standard"/>
        <c:varyColors val="0"/>
        <c:ser>
          <c:idx val="0"/>
          <c:order val="0"/>
          <c:tx>
            <c:strRef>
              <c:f>'Figure 4.4'!$N$35</c:f>
              <c:strCache>
                <c:ptCount val="1"/>
                <c:pt idx="0">
                  <c:v>C6</c:v>
                </c:pt>
              </c:strCache>
            </c:strRef>
          </c:tx>
          <c:spPr>
            <a:ln w="44450">
              <a:solidFill>
                <a:schemeClr val="accent3"/>
              </a:solidFill>
            </a:ln>
          </c:spPr>
          <c:marker>
            <c:symbol val="none"/>
          </c:marker>
          <c:cat>
            <c:strRef>
              <c:f>'Figure 4.4'!$M$1:$AG$1</c:f>
              <c:strCach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strCache>
            </c:strRef>
          </c:cat>
          <c:val>
            <c:numRef>
              <c:f>'Figure 4.4'!$M$15:$AG$15</c:f>
              <c:numCache>
                <c:formatCode>General</c:formatCode>
                <c:ptCount val="21"/>
                <c:pt idx="0">
                  <c:v>0.68069065260483474</c:v>
                </c:pt>
                <c:pt idx="1">
                  <c:v>0.50704887800206366</c:v>
                </c:pt>
                <c:pt idx="2">
                  <c:v>0.70109281196032625</c:v>
                </c:pt>
                <c:pt idx="3">
                  <c:v>0.73331983307537496</c:v>
                </c:pt>
                <c:pt idx="4">
                  <c:v>0.51678988208110055</c:v>
                </c:pt>
                <c:pt idx="5">
                  <c:v>0.39366566514389689</c:v>
                </c:pt>
                <c:pt idx="6">
                  <c:v>0.57929189020111727</c:v>
                </c:pt>
                <c:pt idx="7">
                  <c:v>0.45956776952278972</c:v>
                </c:pt>
                <c:pt idx="8">
                  <c:v>0.36881075922879142</c:v>
                </c:pt>
                <c:pt idx="9">
                  <c:v>0.48654994568962578</c:v>
                </c:pt>
                <c:pt idx="10">
                  <c:v>0.63404096064900795</c:v>
                </c:pt>
                <c:pt idx="11">
                  <c:v>0.80694230299355363</c:v>
                </c:pt>
                <c:pt idx="12">
                  <c:v>0.75742541786158757</c:v>
                </c:pt>
                <c:pt idx="13">
                  <c:v>0.72743940587152434</c:v>
                </c:pt>
                <c:pt idx="14">
                  <c:v>0.74370034488777803</c:v>
                </c:pt>
                <c:pt idx="15">
                  <c:v>0.80158231074423791</c:v>
                </c:pt>
                <c:pt idx="16">
                  <c:v>0.92260639033198977</c:v>
                </c:pt>
                <c:pt idx="17">
                  <c:v>0.99690959811823676</c:v>
                </c:pt>
                <c:pt idx="18">
                  <c:v>0.80425765404000082</c:v>
                </c:pt>
                <c:pt idx="19">
                  <c:v>1.2653245082307003</c:v>
                </c:pt>
                <c:pt idx="20">
                  <c:v>1.1695569578372427</c:v>
                </c:pt>
              </c:numCache>
            </c:numRef>
          </c:val>
          <c:smooth val="1"/>
        </c:ser>
        <c:ser>
          <c:idx val="1"/>
          <c:order val="1"/>
          <c:tx>
            <c:strRef>
              <c:f>'Figure 4.4'!$B$16</c:f>
              <c:strCache>
                <c:ptCount val="1"/>
                <c:pt idx="0">
                  <c:v>ROSE</c:v>
                </c:pt>
              </c:strCache>
            </c:strRef>
          </c:tx>
          <c:spPr>
            <a:ln w="34925">
              <a:prstDash val="sysDash"/>
            </a:ln>
          </c:spPr>
          <c:marker>
            <c:symbol val="none"/>
          </c:marker>
          <c:cat>
            <c:strRef>
              <c:f>'Figure 4.4'!$M$1:$AG$1</c:f>
              <c:strCach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strCache>
            </c:strRef>
          </c:cat>
          <c:val>
            <c:numRef>
              <c:f>'Figure 4.4'!$M$21:$AG$21</c:f>
              <c:numCache>
                <c:formatCode>General</c:formatCode>
                <c:ptCount val="21"/>
                <c:pt idx="0">
                  <c:v>6.1362159684434973E-2</c:v>
                </c:pt>
                <c:pt idx="1">
                  <c:v>0.97134495723829173</c:v>
                </c:pt>
                <c:pt idx="2">
                  <c:v>0.94010100749720682</c:v>
                </c:pt>
                <c:pt idx="3">
                  <c:v>0.72517976381778748</c:v>
                </c:pt>
                <c:pt idx="4">
                  <c:v>0.61718655117648547</c:v>
                </c:pt>
                <c:pt idx="5">
                  <c:v>0.59760532603398286</c:v>
                </c:pt>
                <c:pt idx="6">
                  <c:v>0.70492513633302911</c:v>
                </c:pt>
                <c:pt idx="7">
                  <c:v>0.80244970521508852</c:v>
                </c:pt>
                <c:pt idx="8">
                  <c:v>0.71327251293511873</c:v>
                </c:pt>
                <c:pt idx="9">
                  <c:v>0.61260817135750956</c:v>
                </c:pt>
                <c:pt idx="10">
                  <c:v>0.45201475789502699</c:v>
                </c:pt>
                <c:pt idx="11">
                  <c:v>0.96592668827423833</c:v>
                </c:pt>
                <c:pt idx="12">
                  <c:v>0.63130438725176252</c:v>
                </c:pt>
                <c:pt idx="13">
                  <c:v>0.65158096283863387</c:v>
                </c:pt>
                <c:pt idx="14">
                  <c:v>0.37410722810764813</c:v>
                </c:pt>
                <c:pt idx="15">
                  <c:v>0.38515787213168934</c:v>
                </c:pt>
                <c:pt idx="16">
                  <c:v>0.68331530503772375</c:v>
                </c:pt>
                <c:pt idx="17">
                  <c:v>0.43985439643858321</c:v>
                </c:pt>
                <c:pt idx="18">
                  <c:v>0.54812178133670397</c:v>
                </c:pt>
                <c:pt idx="19">
                  <c:v>0.72793781165175986</c:v>
                </c:pt>
                <c:pt idx="20">
                  <c:v>0.71657355008067203</c:v>
                </c:pt>
              </c:numCache>
            </c:numRef>
          </c:val>
          <c:smooth val="1"/>
        </c:ser>
        <c:dLbls>
          <c:showLegendKey val="0"/>
          <c:showVal val="0"/>
          <c:showCatName val="0"/>
          <c:showSerName val="0"/>
          <c:showPercent val="0"/>
          <c:showBubbleSize val="0"/>
        </c:dLbls>
        <c:marker val="1"/>
        <c:smooth val="0"/>
        <c:axId val="478598272"/>
        <c:axId val="478599808"/>
      </c:lineChart>
      <c:catAx>
        <c:axId val="478598272"/>
        <c:scaling>
          <c:orientation val="minMax"/>
        </c:scaling>
        <c:delete val="0"/>
        <c:axPos val="b"/>
        <c:numFmt formatCode="General" sourceLinked="1"/>
        <c:majorTickMark val="out"/>
        <c:minorTickMark val="none"/>
        <c:tickLblPos val="nextTo"/>
        <c:txPr>
          <a:bodyPr/>
          <a:lstStyle/>
          <a:p>
            <a:pPr>
              <a:defRPr sz="1100"/>
            </a:pPr>
            <a:endParaRPr lang="en-US"/>
          </a:p>
        </c:txPr>
        <c:crossAx val="478599808"/>
        <c:crosses val="autoZero"/>
        <c:auto val="1"/>
        <c:lblAlgn val="ctr"/>
        <c:lblOffset val="100"/>
        <c:tickLblSkip val="2"/>
        <c:noMultiLvlLbl val="0"/>
      </c:catAx>
      <c:valAx>
        <c:axId val="478599808"/>
        <c:scaling>
          <c:orientation val="minMax"/>
        </c:scaling>
        <c:delete val="0"/>
        <c:axPos val="l"/>
        <c:numFmt formatCode="General" sourceLinked="1"/>
        <c:majorTickMark val="out"/>
        <c:minorTickMark val="none"/>
        <c:tickLblPos val="nextTo"/>
        <c:txPr>
          <a:bodyPr/>
          <a:lstStyle/>
          <a:p>
            <a:pPr>
              <a:defRPr sz="1100"/>
            </a:pPr>
            <a:endParaRPr lang="en-US"/>
          </a:p>
        </c:txPr>
        <c:crossAx val="478598272"/>
        <c:crosses val="autoZero"/>
        <c:crossBetween val="between"/>
      </c:valAx>
    </c:plotArea>
    <c:legend>
      <c:legendPos val="b"/>
      <c:layout>
        <c:manualLayout>
          <c:xMode val="edge"/>
          <c:yMode val="edge"/>
          <c:x val="9.9544142957672846E-2"/>
          <c:y val="8.0438988067791678E-2"/>
          <c:w val="0.2247653546321641"/>
          <c:h val="0.10970459576831608"/>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GFCF</a:t>
            </a:r>
            <a:r>
              <a:rPr lang="en-US" baseline="0"/>
              <a:t> (public/private)</a:t>
            </a:r>
            <a:endParaRPr lang="en-US"/>
          </a:p>
        </c:rich>
      </c:tx>
      <c:overlay val="1"/>
    </c:title>
    <c:autoTitleDeleted val="0"/>
    <c:plotArea>
      <c:layout>
        <c:manualLayout>
          <c:layoutTarget val="inner"/>
          <c:xMode val="edge"/>
          <c:yMode val="edge"/>
          <c:x val="4.9879698726890354E-2"/>
          <c:y val="0.18479991625298212"/>
          <c:w val="0.9308284596230868"/>
          <c:h val="0.64530307955616084"/>
        </c:manualLayout>
      </c:layout>
      <c:lineChart>
        <c:grouping val="standard"/>
        <c:varyColors val="0"/>
        <c:ser>
          <c:idx val="0"/>
          <c:order val="0"/>
          <c:tx>
            <c:strRef>
              <c:f>'Figure 4.4'!$B$20</c:f>
              <c:strCache>
                <c:ptCount val="1"/>
                <c:pt idx="0">
                  <c:v>The Caribbean*</c:v>
                </c:pt>
              </c:strCache>
            </c:strRef>
          </c:tx>
          <c:spPr>
            <a:ln w="34925"/>
          </c:spPr>
          <c:marker>
            <c:symbol val="none"/>
          </c:marker>
          <c:cat>
            <c:strRef>
              <c:f>'Figure 4.4'!$M$1:$AG$1</c:f>
              <c:strCach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strCache>
            </c:strRef>
          </c:cat>
          <c:val>
            <c:numRef>
              <c:f>'Figure 4.4'!$M$20:$AG$20</c:f>
              <c:numCache>
                <c:formatCode>General</c:formatCode>
                <c:ptCount val="21"/>
                <c:pt idx="0">
                  <c:v>0.68390156091789389</c:v>
                </c:pt>
                <c:pt idx="1">
                  <c:v>0.451526439558814</c:v>
                </c:pt>
                <c:pt idx="2">
                  <c:v>0.69345236502598229</c:v>
                </c:pt>
                <c:pt idx="3">
                  <c:v>0.7519670644059806</c:v>
                </c:pt>
                <c:pt idx="4">
                  <c:v>0.53978236631190235</c:v>
                </c:pt>
                <c:pt idx="5">
                  <c:v>0.41737497138069912</c:v>
                </c:pt>
                <c:pt idx="6">
                  <c:v>0.6216998172265874</c:v>
                </c:pt>
                <c:pt idx="7">
                  <c:v>0.47675447473925431</c:v>
                </c:pt>
                <c:pt idx="8">
                  <c:v>0.3821249214520806</c:v>
                </c:pt>
                <c:pt idx="9">
                  <c:v>0.48567970944865768</c:v>
                </c:pt>
                <c:pt idx="10">
                  <c:v>0.62857087120695432</c:v>
                </c:pt>
                <c:pt idx="11">
                  <c:v>0.87097876176939826</c:v>
                </c:pt>
                <c:pt idx="12">
                  <c:v>0.82620461529723999</c:v>
                </c:pt>
                <c:pt idx="13">
                  <c:v>0.79291043188313759</c:v>
                </c:pt>
                <c:pt idx="14">
                  <c:v>0.7608537713108775</c:v>
                </c:pt>
                <c:pt idx="15">
                  <c:v>0.74520256648133121</c:v>
                </c:pt>
                <c:pt idx="16">
                  <c:v>0.73105625694397547</c:v>
                </c:pt>
                <c:pt idx="17">
                  <c:v>0.78050883714835551</c:v>
                </c:pt>
                <c:pt idx="18">
                  <c:v>0.62967615870819871</c:v>
                </c:pt>
                <c:pt idx="19">
                  <c:v>0.99065849340666745</c:v>
                </c:pt>
                <c:pt idx="20">
                  <c:v>0.91567935835245873</c:v>
                </c:pt>
              </c:numCache>
            </c:numRef>
          </c:val>
          <c:smooth val="0"/>
        </c:ser>
        <c:ser>
          <c:idx val="1"/>
          <c:order val="1"/>
          <c:tx>
            <c:strRef>
              <c:f>'Figure 4.4'!$B$16</c:f>
              <c:strCache>
                <c:ptCount val="1"/>
                <c:pt idx="0">
                  <c:v>ROSE</c:v>
                </c:pt>
              </c:strCache>
            </c:strRef>
          </c:tx>
          <c:spPr>
            <a:ln w="34925">
              <a:prstDash val="sysDash"/>
            </a:ln>
          </c:spPr>
          <c:marker>
            <c:symbol val="none"/>
          </c:marker>
          <c:cat>
            <c:strRef>
              <c:f>'Figure 4.4'!$M$1:$AG$1</c:f>
              <c:strCach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strCache>
            </c:strRef>
          </c:cat>
          <c:val>
            <c:numRef>
              <c:f>'Figure 4.4'!$M$16:$AG$16</c:f>
              <c:numCache>
                <c:formatCode>General</c:formatCode>
                <c:ptCount val="21"/>
                <c:pt idx="0">
                  <c:v>6.1362159684434973E-2</c:v>
                </c:pt>
                <c:pt idx="1">
                  <c:v>0.97134495723829173</c:v>
                </c:pt>
                <c:pt idx="2">
                  <c:v>0.94010100749720682</c:v>
                </c:pt>
                <c:pt idx="3">
                  <c:v>0.72517976381778748</c:v>
                </c:pt>
                <c:pt idx="4">
                  <c:v>0.61718655117648547</c:v>
                </c:pt>
                <c:pt idx="5">
                  <c:v>0.59760532603398286</c:v>
                </c:pt>
                <c:pt idx="6">
                  <c:v>0.70492513633302911</c:v>
                </c:pt>
                <c:pt idx="7">
                  <c:v>0.80244970521508852</c:v>
                </c:pt>
                <c:pt idx="8">
                  <c:v>0.71327251293511873</c:v>
                </c:pt>
                <c:pt idx="9">
                  <c:v>0.61260817135750956</c:v>
                </c:pt>
                <c:pt idx="10">
                  <c:v>0.45201475789502699</c:v>
                </c:pt>
                <c:pt idx="11">
                  <c:v>0.96592668827423833</c:v>
                </c:pt>
                <c:pt idx="12">
                  <c:v>0.63130438725176252</c:v>
                </c:pt>
                <c:pt idx="13">
                  <c:v>0.65158096283863387</c:v>
                </c:pt>
                <c:pt idx="14">
                  <c:v>0.37410722810764813</c:v>
                </c:pt>
                <c:pt idx="15">
                  <c:v>0.38515787213168934</c:v>
                </c:pt>
                <c:pt idx="16">
                  <c:v>0.68331530503772375</c:v>
                </c:pt>
                <c:pt idx="17">
                  <c:v>0.43985439643858321</c:v>
                </c:pt>
                <c:pt idx="18">
                  <c:v>0.54812178133670397</c:v>
                </c:pt>
                <c:pt idx="19">
                  <c:v>0.72793781165175986</c:v>
                </c:pt>
                <c:pt idx="20">
                  <c:v>0.71657355008067203</c:v>
                </c:pt>
              </c:numCache>
            </c:numRef>
          </c:val>
          <c:smooth val="0"/>
        </c:ser>
        <c:dLbls>
          <c:showLegendKey val="0"/>
          <c:showVal val="0"/>
          <c:showCatName val="0"/>
          <c:showSerName val="0"/>
          <c:showPercent val="0"/>
          <c:showBubbleSize val="0"/>
        </c:dLbls>
        <c:marker val="1"/>
        <c:smooth val="0"/>
        <c:axId val="478952448"/>
        <c:axId val="478954240"/>
      </c:lineChart>
      <c:catAx>
        <c:axId val="478952448"/>
        <c:scaling>
          <c:orientation val="minMax"/>
        </c:scaling>
        <c:delete val="0"/>
        <c:axPos val="b"/>
        <c:numFmt formatCode="General" sourceLinked="1"/>
        <c:majorTickMark val="out"/>
        <c:minorTickMark val="none"/>
        <c:tickLblPos val="nextTo"/>
        <c:txPr>
          <a:bodyPr/>
          <a:lstStyle/>
          <a:p>
            <a:pPr>
              <a:defRPr sz="1100"/>
            </a:pPr>
            <a:endParaRPr lang="en-US"/>
          </a:p>
        </c:txPr>
        <c:crossAx val="478954240"/>
        <c:crosses val="autoZero"/>
        <c:auto val="1"/>
        <c:lblAlgn val="ctr"/>
        <c:lblOffset val="100"/>
        <c:noMultiLvlLbl val="0"/>
      </c:catAx>
      <c:valAx>
        <c:axId val="478954240"/>
        <c:scaling>
          <c:orientation val="minMax"/>
          <c:max val="2"/>
        </c:scaling>
        <c:delete val="0"/>
        <c:axPos val="l"/>
        <c:numFmt formatCode="General" sourceLinked="1"/>
        <c:majorTickMark val="out"/>
        <c:minorTickMark val="none"/>
        <c:tickLblPos val="nextTo"/>
        <c:crossAx val="478952448"/>
        <c:crosses val="autoZero"/>
        <c:crossBetween val="between"/>
      </c:valAx>
    </c:plotArea>
    <c:legend>
      <c:legendPos val="b"/>
      <c:overlay val="0"/>
      <c:txPr>
        <a:bodyPr/>
        <a:lstStyle/>
        <a:p>
          <a:pPr>
            <a:defRPr sz="1200"/>
          </a:pPr>
          <a:endParaRPr lang="en-US"/>
        </a:p>
      </c:txPr>
    </c:legend>
    <c:plotVisOnly val="1"/>
    <c:dispBlanksAs val="gap"/>
    <c:showDLblsOverMax val="0"/>
  </c:chart>
  <c:printSettings>
    <c:headerFooter/>
    <c:pageMargins b="0.75" l="0.7" r="0.7" t="0.75" header="0.3" footer="0.3"/>
    <c:pageSetup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Bahamas: TFP relative cumulative growth</a:t>
            </a:r>
          </a:p>
        </c:rich>
      </c:tx>
      <c:layout/>
      <c:overlay val="0"/>
    </c:title>
    <c:autoTitleDeleted val="0"/>
    <c:plotArea>
      <c:layout/>
      <c:lineChart>
        <c:grouping val="standard"/>
        <c:varyColors val="0"/>
        <c:ser>
          <c:idx val="0"/>
          <c:order val="0"/>
          <c:tx>
            <c:v>Bahamas</c:v>
          </c:tx>
          <c:marker>
            <c:symbol val="none"/>
          </c:marker>
          <c:cat>
            <c:numRef>
              <c:f>'Figure 4.5'!$A$2:$A$30</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4.5'!$O$2:$O$30</c:f>
              <c:numCache>
                <c:formatCode>0.0</c:formatCode>
                <c:ptCount val="29"/>
                <c:pt idx="0" formatCode="General">
                  <c:v>1</c:v>
                </c:pt>
                <c:pt idx="1">
                  <c:v>1.012945</c:v>
                </c:pt>
                <c:pt idx="2">
                  <c:v>1.0418391</c:v>
                </c:pt>
                <c:pt idx="3">
                  <c:v>1.0750767999999999</c:v>
                </c:pt>
                <c:pt idx="4">
                  <c:v>1.1006986999999999</c:v>
                </c:pt>
                <c:pt idx="5">
                  <c:v>1.0967841</c:v>
                </c:pt>
                <c:pt idx="6">
                  <c:v>1.0855199</c:v>
                </c:pt>
                <c:pt idx="7">
                  <c:v>1.0569885999999999</c:v>
                </c:pt>
                <c:pt idx="8">
                  <c:v>1.0154246</c:v>
                </c:pt>
                <c:pt idx="9">
                  <c:v>0.94485059999999998</c:v>
                </c:pt>
                <c:pt idx="10">
                  <c:v>0.87788480000000002</c:v>
                </c:pt>
                <c:pt idx="11">
                  <c:v>0.82484190000000002</c:v>
                </c:pt>
                <c:pt idx="12">
                  <c:v>0.80536830000000004</c:v>
                </c:pt>
                <c:pt idx="13">
                  <c:v>0.81645919999999994</c:v>
                </c:pt>
                <c:pt idx="14">
                  <c:v>0.85695330000000003</c:v>
                </c:pt>
                <c:pt idx="15">
                  <c:v>0.91161150000000002</c:v>
                </c:pt>
                <c:pt idx="16">
                  <c:v>0.97263189999999999</c:v>
                </c:pt>
                <c:pt idx="17">
                  <c:v>1.0238286999999999</c:v>
                </c:pt>
                <c:pt idx="18">
                  <c:v>1.0555532000000001</c:v>
                </c:pt>
                <c:pt idx="19">
                  <c:v>1.0754779999999999</c:v>
                </c:pt>
                <c:pt idx="20">
                  <c:v>1.0788921</c:v>
                </c:pt>
                <c:pt idx="21">
                  <c:v>1.0656585000000001</c:v>
                </c:pt>
                <c:pt idx="22">
                  <c:v>1.0377084999999999</c:v>
                </c:pt>
                <c:pt idx="23">
                  <c:v>1.0020473000000001</c:v>
                </c:pt>
                <c:pt idx="24">
                  <c:v>0.95267659999999998</c:v>
                </c:pt>
                <c:pt idx="25">
                  <c:v>0.89702710000000008</c:v>
                </c:pt>
                <c:pt idx="26">
                  <c:v>0.83139260000000004</c:v>
                </c:pt>
                <c:pt idx="27">
                  <c:v>0.75715379999999999</c:v>
                </c:pt>
                <c:pt idx="28">
                  <c:v>0.6812243</c:v>
                </c:pt>
              </c:numCache>
            </c:numRef>
          </c:val>
          <c:smooth val="0"/>
        </c:ser>
        <c:ser>
          <c:idx val="1"/>
          <c:order val="1"/>
          <c:tx>
            <c:v>ROSE</c:v>
          </c:tx>
          <c:marker>
            <c:symbol val="none"/>
          </c:marker>
          <c:val>
            <c:numRef>
              <c:f>'Figure 4.5'!$P$2:$P$30</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dLbls>
          <c:showLegendKey val="0"/>
          <c:showVal val="0"/>
          <c:showCatName val="0"/>
          <c:showSerName val="0"/>
          <c:showPercent val="0"/>
          <c:showBubbleSize val="0"/>
        </c:dLbls>
        <c:marker val="1"/>
        <c:smooth val="0"/>
        <c:axId val="479438720"/>
        <c:axId val="479440256"/>
      </c:lineChart>
      <c:catAx>
        <c:axId val="479438720"/>
        <c:scaling>
          <c:orientation val="minMax"/>
        </c:scaling>
        <c:delete val="0"/>
        <c:axPos val="b"/>
        <c:numFmt formatCode="General" sourceLinked="1"/>
        <c:majorTickMark val="out"/>
        <c:minorTickMark val="none"/>
        <c:tickLblPos val="nextTo"/>
        <c:crossAx val="479440256"/>
        <c:crosses val="autoZero"/>
        <c:auto val="1"/>
        <c:lblAlgn val="ctr"/>
        <c:lblOffset val="100"/>
        <c:noMultiLvlLbl val="0"/>
      </c:catAx>
      <c:valAx>
        <c:axId val="479440256"/>
        <c:scaling>
          <c:orientation val="minMax"/>
        </c:scaling>
        <c:delete val="0"/>
        <c:axPos val="l"/>
        <c:numFmt formatCode="General" sourceLinked="1"/>
        <c:majorTickMark val="out"/>
        <c:minorTickMark val="none"/>
        <c:tickLblPos val="nextTo"/>
        <c:crossAx val="47943872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Barbados: TFP relative</a:t>
            </a:r>
            <a:r>
              <a:rPr lang="en-US" sz="1400" baseline="0"/>
              <a:t> </a:t>
            </a:r>
            <a:r>
              <a:rPr lang="en-US" sz="1400"/>
              <a:t>cumulative growth</a:t>
            </a:r>
          </a:p>
        </c:rich>
      </c:tx>
      <c:layout/>
      <c:overlay val="0"/>
    </c:title>
    <c:autoTitleDeleted val="0"/>
    <c:plotArea>
      <c:layout/>
      <c:lineChart>
        <c:grouping val="standard"/>
        <c:varyColors val="0"/>
        <c:ser>
          <c:idx val="0"/>
          <c:order val="0"/>
          <c:tx>
            <c:v>Barbados</c:v>
          </c:tx>
          <c:marker>
            <c:symbol val="none"/>
          </c:marker>
          <c:cat>
            <c:numRef>
              <c:f>'Figure 4.5'!$A$31:$A$59</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4.5'!$O$31:$O$59</c:f>
              <c:numCache>
                <c:formatCode>0.0</c:formatCode>
                <c:ptCount val="29"/>
                <c:pt idx="0" formatCode="General">
                  <c:v>1</c:v>
                </c:pt>
                <c:pt idx="1">
                  <c:v>0.99091320000000005</c:v>
                </c:pt>
                <c:pt idx="2">
                  <c:v>0.98951610000000001</c:v>
                </c:pt>
                <c:pt idx="3">
                  <c:v>0.99587729999999997</c:v>
                </c:pt>
                <c:pt idx="4">
                  <c:v>1.00664</c:v>
                </c:pt>
                <c:pt idx="5">
                  <c:v>0.99850550000000005</c:v>
                </c:pt>
                <c:pt idx="6">
                  <c:v>0.98574980000000001</c:v>
                </c:pt>
                <c:pt idx="7">
                  <c:v>0.95691190000000004</c:v>
                </c:pt>
                <c:pt idx="8">
                  <c:v>0.91651760000000004</c:v>
                </c:pt>
                <c:pt idx="9">
                  <c:v>0.85207349999999993</c:v>
                </c:pt>
                <c:pt idx="10">
                  <c:v>0.78971809999999998</c:v>
                </c:pt>
                <c:pt idx="11">
                  <c:v>0.73993739999999997</c:v>
                </c:pt>
                <c:pt idx="12">
                  <c:v>0.71836370000000005</c:v>
                </c:pt>
                <c:pt idx="13">
                  <c:v>0.72047240000000001</c:v>
                </c:pt>
                <c:pt idx="14">
                  <c:v>0.74230170000000006</c:v>
                </c:pt>
                <c:pt idx="15">
                  <c:v>0.77230799999999999</c:v>
                </c:pt>
                <c:pt idx="16">
                  <c:v>0.8010311</c:v>
                </c:pt>
                <c:pt idx="17">
                  <c:v>0.81716009999999994</c:v>
                </c:pt>
                <c:pt idx="18">
                  <c:v>0.81771139999999998</c:v>
                </c:pt>
                <c:pt idx="19">
                  <c:v>0.80489159999999993</c:v>
                </c:pt>
                <c:pt idx="20">
                  <c:v>0.78702260000000002</c:v>
                </c:pt>
                <c:pt idx="21">
                  <c:v>0.76388590000000001</c:v>
                </c:pt>
                <c:pt idx="22">
                  <c:v>0.73587819999999993</c:v>
                </c:pt>
                <c:pt idx="23">
                  <c:v>0.70223150000000001</c:v>
                </c:pt>
                <c:pt idx="24">
                  <c:v>0.65986769999999995</c:v>
                </c:pt>
                <c:pt idx="25">
                  <c:v>0.61686870000000005</c:v>
                </c:pt>
                <c:pt idx="26">
                  <c:v>0.56948209999999999</c:v>
                </c:pt>
                <c:pt idx="27">
                  <c:v>0.51926620000000001</c:v>
                </c:pt>
              </c:numCache>
            </c:numRef>
          </c:val>
          <c:smooth val="0"/>
        </c:ser>
        <c:ser>
          <c:idx val="1"/>
          <c:order val="1"/>
          <c:tx>
            <c:v>ROSE</c:v>
          </c:tx>
          <c:marker>
            <c:symbol val="none"/>
          </c:marker>
          <c:cat>
            <c:numRef>
              <c:f>'Figure 4.5'!$A$31:$A$59</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4.5'!$P$31:$P$59</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numCache>
            </c:numRef>
          </c:val>
          <c:smooth val="0"/>
        </c:ser>
        <c:dLbls>
          <c:showLegendKey val="0"/>
          <c:showVal val="0"/>
          <c:showCatName val="0"/>
          <c:showSerName val="0"/>
          <c:showPercent val="0"/>
          <c:showBubbleSize val="0"/>
        </c:dLbls>
        <c:marker val="1"/>
        <c:smooth val="0"/>
        <c:axId val="479482240"/>
        <c:axId val="479483776"/>
      </c:lineChart>
      <c:catAx>
        <c:axId val="479482240"/>
        <c:scaling>
          <c:orientation val="minMax"/>
        </c:scaling>
        <c:delete val="0"/>
        <c:axPos val="b"/>
        <c:numFmt formatCode="General" sourceLinked="1"/>
        <c:majorTickMark val="out"/>
        <c:minorTickMark val="none"/>
        <c:tickLblPos val="nextTo"/>
        <c:crossAx val="479483776"/>
        <c:crosses val="autoZero"/>
        <c:auto val="1"/>
        <c:lblAlgn val="ctr"/>
        <c:lblOffset val="100"/>
        <c:noMultiLvlLbl val="0"/>
      </c:catAx>
      <c:valAx>
        <c:axId val="479483776"/>
        <c:scaling>
          <c:orientation val="minMax"/>
        </c:scaling>
        <c:delete val="0"/>
        <c:axPos val="l"/>
        <c:numFmt formatCode="General" sourceLinked="1"/>
        <c:majorTickMark val="out"/>
        <c:minorTickMark val="none"/>
        <c:tickLblPos val="nextTo"/>
        <c:crossAx val="4794822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Guyana: TFP relative cumulative growth</a:t>
            </a:r>
          </a:p>
        </c:rich>
      </c:tx>
      <c:overlay val="0"/>
    </c:title>
    <c:autoTitleDeleted val="0"/>
    <c:plotArea>
      <c:layout/>
      <c:lineChart>
        <c:grouping val="standard"/>
        <c:varyColors val="0"/>
        <c:ser>
          <c:idx val="0"/>
          <c:order val="0"/>
          <c:tx>
            <c:v>Guyana</c:v>
          </c:tx>
          <c:marker>
            <c:symbol val="none"/>
          </c:marker>
          <c:cat>
            <c:numRef>
              <c:f>'Figure 4.5'!$A$60:$A$88</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4.5'!$O$60:$O$88</c:f>
              <c:numCache>
                <c:formatCode>0.0</c:formatCode>
                <c:ptCount val="29"/>
                <c:pt idx="0" formatCode="General">
                  <c:v>1</c:v>
                </c:pt>
                <c:pt idx="1">
                  <c:v>0.94735840000000004</c:v>
                </c:pt>
                <c:pt idx="2">
                  <c:v>0.89862090000000006</c:v>
                </c:pt>
                <c:pt idx="3">
                  <c:v>0.86076459999999999</c:v>
                </c:pt>
                <c:pt idx="4">
                  <c:v>0.82604670000000002</c:v>
                </c:pt>
                <c:pt idx="5">
                  <c:v>0.77489249999999998</c:v>
                </c:pt>
                <c:pt idx="6">
                  <c:v>0.72758809999999996</c:v>
                </c:pt>
                <c:pt idx="7">
                  <c:v>0.67949280000000001</c:v>
                </c:pt>
                <c:pt idx="8">
                  <c:v>0.64668820000000005</c:v>
                </c:pt>
                <c:pt idx="9">
                  <c:v>0.62456369999999994</c:v>
                </c:pt>
                <c:pt idx="10">
                  <c:v>0.62803949999999997</c:v>
                </c:pt>
                <c:pt idx="11">
                  <c:v>0.64860910000000005</c:v>
                </c:pt>
                <c:pt idx="12">
                  <c:v>0.67615519999999996</c:v>
                </c:pt>
                <c:pt idx="13">
                  <c:v>0.7153697</c:v>
                </c:pt>
                <c:pt idx="14">
                  <c:v>0.75897110000000001</c:v>
                </c:pt>
                <c:pt idx="15">
                  <c:v>0.79677019999999998</c:v>
                </c:pt>
                <c:pt idx="16">
                  <c:v>0.81844470000000002</c:v>
                </c:pt>
                <c:pt idx="17">
                  <c:v>0.82365029999999995</c:v>
                </c:pt>
                <c:pt idx="18">
                  <c:v>0.83623069999999999</c:v>
                </c:pt>
                <c:pt idx="19">
                  <c:v>0.83317459999999999</c:v>
                </c:pt>
                <c:pt idx="20">
                  <c:v>0.84374009999999999</c:v>
                </c:pt>
                <c:pt idx="21">
                  <c:v>0.84851909999999997</c:v>
                </c:pt>
                <c:pt idx="22">
                  <c:v>0.84978500000000001</c:v>
                </c:pt>
                <c:pt idx="23">
                  <c:v>0.87175749999999996</c:v>
                </c:pt>
                <c:pt idx="24">
                  <c:v>0.86761520000000003</c:v>
                </c:pt>
                <c:pt idx="25">
                  <c:v>0.88754759999999999</c:v>
                </c:pt>
                <c:pt idx="26">
                  <c:v>0.91018840000000001</c:v>
                </c:pt>
                <c:pt idx="27">
                  <c:v>0.93098539999999996</c:v>
                </c:pt>
                <c:pt idx="28">
                  <c:v>0.95052190000000003</c:v>
                </c:pt>
              </c:numCache>
            </c:numRef>
          </c:val>
          <c:smooth val="0"/>
        </c:ser>
        <c:ser>
          <c:idx val="1"/>
          <c:order val="1"/>
          <c:tx>
            <c:v>ROSE</c:v>
          </c:tx>
          <c:marker>
            <c:symbol val="none"/>
          </c:marker>
          <c:cat>
            <c:numRef>
              <c:f>'Figure 4.5'!$A$60:$A$88</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4.5'!$P$60:$P$88</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dLbls>
          <c:showLegendKey val="0"/>
          <c:showVal val="0"/>
          <c:showCatName val="0"/>
          <c:showSerName val="0"/>
          <c:showPercent val="0"/>
          <c:showBubbleSize val="0"/>
        </c:dLbls>
        <c:marker val="1"/>
        <c:smooth val="0"/>
        <c:axId val="479496832"/>
        <c:axId val="479506816"/>
      </c:lineChart>
      <c:catAx>
        <c:axId val="479496832"/>
        <c:scaling>
          <c:orientation val="minMax"/>
        </c:scaling>
        <c:delete val="0"/>
        <c:axPos val="b"/>
        <c:numFmt formatCode="General" sourceLinked="1"/>
        <c:majorTickMark val="out"/>
        <c:minorTickMark val="none"/>
        <c:tickLblPos val="nextTo"/>
        <c:crossAx val="479506816"/>
        <c:crosses val="autoZero"/>
        <c:auto val="1"/>
        <c:lblAlgn val="ctr"/>
        <c:lblOffset val="100"/>
        <c:noMultiLvlLbl val="0"/>
      </c:catAx>
      <c:valAx>
        <c:axId val="479506816"/>
        <c:scaling>
          <c:orientation val="minMax"/>
        </c:scaling>
        <c:delete val="0"/>
        <c:axPos val="l"/>
        <c:numFmt formatCode="General" sourceLinked="1"/>
        <c:majorTickMark val="out"/>
        <c:minorTickMark val="none"/>
        <c:tickLblPos val="nextTo"/>
        <c:crossAx val="479496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Jamaica: TFP relative cumulative growth</a:t>
            </a:r>
          </a:p>
        </c:rich>
      </c:tx>
      <c:overlay val="0"/>
    </c:title>
    <c:autoTitleDeleted val="0"/>
    <c:plotArea>
      <c:layout/>
      <c:lineChart>
        <c:grouping val="standard"/>
        <c:varyColors val="0"/>
        <c:ser>
          <c:idx val="0"/>
          <c:order val="0"/>
          <c:tx>
            <c:v>Jamaica</c:v>
          </c:tx>
          <c:marker>
            <c:symbol val="none"/>
          </c:marker>
          <c:cat>
            <c:numRef>
              <c:f>'Figure 4.5'!$A$89:$A$117</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4.5'!$O$89:$O$117</c:f>
              <c:numCache>
                <c:formatCode>0.0</c:formatCode>
                <c:ptCount val="29"/>
                <c:pt idx="0" formatCode="General">
                  <c:v>1</c:v>
                </c:pt>
                <c:pt idx="1">
                  <c:v>1.0178062000000001</c:v>
                </c:pt>
                <c:pt idx="2">
                  <c:v>1.0284601</c:v>
                </c:pt>
                <c:pt idx="3">
                  <c:v>1.0380704999999999</c:v>
                </c:pt>
                <c:pt idx="4">
                  <c:v>1.0541041</c:v>
                </c:pt>
                <c:pt idx="5">
                  <c:v>1.0629512999999999</c:v>
                </c:pt>
                <c:pt idx="6">
                  <c:v>1.0863863</c:v>
                </c:pt>
                <c:pt idx="7">
                  <c:v>1.1154014000000001</c:v>
                </c:pt>
                <c:pt idx="8">
                  <c:v>1.1516272000000001</c:v>
                </c:pt>
                <c:pt idx="9">
                  <c:v>1.0760611</c:v>
                </c:pt>
                <c:pt idx="10">
                  <c:v>1.0808621999999999</c:v>
                </c:pt>
                <c:pt idx="11">
                  <c:v>1.0727496999999999</c:v>
                </c:pt>
                <c:pt idx="12">
                  <c:v>1.0631606</c:v>
                </c:pt>
                <c:pt idx="13">
                  <c:v>1.0502335</c:v>
                </c:pt>
                <c:pt idx="14">
                  <c:v>1.0356000000000001</c:v>
                </c:pt>
                <c:pt idx="15">
                  <c:v>1.0182046</c:v>
                </c:pt>
                <c:pt idx="16">
                  <c:v>1.0018385999999999</c:v>
                </c:pt>
                <c:pt idx="17">
                  <c:v>0.98558060000000003</c:v>
                </c:pt>
                <c:pt idx="18">
                  <c:v>0.97174490000000002</c:v>
                </c:pt>
                <c:pt idx="19">
                  <c:v>0.9618234</c:v>
                </c:pt>
                <c:pt idx="20">
                  <c:v>0.95415209999999995</c:v>
                </c:pt>
                <c:pt idx="21">
                  <c:v>0.94013349999999996</c:v>
                </c:pt>
                <c:pt idx="22">
                  <c:v>0.91764590000000001</c:v>
                </c:pt>
                <c:pt idx="23">
                  <c:v>0.88807769999999997</c:v>
                </c:pt>
                <c:pt idx="24">
                  <c:v>0.84935649999999996</c:v>
                </c:pt>
                <c:pt idx="25">
                  <c:v>0.81000640000000002</c:v>
                </c:pt>
                <c:pt idx="26">
                  <c:v>0.76789440000000009</c:v>
                </c:pt>
                <c:pt idx="27">
                  <c:v>0.72184629999999994</c:v>
                </c:pt>
                <c:pt idx="28">
                  <c:v>0.67231379999999996</c:v>
                </c:pt>
              </c:numCache>
            </c:numRef>
          </c:val>
          <c:smooth val="0"/>
        </c:ser>
        <c:ser>
          <c:idx val="1"/>
          <c:order val="1"/>
          <c:tx>
            <c:v>ROSE</c:v>
          </c:tx>
          <c:marker>
            <c:symbol val="none"/>
          </c:marker>
          <c:cat>
            <c:numRef>
              <c:f>'Figure 4.5'!$A$89:$A$117</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4.5'!$P$89:$P$117</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dLbls>
          <c:showLegendKey val="0"/>
          <c:showVal val="0"/>
          <c:showCatName val="0"/>
          <c:showSerName val="0"/>
          <c:showPercent val="0"/>
          <c:showBubbleSize val="0"/>
        </c:dLbls>
        <c:marker val="1"/>
        <c:smooth val="0"/>
        <c:axId val="479593600"/>
        <c:axId val="479595136"/>
      </c:lineChart>
      <c:catAx>
        <c:axId val="479593600"/>
        <c:scaling>
          <c:orientation val="minMax"/>
        </c:scaling>
        <c:delete val="0"/>
        <c:axPos val="b"/>
        <c:numFmt formatCode="General" sourceLinked="1"/>
        <c:majorTickMark val="out"/>
        <c:minorTickMark val="none"/>
        <c:tickLblPos val="nextTo"/>
        <c:crossAx val="479595136"/>
        <c:crosses val="autoZero"/>
        <c:auto val="1"/>
        <c:lblAlgn val="ctr"/>
        <c:lblOffset val="100"/>
        <c:noMultiLvlLbl val="0"/>
      </c:catAx>
      <c:valAx>
        <c:axId val="479595136"/>
        <c:scaling>
          <c:orientation val="minMax"/>
        </c:scaling>
        <c:delete val="0"/>
        <c:axPos val="l"/>
        <c:numFmt formatCode="General" sourceLinked="1"/>
        <c:majorTickMark val="out"/>
        <c:minorTickMark val="none"/>
        <c:tickLblPos val="nextTo"/>
        <c:crossAx val="4795936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80960715913012E-2"/>
          <c:y val="2.4108660725377543E-2"/>
          <c:w val="0.88467668814125511"/>
          <c:h val="0.80727300720997586"/>
        </c:manualLayout>
      </c:layout>
      <c:barChart>
        <c:barDir val="col"/>
        <c:grouping val="clustered"/>
        <c:varyColors val="0"/>
        <c:ser>
          <c:idx val="0"/>
          <c:order val="0"/>
          <c:tx>
            <c:strRef>
              <c:f>'Figure 4.1'!$B$309</c:f>
              <c:strCache>
                <c:ptCount val="1"/>
                <c:pt idx="0">
                  <c:v>1992-96</c:v>
                </c:pt>
              </c:strCache>
            </c:strRef>
          </c:tx>
          <c:spPr>
            <a:solidFill>
              <a:schemeClr val="accent1"/>
            </a:solidFill>
            <a:ln>
              <a:solidFill>
                <a:schemeClr val="bg1"/>
              </a:solidFill>
            </a:ln>
          </c:spPr>
          <c:invertIfNegative val="0"/>
          <c:cat>
            <c:strRef>
              <c:f>'Figure 4.1'!$A$350:$A$356</c:f>
              <c:strCache>
                <c:ptCount val="7"/>
                <c:pt idx="0">
                  <c:v>The Bahamas</c:v>
                </c:pt>
                <c:pt idx="1">
                  <c:v>Barbados</c:v>
                </c:pt>
                <c:pt idx="2">
                  <c:v>Guyana</c:v>
                </c:pt>
                <c:pt idx="3">
                  <c:v>Jamaica</c:v>
                </c:pt>
                <c:pt idx="4">
                  <c:v>Suriname</c:v>
                </c:pt>
                <c:pt idx="5">
                  <c:v>Trinidad and Tobago</c:v>
                </c:pt>
                <c:pt idx="6">
                  <c:v>ROSE</c:v>
                </c:pt>
              </c:strCache>
            </c:strRef>
          </c:cat>
          <c:val>
            <c:numRef>
              <c:f>'Figure 4.1'!$B$350:$B$356</c:f>
              <c:numCache>
                <c:formatCode>0.00</c:formatCode>
                <c:ptCount val="7"/>
                <c:pt idx="0">
                  <c:v>0.19955622474023188</c:v>
                </c:pt>
                <c:pt idx="1">
                  <c:v>0.30632080331109107</c:v>
                </c:pt>
                <c:pt idx="2">
                  <c:v>-3.5091592294929794E-2</c:v>
                </c:pt>
                <c:pt idx="3">
                  <c:v>-7.9922489762923016E-2</c:v>
                </c:pt>
                <c:pt idx="4">
                  <c:v>-0.56014373098023218</c:v>
                </c:pt>
                <c:pt idx="5">
                  <c:v>1.2066554168444044</c:v>
                </c:pt>
                <c:pt idx="6">
                  <c:v>-4.0525937109393336E-3</c:v>
                </c:pt>
              </c:numCache>
            </c:numRef>
          </c:val>
        </c:ser>
        <c:ser>
          <c:idx val="1"/>
          <c:order val="1"/>
          <c:tx>
            <c:strRef>
              <c:f>'Figure 4.1'!$C$309</c:f>
              <c:strCache>
                <c:ptCount val="1"/>
                <c:pt idx="0">
                  <c:v>1997-2001</c:v>
                </c:pt>
              </c:strCache>
            </c:strRef>
          </c:tx>
          <c:spPr>
            <a:solidFill>
              <a:schemeClr val="accent1"/>
            </a:solidFill>
            <a:ln>
              <a:solidFill>
                <a:schemeClr val="bg1"/>
              </a:solidFill>
            </a:ln>
          </c:spPr>
          <c:invertIfNegative val="0"/>
          <c:cat>
            <c:strRef>
              <c:f>'Figure 4.1'!$A$350:$A$356</c:f>
              <c:strCache>
                <c:ptCount val="7"/>
                <c:pt idx="0">
                  <c:v>The Bahamas</c:v>
                </c:pt>
                <c:pt idx="1">
                  <c:v>Barbados</c:v>
                </c:pt>
                <c:pt idx="2">
                  <c:v>Guyana</c:v>
                </c:pt>
                <c:pt idx="3">
                  <c:v>Jamaica</c:v>
                </c:pt>
                <c:pt idx="4">
                  <c:v>Suriname</c:v>
                </c:pt>
                <c:pt idx="5">
                  <c:v>Trinidad and Tobago</c:v>
                </c:pt>
                <c:pt idx="6">
                  <c:v>ROSE</c:v>
                </c:pt>
              </c:strCache>
            </c:strRef>
          </c:cat>
          <c:val>
            <c:numRef>
              <c:f>'Figure 4.1'!$C$350:$C$356</c:f>
              <c:numCache>
                <c:formatCode>0.00</c:formatCode>
                <c:ptCount val="7"/>
                <c:pt idx="0">
                  <c:v>2.7329592230640288E-2</c:v>
                </c:pt>
                <c:pt idx="1">
                  <c:v>0.34265541707028574</c:v>
                </c:pt>
                <c:pt idx="2">
                  <c:v>-6.7626736006717175E-2</c:v>
                </c:pt>
                <c:pt idx="3">
                  <c:v>-0.39193527049750687</c:v>
                </c:pt>
                <c:pt idx="4">
                  <c:v>0.29512768434718312</c:v>
                </c:pt>
                <c:pt idx="5">
                  <c:v>0.7206634815955979</c:v>
                </c:pt>
                <c:pt idx="6">
                  <c:v>0.21160098669764693</c:v>
                </c:pt>
              </c:numCache>
            </c:numRef>
          </c:val>
        </c:ser>
        <c:ser>
          <c:idx val="2"/>
          <c:order val="2"/>
          <c:tx>
            <c:strRef>
              <c:f>'Figure 4.1'!$D$309</c:f>
              <c:strCache>
                <c:ptCount val="1"/>
                <c:pt idx="0">
                  <c:v>2002-06</c:v>
                </c:pt>
              </c:strCache>
            </c:strRef>
          </c:tx>
          <c:spPr>
            <a:solidFill>
              <a:schemeClr val="accent1"/>
            </a:solidFill>
            <a:ln>
              <a:solidFill>
                <a:schemeClr val="bg1"/>
              </a:solidFill>
            </a:ln>
          </c:spPr>
          <c:invertIfNegative val="0"/>
          <c:cat>
            <c:strRef>
              <c:f>'Figure 4.1'!$A$350:$A$356</c:f>
              <c:strCache>
                <c:ptCount val="7"/>
                <c:pt idx="0">
                  <c:v>The Bahamas</c:v>
                </c:pt>
                <c:pt idx="1">
                  <c:v>Barbados</c:v>
                </c:pt>
                <c:pt idx="2">
                  <c:v>Guyana</c:v>
                </c:pt>
                <c:pt idx="3">
                  <c:v>Jamaica</c:v>
                </c:pt>
                <c:pt idx="4">
                  <c:v>Suriname</c:v>
                </c:pt>
                <c:pt idx="5">
                  <c:v>Trinidad and Tobago</c:v>
                </c:pt>
                <c:pt idx="6">
                  <c:v>ROSE</c:v>
                </c:pt>
              </c:strCache>
            </c:strRef>
          </c:cat>
          <c:val>
            <c:numRef>
              <c:f>'Figure 4.1'!$D$350:$D$356</c:f>
              <c:numCache>
                <c:formatCode>0.00</c:formatCode>
                <c:ptCount val="7"/>
                <c:pt idx="0">
                  <c:v>0.86035797783862189</c:v>
                </c:pt>
                <c:pt idx="1">
                  <c:v>0.37854003796515345</c:v>
                </c:pt>
                <c:pt idx="2">
                  <c:v>-7.2461772828668808E-2</c:v>
                </c:pt>
                <c:pt idx="3">
                  <c:v>6.5086967932381862E-2</c:v>
                </c:pt>
                <c:pt idx="4">
                  <c:v>0.2619390323193741</c:v>
                </c:pt>
                <c:pt idx="5">
                  <c:v>1.0228636050288444</c:v>
                </c:pt>
                <c:pt idx="6">
                  <c:v>0.48874907027032605</c:v>
                </c:pt>
              </c:numCache>
            </c:numRef>
          </c:val>
        </c:ser>
        <c:ser>
          <c:idx val="3"/>
          <c:order val="3"/>
          <c:tx>
            <c:strRef>
              <c:f>'Figure 4.1'!$E$309</c:f>
              <c:strCache>
                <c:ptCount val="1"/>
                <c:pt idx="0">
                  <c:v>2007-11</c:v>
                </c:pt>
              </c:strCache>
            </c:strRef>
          </c:tx>
          <c:spPr>
            <a:solidFill>
              <a:schemeClr val="accent1"/>
            </a:solidFill>
            <a:ln>
              <a:solidFill>
                <a:schemeClr val="bg1"/>
              </a:solidFill>
            </a:ln>
          </c:spPr>
          <c:invertIfNegative val="0"/>
          <c:cat>
            <c:strRef>
              <c:f>'Figure 4.1'!$A$350:$A$356</c:f>
              <c:strCache>
                <c:ptCount val="7"/>
                <c:pt idx="0">
                  <c:v>The Bahamas</c:v>
                </c:pt>
                <c:pt idx="1">
                  <c:v>Barbados</c:v>
                </c:pt>
                <c:pt idx="2">
                  <c:v>Guyana</c:v>
                </c:pt>
                <c:pt idx="3">
                  <c:v>Jamaica</c:v>
                </c:pt>
                <c:pt idx="4">
                  <c:v>Suriname</c:v>
                </c:pt>
                <c:pt idx="5">
                  <c:v>Trinidad and Tobago</c:v>
                </c:pt>
                <c:pt idx="6">
                  <c:v>ROSE</c:v>
                </c:pt>
              </c:strCache>
            </c:strRef>
          </c:cat>
          <c:val>
            <c:numRef>
              <c:f>'Figure 4.1'!$E$350:$E$356</c:f>
              <c:numCache>
                <c:formatCode>0.00</c:formatCode>
                <c:ptCount val="7"/>
                <c:pt idx="0">
                  <c:v>0.57675030131182581</c:v>
                </c:pt>
                <c:pt idx="1">
                  <c:v>0.3350583913038136</c:v>
                </c:pt>
                <c:pt idx="2">
                  <c:v>0.50085849147574069</c:v>
                </c:pt>
                <c:pt idx="3">
                  <c:v>-0.12076910654810433</c:v>
                </c:pt>
                <c:pt idx="4">
                  <c:v>0.38518333484052503</c:v>
                </c:pt>
                <c:pt idx="5">
                  <c:v>0.27201531035882881</c:v>
                </c:pt>
                <c:pt idx="6">
                  <c:v>0.47262114295011487</c:v>
                </c:pt>
              </c:numCache>
            </c:numRef>
          </c:val>
        </c:ser>
        <c:dLbls>
          <c:showLegendKey val="0"/>
          <c:showVal val="0"/>
          <c:showCatName val="0"/>
          <c:showSerName val="0"/>
          <c:showPercent val="0"/>
          <c:showBubbleSize val="0"/>
        </c:dLbls>
        <c:gapWidth val="150"/>
        <c:axId val="454467968"/>
        <c:axId val="454469504"/>
      </c:barChart>
      <c:catAx>
        <c:axId val="454467968"/>
        <c:scaling>
          <c:orientation val="minMax"/>
        </c:scaling>
        <c:delete val="0"/>
        <c:axPos val="b"/>
        <c:majorGridlines/>
        <c:majorTickMark val="out"/>
        <c:minorTickMark val="none"/>
        <c:tickLblPos val="low"/>
        <c:txPr>
          <a:bodyPr/>
          <a:lstStyle/>
          <a:p>
            <a:pPr>
              <a:defRPr sz="1100"/>
            </a:pPr>
            <a:endParaRPr lang="en-US"/>
          </a:p>
        </c:txPr>
        <c:crossAx val="454469504"/>
        <c:crosses val="autoZero"/>
        <c:auto val="1"/>
        <c:lblAlgn val="ctr"/>
        <c:lblOffset val="100"/>
        <c:noMultiLvlLbl val="0"/>
      </c:catAx>
      <c:valAx>
        <c:axId val="454469504"/>
        <c:scaling>
          <c:orientation val="minMax"/>
          <c:min val="-1.5"/>
        </c:scaling>
        <c:delete val="0"/>
        <c:axPos val="l"/>
        <c:numFmt formatCode="0.00" sourceLinked="1"/>
        <c:majorTickMark val="out"/>
        <c:minorTickMark val="none"/>
        <c:tickLblPos val="nextTo"/>
        <c:txPr>
          <a:bodyPr/>
          <a:lstStyle/>
          <a:p>
            <a:pPr>
              <a:defRPr sz="1100"/>
            </a:pPr>
            <a:endParaRPr lang="en-US"/>
          </a:p>
        </c:txPr>
        <c:crossAx val="45446796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Suriname: TFP relative cumulative growth</a:t>
            </a:r>
          </a:p>
        </c:rich>
      </c:tx>
      <c:overlay val="0"/>
    </c:title>
    <c:autoTitleDeleted val="0"/>
    <c:plotArea>
      <c:layout/>
      <c:lineChart>
        <c:grouping val="standard"/>
        <c:varyColors val="0"/>
        <c:ser>
          <c:idx val="0"/>
          <c:order val="0"/>
          <c:tx>
            <c:v>Suriname</c:v>
          </c:tx>
          <c:marker>
            <c:symbol val="none"/>
          </c:marker>
          <c:cat>
            <c:numRef>
              <c:f>'Figure 4.5'!$A$118:$A$146</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4.5'!$O$118:$O$146</c:f>
              <c:numCache>
                <c:formatCode>0.0</c:formatCode>
                <c:ptCount val="29"/>
                <c:pt idx="0" formatCode="General">
                  <c:v>1</c:v>
                </c:pt>
                <c:pt idx="1">
                  <c:v>1.0301136</c:v>
                </c:pt>
                <c:pt idx="2">
                  <c:v>1.0609085</c:v>
                </c:pt>
                <c:pt idx="3">
                  <c:v>1.0897262999999999</c:v>
                </c:pt>
                <c:pt idx="4">
                  <c:v>1.1018941</c:v>
                </c:pt>
                <c:pt idx="5">
                  <c:v>1.0770919000000001</c:v>
                </c:pt>
                <c:pt idx="6">
                  <c:v>1.0380126999999999</c:v>
                </c:pt>
                <c:pt idx="7">
                  <c:v>0.96917030000000004</c:v>
                </c:pt>
                <c:pt idx="8">
                  <c:v>0.88654319999999998</c:v>
                </c:pt>
                <c:pt idx="9">
                  <c:v>0.5957441</c:v>
                </c:pt>
                <c:pt idx="10">
                  <c:v>0.51781409999999994</c:v>
                </c:pt>
                <c:pt idx="11">
                  <c:v>0.45282669999999992</c:v>
                </c:pt>
                <c:pt idx="12">
                  <c:v>0.41522150000000002</c:v>
                </c:pt>
                <c:pt idx="13">
                  <c:v>0.40324389999999999</c:v>
                </c:pt>
                <c:pt idx="14">
                  <c:v>0.41090660000000001</c:v>
                </c:pt>
                <c:pt idx="15">
                  <c:v>0.41891659999999997</c:v>
                </c:pt>
                <c:pt idx="16">
                  <c:v>0.41185850000000002</c:v>
                </c:pt>
                <c:pt idx="17">
                  <c:v>0.38024400000000003</c:v>
                </c:pt>
                <c:pt idx="18">
                  <c:v>0.3553191</c:v>
                </c:pt>
                <c:pt idx="19">
                  <c:v>0.34400430000000004</c:v>
                </c:pt>
                <c:pt idx="20">
                  <c:v>0.34760519999999995</c:v>
                </c:pt>
                <c:pt idx="21">
                  <c:v>0.35729429999999995</c:v>
                </c:pt>
                <c:pt idx="22">
                  <c:v>0.36695480000000003</c:v>
                </c:pt>
                <c:pt idx="23">
                  <c:v>0.37433450000000001</c:v>
                </c:pt>
                <c:pt idx="24">
                  <c:v>0.37418790000000002</c:v>
                </c:pt>
                <c:pt idx="25">
                  <c:v>0.366892</c:v>
                </c:pt>
                <c:pt idx="26">
                  <c:v>0.35347670000000009</c:v>
                </c:pt>
                <c:pt idx="27">
                  <c:v>0.33531230000000001</c:v>
                </c:pt>
                <c:pt idx="28">
                  <c:v>0.31611079999999991</c:v>
                </c:pt>
              </c:numCache>
            </c:numRef>
          </c:val>
          <c:smooth val="0"/>
        </c:ser>
        <c:ser>
          <c:idx val="1"/>
          <c:order val="1"/>
          <c:tx>
            <c:v>ROSE</c:v>
          </c:tx>
          <c:marker>
            <c:symbol val="none"/>
          </c:marker>
          <c:cat>
            <c:numRef>
              <c:f>'Figure 4.5'!$A$118:$A$146</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4.5'!$P$118:$P$146</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dLbls>
          <c:showLegendKey val="0"/>
          <c:showVal val="0"/>
          <c:showCatName val="0"/>
          <c:showSerName val="0"/>
          <c:showPercent val="0"/>
          <c:showBubbleSize val="0"/>
        </c:dLbls>
        <c:marker val="1"/>
        <c:smooth val="0"/>
        <c:axId val="479608192"/>
        <c:axId val="479626368"/>
      </c:lineChart>
      <c:catAx>
        <c:axId val="479608192"/>
        <c:scaling>
          <c:orientation val="minMax"/>
        </c:scaling>
        <c:delete val="0"/>
        <c:axPos val="b"/>
        <c:numFmt formatCode="General" sourceLinked="1"/>
        <c:majorTickMark val="out"/>
        <c:minorTickMark val="none"/>
        <c:tickLblPos val="nextTo"/>
        <c:crossAx val="479626368"/>
        <c:crosses val="autoZero"/>
        <c:auto val="1"/>
        <c:lblAlgn val="ctr"/>
        <c:lblOffset val="100"/>
        <c:noMultiLvlLbl val="0"/>
      </c:catAx>
      <c:valAx>
        <c:axId val="479626368"/>
        <c:scaling>
          <c:orientation val="minMax"/>
        </c:scaling>
        <c:delete val="0"/>
        <c:axPos val="l"/>
        <c:numFmt formatCode="General" sourceLinked="1"/>
        <c:majorTickMark val="out"/>
        <c:minorTickMark val="none"/>
        <c:tickLblPos val="nextTo"/>
        <c:crossAx val="4796081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T&amp;T: TFP relative cumulative growth</a:t>
            </a:r>
          </a:p>
        </c:rich>
      </c:tx>
      <c:overlay val="0"/>
    </c:title>
    <c:autoTitleDeleted val="0"/>
    <c:plotArea>
      <c:layout/>
      <c:lineChart>
        <c:grouping val="standard"/>
        <c:varyColors val="0"/>
        <c:ser>
          <c:idx val="0"/>
          <c:order val="0"/>
          <c:tx>
            <c:v>T&amp;T</c:v>
          </c:tx>
          <c:marker>
            <c:symbol val="none"/>
          </c:marker>
          <c:cat>
            <c:numRef>
              <c:f>'Figure 4.5'!$A$147:$A$175</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4.5'!$O$147:$O$175</c:f>
              <c:numCache>
                <c:formatCode>0.0</c:formatCode>
                <c:ptCount val="29"/>
                <c:pt idx="0" formatCode="General">
                  <c:v>1</c:v>
                </c:pt>
                <c:pt idx="1">
                  <c:v>0.93218889999999999</c:v>
                </c:pt>
                <c:pt idx="2">
                  <c:v>0.86638470000000001</c:v>
                </c:pt>
                <c:pt idx="3">
                  <c:v>0.80158470000000004</c:v>
                </c:pt>
                <c:pt idx="4">
                  <c:v>0.73642779999999997</c:v>
                </c:pt>
                <c:pt idx="5">
                  <c:v>0.66374939999999993</c:v>
                </c:pt>
                <c:pt idx="6">
                  <c:v>0.60993649999999999</c:v>
                </c:pt>
                <c:pt idx="7">
                  <c:v>0.56938</c:v>
                </c:pt>
                <c:pt idx="8">
                  <c:v>0.54286560000000006</c:v>
                </c:pt>
                <c:pt idx="9">
                  <c:v>0.41672880000000001</c:v>
                </c:pt>
                <c:pt idx="10">
                  <c:v>0.37947500000000001</c:v>
                </c:pt>
                <c:pt idx="11">
                  <c:v>0.34741730000000004</c:v>
                </c:pt>
                <c:pt idx="12">
                  <c:v>0.33185609999999999</c:v>
                </c:pt>
                <c:pt idx="13">
                  <c:v>0.3273684</c:v>
                </c:pt>
                <c:pt idx="14">
                  <c:v>0.33217649999999999</c:v>
                </c:pt>
                <c:pt idx="15">
                  <c:v>0.34184309999999996</c:v>
                </c:pt>
                <c:pt idx="16">
                  <c:v>0.35676180000000002</c:v>
                </c:pt>
                <c:pt idx="17">
                  <c:v>0.37604199999999999</c:v>
                </c:pt>
                <c:pt idx="18">
                  <c:v>0.40015909999999999</c:v>
                </c:pt>
                <c:pt idx="19">
                  <c:v>0.43018190000000001</c:v>
                </c:pt>
                <c:pt idx="20">
                  <c:v>0.47312920000000003</c:v>
                </c:pt>
                <c:pt idx="21">
                  <c:v>0.52390019999999993</c:v>
                </c:pt>
                <c:pt idx="22">
                  <c:v>0.57744819999999997</c:v>
                </c:pt>
                <c:pt idx="23">
                  <c:v>0.62331400000000003</c:v>
                </c:pt>
                <c:pt idx="24">
                  <c:v>0.6517423</c:v>
                </c:pt>
                <c:pt idx="25">
                  <c:v>0.65822800000000004</c:v>
                </c:pt>
                <c:pt idx="26">
                  <c:v>0.63742129999999997</c:v>
                </c:pt>
                <c:pt idx="27">
                  <c:v>0.58793459999999997</c:v>
                </c:pt>
                <c:pt idx="28">
                  <c:v>0.52955430000000003</c:v>
                </c:pt>
              </c:numCache>
            </c:numRef>
          </c:val>
          <c:smooth val="0"/>
        </c:ser>
        <c:ser>
          <c:idx val="1"/>
          <c:order val="1"/>
          <c:tx>
            <c:v>ROSE</c:v>
          </c:tx>
          <c:marker>
            <c:symbol val="none"/>
          </c:marker>
          <c:cat>
            <c:numRef>
              <c:f>'Figure 4.5'!$A$147:$A$175</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4.5'!$P$147:$P$175</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dLbls>
          <c:showLegendKey val="0"/>
          <c:showVal val="0"/>
          <c:showCatName val="0"/>
          <c:showSerName val="0"/>
          <c:showPercent val="0"/>
          <c:showBubbleSize val="0"/>
        </c:dLbls>
        <c:marker val="1"/>
        <c:smooth val="0"/>
        <c:axId val="479647616"/>
        <c:axId val="479649152"/>
      </c:lineChart>
      <c:catAx>
        <c:axId val="479647616"/>
        <c:scaling>
          <c:orientation val="minMax"/>
        </c:scaling>
        <c:delete val="0"/>
        <c:axPos val="b"/>
        <c:numFmt formatCode="General" sourceLinked="1"/>
        <c:majorTickMark val="out"/>
        <c:minorTickMark val="none"/>
        <c:tickLblPos val="nextTo"/>
        <c:crossAx val="479649152"/>
        <c:crosses val="autoZero"/>
        <c:auto val="1"/>
        <c:lblAlgn val="ctr"/>
        <c:lblOffset val="100"/>
        <c:noMultiLvlLbl val="0"/>
      </c:catAx>
      <c:valAx>
        <c:axId val="479649152"/>
        <c:scaling>
          <c:orientation val="minMax"/>
        </c:scaling>
        <c:delete val="0"/>
        <c:axPos val="l"/>
        <c:numFmt formatCode="General" sourceLinked="1"/>
        <c:majorTickMark val="out"/>
        <c:minorTickMark val="none"/>
        <c:tickLblPos val="nextTo"/>
        <c:crossAx val="4796476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09076990376203"/>
          <c:y val="2.8252405949256341E-2"/>
          <c:w val="0.82574365704286967"/>
          <c:h val="0.7638451443569555"/>
        </c:manualLayout>
      </c:layout>
      <c:lineChart>
        <c:grouping val="standard"/>
        <c:varyColors val="0"/>
        <c:ser>
          <c:idx val="1"/>
          <c:order val="0"/>
          <c:tx>
            <c:v>ROSE</c:v>
          </c:tx>
          <c:spPr>
            <a:ln>
              <a:solidFill>
                <a:srgbClr val="FF0000"/>
              </a:solidFill>
            </a:ln>
          </c:spPr>
          <c:marker>
            <c:symbol val="none"/>
          </c:marker>
          <c:cat>
            <c:numRef>
              <c:f>'Figure 4.5'!$A$2:$A$30</c:f>
              <c:numCache>
                <c:formatCode>General</c:formatCode>
                <c:ptCount val="29"/>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numCache>
            </c:numRef>
          </c:cat>
          <c:val>
            <c:numRef>
              <c:f>'Figure 4.5'!$P$2:$P$30</c:f>
              <c:numCache>
                <c:formatCode>General</c:formatCode>
                <c:ptCount val="29"/>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numCache>
            </c:numRef>
          </c:val>
          <c:smooth val="0"/>
        </c:ser>
        <c:ser>
          <c:idx val="0"/>
          <c:order val="1"/>
          <c:tx>
            <c:strRef>
              <c:f>'Figure 4.5'!$B$188</c:f>
              <c:strCache>
                <c:ptCount val="1"/>
                <c:pt idx="0">
                  <c:v>Caribbean-C</c:v>
                </c:pt>
              </c:strCache>
            </c:strRef>
          </c:tx>
          <c:spPr>
            <a:ln w="25400">
              <a:solidFill>
                <a:schemeClr val="accent3"/>
              </a:solidFill>
            </a:ln>
          </c:spPr>
          <c:marker>
            <c:symbol val="circle"/>
            <c:size val="6"/>
            <c:spPr>
              <a:solidFill>
                <a:schemeClr val="accent3"/>
              </a:solidFill>
              <a:ln>
                <a:solidFill>
                  <a:schemeClr val="bg1"/>
                </a:solidFill>
              </a:ln>
            </c:spPr>
          </c:marker>
          <c:val>
            <c:numRef>
              <c:f>'Figure 4.5'!$M$178:$M$205</c:f>
              <c:numCache>
                <c:formatCode>0.0</c:formatCode>
                <c:ptCount val="28"/>
                <c:pt idx="0">
                  <c:v>0.9694033063724804</c:v>
                </c:pt>
                <c:pt idx="1">
                  <c:v>0.94047008776295182</c:v>
                </c:pt>
                <c:pt idx="2">
                  <c:v>0.91485558555407376</c:v>
                </c:pt>
                <c:pt idx="3">
                  <c:v>0.8848758712007746</c:v>
                </c:pt>
                <c:pt idx="4">
                  <c:v>0.83754179112293636</c:v>
                </c:pt>
                <c:pt idx="5">
                  <c:v>0.79456281721502586</c:v>
                </c:pt>
                <c:pt idx="6">
                  <c:v>0.74837278804834861</c:v>
                </c:pt>
                <c:pt idx="7">
                  <c:v>0.70818043177848244</c:v>
                </c:pt>
                <c:pt idx="8">
                  <c:v>0.58331658759099381</c:v>
                </c:pt>
                <c:pt idx="9">
                  <c:v>0.56184955071103737</c:v>
                </c:pt>
                <c:pt idx="10">
                  <c:v>0.55127408588853632</c:v>
                </c:pt>
                <c:pt idx="11">
                  <c:v>0.55090067677611176</c:v>
                </c:pt>
                <c:pt idx="12">
                  <c:v>0.56043058973917714</c:v>
                </c:pt>
                <c:pt idx="13">
                  <c:v>0.57593188800708972</c:v>
                </c:pt>
                <c:pt idx="14">
                  <c:v>0.5899351307993328</c:v>
                </c:pt>
                <c:pt idx="15">
                  <c:v>0.59631156364009552</c:v>
                </c:pt>
                <c:pt idx="16">
                  <c:v>0.59394154215742845</c:v>
                </c:pt>
                <c:pt idx="17">
                  <c:v>0.59846337351519185</c:v>
                </c:pt>
                <c:pt idx="18">
                  <c:v>0.60500085586411578</c:v>
                </c:pt>
                <c:pt idx="19">
                  <c:v>0.62417267859301151</c:v>
                </c:pt>
                <c:pt idx="20">
                  <c:v>0.64811796636987806</c:v>
                </c:pt>
                <c:pt idx="21">
                  <c:v>0.67271446746711583</c:v>
                </c:pt>
                <c:pt idx="22">
                  <c:v>0.70029846783471894</c:v>
                </c:pt>
                <c:pt idx="23">
                  <c:v>0.71465950338504047</c:v>
                </c:pt>
                <c:pt idx="24">
                  <c:v>0.7263533960675842</c:v>
                </c:pt>
                <c:pt idx="25">
                  <c:v>0.72929857470529103</c:v>
                </c:pt>
                <c:pt idx="26">
                  <c:v>0.72334679840346949</c:v>
                </c:pt>
                <c:pt idx="27">
                  <c:v>0.71476890880098543</c:v>
                </c:pt>
              </c:numCache>
            </c:numRef>
          </c:val>
          <c:smooth val="0"/>
        </c:ser>
        <c:ser>
          <c:idx val="2"/>
          <c:order val="2"/>
          <c:tx>
            <c:strRef>
              <c:f>'Figure 4.5'!$B$207</c:f>
              <c:strCache>
                <c:ptCount val="1"/>
                <c:pt idx="0">
                  <c:v>Caribbean-T</c:v>
                </c:pt>
              </c:strCache>
            </c:strRef>
          </c:tx>
          <c:spPr>
            <a:ln w="25400"/>
          </c:spPr>
          <c:marker>
            <c:symbol val="diamond"/>
            <c:size val="6"/>
            <c:spPr>
              <a:ln>
                <a:solidFill>
                  <a:schemeClr val="bg1"/>
                </a:solidFill>
              </a:ln>
            </c:spPr>
          </c:marker>
          <c:val>
            <c:numRef>
              <c:f>'Figure 4.5'!$O$207:$O$235</c:f>
              <c:numCache>
                <c:formatCode>0.0</c:formatCode>
                <c:ptCount val="29"/>
                <c:pt idx="0" formatCode="General">
                  <c:v>1</c:v>
                </c:pt>
                <c:pt idx="1">
                  <c:v>1.0072214666666666</c:v>
                </c:pt>
                <c:pt idx="2">
                  <c:v>1.0199384333333332</c:v>
                </c:pt>
                <c:pt idx="3">
                  <c:v>1.0363415333333332</c:v>
                </c:pt>
                <c:pt idx="4">
                  <c:v>1.0538142666666666</c:v>
                </c:pt>
                <c:pt idx="5">
                  <c:v>1.0527469666666667</c:v>
                </c:pt>
                <c:pt idx="6">
                  <c:v>1.0525519999999999</c:v>
                </c:pt>
                <c:pt idx="7">
                  <c:v>1.0431006333333332</c:v>
                </c:pt>
                <c:pt idx="8">
                  <c:v>1.0278564666666667</c:v>
                </c:pt>
                <c:pt idx="9">
                  <c:v>0.95766173333333338</c:v>
                </c:pt>
                <c:pt idx="10">
                  <c:v>0.91615503333333326</c:v>
                </c:pt>
                <c:pt idx="11">
                  <c:v>0.87917633333333334</c:v>
                </c:pt>
                <c:pt idx="12">
                  <c:v>0.86229753333333337</c:v>
                </c:pt>
                <c:pt idx="13">
                  <c:v>0.86238836666666663</c:v>
                </c:pt>
                <c:pt idx="14">
                  <c:v>0.87828499999999998</c:v>
                </c:pt>
                <c:pt idx="15">
                  <c:v>0.90070803333333338</c:v>
                </c:pt>
                <c:pt idx="16">
                  <c:v>0.92516719999999997</c:v>
                </c:pt>
                <c:pt idx="17">
                  <c:v>0.94218979999999997</c:v>
                </c:pt>
                <c:pt idx="18">
                  <c:v>0.94833650000000003</c:v>
                </c:pt>
                <c:pt idx="19">
                  <c:v>0.94739766666666669</c:v>
                </c:pt>
                <c:pt idx="20">
                  <c:v>0.94002226666666666</c:v>
                </c:pt>
                <c:pt idx="21">
                  <c:v>0.92322596666666668</c:v>
                </c:pt>
                <c:pt idx="22">
                  <c:v>0.89707753333333329</c:v>
                </c:pt>
                <c:pt idx="23">
                  <c:v>0.86411883333333339</c:v>
                </c:pt>
                <c:pt idx="24">
                  <c:v>0.82063360000000007</c:v>
                </c:pt>
                <c:pt idx="25">
                  <c:v>0.77463406666666668</c:v>
                </c:pt>
                <c:pt idx="26">
                  <c:v>0.72292303333333341</c:v>
                </c:pt>
                <c:pt idx="27">
                  <c:v>0.66608876666666661</c:v>
                </c:pt>
                <c:pt idx="28">
                  <c:v>0.60811606666666673</c:v>
                </c:pt>
              </c:numCache>
            </c:numRef>
          </c:val>
          <c:smooth val="0"/>
        </c:ser>
        <c:ser>
          <c:idx val="3"/>
          <c:order val="3"/>
          <c:tx>
            <c:strRef>
              <c:f>'Figure 4.5'!$B$237</c:f>
              <c:strCache>
                <c:ptCount val="1"/>
                <c:pt idx="0">
                  <c:v>C6</c:v>
                </c:pt>
              </c:strCache>
            </c:strRef>
          </c:tx>
          <c:spPr>
            <a:ln w="44450">
              <a:solidFill>
                <a:schemeClr val="accent3">
                  <a:lumMod val="75000"/>
                </a:schemeClr>
              </a:solidFill>
            </a:ln>
          </c:spPr>
          <c:marker>
            <c:symbol val="none"/>
          </c:marker>
          <c:val>
            <c:numRef>
              <c:f>'Figure 4.5'!$O$237:$O$265</c:f>
              <c:numCache>
                <c:formatCode>0.0</c:formatCode>
                <c:ptCount val="29"/>
                <c:pt idx="0" formatCode="General">
                  <c:v>1</c:v>
                </c:pt>
                <c:pt idx="1">
                  <c:v>0.98855421666666665</c:v>
                </c:pt>
                <c:pt idx="2">
                  <c:v>0.98095489999999996</c:v>
                </c:pt>
                <c:pt idx="3">
                  <c:v>0.97685003333333331</c:v>
                </c:pt>
                <c:pt idx="4">
                  <c:v>0.97096856666666664</c:v>
                </c:pt>
                <c:pt idx="5">
                  <c:v>0.94566245000000004</c:v>
                </c:pt>
                <c:pt idx="6">
                  <c:v>0.92219888333333333</c:v>
                </c:pt>
                <c:pt idx="7">
                  <c:v>0.89122416666666671</c:v>
                </c:pt>
                <c:pt idx="8">
                  <c:v>0.85994440000000005</c:v>
                </c:pt>
                <c:pt idx="9">
                  <c:v>0.75167030000000001</c:v>
                </c:pt>
                <c:pt idx="10">
                  <c:v>0.71229894999999999</c:v>
                </c:pt>
                <c:pt idx="11">
                  <c:v>0.68106368333333334</c:v>
                </c:pt>
                <c:pt idx="12">
                  <c:v>0.66835423333333333</c:v>
                </c:pt>
                <c:pt idx="13">
                  <c:v>0.67219118333333339</c:v>
                </c:pt>
                <c:pt idx="14">
                  <c:v>0.68948486666666664</c:v>
                </c:pt>
                <c:pt idx="15">
                  <c:v>0.70994233333333334</c:v>
                </c:pt>
                <c:pt idx="16">
                  <c:v>0.72709443333333335</c:v>
                </c:pt>
                <c:pt idx="17">
                  <c:v>0.73441761666666672</c:v>
                </c:pt>
                <c:pt idx="18">
                  <c:v>0.73945306666666666</c:v>
                </c:pt>
                <c:pt idx="19">
                  <c:v>0.74159229999999998</c:v>
                </c:pt>
                <c:pt idx="20">
                  <c:v>0.74742355000000005</c:v>
                </c:pt>
                <c:pt idx="21">
                  <c:v>0.74989858333333337</c:v>
                </c:pt>
                <c:pt idx="22">
                  <c:v>0.7475700999999999</c:v>
                </c:pt>
                <c:pt idx="23">
                  <c:v>0.74362708333333338</c:v>
                </c:pt>
                <c:pt idx="24">
                  <c:v>0.72590770000000004</c:v>
                </c:pt>
                <c:pt idx="25">
                  <c:v>0.70609496666666671</c:v>
                </c:pt>
                <c:pt idx="26">
                  <c:v>0.67830925000000009</c:v>
                </c:pt>
                <c:pt idx="27">
                  <c:v>0.64208310000000002</c:v>
                </c:pt>
                <c:pt idx="28">
                  <c:v>0.60342253333333329</c:v>
                </c:pt>
              </c:numCache>
            </c:numRef>
          </c:val>
          <c:smooth val="0"/>
        </c:ser>
        <c:dLbls>
          <c:showLegendKey val="0"/>
          <c:showVal val="0"/>
          <c:showCatName val="0"/>
          <c:showSerName val="0"/>
          <c:showPercent val="0"/>
          <c:showBubbleSize val="0"/>
        </c:dLbls>
        <c:marker val="1"/>
        <c:smooth val="0"/>
        <c:axId val="479811456"/>
        <c:axId val="479812992"/>
      </c:lineChart>
      <c:catAx>
        <c:axId val="479811456"/>
        <c:scaling>
          <c:orientation val="minMax"/>
        </c:scaling>
        <c:delete val="0"/>
        <c:axPos val="b"/>
        <c:numFmt formatCode="General" sourceLinked="1"/>
        <c:majorTickMark val="out"/>
        <c:minorTickMark val="none"/>
        <c:tickLblPos val="nextTo"/>
        <c:txPr>
          <a:bodyPr/>
          <a:lstStyle/>
          <a:p>
            <a:pPr>
              <a:defRPr sz="1100"/>
            </a:pPr>
            <a:endParaRPr lang="en-US"/>
          </a:p>
        </c:txPr>
        <c:crossAx val="479812992"/>
        <c:crosses val="autoZero"/>
        <c:auto val="1"/>
        <c:lblAlgn val="ctr"/>
        <c:lblOffset val="100"/>
        <c:noMultiLvlLbl val="0"/>
      </c:catAx>
      <c:valAx>
        <c:axId val="479812992"/>
        <c:scaling>
          <c:orientation val="minMax"/>
          <c:max val="1.1000000000000001"/>
          <c:min val="0.4"/>
        </c:scaling>
        <c:delete val="0"/>
        <c:axPos val="l"/>
        <c:title>
          <c:tx>
            <c:rich>
              <a:bodyPr rot="-5400000" vert="horz"/>
              <a:lstStyle/>
              <a:p>
                <a:pPr>
                  <a:defRPr sz="1100" b="0"/>
                </a:pPr>
                <a:r>
                  <a:rPr lang="en-US" sz="1100" b="0"/>
                  <a:t>Ratio</a:t>
                </a:r>
              </a:p>
            </c:rich>
          </c:tx>
          <c:layout>
            <c:manualLayout>
              <c:xMode val="edge"/>
              <c:yMode val="edge"/>
              <c:x val="2.2256803745738939E-3"/>
              <c:y val="0.38966571886847479"/>
            </c:manualLayout>
          </c:layout>
          <c:overlay val="0"/>
        </c:title>
        <c:numFmt formatCode="General" sourceLinked="1"/>
        <c:majorTickMark val="out"/>
        <c:minorTickMark val="none"/>
        <c:tickLblPos val="nextTo"/>
        <c:txPr>
          <a:bodyPr/>
          <a:lstStyle/>
          <a:p>
            <a:pPr>
              <a:defRPr sz="1100"/>
            </a:pPr>
            <a:endParaRPr lang="en-US"/>
          </a:p>
        </c:txPr>
        <c:crossAx val="479811456"/>
        <c:crosses val="autoZero"/>
        <c:crossBetween val="between"/>
      </c:valAx>
    </c:plotArea>
    <c:legend>
      <c:legendPos val="r"/>
      <c:layout>
        <c:manualLayout>
          <c:xMode val="edge"/>
          <c:yMode val="edge"/>
          <c:x val="0.13383661417322834"/>
          <c:y val="0.65663969087197438"/>
          <c:w val="0.6058536745406824"/>
          <c:h val="0.12190580344123648"/>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3564069416696"/>
          <c:y val="1.4965689883133581E-2"/>
          <c:w val="0.79721724715760645"/>
          <c:h val="0.88625720662611507"/>
        </c:manualLayout>
      </c:layout>
      <c:barChart>
        <c:barDir val="bar"/>
        <c:grouping val="clustered"/>
        <c:varyColors val="0"/>
        <c:ser>
          <c:idx val="0"/>
          <c:order val="0"/>
          <c:tx>
            <c:strRef>
              <c:f>'Figure 4.6'!$C$2</c:f>
              <c:strCache>
                <c:ptCount val="1"/>
                <c:pt idx="0">
                  <c:v>GDP_pc</c:v>
                </c:pt>
              </c:strCache>
            </c:strRef>
          </c:tx>
          <c:invertIfNegative val="0"/>
          <c:cat>
            <c:strRef>
              <c:f>'Figure 4.6'!$B$3:$B$8</c:f>
              <c:strCache>
                <c:ptCount val="6"/>
                <c:pt idx="0">
                  <c:v>BAH</c:v>
                </c:pt>
                <c:pt idx="1">
                  <c:v>BAR*</c:v>
                </c:pt>
                <c:pt idx="2">
                  <c:v>GUY</c:v>
                </c:pt>
                <c:pt idx="3">
                  <c:v>JAM</c:v>
                </c:pt>
                <c:pt idx="4">
                  <c:v>SUR</c:v>
                </c:pt>
                <c:pt idx="5">
                  <c:v>TT</c:v>
                </c:pt>
              </c:strCache>
            </c:strRef>
          </c:cat>
          <c:val>
            <c:numRef>
              <c:f>'Figure 4.6'!$C$3:$C$8</c:f>
              <c:numCache>
                <c:formatCode>General</c:formatCode>
                <c:ptCount val="6"/>
                <c:pt idx="0">
                  <c:v>-0.73967470000000002</c:v>
                </c:pt>
                <c:pt idx="1">
                  <c:v>-0.58010320000000004</c:v>
                </c:pt>
                <c:pt idx="2">
                  <c:v>-0.20590510000000001</c:v>
                </c:pt>
                <c:pt idx="3">
                  <c:v>-0.59302600000000005</c:v>
                </c:pt>
                <c:pt idx="4">
                  <c:v>-0.80090050000000002</c:v>
                </c:pt>
                <c:pt idx="5">
                  <c:v>-0.46428239999999998</c:v>
                </c:pt>
              </c:numCache>
            </c:numRef>
          </c:val>
        </c:ser>
        <c:ser>
          <c:idx val="1"/>
          <c:order val="1"/>
          <c:tx>
            <c:strRef>
              <c:f>'Figure 4.6'!$D$2</c:f>
              <c:strCache>
                <c:ptCount val="1"/>
                <c:pt idx="0">
                  <c:v>Capital_pc</c:v>
                </c:pt>
              </c:strCache>
            </c:strRef>
          </c:tx>
          <c:invertIfNegative val="0"/>
          <c:cat>
            <c:strRef>
              <c:f>'Figure 4.6'!$B$3:$B$8</c:f>
              <c:strCache>
                <c:ptCount val="6"/>
                <c:pt idx="0">
                  <c:v>BAH</c:v>
                </c:pt>
                <c:pt idx="1">
                  <c:v>BAR*</c:v>
                </c:pt>
                <c:pt idx="2">
                  <c:v>GUY</c:v>
                </c:pt>
                <c:pt idx="3">
                  <c:v>JAM</c:v>
                </c:pt>
                <c:pt idx="4">
                  <c:v>SUR</c:v>
                </c:pt>
                <c:pt idx="5">
                  <c:v>TT</c:v>
                </c:pt>
              </c:strCache>
            </c:strRef>
          </c:cat>
          <c:val>
            <c:numRef>
              <c:f>'Figure 4.6'!$D$3:$D$8</c:f>
              <c:numCache>
                <c:formatCode>General</c:formatCode>
                <c:ptCount val="6"/>
                <c:pt idx="0">
                  <c:v>-0.42089900000000002</c:v>
                </c:pt>
                <c:pt idx="1">
                  <c:v>-9.9369399999999997E-2</c:v>
                </c:pt>
                <c:pt idx="2">
                  <c:v>-0.15642710000000001</c:v>
                </c:pt>
                <c:pt idx="3">
                  <c:v>-0.26533990000000002</c:v>
                </c:pt>
                <c:pt idx="4">
                  <c:v>-0.1170113</c:v>
                </c:pt>
                <c:pt idx="5">
                  <c:v>6.1631999999999998E-3</c:v>
                </c:pt>
              </c:numCache>
            </c:numRef>
          </c:val>
        </c:ser>
        <c:ser>
          <c:idx val="2"/>
          <c:order val="2"/>
          <c:tx>
            <c:strRef>
              <c:f>'Figure 4.6'!$E$2</c:f>
              <c:strCache>
                <c:ptCount val="1"/>
                <c:pt idx="0">
                  <c:v>TFP</c:v>
                </c:pt>
              </c:strCache>
            </c:strRef>
          </c:tx>
          <c:invertIfNegative val="0"/>
          <c:cat>
            <c:strRef>
              <c:f>'Figure 4.6'!$B$3:$B$8</c:f>
              <c:strCache>
                <c:ptCount val="6"/>
                <c:pt idx="0">
                  <c:v>BAH</c:v>
                </c:pt>
                <c:pt idx="1">
                  <c:v>BAR*</c:v>
                </c:pt>
                <c:pt idx="2">
                  <c:v>GUY</c:v>
                </c:pt>
                <c:pt idx="3">
                  <c:v>JAM</c:v>
                </c:pt>
                <c:pt idx="4">
                  <c:v>SUR</c:v>
                </c:pt>
                <c:pt idx="5">
                  <c:v>TT</c:v>
                </c:pt>
              </c:strCache>
            </c:strRef>
          </c:cat>
          <c:val>
            <c:numRef>
              <c:f>'Figure 4.6'!$E$3:$E$8</c:f>
              <c:numCache>
                <c:formatCode>General</c:formatCode>
                <c:ptCount val="6"/>
                <c:pt idx="0">
                  <c:v>-0.3187757</c:v>
                </c:pt>
                <c:pt idx="1">
                  <c:v>-0.48073379999999999</c:v>
                </c:pt>
                <c:pt idx="2">
                  <c:v>-4.9478099999999997E-2</c:v>
                </c:pt>
                <c:pt idx="3">
                  <c:v>-0.32768609999999998</c:v>
                </c:pt>
                <c:pt idx="4">
                  <c:v>-0.68388919999999997</c:v>
                </c:pt>
                <c:pt idx="5">
                  <c:v>-0.47044560000000002</c:v>
                </c:pt>
              </c:numCache>
            </c:numRef>
          </c:val>
        </c:ser>
        <c:dLbls>
          <c:showLegendKey val="0"/>
          <c:showVal val="0"/>
          <c:showCatName val="0"/>
          <c:showSerName val="0"/>
          <c:showPercent val="0"/>
          <c:showBubbleSize val="0"/>
        </c:dLbls>
        <c:gapWidth val="150"/>
        <c:axId val="479852032"/>
        <c:axId val="479853568"/>
      </c:barChart>
      <c:catAx>
        <c:axId val="479852032"/>
        <c:scaling>
          <c:orientation val="minMax"/>
        </c:scaling>
        <c:delete val="0"/>
        <c:axPos val="l"/>
        <c:majorTickMark val="out"/>
        <c:minorTickMark val="none"/>
        <c:tickLblPos val="low"/>
        <c:txPr>
          <a:bodyPr/>
          <a:lstStyle/>
          <a:p>
            <a:pPr>
              <a:defRPr sz="1100"/>
            </a:pPr>
            <a:endParaRPr lang="en-US"/>
          </a:p>
        </c:txPr>
        <c:crossAx val="479853568"/>
        <c:crosses val="autoZero"/>
        <c:auto val="1"/>
        <c:lblAlgn val="ctr"/>
        <c:lblOffset val="100"/>
        <c:noMultiLvlLbl val="0"/>
      </c:catAx>
      <c:valAx>
        <c:axId val="479853568"/>
        <c:scaling>
          <c:orientation val="minMax"/>
        </c:scaling>
        <c:delete val="0"/>
        <c:axPos val="b"/>
        <c:numFmt formatCode="General" sourceLinked="1"/>
        <c:majorTickMark val="out"/>
        <c:minorTickMark val="none"/>
        <c:tickLblPos val="nextTo"/>
        <c:txPr>
          <a:bodyPr/>
          <a:lstStyle/>
          <a:p>
            <a:pPr>
              <a:defRPr sz="1100"/>
            </a:pPr>
            <a:endParaRPr lang="en-US"/>
          </a:p>
        </c:txPr>
        <c:crossAx val="479852032"/>
        <c:crosses val="autoZero"/>
        <c:crossBetween val="between"/>
      </c:valAx>
    </c:plotArea>
    <c:legend>
      <c:legendPos val="r"/>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88928656645193"/>
          <c:y val="3.9644803282838377E-2"/>
          <c:w val="0.6894245244137871"/>
          <c:h val="0.79337250356395805"/>
        </c:manualLayout>
      </c:layout>
      <c:scatterChart>
        <c:scatterStyle val="lineMarker"/>
        <c:varyColors val="0"/>
        <c:ser>
          <c:idx val="0"/>
          <c:order val="0"/>
          <c:tx>
            <c:strRef>
              <c:f>'Figure 4.7'!$A$1</c:f>
              <c:strCache>
                <c:ptCount val="1"/>
                <c:pt idx="0">
                  <c:v>ROW</c:v>
                </c:pt>
              </c:strCache>
            </c:strRef>
          </c:tx>
          <c:spPr>
            <a:ln w="28575">
              <a:noFill/>
            </a:ln>
          </c:spPr>
          <c:marker>
            <c:symbol val="diamond"/>
            <c:size val="5"/>
          </c:marker>
          <c:trendline>
            <c:trendlineType val="linear"/>
            <c:dispRSqr val="0"/>
            <c:dispEq val="0"/>
          </c:trendline>
          <c:xVal>
            <c:numRef>
              <c:f>'Figure 4.7'!$B$2:$B$191</c:f>
              <c:numCache>
                <c:formatCode>General</c:formatCode>
                <c:ptCount val="190"/>
                <c:pt idx="0">
                  <c:v>2.2559819999999999</c:v>
                </c:pt>
                <c:pt idx="1">
                  <c:v>15.114929999999999</c:v>
                </c:pt>
                <c:pt idx="2">
                  <c:v>15.505839999999999</c:v>
                </c:pt>
                <c:pt idx="3">
                  <c:v>12.6654</c:v>
                </c:pt>
                <c:pt idx="4">
                  <c:v>35.73612</c:v>
                </c:pt>
                <c:pt idx="5">
                  <c:v>31.162780000000001</c:v>
                </c:pt>
                <c:pt idx="6">
                  <c:v>12.7463</c:v>
                </c:pt>
                <c:pt idx="7">
                  <c:v>106.7843</c:v>
                </c:pt>
                <c:pt idx="8">
                  <c:v>91.238979999999998</c:v>
                </c:pt>
                <c:pt idx="9">
                  <c:v>23.087720000000001</c:v>
                </c:pt>
                <c:pt idx="10">
                  <c:v>66.566059999999993</c:v>
                </c:pt>
                <c:pt idx="11">
                  <c:v>57.746650000000002</c:v>
                </c:pt>
                <c:pt idx="12">
                  <c:v>3.2255400000000001</c:v>
                </c:pt>
                <c:pt idx="13">
                  <c:v>63.771169999999998</c:v>
                </c:pt>
                <c:pt idx="14">
                  <c:v>32.20937</c:v>
                </c:pt>
                <c:pt idx="15">
                  <c:v>85.378349999999998</c:v>
                </c:pt>
                <c:pt idx="16">
                  <c:v>22.38523</c:v>
                </c:pt>
                <c:pt idx="17">
                  <c:v>2.7716639999999999</c:v>
                </c:pt>
                <c:pt idx="18">
                  <c:v>111.49630000000001</c:v>
                </c:pt>
                <c:pt idx="19">
                  <c:v>9.5586479999999998</c:v>
                </c:pt>
                <c:pt idx="20">
                  <c:v>9.5188220000000001</c:v>
                </c:pt>
                <c:pt idx="21">
                  <c:v>13.96213</c:v>
                </c:pt>
                <c:pt idx="22">
                  <c:v>22.39396</c:v>
                </c:pt>
                <c:pt idx="23">
                  <c:v>20.946950000000001</c:v>
                </c:pt>
                <c:pt idx="24">
                  <c:v>133.11949999999999</c:v>
                </c:pt>
                <c:pt idx="25">
                  <c:v>27.084019999999999</c:v>
                </c:pt>
                <c:pt idx="26">
                  <c:v>2.4693239999999999</c:v>
                </c:pt>
                <c:pt idx="27">
                  <c:v>0.96880169999999999</c:v>
                </c:pt>
                <c:pt idx="28">
                  <c:v>5.270378</c:v>
                </c:pt>
                <c:pt idx="29">
                  <c:v>4.41472</c:v>
                </c:pt>
                <c:pt idx="30">
                  <c:v>91.646789999999996</c:v>
                </c:pt>
                <c:pt idx="31">
                  <c:v>8.8621350000000003</c:v>
                </c:pt>
                <c:pt idx="32">
                  <c:v>1.450143</c:v>
                </c:pt>
                <c:pt idx="33">
                  <c:v>3.7978070000000002</c:v>
                </c:pt>
                <c:pt idx="34">
                  <c:v>34.273760000000003</c:v>
                </c:pt>
                <c:pt idx="35">
                  <c:v>17.447220000000002</c:v>
                </c:pt>
                <c:pt idx="36">
                  <c:v>18.885840000000002</c:v>
                </c:pt>
                <c:pt idx="37">
                  <c:v>19.27355</c:v>
                </c:pt>
                <c:pt idx="38">
                  <c:v>2.0978249999999998</c:v>
                </c:pt>
                <c:pt idx="39">
                  <c:v>0.60629440000000001</c:v>
                </c:pt>
                <c:pt idx="40">
                  <c:v>5.6442629999999996</c:v>
                </c:pt>
                <c:pt idx="41">
                  <c:v>27.879359999999998</c:v>
                </c:pt>
                <c:pt idx="42">
                  <c:v>3.1108210000000001</c:v>
                </c:pt>
                <c:pt idx="43">
                  <c:v>36.774349999999998</c:v>
                </c:pt>
                <c:pt idx="44">
                  <c:v>27.385020000000001</c:v>
                </c:pt>
                <c:pt idx="45">
                  <c:v>45.818750000000001</c:v>
                </c:pt>
                <c:pt idx="46">
                  <c:v>54.726950000000002</c:v>
                </c:pt>
                <c:pt idx="47">
                  <c:v>83.203130000000002</c:v>
                </c:pt>
                <c:pt idx="48">
                  <c:v>6.0255799999999997</c:v>
                </c:pt>
                <c:pt idx="49">
                  <c:v>17.860399999999998</c:v>
                </c:pt>
                <c:pt idx="50">
                  <c:v>24.910250000000001</c:v>
                </c:pt>
                <c:pt idx="51">
                  <c:v>15.77393</c:v>
                </c:pt>
                <c:pt idx="52">
                  <c:v>11.307090000000001</c:v>
                </c:pt>
                <c:pt idx="53">
                  <c:v>14.662179999999999</c:v>
                </c:pt>
                <c:pt idx="54">
                  <c:v>23.892320000000002</c:v>
                </c:pt>
                <c:pt idx="55">
                  <c:v>1.5151829999999999</c:v>
                </c:pt>
                <c:pt idx="56">
                  <c:v>41.00882</c:v>
                </c:pt>
                <c:pt idx="57">
                  <c:v>1.7462660000000001</c:v>
                </c:pt>
                <c:pt idx="58">
                  <c:v>10.444330000000001</c:v>
                </c:pt>
                <c:pt idx="59">
                  <c:v>78.109819999999999</c:v>
                </c:pt>
                <c:pt idx="60">
                  <c:v>75.635810000000006</c:v>
                </c:pt>
                <c:pt idx="61">
                  <c:v>32.266480000000001</c:v>
                </c:pt>
                <c:pt idx="62">
                  <c:v>3.0707209999999998</c:v>
                </c:pt>
                <c:pt idx="63">
                  <c:v>12.278119999999999</c:v>
                </c:pt>
                <c:pt idx="64">
                  <c:v>82.220519999999993</c:v>
                </c:pt>
                <c:pt idx="65">
                  <c:v>4.9140009999999998</c:v>
                </c:pt>
                <c:pt idx="66">
                  <c:v>61.061770000000003</c:v>
                </c:pt>
                <c:pt idx="67">
                  <c:v>35.782789999999999</c:v>
                </c:pt>
                <c:pt idx="68">
                  <c:v>15.18455</c:v>
                </c:pt>
                <c:pt idx="69">
                  <c:v>2.1098919999999999</c:v>
                </c:pt>
                <c:pt idx="70">
                  <c:v>1.9454720000000001</c:v>
                </c:pt>
                <c:pt idx="71">
                  <c:v>10.88247</c:v>
                </c:pt>
                <c:pt idx="72">
                  <c:v>3.1979000000000002</c:v>
                </c:pt>
                <c:pt idx="73">
                  <c:v>8.1672740000000008</c:v>
                </c:pt>
                <c:pt idx="74">
                  <c:v>90.0398</c:v>
                </c:pt>
                <c:pt idx="75">
                  <c:v>39.425829999999998</c:v>
                </c:pt>
                <c:pt idx="76">
                  <c:v>86.108230000000006</c:v>
                </c:pt>
                <c:pt idx="77">
                  <c:v>8.58005</c:v>
                </c:pt>
                <c:pt idx="78">
                  <c:v>9.2596640000000008</c:v>
                </c:pt>
                <c:pt idx="79">
                  <c:v>22.648299999999999</c:v>
                </c:pt>
                <c:pt idx="80">
                  <c:v>11.09803</c:v>
                </c:pt>
                <c:pt idx="81">
                  <c:v>81.950180000000003</c:v>
                </c:pt>
                <c:pt idx="82">
                  <c:v>62.972239999999999</c:v>
                </c:pt>
                <c:pt idx="83">
                  <c:v>68.241709999999998</c:v>
                </c:pt>
                <c:pt idx="84">
                  <c:v>20.788789999999999</c:v>
                </c:pt>
                <c:pt idx="85">
                  <c:v>74.417230000000004</c:v>
                </c:pt>
                <c:pt idx="86">
                  <c:v>12.432880000000001</c:v>
                </c:pt>
                <c:pt idx="87">
                  <c:v>33.025669999999998</c:v>
                </c:pt>
                <c:pt idx="88">
                  <c:v>3.1518139999999999</c:v>
                </c:pt>
                <c:pt idx="89">
                  <c:v>8.9955599999999993</c:v>
                </c:pt>
                <c:pt idx="90">
                  <c:v>61.776049999999998</c:v>
                </c:pt>
                <c:pt idx="91">
                  <c:v>105.038</c:v>
                </c:pt>
                <c:pt idx="92">
                  <c:v>4.9765379999999997</c:v>
                </c:pt>
                <c:pt idx="93">
                  <c:v>6.54528</c:v>
                </c:pt>
                <c:pt idx="94">
                  <c:v>30.431349999999998</c:v>
                </c:pt>
                <c:pt idx="95">
                  <c:v>30.802489999999999</c:v>
                </c:pt>
                <c:pt idx="96">
                  <c:v>3.598303</c:v>
                </c:pt>
                <c:pt idx="97">
                  <c:v>1.0595030000000001</c:v>
                </c:pt>
                <c:pt idx="98">
                  <c:v>43.073009999999996</c:v>
                </c:pt>
                <c:pt idx="99">
                  <c:v>33.558590000000002</c:v>
                </c:pt>
                <c:pt idx="100">
                  <c:v>200.77180000000001</c:v>
                </c:pt>
                <c:pt idx="101">
                  <c:v>131.96180000000001</c:v>
                </c:pt>
                <c:pt idx="102">
                  <c:v>18.526219999999999</c:v>
                </c:pt>
                <c:pt idx="103">
                  <c:v>1.7516020000000001</c:v>
                </c:pt>
                <c:pt idx="104">
                  <c:v>1.7416739999999999</c:v>
                </c:pt>
                <c:pt idx="105">
                  <c:v>30.047180000000001</c:v>
                </c:pt>
                <c:pt idx="106">
                  <c:v>10.243869999999999</c:v>
                </c:pt>
                <c:pt idx="107">
                  <c:v>2.4728949999999998</c:v>
                </c:pt>
                <c:pt idx="108">
                  <c:v>52.363900000000001</c:v>
                </c:pt>
                <c:pt idx="109">
                  <c:v>16.88363</c:v>
                </c:pt>
                <c:pt idx="110">
                  <c:v>5.5997519999999996</c:v>
                </c:pt>
                <c:pt idx="111">
                  <c:v>22.30742</c:v>
                </c:pt>
                <c:pt idx="112">
                  <c:v>28.839259999999999</c:v>
                </c:pt>
                <c:pt idx="113">
                  <c:v>8.8273930000000007</c:v>
                </c:pt>
                <c:pt idx="114">
                  <c:v>6.2388450000000004</c:v>
                </c:pt>
                <c:pt idx="115">
                  <c:v>10.19257</c:v>
                </c:pt>
                <c:pt idx="116">
                  <c:v>19.009630000000001</c:v>
                </c:pt>
                <c:pt idx="117">
                  <c:v>8.876633</c:v>
                </c:pt>
                <c:pt idx="118">
                  <c:v>1.8528420000000001</c:v>
                </c:pt>
                <c:pt idx="119">
                  <c:v>13.016400000000001</c:v>
                </c:pt>
                <c:pt idx="120">
                  <c:v>2.8373059999999999</c:v>
                </c:pt>
                <c:pt idx="121">
                  <c:v>91.362989999999996</c:v>
                </c:pt>
                <c:pt idx="122">
                  <c:v>68.650829999999999</c:v>
                </c:pt>
                <c:pt idx="123">
                  <c:v>5.5678809999999999</c:v>
                </c:pt>
                <c:pt idx="124">
                  <c:v>1.18608</c:v>
                </c:pt>
                <c:pt idx="125">
                  <c:v>3.4991460000000001</c:v>
                </c:pt>
                <c:pt idx="126">
                  <c:v>126.6061</c:v>
                </c:pt>
                <c:pt idx="127">
                  <c:v>52.260260000000002</c:v>
                </c:pt>
                <c:pt idx="128">
                  <c:v>5.3467120000000001</c:v>
                </c:pt>
                <c:pt idx="129">
                  <c:v>37.623130000000003</c:v>
                </c:pt>
                <c:pt idx="130">
                  <c:v>24.68563</c:v>
                </c:pt>
                <c:pt idx="131">
                  <c:v>7.8387339999999996</c:v>
                </c:pt>
                <c:pt idx="132">
                  <c:v>10.41728</c:v>
                </c:pt>
                <c:pt idx="133">
                  <c:v>19.346879999999999</c:v>
                </c:pt>
                <c:pt idx="134">
                  <c:v>7.7216659999999999</c:v>
                </c:pt>
                <c:pt idx="135">
                  <c:v>40.77337</c:v>
                </c:pt>
                <c:pt idx="136">
                  <c:v>48.495060000000002</c:v>
                </c:pt>
                <c:pt idx="137">
                  <c:v>58.106900000000003</c:v>
                </c:pt>
                <c:pt idx="138">
                  <c:v>307.15719999999999</c:v>
                </c:pt>
                <c:pt idx="139">
                  <c:v>25.255569999999999</c:v>
                </c:pt>
                <c:pt idx="140">
                  <c:v>36.515979999999999</c:v>
                </c:pt>
                <c:pt idx="141">
                  <c:v>2.6323120000000002</c:v>
                </c:pt>
                <c:pt idx="142">
                  <c:v>15.69157</c:v>
                </c:pt>
                <c:pt idx="143">
                  <c:v>3.9081450000000002</c:v>
                </c:pt>
                <c:pt idx="144">
                  <c:v>56.2729</c:v>
                </c:pt>
                <c:pt idx="145">
                  <c:v>3.5597599999999998</c:v>
                </c:pt>
                <c:pt idx="146">
                  <c:v>20.82159</c:v>
                </c:pt>
                <c:pt idx="147">
                  <c:v>74.591170000000005</c:v>
                </c:pt>
                <c:pt idx="148">
                  <c:v>2.2176719999999999</c:v>
                </c:pt>
                <c:pt idx="149">
                  <c:v>128.01599999999999</c:v>
                </c:pt>
                <c:pt idx="150">
                  <c:v>44.67557</c:v>
                </c:pt>
                <c:pt idx="151">
                  <c:v>60.043320000000001</c:v>
                </c:pt>
                <c:pt idx="152">
                  <c:v>4.7089829999999999</c:v>
                </c:pt>
                <c:pt idx="153">
                  <c:v>1.1216710000000001</c:v>
                </c:pt>
                <c:pt idx="154">
                  <c:v>19.128129999999999</c:v>
                </c:pt>
                <c:pt idx="155">
                  <c:v>66.173599999999993</c:v>
                </c:pt>
                <c:pt idx="156">
                  <c:v>9.9035309999999992</c:v>
                </c:pt>
                <c:pt idx="157">
                  <c:v>23.702369999999998</c:v>
                </c:pt>
                <c:pt idx="158">
                  <c:v>25.90606</c:v>
                </c:pt>
                <c:pt idx="159">
                  <c:v>16.998339999999999</c:v>
                </c:pt>
                <c:pt idx="160">
                  <c:v>5.5456380000000003</c:v>
                </c:pt>
                <c:pt idx="161">
                  <c:v>25.863119999999999</c:v>
                </c:pt>
                <c:pt idx="162">
                  <c:v>9.2567210000000006</c:v>
                </c:pt>
                <c:pt idx="163">
                  <c:v>87.80753</c:v>
                </c:pt>
                <c:pt idx="164">
                  <c:v>97.4221</c:v>
                </c:pt>
                <c:pt idx="165">
                  <c:v>8.7153989999999997</c:v>
                </c:pt>
                <c:pt idx="166">
                  <c:v>69.347329999999999</c:v>
                </c:pt>
                <c:pt idx="167">
                  <c:v>4.6712699999999998</c:v>
                </c:pt>
                <c:pt idx="168">
                  <c:v>2.83657</c:v>
                </c:pt>
                <c:pt idx="169">
                  <c:v>19.781649999999999</c:v>
                </c:pt>
                <c:pt idx="170">
                  <c:v>2.761355</c:v>
                </c:pt>
                <c:pt idx="171">
                  <c:v>1.863353</c:v>
                </c:pt>
                <c:pt idx="172">
                  <c:v>18.443729999999999</c:v>
                </c:pt>
                <c:pt idx="173">
                  <c:v>54.81279</c:v>
                </c:pt>
                <c:pt idx="174">
                  <c:v>16.172999999999998</c:v>
                </c:pt>
                <c:pt idx="175">
                  <c:v>24.88794</c:v>
                </c:pt>
                <c:pt idx="176">
                  <c:v>37.834290000000003</c:v>
                </c:pt>
                <c:pt idx="177">
                  <c:v>2.776135</c:v>
                </c:pt>
                <c:pt idx="178">
                  <c:v>17.86769</c:v>
                </c:pt>
                <c:pt idx="179">
                  <c:v>152.4615</c:v>
                </c:pt>
                <c:pt idx="180">
                  <c:v>82.594579999999993</c:v>
                </c:pt>
                <c:pt idx="181">
                  <c:v>100</c:v>
                </c:pt>
                <c:pt idx="182">
                  <c:v>29.357060000000001</c:v>
                </c:pt>
                <c:pt idx="183">
                  <c:v>6.5242690000000003</c:v>
                </c:pt>
                <c:pt idx="184">
                  <c:v>16.42597</c:v>
                </c:pt>
                <c:pt idx="185">
                  <c:v>25.291720000000002</c:v>
                </c:pt>
                <c:pt idx="186">
                  <c:v>6.8588589999999998</c:v>
                </c:pt>
                <c:pt idx="187">
                  <c:v>5.8462589999999999</c:v>
                </c:pt>
                <c:pt idx="188">
                  <c:v>4.8690439999999997</c:v>
                </c:pt>
                <c:pt idx="189">
                  <c:v>0.79269800000000001</c:v>
                </c:pt>
              </c:numCache>
            </c:numRef>
          </c:xVal>
          <c:yVal>
            <c:numRef>
              <c:f>'Figure 4.7'!$C$2:$C$191</c:f>
              <c:numCache>
                <c:formatCode>General</c:formatCode>
                <c:ptCount val="190"/>
                <c:pt idx="0">
                  <c:v>44.957520000000002</c:v>
                </c:pt>
                <c:pt idx="1">
                  <c:v>59.335250000000002</c:v>
                </c:pt>
                <c:pt idx="2">
                  <c:v>69.779780000000002</c:v>
                </c:pt>
                <c:pt idx="3">
                  <c:v>88.426509999999993</c:v>
                </c:pt>
                <c:pt idx="4">
                  <c:v>80.79298</c:v>
                </c:pt>
                <c:pt idx="5">
                  <c:v>56.172379999999997</c:v>
                </c:pt>
                <c:pt idx="6">
                  <c:v>47.917850000000001</c:v>
                </c:pt>
                <c:pt idx="7">
                  <c:v>123.1348</c:v>
                </c:pt>
                <c:pt idx="8">
                  <c:v>106.777</c:v>
                </c:pt>
                <c:pt idx="9">
                  <c:v>57.68009</c:v>
                </c:pt>
                <c:pt idx="10">
                  <c:v>85.116709999999998</c:v>
                </c:pt>
                <c:pt idx="11">
                  <c:v>89.959149999999994</c:v>
                </c:pt>
                <c:pt idx="12">
                  <c:v>40.80668</c:v>
                </c:pt>
                <c:pt idx="13">
                  <c:v>48.496450000000003</c:v>
                </c:pt>
                <c:pt idx="14">
                  <c:v>30.916170000000001</c:v>
                </c:pt>
                <c:pt idx="15">
                  <c:v>116.6386</c:v>
                </c:pt>
                <c:pt idx="16">
                  <c:v>46.859270000000002</c:v>
                </c:pt>
                <c:pt idx="17">
                  <c:v>54.89667</c:v>
                </c:pt>
                <c:pt idx="18">
                  <c:v>173.5934</c:v>
                </c:pt>
                <c:pt idx="19">
                  <c:v>39.23789</c:v>
                </c:pt>
                <c:pt idx="20">
                  <c:v>41.057720000000003</c:v>
                </c:pt>
                <c:pt idx="21">
                  <c:v>51.785080000000001</c:v>
                </c:pt>
                <c:pt idx="22">
                  <c:v>69.689989999999995</c:v>
                </c:pt>
                <c:pt idx="23">
                  <c:v>103.3587</c:v>
                </c:pt>
                <c:pt idx="24">
                  <c:v>55.469320000000003</c:v>
                </c:pt>
                <c:pt idx="25">
                  <c:v>48.470840000000003</c:v>
                </c:pt>
                <c:pt idx="26">
                  <c:v>42.635039999999996</c:v>
                </c:pt>
                <c:pt idx="27">
                  <c:v>35.595019999999998</c:v>
                </c:pt>
                <c:pt idx="28">
                  <c:v>33.966659999999997</c:v>
                </c:pt>
                <c:pt idx="29">
                  <c:v>57.501609999999999</c:v>
                </c:pt>
                <c:pt idx="30">
                  <c:v>109.867</c:v>
                </c:pt>
                <c:pt idx="31">
                  <c:v>74.25515</c:v>
                </c:pt>
                <c:pt idx="32">
                  <c:v>63.102220000000003</c:v>
                </c:pt>
                <c:pt idx="33">
                  <c:v>54.188899999999997</c:v>
                </c:pt>
                <c:pt idx="34">
                  <c:v>79.500039999999998</c:v>
                </c:pt>
                <c:pt idx="35">
                  <c:v>56.380890000000001</c:v>
                </c:pt>
                <c:pt idx="36">
                  <c:v>41.393230000000003</c:v>
                </c:pt>
                <c:pt idx="37">
                  <c:v>68.893050000000002</c:v>
                </c:pt>
                <c:pt idx="38">
                  <c:v>82.917490000000001</c:v>
                </c:pt>
                <c:pt idx="39">
                  <c:v>65.239140000000006</c:v>
                </c:pt>
                <c:pt idx="40">
                  <c:v>79.642250000000004</c:v>
                </c:pt>
                <c:pt idx="41">
                  <c:v>65.483009999999993</c:v>
                </c:pt>
                <c:pt idx="42">
                  <c:v>66.654679999999999</c:v>
                </c:pt>
                <c:pt idx="43">
                  <c:v>78.137230000000002</c:v>
                </c:pt>
                <c:pt idx="44">
                  <c:v>41.332740000000001</c:v>
                </c:pt>
                <c:pt idx="45">
                  <c:v>96.297939999999997</c:v>
                </c:pt>
                <c:pt idx="46">
                  <c:v>71.653009999999995</c:v>
                </c:pt>
                <c:pt idx="47">
                  <c:v>150.33519999999999</c:v>
                </c:pt>
                <c:pt idx="48">
                  <c:v>56.085129999999999</c:v>
                </c:pt>
                <c:pt idx="49">
                  <c:v>88.404660000000007</c:v>
                </c:pt>
                <c:pt idx="50">
                  <c:v>47.14282</c:v>
                </c:pt>
                <c:pt idx="51">
                  <c:v>53.278399999999998</c:v>
                </c:pt>
                <c:pt idx="52">
                  <c:v>50.240389999999998</c:v>
                </c:pt>
                <c:pt idx="53">
                  <c:v>54.993929999999999</c:v>
                </c:pt>
                <c:pt idx="54">
                  <c:v>99.234610000000004</c:v>
                </c:pt>
                <c:pt idx="55">
                  <c:v>66.130260000000007</c:v>
                </c:pt>
                <c:pt idx="56">
                  <c:v>72.737020000000001</c:v>
                </c:pt>
                <c:pt idx="57">
                  <c:v>34.326430000000002</c:v>
                </c:pt>
                <c:pt idx="58">
                  <c:v>73.396720000000002</c:v>
                </c:pt>
                <c:pt idx="59">
                  <c:v>130.81319999999999</c:v>
                </c:pt>
                <c:pt idx="60">
                  <c:v>111.1677</c:v>
                </c:pt>
                <c:pt idx="61">
                  <c:v>79.419039999999995</c:v>
                </c:pt>
                <c:pt idx="62">
                  <c:v>35.450539999999997</c:v>
                </c:pt>
                <c:pt idx="63">
                  <c:v>40.767670000000003</c:v>
                </c:pt>
                <c:pt idx="64">
                  <c:v>106.89579999999999</c:v>
                </c:pt>
                <c:pt idx="65">
                  <c:v>56.206449999999997</c:v>
                </c:pt>
                <c:pt idx="66">
                  <c:v>98.401520000000005</c:v>
                </c:pt>
                <c:pt idx="67">
                  <c:v>46.140039999999999</c:v>
                </c:pt>
                <c:pt idx="68">
                  <c:v>46.62997</c:v>
                </c:pt>
                <c:pt idx="69">
                  <c:v>62.82235</c:v>
                </c:pt>
                <c:pt idx="70">
                  <c:v>54.250990000000002</c:v>
                </c:pt>
                <c:pt idx="71">
                  <c:v>65.500619999999998</c:v>
                </c:pt>
                <c:pt idx="72">
                  <c:v>46.44858</c:v>
                </c:pt>
                <c:pt idx="73">
                  <c:v>56.873170000000002</c:v>
                </c:pt>
                <c:pt idx="74">
                  <c:v>81.849140000000006</c:v>
                </c:pt>
                <c:pt idx="75">
                  <c:v>65.939350000000005</c:v>
                </c:pt>
                <c:pt idx="76">
                  <c:v>103.9602</c:v>
                </c:pt>
                <c:pt idx="77">
                  <c:v>36.890979999999999</c:v>
                </c:pt>
                <c:pt idx="78">
                  <c:v>59.059950000000001</c:v>
                </c:pt>
                <c:pt idx="79">
                  <c:v>46.647829999999999</c:v>
                </c:pt>
                <c:pt idx="80">
                  <c:v>70.255939999999995</c:v>
                </c:pt>
                <c:pt idx="81">
                  <c:v>122.35509999999999</c:v>
                </c:pt>
                <c:pt idx="82">
                  <c:v>104.2586</c:v>
                </c:pt>
                <c:pt idx="83">
                  <c:v>110.04430000000001</c:v>
                </c:pt>
                <c:pt idx="84">
                  <c:v>52.507150000000003</c:v>
                </c:pt>
                <c:pt idx="85">
                  <c:v>127.1052</c:v>
                </c:pt>
                <c:pt idx="86">
                  <c:v>72.843800000000002</c:v>
                </c:pt>
                <c:pt idx="87">
                  <c:v>53.305929999999996</c:v>
                </c:pt>
                <c:pt idx="88">
                  <c:v>54.519350000000003</c:v>
                </c:pt>
                <c:pt idx="89">
                  <c:v>45.713189999999997</c:v>
                </c:pt>
                <c:pt idx="90">
                  <c:v>75.475009999999997</c:v>
                </c:pt>
                <c:pt idx="91">
                  <c:v>79.625649999999993</c:v>
                </c:pt>
                <c:pt idx="92">
                  <c:v>32.191459999999999</c:v>
                </c:pt>
                <c:pt idx="93">
                  <c:v>35.216639999999998</c:v>
                </c:pt>
                <c:pt idx="94">
                  <c:v>69.936679999999996</c:v>
                </c:pt>
                <c:pt idx="95">
                  <c:v>66.336500000000001</c:v>
                </c:pt>
                <c:pt idx="96">
                  <c:v>59.889530000000001</c:v>
                </c:pt>
                <c:pt idx="97">
                  <c:v>46.240920000000003</c:v>
                </c:pt>
                <c:pt idx="98">
                  <c:v>63.929659999999998</c:v>
                </c:pt>
                <c:pt idx="99">
                  <c:v>63.919110000000003</c:v>
                </c:pt>
                <c:pt idx="100">
                  <c:v>120.12730000000001</c:v>
                </c:pt>
                <c:pt idx="101">
                  <c:v>81.013810000000007</c:v>
                </c:pt>
                <c:pt idx="102">
                  <c:v>48.059429999999999</c:v>
                </c:pt>
                <c:pt idx="103">
                  <c:v>48.953859999999999</c:v>
                </c:pt>
                <c:pt idx="104">
                  <c:v>62.361049999999999</c:v>
                </c:pt>
                <c:pt idx="105">
                  <c:v>63.704709999999999</c:v>
                </c:pt>
                <c:pt idx="106">
                  <c:v>71.153450000000007</c:v>
                </c:pt>
                <c:pt idx="107">
                  <c:v>57.407789999999999</c:v>
                </c:pt>
                <c:pt idx="108">
                  <c:v>76.982730000000004</c:v>
                </c:pt>
                <c:pt idx="109">
                  <c:v>39.251269999999998</c:v>
                </c:pt>
                <c:pt idx="110">
                  <c:v>50.274979999999999</c:v>
                </c:pt>
                <c:pt idx="111">
                  <c:v>71.413820000000001</c:v>
                </c:pt>
                <c:pt idx="112">
                  <c:v>63.12762</c:v>
                </c:pt>
                <c:pt idx="113">
                  <c:v>89.343779999999995</c:v>
                </c:pt>
                <c:pt idx="114">
                  <c:v>41.75103</c:v>
                </c:pt>
                <c:pt idx="115">
                  <c:v>52.664029999999997</c:v>
                </c:pt>
                <c:pt idx="116">
                  <c:v>65.878389999999996</c:v>
                </c:pt>
                <c:pt idx="117">
                  <c:v>71.455150000000003</c:v>
                </c:pt>
                <c:pt idx="118">
                  <c:v>47.497239999999998</c:v>
                </c:pt>
                <c:pt idx="119">
                  <c:v>89.829099999999997</c:v>
                </c:pt>
                <c:pt idx="120">
                  <c:v>40.568809999999999</c:v>
                </c:pt>
                <c:pt idx="121">
                  <c:v>107.8895</c:v>
                </c:pt>
                <c:pt idx="122">
                  <c:v>102.91719999999999</c:v>
                </c:pt>
                <c:pt idx="123">
                  <c:v>50.980739999999997</c:v>
                </c:pt>
                <c:pt idx="124">
                  <c:v>56.481960000000001</c:v>
                </c:pt>
                <c:pt idx="125">
                  <c:v>81.709789999999998</c:v>
                </c:pt>
                <c:pt idx="126">
                  <c:v>153.87979999999999</c:v>
                </c:pt>
                <c:pt idx="127">
                  <c:v>97.652600000000007</c:v>
                </c:pt>
                <c:pt idx="128">
                  <c:v>38.447470000000003</c:v>
                </c:pt>
                <c:pt idx="129">
                  <c:v>77.601560000000006</c:v>
                </c:pt>
                <c:pt idx="130">
                  <c:v>76.576409999999996</c:v>
                </c:pt>
                <c:pt idx="131">
                  <c:v>45.630629999999996</c:v>
                </c:pt>
                <c:pt idx="132">
                  <c:v>53.36871</c:v>
                </c:pt>
                <c:pt idx="133">
                  <c:v>59.778219999999997</c:v>
                </c:pt>
                <c:pt idx="134">
                  <c:v>53.514859999999999</c:v>
                </c:pt>
                <c:pt idx="135">
                  <c:v>62.028190000000002</c:v>
                </c:pt>
                <c:pt idx="136">
                  <c:v>93.349000000000004</c:v>
                </c:pt>
                <c:pt idx="137">
                  <c:v>96.864289999999997</c:v>
                </c:pt>
                <c:pt idx="138">
                  <c:v>101.8018</c:v>
                </c:pt>
                <c:pt idx="139">
                  <c:v>56.637419999999999</c:v>
                </c:pt>
                <c:pt idx="140">
                  <c:v>57.266860000000001</c:v>
                </c:pt>
                <c:pt idx="141">
                  <c:v>47.523539999999997</c:v>
                </c:pt>
                <c:pt idx="142">
                  <c:v>46.77308</c:v>
                </c:pt>
                <c:pt idx="143">
                  <c:v>64.686530000000005</c:v>
                </c:pt>
                <c:pt idx="144">
                  <c:v>81.615390000000005</c:v>
                </c:pt>
                <c:pt idx="145">
                  <c:v>58.852060000000002</c:v>
                </c:pt>
                <c:pt idx="146">
                  <c:v>51.436239999999998</c:v>
                </c:pt>
                <c:pt idx="147">
                  <c:v>58.262569999999997</c:v>
                </c:pt>
                <c:pt idx="148">
                  <c:v>43.980240000000002</c:v>
                </c:pt>
                <c:pt idx="149">
                  <c:v>99.614450000000005</c:v>
                </c:pt>
                <c:pt idx="150">
                  <c:v>72.792969999999997</c:v>
                </c:pt>
                <c:pt idx="151">
                  <c:v>84.22166</c:v>
                </c:pt>
                <c:pt idx="152">
                  <c:v>90.462900000000005</c:v>
                </c:pt>
                <c:pt idx="153">
                  <c:v>22.883870000000002</c:v>
                </c:pt>
                <c:pt idx="154">
                  <c:v>77.997479999999996</c:v>
                </c:pt>
                <c:pt idx="155">
                  <c:v>99.554280000000006</c:v>
                </c:pt>
                <c:pt idx="156">
                  <c:v>47.609279999999998</c:v>
                </c:pt>
                <c:pt idx="157">
                  <c:v>110.0913</c:v>
                </c:pt>
                <c:pt idx="158">
                  <c:v>79.569140000000004</c:v>
                </c:pt>
                <c:pt idx="159">
                  <c:v>89.379819999999995</c:v>
                </c:pt>
                <c:pt idx="160">
                  <c:v>67.629379999999998</c:v>
                </c:pt>
                <c:pt idx="161">
                  <c:v>54.607170000000004</c:v>
                </c:pt>
                <c:pt idx="162">
                  <c:v>72.078100000000006</c:v>
                </c:pt>
                <c:pt idx="163">
                  <c:v>121.5967</c:v>
                </c:pt>
                <c:pt idx="164">
                  <c:v>157.59700000000001</c:v>
                </c:pt>
                <c:pt idx="165">
                  <c:v>60.273310000000002</c:v>
                </c:pt>
                <c:pt idx="166">
                  <c:v>58.416460000000001</c:v>
                </c:pt>
                <c:pt idx="167">
                  <c:v>34.536529999999999</c:v>
                </c:pt>
                <c:pt idx="168">
                  <c:v>45.062199999999997</c:v>
                </c:pt>
                <c:pt idx="169">
                  <c:v>52.648299999999999</c:v>
                </c:pt>
                <c:pt idx="170">
                  <c:v>71.056600000000003</c:v>
                </c:pt>
                <c:pt idx="171">
                  <c:v>53.400509999999997</c:v>
                </c:pt>
                <c:pt idx="172">
                  <c:v>43.373260000000002</c:v>
                </c:pt>
                <c:pt idx="173">
                  <c:v>68.003950000000003</c:v>
                </c:pt>
                <c:pt idx="174">
                  <c:v>54.412579999999998</c:v>
                </c:pt>
                <c:pt idx="175">
                  <c:v>78.522450000000006</c:v>
                </c:pt>
                <c:pt idx="176">
                  <c:v>28.689720000000001</c:v>
                </c:pt>
                <c:pt idx="177">
                  <c:v>39.3825</c:v>
                </c:pt>
                <c:pt idx="178">
                  <c:v>30.553889999999999</c:v>
                </c:pt>
                <c:pt idx="179">
                  <c:v>89.704790000000003</c:v>
                </c:pt>
                <c:pt idx="180">
                  <c:v>95.073970000000003</c:v>
                </c:pt>
                <c:pt idx="181">
                  <c:v>100</c:v>
                </c:pt>
                <c:pt idx="182">
                  <c:v>89.967140000000001</c:v>
                </c:pt>
                <c:pt idx="183">
                  <c:v>51.897750000000002</c:v>
                </c:pt>
                <c:pt idx="184">
                  <c:v>45.817599999999999</c:v>
                </c:pt>
                <c:pt idx="185">
                  <c:v>119.6408</c:v>
                </c:pt>
                <c:pt idx="186">
                  <c:v>37.091679999999997</c:v>
                </c:pt>
                <c:pt idx="187">
                  <c:v>57.16872</c:v>
                </c:pt>
                <c:pt idx="188">
                  <c:v>48.712739999999997</c:v>
                </c:pt>
                <c:pt idx="189">
                  <c:v>207.3759</c:v>
                </c:pt>
              </c:numCache>
            </c:numRef>
          </c:yVal>
          <c:smooth val="0"/>
        </c:ser>
        <c:ser>
          <c:idx val="1"/>
          <c:order val="1"/>
          <c:tx>
            <c:strRef>
              <c:f>'Figure 4.7'!$I$1</c:f>
              <c:strCache>
                <c:ptCount val="1"/>
                <c:pt idx="0">
                  <c:v>C6</c:v>
                </c:pt>
              </c:strCache>
            </c:strRef>
          </c:tx>
          <c:spPr>
            <a:ln w="28575">
              <a:noFill/>
            </a:ln>
          </c:spPr>
          <c:marker>
            <c:symbol val="square"/>
            <c:size val="6"/>
          </c:marker>
          <c:dLbls>
            <c:dLbl>
              <c:idx val="0"/>
              <c:layout>
                <c:manualLayout>
                  <c:x val="-4.029630593696449E-2"/>
                  <c:y val="-3.4568394686704772E-2"/>
                </c:manualLayout>
              </c:layout>
              <c:tx>
                <c:strRef>
                  <c:f>'Figure 4.7'!$L$2</c:f>
                  <c:strCache>
                    <c:ptCount val="1"/>
                    <c:pt idx="0">
                      <c:v>Ba</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dLbl>
              <c:idx val="1"/>
              <c:layout>
                <c:manualLayout>
                  <c:x val="-3.8319559228650137E-2"/>
                  <c:y val="-3.456866115085868E-2"/>
                </c:manualLayout>
              </c:layout>
              <c:tx>
                <c:strRef>
                  <c:f>'Figure 4.7'!$L$3</c:f>
                  <c:strCache>
                    <c:ptCount val="1"/>
                    <c:pt idx="0">
                      <c:v>Br</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dLbl>
              <c:idx val="2"/>
              <c:layout>
                <c:manualLayout>
                  <c:x val="-3.6880327975531986E-2"/>
                  <c:y val="-3.456866115085868E-2"/>
                </c:manualLayout>
              </c:layout>
              <c:tx>
                <c:strRef>
                  <c:f>'Figure 4.7'!$L$4</c:f>
                  <c:strCache>
                    <c:ptCount val="1"/>
                    <c:pt idx="0">
                      <c:v>Ja</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dLbl>
              <c:idx val="3"/>
              <c:layout>
                <c:manualLayout>
                  <c:x val="-4.2314049586776863E-2"/>
                  <c:y val="-3.4568394686704709E-2"/>
                </c:manualLayout>
              </c:layout>
              <c:tx>
                <c:strRef>
                  <c:f>'Figure 4.7'!$L$5</c:f>
                  <c:strCache>
                    <c:ptCount val="1"/>
                    <c:pt idx="0">
                      <c:v>Gu</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dLbl>
              <c:idx val="4"/>
              <c:layout>
                <c:manualLayout>
                  <c:x val="-3.9717793540270274E-2"/>
                  <c:y val="-3.4568394686704772E-2"/>
                </c:manualLayout>
              </c:layout>
              <c:tx>
                <c:strRef>
                  <c:f>'Figure 4.7'!$L$6</c:f>
                  <c:strCache>
                    <c:ptCount val="1"/>
                    <c:pt idx="0">
                      <c:v>Su</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dLbl>
              <c:idx val="5"/>
              <c:layout>
                <c:manualLayout>
                  <c:x val="-3.9559228650137744E-2"/>
                  <c:y val="-3.4568661150858743E-2"/>
                </c:manualLayout>
              </c:layout>
              <c:tx>
                <c:strRef>
                  <c:f>'Figure 4.7'!$L$7</c:f>
                  <c:strCache>
                    <c:ptCount val="1"/>
                    <c:pt idx="0">
                      <c:v>TT</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dLbl>
            <c:showLegendKey val="0"/>
            <c:showVal val="1"/>
            <c:showCatName val="0"/>
            <c:showSerName val="0"/>
            <c:showPercent val="0"/>
            <c:showBubbleSize val="0"/>
            <c:showLeaderLines val="0"/>
          </c:dLbls>
          <c:xVal>
            <c:numRef>
              <c:f>'Figure 4.7'!$J$2:$J$7</c:f>
              <c:numCache>
                <c:formatCode>General</c:formatCode>
                <c:ptCount val="6"/>
                <c:pt idx="0">
                  <c:v>66.566059999999993</c:v>
                </c:pt>
                <c:pt idx="1">
                  <c:v>63.771169999999998</c:v>
                </c:pt>
                <c:pt idx="2">
                  <c:v>20.788789999999999</c:v>
                </c:pt>
                <c:pt idx="3">
                  <c:v>10.88247</c:v>
                </c:pt>
                <c:pt idx="4">
                  <c:v>25.863119999999999</c:v>
                </c:pt>
                <c:pt idx="5">
                  <c:v>54.81279</c:v>
                </c:pt>
              </c:numCache>
            </c:numRef>
          </c:xVal>
          <c:yVal>
            <c:numRef>
              <c:f>'Figure 4.7'!$K$2:$K$7</c:f>
              <c:numCache>
                <c:formatCode>General</c:formatCode>
                <c:ptCount val="6"/>
                <c:pt idx="0">
                  <c:v>85.116709999999998</c:v>
                </c:pt>
                <c:pt idx="1">
                  <c:v>48.496450000000003</c:v>
                </c:pt>
                <c:pt idx="2">
                  <c:v>52.507150000000003</c:v>
                </c:pt>
                <c:pt idx="3">
                  <c:v>65.500619999999998</c:v>
                </c:pt>
                <c:pt idx="4">
                  <c:v>54.607170000000004</c:v>
                </c:pt>
                <c:pt idx="5">
                  <c:v>68.003950000000003</c:v>
                </c:pt>
              </c:numCache>
            </c:numRef>
          </c:yVal>
          <c:smooth val="0"/>
        </c:ser>
        <c:ser>
          <c:idx val="2"/>
          <c:order val="2"/>
          <c:tx>
            <c:strRef>
              <c:f>'Figure 4.7'!$I$9</c:f>
              <c:strCache>
                <c:ptCount val="1"/>
                <c:pt idx="0">
                  <c:v>OECS</c:v>
                </c:pt>
              </c:strCache>
            </c:strRef>
          </c:tx>
          <c:spPr>
            <a:ln w="28575">
              <a:noFill/>
            </a:ln>
          </c:spPr>
          <c:xVal>
            <c:numRef>
              <c:f>'Figure 4.7'!$J$10:$J$15</c:f>
              <c:numCache>
                <c:formatCode>General</c:formatCode>
                <c:ptCount val="6"/>
                <c:pt idx="0">
                  <c:v>35.73612</c:v>
                </c:pt>
                <c:pt idx="1">
                  <c:v>17.860399999999998</c:v>
                </c:pt>
                <c:pt idx="2">
                  <c:v>35.782789999999999</c:v>
                </c:pt>
                <c:pt idx="3">
                  <c:v>23.702369999999998</c:v>
                </c:pt>
                <c:pt idx="4">
                  <c:v>25.90606</c:v>
                </c:pt>
                <c:pt idx="5">
                  <c:v>16.998339999999999</c:v>
                </c:pt>
              </c:numCache>
            </c:numRef>
          </c:xVal>
          <c:yVal>
            <c:numRef>
              <c:f>'Figure 4.7'!$K$10:$K$15</c:f>
              <c:numCache>
                <c:formatCode>General</c:formatCode>
                <c:ptCount val="6"/>
                <c:pt idx="0">
                  <c:v>80.79298</c:v>
                </c:pt>
                <c:pt idx="1">
                  <c:v>88.404660000000007</c:v>
                </c:pt>
                <c:pt idx="2">
                  <c:v>46.140039999999999</c:v>
                </c:pt>
                <c:pt idx="3">
                  <c:v>110.0913</c:v>
                </c:pt>
                <c:pt idx="4">
                  <c:v>79.569140000000004</c:v>
                </c:pt>
                <c:pt idx="5">
                  <c:v>89.379819999999995</c:v>
                </c:pt>
              </c:numCache>
            </c:numRef>
          </c:yVal>
          <c:smooth val="0"/>
        </c:ser>
        <c:ser>
          <c:idx val="3"/>
          <c:order val="3"/>
          <c:tx>
            <c:strRef>
              <c:f>'Figure 4.7'!$M$1</c:f>
              <c:strCache>
                <c:ptCount val="1"/>
                <c:pt idx="0">
                  <c:v>ROSE</c:v>
                </c:pt>
              </c:strCache>
            </c:strRef>
          </c:tx>
          <c:spPr>
            <a:ln w="38100">
              <a:noFill/>
            </a:ln>
          </c:spPr>
          <c:marker>
            <c:symbol val="circle"/>
            <c:size val="10"/>
            <c:spPr>
              <a:noFill/>
              <a:ln w="34925">
                <a:solidFill>
                  <a:schemeClr val="tx1"/>
                </a:solidFill>
              </a:ln>
            </c:spPr>
          </c:marker>
          <c:xVal>
            <c:numRef>
              <c:f>'Figure 4.7'!$N$40</c:f>
              <c:numCache>
                <c:formatCode>General</c:formatCode>
                <c:ptCount val="1"/>
                <c:pt idx="0">
                  <c:v>38.086211837837837</c:v>
                </c:pt>
              </c:numCache>
            </c:numRef>
          </c:xVal>
          <c:yVal>
            <c:numRef>
              <c:f>'Figure 4.7'!$O$40</c:f>
              <c:numCache>
                <c:formatCode>General</c:formatCode>
                <c:ptCount val="1"/>
                <c:pt idx="0">
                  <c:v>69.713572972972955</c:v>
                </c:pt>
              </c:numCache>
            </c:numRef>
          </c:yVal>
          <c:smooth val="0"/>
        </c:ser>
        <c:ser>
          <c:idx val="4"/>
          <c:order val="4"/>
          <c:tx>
            <c:strRef>
              <c:f>'Figure 4.7'!$F$1</c:f>
              <c:strCache>
                <c:ptCount val="1"/>
                <c:pt idx="0">
                  <c:v>up</c:v>
                </c:pt>
              </c:strCache>
            </c:strRef>
          </c:tx>
          <c:spPr>
            <a:ln w="3175">
              <a:solidFill>
                <a:srgbClr val="FF0000"/>
              </a:solidFill>
            </a:ln>
          </c:spPr>
          <c:marker>
            <c:symbol val="none"/>
          </c:marker>
          <c:xVal>
            <c:numRef>
              <c:f>'Figure 4.7'!$B$2:$B$191</c:f>
              <c:numCache>
                <c:formatCode>General</c:formatCode>
                <c:ptCount val="190"/>
                <c:pt idx="0">
                  <c:v>2.2559819999999999</c:v>
                </c:pt>
                <c:pt idx="1">
                  <c:v>15.114929999999999</c:v>
                </c:pt>
                <c:pt idx="2">
                  <c:v>15.505839999999999</c:v>
                </c:pt>
                <c:pt idx="3">
                  <c:v>12.6654</c:v>
                </c:pt>
                <c:pt idx="4">
                  <c:v>35.73612</c:v>
                </c:pt>
                <c:pt idx="5">
                  <c:v>31.162780000000001</c:v>
                </c:pt>
                <c:pt idx="6">
                  <c:v>12.7463</c:v>
                </c:pt>
                <c:pt idx="7">
                  <c:v>106.7843</c:v>
                </c:pt>
                <c:pt idx="8">
                  <c:v>91.238979999999998</c:v>
                </c:pt>
                <c:pt idx="9">
                  <c:v>23.087720000000001</c:v>
                </c:pt>
                <c:pt idx="10">
                  <c:v>66.566059999999993</c:v>
                </c:pt>
                <c:pt idx="11">
                  <c:v>57.746650000000002</c:v>
                </c:pt>
                <c:pt idx="12">
                  <c:v>3.2255400000000001</c:v>
                </c:pt>
                <c:pt idx="13">
                  <c:v>63.771169999999998</c:v>
                </c:pt>
                <c:pt idx="14">
                  <c:v>32.20937</c:v>
                </c:pt>
                <c:pt idx="15">
                  <c:v>85.378349999999998</c:v>
                </c:pt>
                <c:pt idx="16">
                  <c:v>22.38523</c:v>
                </c:pt>
                <c:pt idx="17">
                  <c:v>2.7716639999999999</c:v>
                </c:pt>
                <c:pt idx="18">
                  <c:v>111.49630000000001</c:v>
                </c:pt>
                <c:pt idx="19">
                  <c:v>9.5586479999999998</c:v>
                </c:pt>
                <c:pt idx="20">
                  <c:v>9.5188220000000001</c:v>
                </c:pt>
                <c:pt idx="21">
                  <c:v>13.96213</c:v>
                </c:pt>
                <c:pt idx="22">
                  <c:v>22.39396</c:v>
                </c:pt>
                <c:pt idx="23">
                  <c:v>20.946950000000001</c:v>
                </c:pt>
                <c:pt idx="24">
                  <c:v>133.11949999999999</c:v>
                </c:pt>
                <c:pt idx="25">
                  <c:v>27.084019999999999</c:v>
                </c:pt>
                <c:pt idx="26">
                  <c:v>2.4693239999999999</c:v>
                </c:pt>
                <c:pt idx="27">
                  <c:v>0.96880169999999999</c:v>
                </c:pt>
                <c:pt idx="28">
                  <c:v>5.270378</c:v>
                </c:pt>
                <c:pt idx="29">
                  <c:v>4.41472</c:v>
                </c:pt>
                <c:pt idx="30">
                  <c:v>91.646789999999996</c:v>
                </c:pt>
                <c:pt idx="31">
                  <c:v>8.8621350000000003</c:v>
                </c:pt>
                <c:pt idx="32">
                  <c:v>1.450143</c:v>
                </c:pt>
                <c:pt idx="33">
                  <c:v>3.7978070000000002</c:v>
                </c:pt>
                <c:pt idx="34">
                  <c:v>34.273760000000003</c:v>
                </c:pt>
                <c:pt idx="35">
                  <c:v>17.447220000000002</c:v>
                </c:pt>
                <c:pt idx="36">
                  <c:v>18.885840000000002</c:v>
                </c:pt>
                <c:pt idx="37">
                  <c:v>19.27355</c:v>
                </c:pt>
                <c:pt idx="38">
                  <c:v>2.0978249999999998</c:v>
                </c:pt>
                <c:pt idx="39">
                  <c:v>0.60629440000000001</c:v>
                </c:pt>
                <c:pt idx="40">
                  <c:v>5.6442629999999996</c:v>
                </c:pt>
                <c:pt idx="41">
                  <c:v>27.879359999999998</c:v>
                </c:pt>
                <c:pt idx="42">
                  <c:v>3.1108210000000001</c:v>
                </c:pt>
                <c:pt idx="43">
                  <c:v>36.774349999999998</c:v>
                </c:pt>
                <c:pt idx="44">
                  <c:v>27.385020000000001</c:v>
                </c:pt>
                <c:pt idx="45">
                  <c:v>45.818750000000001</c:v>
                </c:pt>
                <c:pt idx="46">
                  <c:v>54.726950000000002</c:v>
                </c:pt>
                <c:pt idx="47">
                  <c:v>83.203130000000002</c:v>
                </c:pt>
                <c:pt idx="48">
                  <c:v>6.0255799999999997</c:v>
                </c:pt>
                <c:pt idx="49">
                  <c:v>17.860399999999998</c:v>
                </c:pt>
                <c:pt idx="50">
                  <c:v>24.910250000000001</c:v>
                </c:pt>
                <c:pt idx="51">
                  <c:v>15.77393</c:v>
                </c:pt>
                <c:pt idx="52">
                  <c:v>11.307090000000001</c:v>
                </c:pt>
                <c:pt idx="53">
                  <c:v>14.662179999999999</c:v>
                </c:pt>
                <c:pt idx="54">
                  <c:v>23.892320000000002</c:v>
                </c:pt>
                <c:pt idx="55">
                  <c:v>1.5151829999999999</c:v>
                </c:pt>
                <c:pt idx="56">
                  <c:v>41.00882</c:v>
                </c:pt>
                <c:pt idx="57">
                  <c:v>1.7462660000000001</c:v>
                </c:pt>
                <c:pt idx="58">
                  <c:v>10.444330000000001</c:v>
                </c:pt>
                <c:pt idx="59">
                  <c:v>78.109819999999999</c:v>
                </c:pt>
                <c:pt idx="60">
                  <c:v>75.635810000000006</c:v>
                </c:pt>
                <c:pt idx="61">
                  <c:v>32.266480000000001</c:v>
                </c:pt>
                <c:pt idx="62">
                  <c:v>3.0707209999999998</c:v>
                </c:pt>
                <c:pt idx="63">
                  <c:v>12.278119999999999</c:v>
                </c:pt>
                <c:pt idx="64">
                  <c:v>82.220519999999993</c:v>
                </c:pt>
                <c:pt idx="65">
                  <c:v>4.9140009999999998</c:v>
                </c:pt>
                <c:pt idx="66">
                  <c:v>61.061770000000003</c:v>
                </c:pt>
                <c:pt idx="67">
                  <c:v>35.782789999999999</c:v>
                </c:pt>
                <c:pt idx="68">
                  <c:v>15.18455</c:v>
                </c:pt>
                <c:pt idx="69">
                  <c:v>2.1098919999999999</c:v>
                </c:pt>
                <c:pt idx="70">
                  <c:v>1.9454720000000001</c:v>
                </c:pt>
                <c:pt idx="71">
                  <c:v>10.88247</c:v>
                </c:pt>
                <c:pt idx="72">
                  <c:v>3.1979000000000002</c:v>
                </c:pt>
                <c:pt idx="73">
                  <c:v>8.1672740000000008</c:v>
                </c:pt>
                <c:pt idx="74">
                  <c:v>90.0398</c:v>
                </c:pt>
                <c:pt idx="75">
                  <c:v>39.425829999999998</c:v>
                </c:pt>
                <c:pt idx="76">
                  <c:v>86.108230000000006</c:v>
                </c:pt>
                <c:pt idx="77">
                  <c:v>8.58005</c:v>
                </c:pt>
                <c:pt idx="78">
                  <c:v>9.2596640000000008</c:v>
                </c:pt>
                <c:pt idx="79">
                  <c:v>22.648299999999999</c:v>
                </c:pt>
                <c:pt idx="80">
                  <c:v>11.09803</c:v>
                </c:pt>
                <c:pt idx="81">
                  <c:v>81.950180000000003</c:v>
                </c:pt>
                <c:pt idx="82">
                  <c:v>62.972239999999999</c:v>
                </c:pt>
                <c:pt idx="83">
                  <c:v>68.241709999999998</c:v>
                </c:pt>
                <c:pt idx="84">
                  <c:v>20.788789999999999</c:v>
                </c:pt>
                <c:pt idx="85">
                  <c:v>74.417230000000004</c:v>
                </c:pt>
                <c:pt idx="86">
                  <c:v>12.432880000000001</c:v>
                </c:pt>
                <c:pt idx="87">
                  <c:v>33.025669999999998</c:v>
                </c:pt>
                <c:pt idx="88">
                  <c:v>3.1518139999999999</c:v>
                </c:pt>
                <c:pt idx="89">
                  <c:v>8.9955599999999993</c:v>
                </c:pt>
                <c:pt idx="90">
                  <c:v>61.776049999999998</c:v>
                </c:pt>
                <c:pt idx="91">
                  <c:v>105.038</c:v>
                </c:pt>
                <c:pt idx="92">
                  <c:v>4.9765379999999997</c:v>
                </c:pt>
                <c:pt idx="93">
                  <c:v>6.54528</c:v>
                </c:pt>
                <c:pt idx="94">
                  <c:v>30.431349999999998</c:v>
                </c:pt>
                <c:pt idx="95">
                  <c:v>30.802489999999999</c:v>
                </c:pt>
                <c:pt idx="96">
                  <c:v>3.598303</c:v>
                </c:pt>
                <c:pt idx="97">
                  <c:v>1.0595030000000001</c:v>
                </c:pt>
                <c:pt idx="98">
                  <c:v>43.073009999999996</c:v>
                </c:pt>
                <c:pt idx="99">
                  <c:v>33.558590000000002</c:v>
                </c:pt>
                <c:pt idx="100">
                  <c:v>200.77180000000001</c:v>
                </c:pt>
                <c:pt idx="101">
                  <c:v>131.96180000000001</c:v>
                </c:pt>
                <c:pt idx="102">
                  <c:v>18.526219999999999</c:v>
                </c:pt>
                <c:pt idx="103">
                  <c:v>1.7516020000000001</c:v>
                </c:pt>
                <c:pt idx="104">
                  <c:v>1.7416739999999999</c:v>
                </c:pt>
                <c:pt idx="105">
                  <c:v>30.047180000000001</c:v>
                </c:pt>
                <c:pt idx="106">
                  <c:v>10.243869999999999</c:v>
                </c:pt>
                <c:pt idx="107">
                  <c:v>2.4728949999999998</c:v>
                </c:pt>
                <c:pt idx="108">
                  <c:v>52.363900000000001</c:v>
                </c:pt>
                <c:pt idx="109">
                  <c:v>16.88363</c:v>
                </c:pt>
                <c:pt idx="110">
                  <c:v>5.5997519999999996</c:v>
                </c:pt>
                <c:pt idx="111">
                  <c:v>22.30742</c:v>
                </c:pt>
                <c:pt idx="112">
                  <c:v>28.839259999999999</c:v>
                </c:pt>
                <c:pt idx="113">
                  <c:v>8.8273930000000007</c:v>
                </c:pt>
                <c:pt idx="114">
                  <c:v>6.2388450000000004</c:v>
                </c:pt>
                <c:pt idx="115">
                  <c:v>10.19257</c:v>
                </c:pt>
                <c:pt idx="116">
                  <c:v>19.009630000000001</c:v>
                </c:pt>
                <c:pt idx="117">
                  <c:v>8.876633</c:v>
                </c:pt>
                <c:pt idx="118">
                  <c:v>1.8528420000000001</c:v>
                </c:pt>
                <c:pt idx="119">
                  <c:v>13.016400000000001</c:v>
                </c:pt>
                <c:pt idx="120">
                  <c:v>2.8373059999999999</c:v>
                </c:pt>
                <c:pt idx="121">
                  <c:v>91.362989999999996</c:v>
                </c:pt>
                <c:pt idx="122">
                  <c:v>68.650829999999999</c:v>
                </c:pt>
                <c:pt idx="123">
                  <c:v>5.5678809999999999</c:v>
                </c:pt>
                <c:pt idx="124">
                  <c:v>1.18608</c:v>
                </c:pt>
                <c:pt idx="125">
                  <c:v>3.4991460000000001</c:v>
                </c:pt>
                <c:pt idx="126">
                  <c:v>126.6061</c:v>
                </c:pt>
                <c:pt idx="127">
                  <c:v>52.260260000000002</c:v>
                </c:pt>
                <c:pt idx="128">
                  <c:v>5.3467120000000001</c:v>
                </c:pt>
                <c:pt idx="129">
                  <c:v>37.623130000000003</c:v>
                </c:pt>
                <c:pt idx="130">
                  <c:v>24.68563</c:v>
                </c:pt>
                <c:pt idx="131">
                  <c:v>7.8387339999999996</c:v>
                </c:pt>
                <c:pt idx="132">
                  <c:v>10.41728</c:v>
                </c:pt>
                <c:pt idx="133">
                  <c:v>19.346879999999999</c:v>
                </c:pt>
                <c:pt idx="134">
                  <c:v>7.7216659999999999</c:v>
                </c:pt>
                <c:pt idx="135">
                  <c:v>40.77337</c:v>
                </c:pt>
                <c:pt idx="136">
                  <c:v>48.495060000000002</c:v>
                </c:pt>
                <c:pt idx="137">
                  <c:v>58.106900000000003</c:v>
                </c:pt>
                <c:pt idx="138">
                  <c:v>307.15719999999999</c:v>
                </c:pt>
                <c:pt idx="139">
                  <c:v>25.255569999999999</c:v>
                </c:pt>
                <c:pt idx="140">
                  <c:v>36.515979999999999</c:v>
                </c:pt>
                <c:pt idx="141">
                  <c:v>2.6323120000000002</c:v>
                </c:pt>
                <c:pt idx="142">
                  <c:v>15.69157</c:v>
                </c:pt>
                <c:pt idx="143">
                  <c:v>3.9081450000000002</c:v>
                </c:pt>
                <c:pt idx="144">
                  <c:v>56.2729</c:v>
                </c:pt>
                <c:pt idx="145">
                  <c:v>3.5597599999999998</c:v>
                </c:pt>
                <c:pt idx="146">
                  <c:v>20.82159</c:v>
                </c:pt>
                <c:pt idx="147">
                  <c:v>74.591170000000005</c:v>
                </c:pt>
                <c:pt idx="148">
                  <c:v>2.2176719999999999</c:v>
                </c:pt>
                <c:pt idx="149">
                  <c:v>128.01599999999999</c:v>
                </c:pt>
                <c:pt idx="150">
                  <c:v>44.67557</c:v>
                </c:pt>
                <c:pt idx="151">
                  <c:v>60.043320000000001</c:v>
                </c:pt>
                <c:pt idx="152">
                  <c:v>4.7089829999999999</c:v>
                </c:pt>
                <c:pt idx="153">
                  <c:v>1.1216710000000001</c:v>
                </c:pt>
                <c:pt idx="154">
                  <c:v>19.128129999999999</c:v>
                </c:pt>
                <c:pt idx="155">
                  <c:v>66.173599999999993</c:v>
                </c:pt>
                <c:pt idx="156">
                  <c:v>9.9035309999999992</c:v>
                </c:pt>
                <c:pt idx="157">
                  <c:v>23.702369999999998</c:v>
                </c:pt>
                <c:pt idx="158">
                  <c:v>25.90606</c:v>
                </c:pt>
                <c:pt idx="159">
                  <c:v>16.998339999999999</c:v>
                </c:pt>
                <c:pt idx="160">
                  <c:v>5.5456380000000003</c:v>
                </c:pt>
                <c:pt idx="161">
                  <c:v>25.863119999999999</c:v>
                </c:pt>
                <c:pt idx="162">
                  <c:v>9.2567210000000006</c:v>
                </c:pt>
                <c:pt idx="163">
                  <c:v>87.80753</c:v>
                </c:pt>
                <c:pt idx="164">
                  <c:v>97.4221</c:v>
                </c:pt>
                <c:pt idx="165">
                  <c:v>8.7153989999999997</c:v>
                </c:pt>
                <c:pt idx="166">
                  <c:v>69.347329999999999</c:v>
                </c:pt>
                <c:pt idx="167">
                  <c:v>4.6712699999999998</c:v>
                </c:pt>
                <c:pt idx="168">
                  <c:v>2.83657</c:v>
                </c:pt>
                <c:pt idx="169">
                  <c:v>19.781649999999999</c:v>
                </c:pt>
                <c:pt idx="170">
                  <c:v>2.761355</c:v>
                </c:pt>
                <c:pt idx="171">
                  <c:v>1.863353</c:v>
                </c:pt>
                <c:pt idx="172">
                  <c:v>18.443729999999999</c:v>
                </c:pt>
                <c:pt idx="173">
                  <c:v>54.81279</c:v>
                </c:pt>
                <c:pt idx="174">
                  <c:v>16.172999999999998</c:v>
                </c:pt>
                <c:pt idx="175">
                  <c:v>24.88794</c:v>
                </c:pt>
                <c:pt idx="176">
                  <c:v>37.834290000000003</c:v>
                </c:pt>
                <c:pt idx="177">
                  <c:v>2.776135</c:v>
                </c:pt>
                <c:pt idx="178">
                  <c:v>17.86769</c:v>
                </c:pt>
                <c:pt idx="179">
                  <c:v>152.4615</c:v>
                </c:pt>
                <c:pt idx="180">
                  <c:v>82.594579999999993</c:v>
                </c:pt>
                <c:pt idx="181">
                  <c:v>100</c:v>
                </c:pt>
                <c:pt idx="182">
                  <c:v>29.357060000000001</c:v>
                </c:pt>
                <c:pt idx="183">
                  <c:v>6.5242690000000003</c:v>
                </c:pt>
                <c:pt idx="184">
                  <c:v>16.42597</c:v>
                </c:pt>
                <c:pt idx="185">
                  <c:v>25.291720000000002</c:v>
                </c:pt>
                <c:pt idx="186">
                  <c:v>6.8588589999999998</c:v>
                </c:pt>
                <c:pt idx="187">
                  <c:v>5.8462589999999999</c:v>
                </c:pt>
                <c:pt idx="188">
                  <c:v>4.8690439999999997</c:v>
                </c:pt>
                <c:pt idx="189">
                  <c:v>0.79269800000000001</c:v>
                </c:pt>
              </c:numCache>
            </c:numRef>
          </c:xVal>
          <c:yVal>
            <c:numRef>
              <c:f>'Figure 4.7'!$F$2:$F$191</c:f>
              <c:numCache>
                <c:formatCode>0.0</c:formatCode>
                <c:ptCount val="190"/>
                <c:pt idx="0">
                  <c:v>80.853056979164649</c:v>
                </c:pt>
                <c:pt idx="1">
                  <c:v>86.055787339964652</c:v>
                </c:pt>
                <c:pt idx="2">
                  <c:v>86.213949525964651</c:v>
                </c:pt>
                <c:pt idx="3">
                  <c:v>85.064707501964648</c:v>
                </c:pt>
                <c:pt idx="4">
                  <c:v>94.399120813964657</c:v>
                </c:pt>
                <c:pt idx="5">
                  <c:v>92.548747449964651</c:v>
                </c:pt>
                <c:pt idx="6">
                  <c:v>85.097439641964655</c:v>
                </c:pt>
                <c:pt idx="7">
                  <c:v>123.14521444196465</c:v>
                </c:pt>
                <c:pt idx="8">
                  <c:v>116.85557796996466</c:v>
                </c:pt>
                <c:pt idx="9">
                  <c:v>89.281578173964661</c:v>
                </c:pt>
                <c:pt idx="10">
                  <c:v>106.87291453796466</c:v>
                </c:pt>
                <c:pt idx="11">
                  <c:v>103.30458125196466</c:v>
                </c:pt>
                <c:pt idx="12">
                  <c:v>81.245340145964647</c:v>
                </c:pt>
                <c:pt idx="13">
                  <c:v>105.74210204396466</c:v>
                </c:pt>
                <c:pt idx="14">
                  <c:v>92.972197763964658</c:v>
                </c:pt>
                <c:pt idx="15">
                  <c:v>114.48436707196466</c:v>
                </c:pt>
                <c:pt idx="16">
                  <c:v>88.997350719964658</c:v>
                </c:pt>
                <c:pt idx="17">
                  <c:v>81.061701916364655</c:v>
                </c:pt>
                <c:pt idx="18">
                  <c:v>125.05168964196466</c:v>
                </c:pt>
                <c:pt idx="19">
                  <c:v>83.807715642764649</c:v>
                </c:pt>
                <c:pt idx="20">
                  <c:v>83.791602043164659</c:v>
                </c:pt>
                <c:pt idx="21">
                  <c:v>85.589364459964656</c:v>
                </c:pt>
                <c:pt idx="22">
                  <c:v>89.000882877964656</c:v>
                </c:pt>
                <c:pt idx="23">
                  <c:v>88.41542263196466</c:v>
                </c:pt>
                <c:pt idx="24">
                  <c:v>133.80043636196464</c:v>
                </c:pt>
                <c:pt idx="25">
                  <c:v>90.898481153964653</c:v>
                </c:pt>
                <c:pt idx="26">
                  <c:v>80.939375152364647</c:v>
                </c:pt>
                <c:pt idx="27">
                  <c:v>80.332263829784651</c:v>
                </c:pt>
                <c:pt idx="28">
                  <c:v>82.072681600764653</c:v>
                </c:pt>
                <c:pt idx="29">
                  <c:v>81.726482373964657</c:v>
                </c:pt>
                <c:pt idx="30">
                  <c:v>117.02057789596465</c:v>
                </c:pt>
                <c:pt idx="31">
                  <c:v>83.525906482964658</c:v>
                </c:pt>
                <c:pt idx="32">
                  <c:v>80.527014519764649</c:v>
                </c:pt>
                <c:pt idx="33">
                  <c:v>81.476879374164653</c:v>
                </c:pt>
                <c:pt idx="34">
                  <c:v>93.807449957964664</c:v>
                </c:pt>
                <c:pt idx="35">
                  <c:v>86.999431873964653</c:v>
                </c:pt>
                <c:pt idx="36">
                  <c:v>87.58149752596465</c:v>
                </c:pt>
                <c:pt idx="37">
                  <c:v>87.738364991964659</c:v>
                </c:pt>
                <c:pt idx="38">
                  <c:v>80.78906665696465</c:v>
                </c:pt>
                <c:pt idx="39">
                  <c:v>80.18559337620465</c:v>
                </c:pt>
                <c:pt idx="40">
                  <c:v>82.223955471764654</c:v>
                </c:pt>
                <c:pt idx="41">
                  <c:v>91.220275717964654</c:v>
                </c:pt>
                <c:pt idx="42">
                  <c:v>81.19892483856465</c:v>
                </c:pt>
                <c:pt idx="43">
                  <c:v>94.819188671964653</c:v>
                </c:pt>
                <c:pt idx="44">
                  <c:v>91.020265753964651</c:v>
                </c:pt>
                <c:pt idx="45">
                  <c:v>98.478552911964655</c:v>
                </c:pt>
                <c:pt idx="46">
                  <c:v>102.08281063196466</c:v>
                </c:pt>
                <c:pt idx="47">
                  <c:v>113.60427305996465</c:v>
                </c:pt>
                <c:pt idx="48">
                  <c:v>82.378236329964651</c:v>
                </c:pt>
                <c:pt idx="49">
                  <c:v>87.166604501964656</c:v>
                </c:pt>
                <c:pt idx="50">
                  <c:v>90.018973811964656</c:v>
                </c:pt>
                <c:pt idx="51">
                  <c:v>86.322418739964647</c:v>
                </c:pt>
                <c:pt idx="52">
                  <c:v>84.515135275964653</c:v>
                </c:pt>
                <c:pt idx="53">
                  <c:v>85.872604689964646</c:v>
                </c:pt>
                <c:pt idx="54">
                  <c:v>89.607119333964661</c:v>
                </c:pt>
                <c:pt idx="55">
                  <c:v>80.553329703764646</c:v>
                </c:pt>
                <c:pt idx="56">
                  <c:v>96.532455233964654</c:v>
                </c:pt>
                <c:pt idx="57">
                  <c:v>80.646825885564652</c:v>
                </c:pt>
                <c:pt idx="58">
                  <c:v>84.16606257996466</c:v>
                </c:pt>
                <c:pt idx="59">
                  <c:v>111.54351983396465</c:v>
                </c:pt>
                <c:pt idx="60">
                  <c:v>110.54253538796466</c:v>
                </c:pt>
                <c:pt idx="61">
                  <c:v>92.995304469964651</c:v>
                </c:pt>
                <c:pt idx="62">
                  <c:v>81.182700378564647</c:v>
                </c:pt>
                <c:pt idx="63">
                  <c:v>84.908014013964646</c:v>
                </c:pt>
                <c:pt idx="64">
                  <c:v>113.20670905396464</c:v>
                </c:pt>
                <c:pt idx="65">
                  <c:v>81.928491466564651</c:v>
                </c:pt>
                <c:pt idx="66">
                  <c:v>104.64587880396466</c:v>
                </c:pt>
                <c:pt idx="67">
                  <c:v>94.418003495964655</c:v>
                </c:pt>
                <c:pt idx="68">
                  <c:v>86.083955591964653</c:v>
                </c:pt>
                <c:pt idx="69">
                  <c:v>80.793948965164645</c:v>
                </c:pt>
                <c:pt idx="70">
                  <c:v>80.727424633164659</c:v>
                </c:pt>
                <c:pt idx="71">
                  <c:v>84.343334023964658</c:v>
                </c:pt>
                <c:pt idx="72">
                  <c:v>81.234157001964647</c:v>
                </c:pt>
                <c:pt idx="73">
                  <c:v>83.244765722364647</c:v>
                </c:pt>
                <c:pt idx="74">
                  <c:v>116.37038974196466</c:v>
                </c:pt>
                <c:pt idx="75">
                  <c:v>95.891977479964652</c:v>
                </c:pt>
                <c:pt idx="76">
                  <c:v>114.77967651996467</c:v>
                </c:pt>
                <c:pt idx="77">
                  <c:v>83.411774891964654</c:v>
                </c:pt>
                <c:pt idx="78">
                  <c:v>83.686746716364652</c:v>
                </c:pt>
                <c:pt idx="79">
                  <c:v>89.103788841964658</c:v>
                </c:pt>
                <c:pt idx="80">
                  <c:v>84.43054959996465</c:v>
                </c:pt>
                <c:pt idx="81">
                  <c:v>113.09732948996465</c:v>
                </c:pt>
                <c:pt idx="82">
                  <c:v>105.41885496596466</c:v>
                </c:pt>
                <c:pt idx="83">
                  <c:v>107.55088252796466</c:v>
                </c:pt>
                <c:pt idx="84">
                  <c:v>88.351431095964656</c:v>
                </c:pt>
                <c:pt idx="85">
                  <c:v>110.04949791996465</c:v>
                </c:pt>
                <c:pt idx="86">
                  <c:v>84.970629909964657</c:v>
                </c:pt>
                <c:pt idx="87">
                  <c:v>93.302472743964657</c:v>
                </c:pt>
                <c:pt idx="88">
                  <c:v>81.215510606364646</c:v>
                </c:pt>
                <c:pt idx="89">
                  <c:v>83.579890237964648</c:v>
                </c:pt>
                <c:pt idx="90">
                  <c:v>104.93487649196466</c:v>
                </c:pt>
                <c:pt idx="91">
                  <c:v>122.43866146196466</c:v>
                </c:pt>
                <c:pt idx="92">
                  <c:v>81.953793936764654</c:v>
                </c:pt>
                <c:pt idx="93">
                  <c:v>82.588506949964653</c:v>
                </c:pt>
                <c:pt idx="94">
                  <c:v>92.252810871964655</c:v>
                </c:pt>
                <c:pt idx="95">
                  <c:v>92.402974115964653</c:v>
                </c:pt>
                <c:pt idx="96">
                  <c:v>81.396160055764653</c:v>
                </c:pt>
                <c:pt idx="97">
                  <c:v>80.368961575764658</c:v>
                </c:pt>
                <c:pt idx="98">
                  <c:v>97.367626507964658</c:v>
                </c:pt>
                <c:pt idx="99">
                  <c:v>93.518092175964654</c:v>
                </c:pt>
                <c:pt idx="100">
                  <c:v>161.17255694196464</c:v>
                </c:pt>
                <c:pt idx="101">
                  <c:v>133.33203094196466</c:v>
                </c:pt>
                <c:pt idx="102">
                  <c:v>87.43599527396465</c:v>
                </c:pt>
                <c:pt idx="103">
                  <c:v>80.648984831164654</c:v>
                </c:pt>
                <c:pt idx="104">
                  <c:v>80.644967962364646</c:v>
                </c:pt>
                <c:pt idx="105">
                  <c:v>92.097375689964665</c:v>
                </c:pt>
                <c:pt idx="106">
                  <c:v>84.084956463964659</c:v>
                </c:pt>
                <c:pt idx="107">
                  <c:v>80.940819978964655</c:v>
                </c:pt>
                <c:pt idx="108">
                  <c:v>101.12672060196466</c:v>
                </c:pt>
                <c:pt idx="109">
                  <c:v>86.771403359964651</c:v>
                </c:pt>
                <c:pt idx="110">
                  <c:v>82.205946321164646</c:v>
                </c:pt>
                <c:pt idx="111">
                  <c:v>88.96586879396466</c:v>
                </c:pt>
                <c:pt idx="112">
                  <c:v>91.608651257964652</c:v>
                </c:pt>
                <c:pt idx="113">
                  <c:v>83.51184986976466</c:v>
                </c:pt>
                <c:pt idx="114">
                  <c:v>82.464523348964647</c:v>
                </c:pt>
                <c:pt idx="115">
                  <c:v>84.064200483964655</c:v>
                </c:pt>
                <c:pt idx="116">
                  <c:v>87.631582959964661</c:v>
                </c:pt>
                <c:pt idx="117">
                  <c:v>83.531772373764653</c:v>
                </c:pt>
                <c:pt idx="118">
                  <c:v>80.689946535164651</c:v>
                </c:pt>
                <c:pt idx="119">
                  <c:v>85.206722101964658</c:v>
                </c:pt>
                <c:pt idx="120">
                  <c:v>81.088260669564647</c:v>
                </c:pt>
                <c:pt idx="121">
                  <c:v>116.90575241596466</c:v>
                </c:pt>
                <c:pt idx="122">
                  <c:v>107.71641247996466</c:v>
                </c:pt>
                <c:pt idx="123">
                  <c:v>82.193051314564656</c:v>
                </c:pt>
                <c:pt idx="124">
                  <c:v>80.420174629964649</c:v>
                </c:pt>
                <c:pt idx="125">
                  <c:v>81.356041133564659</c:v>
                </c:pt>
                <c:pt idx="126">
                  <c:v>131.16511472196464</c:v>
                </c:pt>
                <c:pt idx="127">
                  <c:v>101.08478785796466</c:v>
                </c:pt>
                <c:pt idx="128">
                  <c:v>82.103566337164651</c:v>
                </c:pt>
                <c:pt idx="129">
                  <c:v>95.162605059964662</c:v>
                </c:pt>
                <c:pt idx="130">
                  <c:v>89.928092559964654</c:v>
                </c:pt>
                <c:pt idx="131">
                  <c:v>83.111838438364657</c:v>
                </c:pt>
                <c:pt idx="132">
                  <c:v>84.15511814996465</c:v>
                </c:pt>
                <c:pt idx="133">
                  <c:v>87.768034309964662</c:v>
                </c:pt>
                <c:pt idx="134">
                  <c:v>83.064472725564656</c:v>
                </c:pt>
                <c:pt idx="135">
                  <c:v>96.437192163964653</c:v>
                </c:pt>
                <c:pt idx="136">
                  <c:v>99.561387937964653</c:v>
                </c:pt>
                <c:pt idx="137">
                  <c:v>103.45033840196466</c:v>
                </c:pt>
                <c:pt idx="138">
                  <c:v>204.21608978196466</c:v>
                </c:pt>
                <c:pt idx="139">
                  <c:v>90.15869028396466</c:v>
                </c:pt>
                <c:pt idx="140">
                  <c:v>94.714652169964651</c:v>
                </c:pt>
                <c:pt idx="141">
                  <c:v>81.005320097164656</c:v>
                </c:pt>
                <c:pt idx="142">
                  <c:v>86.289095883964649</c:v>
                </c:pt>
                <c:pt idx="143">
                  <c:v>81.521522128964648</c:v>
                </c:pt>
                <c:pt idx="144">
                  <c:v>102.70830200196465</c:v>
                </c:pt>
                <c:pt idx="145">
                  <c:v>81.380565557964658</c:v>
                </c:pt>
                <c:pt idx="146">
                  <c:v>88.36470197596465</c:v>
                </c:pt>
                <c:pt idx="147">
                  <c:v>110.11987404396466</c:v>
                </c:pt>
                <c:pt idx="148">
                  <c:v>80.837556753164648</c:v>
                </c:pt>
                <c:pt idx="149">
                  <c:v>131.73556026196465</c:v>
                </c:pt>
                <c:pt idx="150">
                  <c:v>98.016022283964659</c:v>
                </c:pt>
                <c:pt idx="151">
                  <c:v>104.23381393396465</c:v>
                </c:pt>
                <c:pt idx="152">
                  <c:v>81.845541183764652</c:v>
                </c:pt>
                <c:pt idx="153">
                  <c:v>80.394114748564647</c:v>
                </c:pt>
                <c:pt idx="154">
                  <c:v>87.679528059964653</c:v>
                </c:pt>
                <c:pt idx="155">
                  <c:v>106.71412522196465</c:v>
                </c:pt>
                <c:pt idx="156">
                  <c:v>83.947255304564649</c:v>
                </c:pt>
                <c:pt idx="157">
                  <c:v>89.530265563964662</c:v>
                </c:pt>
                <c:pt idx="158">
                  <c:v>90.421878537964659</c:v>
                </c:pt>
                <c:pt idx="159">
                  <c:v>86.817815025964649</c:v>
                </c:pt>
                <c:pt idx="160">
                  <c:v>82.184051796764649</c:v>
                </c:pt>
                <c:pt idx="161">
                  <c:v>90.404505013964652</c:v>
                </c:pt>
                <c:pt idx="162">
                  <c:v>83.685555978564651</c:v>
                </c:pt>
                <c:pt idx="163">
                  <c:v>115.46721329996465</c:v>
                </c:pt>
                <c:pt idx="164">
                  <c:v>119.35726832196467</c:v>
                </c:pt>
                <c:pt idx="165">
                  <c:v>83.46653709736465</c:v>
                </c:pt>
                <c:pt idx="166">
                  <c:v>107.99821637996466</c:v>
                </c:pt>
                <c:pt idx="167">
                  <c:v>81.830282503964654</c:v>
                </c:pt>
                <c:pt idx="168">
                  <c:v>81.08796288396465</c:v>
                </c:pt>
                <c:pt idx="169">
                  <c:v>87.943942251964657</c:v>
                </c:pt>
                <c:pt idx="170">
                  <c:v>81.057530894964657</c:v>
                </c:pt>
                <c:pt idx="171">
                  <c:v>80.694199285764654</c:v>
                </c:pt>
                <c:pt idx="172">
                  <c:v>87.402619819964656</c:v>
                </c:pt>
                <c:pt idx="173">
                  <c:v>102.11754149596466</c:v>
                </c:pt>
                <c:pt idx="174">
                  <c:v>86.483882461964654</c:v>
                </c:pt>
                <c:pt idx="175">
                  <c:v>90.009947185964663</c:v>
                </c:pt>
                <c:pt idx="176">
                  <c:v>95.248040395964651</c:v>
                </c:pt>
                <c:pt idx="177">
                  <c:v>81.06351088296465</c:v>
                </c:pt>
                <c:pt idx="178">
                  <c:v>87.169554035964651</c:v>
                </c:pt>
                <c:pt idx="179">
                  <c:v>141.62620956196466</c:v>
                </c:pt>
                <c:pt idx="180">
                  <c:v>113.35805372996465</c:v>
                </c:pt>
                <c:pt idx="181">
                  <c:v>120.40028666196466</c:v>
                </c:pt>
                <c:pt idx="182">
                  <c:v>91.818153137964657</c:v>
                </c:pt>
                <c:pt idx="183">
                  <c:v>82.58000589936465</c:v>
                </c:pt>
                <c:pt idx="184">
                  <c:v>86.586234123964658</c:v>
                </c:pt>
                <c:pt idx="185">
                  <c:v>90.173316573964655</c:v>
                </c:pt>
                <c:pt idx="186">
                  <c:v>82.715381013364649</c:v>
                </c:pt>
                <c:pt idx="187">
                  <c:v>82.305683053364646</c:v>
                </c:pt>
                <c:pt idx="188">
                  <c:v>81.910301864364655</c:v>
                </c:pt>
                <c:pt idx="189">
                  <c:v>80.261012272764646</c:v>
                </c:pt>
              </c:numCache>
            </c:numRef>
          </c:yVal>
          <c:smooth val="0"/>
        </c:ser>
        <c:ser>
          <c:idx val="5"/>
          <c:order val="5"/>
          <c:tx>
            <c:strRef>
              <c:f>'Figure 4.7'!$G$1</c:f>
              <c:strCache>
                <c:ptCount val="1"/>
                <c:pt idx="0">
                  <c:v>down</c:v>
                </c:pt>
              </c:strCache>
            </c:strRef>
          </c:tx>
          <c:spPr>
            <a:ln w="3175">
              <a:solidFill>
                <a:srgbClr val="FF0000"/>
              </a:solidFill>
            </a:ln>
          </c:spPr>
          <c:marker>
            <c:symbol val="none"/>
          </c:marker>
          <c:xVal>
            <c:numRef>
              <c:f>'Figure 4.7'!$B$2:$B$191</c:f>
              <c:numCache>
                <c:formatCode>General</c:formatCode>
                <c:ptCount val="190"/>
                <c:pt idx="0">
                  <c:v>2.2559819999999999</c:v>
                </c:pt>
                <c:pt idx="1">
                  <c:v>15.114929999999999</c:v>
                </c:pt>
                <c:pt idx="2">
                  <c:v>15.505839999999999</c:v>
                </c:pt>
                <c:pt idx="3">
                  <c:v>12.6654</c:v>
                </c:pt>
                <c:pt idx="4">
                  <c:v>35.73612</c:v>
                </c:pt>
                <c:pt idx="5">
                  <c:v>31.162780000000001</c:v>
                </c:pt>
                <c:pt idx="6">
                  <c:v>12.7463</c:v>
                </c:pt>
                <c:pt idx="7">
                  <c:v>106.7843</c:v>
                </c:pt>
                <c:pt idx="8">
                  <c:v>91.238979999999998</c:v>
                </c:pt>
                <c:pt idx="9">
                  <c:v>23.087720000000001</c:v>
                </c:pt>
                <c:pt idx="10">
                  <c:v>66.566059999999993</c:v>
                </c:pt>
                <c:pt idx="11">
                  <c:v>57.746650000000002</c:v>
                </c:pt>
                <c:pt idx="12">
                  <c:v>3.2255400000000001</c:v>
                </c:pt>
                <c:pt idx="13">
                  <c:v>63.771169999999998</c:v>
                </c:pt>
                <c:pt idx="14">
                  <c:v>32.20937</c:v>
                </c:pt>
                <c:pt idx="15">
                  <c:v>85.378349999999998</c:v>
                </c:pt>
                <c:pt idx="16">
                  <c:v>22.38523</c:v>
                </c:pt>
                <c:pt idx="17">
                  <c:v>2.7716639999999999</c:v>
                </c:pt>
                <c:pt idx="18">
                  <c:v>111.49630000000001</c:v>
                </c:pt>
                <c:pt idx="19">
                  <c:v>9.5586479999999998</c:v>
                </c:pt>
                <c:pt idx="20">
                  <c:v>9.5188220000000001</c:v>
                </c:pt>
                <c:pt idx="21">
                  <c:v>13.96213</c:v>
                </c:pt>
                <c:pt idx="22">
                  <c:v>22.39396</c:v>
                </c:pt>
                <c:pt idx="23">
                  <c:v>20.946950000000001</c:v>
                </c:pt>
                <c:pt idx="24">
                  <c:v>133.11949999999999</c:v>
                </c:pt>
                <c:pt idx="25">
                  <c:v>27.084019999999999</c:v>
                </c:pt>
                <c:pt idx="26">
                  <c:v>2.4693239999999999</c:v>
                </c:pt>
                <c:pt idx="27">
                  <c:v>0.96880169999999999</c:v>
                </c:pt>
                <c:pt idx="28">
                  <c:v>5.270378</c:v>
                </c:pt>
                <c:pt idx="29">
                  <c:v>4.41472</c:v>
                </c:pt>
                <c:pt idx="30">
                  <c:v>91.646789999999996</c:v>
                </c:pt>
                <c:pt idx="31">
                  <c:v>8.8621350000000003</c:v>
                </c:pt>
                <c:pt idx="32">
                  <c:v>1.450143</c:v>
                </c:pt>
                <c:pt idx="33">
                  <c:v>3.7978070000000002</c:v>
                </c:pt>
                <c:pt idx="34">
                  <c:v>34.273760000000003</c:v>
                </c:pt>
                <c:pt idx="35">
                  <c:v>17.447220000000002</c:v>
                </c:pt>
                <c:pt idx="36">
                  <c:v>18.885840000000002</c:v>
                </c:pt>
                <c:pt idx="37">
                  <c:v>19.27355</c:v>
                </c:pt>
                <c:pt idx="38">
                  <c:v>2.0978249999999998</c:v>
                </c:pt>
                <c:pt idx="39">
                  <c:v>0.60629440000000001</c:v>
                </c:pt>
                <c:pt idx="40">
                  <c:v>5.6442629999999996</c:v>
                </c:pt>
                <c:pt idx="41">
                  <c:v>27.879359999999998</c:v>
                </c:pt>
                <c:pt idx="42">
                  <c:v>3.1108210000000001</c:v>
                </c:pt>
                <c:pt idx="43">
                  <c:v>36.774349999999998</c:v>
                </c:pt>
                <c:pt idx="44">
                  <c:v>27.385020000000001</c:v>
                </c:pt>
                <c:pt idx="45">
                  <c:v>45.818750000000001</c:v>
                </c:pt>
                <c:pt idx="46">
                  <c:v>54.726950000000002</c:v>
                </c:pt>
                <c:pt idx="47">
                  <c:v>83.203130000000002</c:v>
                </c:pt>
                <c:pt idx="48">
                  <c:v>6.0255799999999997</c:v>
                </c:pt>
                <c:pt idx="49">
                  <c:v>17.860399999999998</c:v>
                </c:pt>
                <c:pt idx="50">
                  <c:v>24.910250000000001</c:v>
                </c:pt>
                <c:pt idx="51">
                  <c:v>15.77393</c:v>
                </c:pt>
                <c:pt idx="52">
                  <c:v>11.307090000000001</c:v>
                </c:pt>
                <c:pt idx="53">
                  <c:v>14.662179999999999</c:v>
                </c:pt>
                <c:pt idx="54">
                  <c:v>23.892320000000002</c:v>
                </c:pt>
                <c:pt idx="55">
                  <c:v>1.5151829999999999</c:v>
                </c:pt>
                <c:pt idx="56">
                  <c:v>41.00882</c:v>
                </c:pt>
                <c:pt idx="57">
                  <c:v>1.7462660000000001</c:v>
                </c:pt>
                <c:pt idx="58">
                  <c:v>10.444330000000001</c:v>
                </c:pt>
                <c:pt idx="59">
                  <c:v>78.109819999999999</c:v>
                </c:pt>
                <c:pt idx="60">
                  <c:v>75.635810000000006</c:v>
                </c:pt>
                <c:pt idx="61">
                  <c:v>32.266480000000001</c:v>
                </c:pt>
                <c:pt idx="62">
                  <c:v>3.0707209999999998</c:v>
                </c:pt>
                <c:pt idx="63">
                  <c:v>12.278119999999999</c:v>
                </c:pt>
                <c:pt idx="64">
                  <c:v>82.220519999999993</c:v>
                </c:pt>
                <c:pt idx="65">
                  <c:v>4.9140009999999998</c:v>
                </c:pt>
                <c:pt idx="66">
                  <c:v>61.061770000000003</c:v>
                </c:pt>
                <c:pt idx="67">
                  <c:v>35.782789999999999</c:v>
                </c:pt>
                <c:pt idx="68">
                  <c:v>15.18455</c:v>
                </c:pt>
                <c:pt idx="69">
                  <c:v>2.1098919999999999</c:v>
                </c:pt>
                <c:pt idx="70">
                  <c:v>1.9454720000000001</c:v>
                </c:pt>
                <c:pt idx="71">
                  <c:v>10.88247</c:v>
                </c:pt>
                <c:pt idx="72">
                  <c:v>3.1979000000000002</c:v>
                </c:pt>
                <c:pt idx="73">
                  <c:v>8.1672740000000008</c:v>
                </c:pt>
                <c:pt idx="74">
                  <c:v>90.0398</c:v>
                </c:pt>
                <c:pt idx="75">
                  <c:v>39.425829999999998</c:v>
                </c:pt>
                <c:pt idx="76">
                  <c:v>86.108230000000006</c:v>
                </c:pt>
                <c:pt idx="77">
                  <c:v>8.58005</c:v>
                </c:pt>
                <c:pt idx="78">
                  <c:v>9.2596640000000008</c:v>
                </c:pt>
                <c:pt idx="79">
                  <c:v>22.648299999999999</c:v>
                </c:pt>
                <c:pt idx="80">
                  <c:v>11.09803</c:v>
                </c:pt>
                <c:pt idx="81">
                  <c:v>81.950180000000003</c:v>
                </c:pt>
                <c:pt idx="82">
                  <c:v>62.972239999999999</c:v>
                </c:pt>
                <c:pt idx="83">
                  <c:v>68.241709999999998</c:v>
                </c:pt>
                <c:pt idx="84">
                  <c:v>20.788789999999999</c:v>
                </c:pt>
                <c:pt idx="85">
                  <c:v>74.417230000000004</c:v>
                </c:pt>
                <c:pt idx="86">
                  <c:v>12.432880000000001</c:v>
                </c:pt>
                <c:pt idx="87">
                  <c:v>33.025669999999998</c:v>
                </c:pt>
                <c:pt idx="88">
                  <c:v>3.1518139999999999</c:v>
                </c:pt>
                <c:pt idx="89">
                  <c:v>8.9955599999999993</c:v>
                </c:pt>
                <c:pt idx="90">
                  <c:v>61.776049999999998</c:v>
                </c:pt>
                <c:pt idx="91">
                  <c:v>105.038</c:v>
                </c:pt>
                <c:pt idx="92">
                  <c:v>4.9765379999999997</c:v>
                </c:pt>
                <c:pt idx="93">
                  <c:v>6.54528</c:v>
                </c:pt>
                <c:pt idx="94">
                  <c:v>30.431349999999998</c:v>
                </c:pt>
                <c:pt idx="95">
                  <c:v>30.802489999999999</c:v>
                </c:pt>
                <c:pt idx="96">
                  <c:v>3.598303</c:v>
                </c:pt>
                <c:pt idx="97">
                  <c:v>1.0595030000000001</c:v>
                </c:pt>
                <c:pt idx="98">
                  <c:v>43.073009999999996</c:v>
                </c:pt>
                <c:pt idx="99">
                  <c:v>33.558590000000002</c:v>
                </c:pt>
                <c:pt idx="100">
                  <c:v>200.77180000000001</c:v>
                </c:pt>
                <c:pt idx="101">
                  <c:v>131.96180000000001</c:v>
                </c:pt>
                <c:pt idx="102">
                  <c:v>18.526219999999999</c:v>
                </c:pt>
                <c:pt idx="103">
                  <c:v>1.7516020000000001</c:v>
                </c:pt>
                <c:pt idx="104">
                  <c:v>1.7416739999999999</c:v>
                </c:pt>
                <c:pt idx="105">
                  <c:v>30.047180000000001</c:v>
                </c:pt>
                <c:pt idx="106">
                  <c:v>10.243869999999999</c:v>
                </c:pt>
                <c:pt idx="107">
                  <c:v>2.4728949999999998</c:v>
                </c:pt>
                <c:pt idx="108">
                  <c:v>52.363900000000001</c:v>
                </c:pt>
                <c:pt idx="109">
                  <c:v>16.88363</c:v>
                </c:pt>
                <c:pt idx="110">
                  <c:v>5.5997519999999996</c:v>
                </c:pt>
                <c:pt idx="111">
                  <c:v>22.30742</c:v>
                </c:pt>
                <c:pt idx="112">
                  <c:v>28.839259999999999</c:v>
                </c:pt>
                <c:pt idx="113">
                  <c:v>8.8273930000000007</c:v>
                </c:pt>
                <c:pt idx="114">
                  <c:v>6.2388450000000004</c:v>
                </c:pt>
                <c:pt idx="115">
                  <c:v>10.19257</c:v>
                </c:pt>
                <c:pt idx="116">
                  <c:v>19.009630000000001</c:v>
                </c:pt>
                <c:pt idx="117">
                  <c:v>8.876633</c:v>
                </c:pt>
                <c:pt idx="118">
                  <c:v>1.8528420000000001</c:v>
                </c:pt>
                <c:pt idx="119">
                  <c:v>13.016400000000001</c:v>
                </c:pt>
                <c:pt idx="120">
                  <c:v>2.8373059999999999</c:v>
                </c:pt>
                <c:pt idx="121">
                  <c:v>91.362989999999996</c:v>
                </c:pt>
                <c:pt idx="122">
                  <c:v>68.650829999999999</c:v>
                </c:pt>
                <c:pt idx="123">
                  <c:v>5.5678809999999999</c:v>
                </c:pt>
                <c:pt idx="124">
                  <c:v>1.18608</c:v>
                </c:pt>
                <c:pt idx="125">
                  <c:v>3.4991460000000001</c:v>
                </c:pt>
                <c:pt idx="126">
                  <c:v>126.6061</c:v>
                </c:pt>
                <c:pt idx="127">
                  <c:v>52.260260000000002</c:v>
                </c:pt>
                <c:pt idx="128">
                  <c:v>5.3467120000000001</c:v>
                </c:pt>
                <c:pt idx="129">
                  <c:v>37.623130000000003</c:v>
                </c:pt>
                <c:pt idx="130">
                  <c:v>24.68563</c:v>
                </c:pt>
                <c:pt idx="131">
                  <c:v>7.8387339999999996</c:v>
                </c:pt>
                <c:pt idx="132">
                  <c:v>10.41728</c:v>
                </c:pt>
                <c:pt idx="133">
                  <c:v>19.346879999999999</c:v>
                </c:pt>
                <c:pt idx="134">
                  <c:v>7.7216659999999999</c:v>
                </c:pt>
                <c:pt idx="135">
                  <c:v>40.77337</c:v>
                </c:pt>
                <c:pt idx="136">
                  <c:v>48.495060000000002</c:v>
                </c:pt>
                <c:pt idx="137">
                  <c:v>58.106900000000003</c:v>
                </c:pt>
                <c:pt idx="138">
                  <c:v>307.15719999999999</c:v>
                </c:pt>
                <c:pt idx="139">
                  <c:v>25.255569999999999</c:v>
                </c:pt>
                <c:pt idx="140">
                  <c:v>36.515979999999999</c:v>
                </c:pt>
                <c:pt idx="141">
                  <c:v>2.6323120000000002</c:v>
                </c:pt>
                <c:pt idx="142">
                  <c:v>15.69157</c:v>
                </c:pt>
                <c:pt idx="143">
                  <c:v>3.9081450000000002</c:v>
                </c:pt>
                <c:pt idx="144">
                  <c:v>56.2729</c:v>
                </c:pt>
                <c:pt idx="145">
                  <c:v>3.5597599999999998</c:v>
                </c:pt>
                <c:pt idx="146">
                  <c:v>20.82159</c:v>
                </c:pt>
                <c:pt idx="147">
                  <c:v>74.591170000000005</c:v>
                </c:pt>
                <c:pt idx="148">
                  <c:v>2.2176719999999999</c:v>
                </c:pt>
                <c:pt idx="149">
                  <c:v>128.01599999999999</c:v>
                </c:pt>
                <c:pt idx="150">
                  <c:v>44.67557</c:v>
                </c:pt>
                <c:pt idx="151">
                  <c:v>60.043320000000001</c:v>
                </c:pt>
                <c:pt idx="152">
                  <c:v>4.7089829999999999</c:v>
                </c:pt>
                <c:pt idx="153">
                  <c:v>1.1216710000000001</c:v>
                </c:pt>
                <c:pt idx="154">
                  <c:v>19.128129999999999</c:v>
                </c:pt>
                <c:pt idx="155">
                  <c:v>66.173599999999993</c:v>
                </c:pt>
                <c:pt idx="156">
                  <c:v>9.9035309999999992</c:v>
                </c:pt>
                <c:pt idx="157">
                  <c:v>23.702369999999998</c:v>
                </c:pt>
                <c:pt idx="158">
                  <c:v>25.90606</c:v>
                </c:pt>
                <c:pt idx="159">
                  <c:v>16.998339999999999</c:v>
                </c:pt>
                <c:pt idx="160">
                  <c:v>5.5456380000000003</c:v>
                </c:pt>
                <c:pt idx="161">
                  <c:v>25.863119999999999</c:v>
                </c:pt>
                <c:pt idx="162">
                  <c:v>9.2567210000000006</c:v>
                </c:pt>
                <c:pt idx="163">
                  <c:v>87.80753</c:v>
                </c:pt>
                <c:pt idx="164">
                  <c:v>97.4221</c:v>
                </c:pt>
                <c:pt idx="165">
                  <c:v>8.7153989999999997</c:v>
                </c:pt>
                <c:pt idx="166">
                  <c:v>69.347329999999999</c:v>
                </c:pt>
                <c:pt idx="167">
                  <c:v>4.6712699999999998</c:v>
                </c:pt>
                <c:pt idx="168">
                  <c:v>2.83657</c:v>
                </c:pt>
                <c:pt idx="169">
                  <c:v>19.781649999999999</c:v>
                </c:pt>
                <c:pt idx="170">
                  <c:v>2.761355</c:v>
                </c:pt>
                <c:pt idx="171">
                  <c:v>1.863353</c:v>
                </c:pt>
                <c:pt idx="172">
                  <c:v>18.443729999999999</c:v>
                </c:pt>
                <c:pt idx="173">
                  <c:v>54.81279</c:v>
                </c:pt>
                <c:pt idx="174">
                  <c:v>16.172999999999998</c:v>
                </c:pt>
                <c:pt idx="175">
                  <c:v>24.88794</c:v>
                </c:pt>
                <c:pt idx="176">
                  <c:v>37.834290000000003</c:v>
                </c:pt>
                <c:pt idx="177">
                  <c:v>2.776135</c:v>
                </c:pt>
                <c:pt idx="178">
                  <c:v>17.86769</c:v>
                </c:pt>
                <c:pt idx="179">
                  <c:v>152.4615</c:v>
                </c:pt>
                <c:pt idx="180">
                  <c:v>82.594579999999993</c:v>
                </c:pt>
                <c:pt idx="181">
                  <c:v>100</c:v>
                </c:pt>
                <c:pt idx="182">
                  <c:v>29.357060000000001</c:v>
                </c:pt>
                <c:pt idx="183">
                  <c:v>6.5242690000000003</c:v>
                </c:pt>
                <c:pt idx="184">
                  <c:v>16.42597</c:v>
                </c:pt>
                <c:pt idx="185">
                  <c:v>25.291720000000002</c:v>
                </c:pt>
                <c:pt idx="186">
                  <c:v>6.8588589999999998</c:v>
                </c:pt>
                <c:pt idx="187">
                  <c:v>5.8462589999999999</c:v>
                </c:pt>
                <c:pt idx="188">
                  <c:v>4.8690439999999997</c:v>
                </c:pt>
                <c:pt idx="189">
                  <c:v>0.79269800000000001</c:v>
                </c:pt>
              </c:numCache>
            </c:numRef>
          </c:xVal>
          <c:yVal>
            <c:numRef>
              <c:f>'Figure 4.7'!$G$2:$G$191</c:f>
              <c:numCache>
                <c:formatCode>0.0</c:formatCode>
                <c:ptCount val="190"/>
                <c:pt idx="0">
                  <c:v>33.856483655235351</c:v>
                </c:pt>
                <c:pt idx="1">
                  <c:v>39.059214016035341</c:v>
                </c:pt>
                <c:pt idx="2">
                  <c:v>39.217376202035354</c:v>
                </c:pt>
                <c:pt idx="3">
                  <c:v>38.068134178035351</c:v>
                </c:pt>
                <c:pt idx="4">
                  <c:v>47.402547490035346</c:v>
                </c:pt>
                <c:pt idx="5">
                  <c:v>45.552174126035339</c:v>
                </c:pt>
                <c:pt idx="6">
                  <c:v>38.100866318035344</c:v>
                </c:pt>
                <c:pt idx="7">
                  <c:v>76.148641118035343</c:v>
                </c:pt>
                <c:pt idx="8">
                  <c:v>69.859004646035345</c:v>
                </c:pt>
                <c:pt idx="9">
                  <c:v>42.285004850035349</c:v>
                </c:pt>
                <c:pt idx="10">
                  <c:v>59.876341214035349</c:v>
                </c:pt>
                <c:pt idx="11">
                  <c:v>56.308007928035352</c:v>
                </c:pt>
                <c:pt idx="12">
                  <c:v>34.24876682203535</c:v>
                </c:pt>
                <c:pt idx="13">
                  <c:v>58.745528720035352</c:v>
                </c:pt>
                <c:pt idx="14">
                  <c:v>45.975624440035347</c:v>
                </c:pt>
                <c:pt idx="15">
                  <c:v>67.487793748035344</c:v>
                </c:pt>
                <c:pt idx="16">
                  <c:v>42.000777396035346</c:v>
                </c:pt>
                <c:pt idx="17">
                  <c:v>34.065128592435343</c:v>
                </c:pt>
                <c:pt idx="18">
                  <c:v>78.055116318035346</c:v>
                </c:pt>
                <c:pt idx="19">
                  <c:v>36.811142318835351</c:v>
                </c:pt>
                <c:pt idx="20">
                  <c:v>36.795028719235347</c:v>
                </c:pt>
                <c:pt idx="21">
                  <c:v>38.592791136035345</c:v>
                </c:pt>
                <c:pt idx="22">
                  <c:v>42.004309554035345</c:v>
                </c:pt>
                <c:pt idx="23">
                  <c:v>41.418849308035348</c:v>
                </c:pt>
                <c:pt idx="24">
                  <c:v>86.803863038035345</c:v>
                </c:pt>
                <c:pt idx="25">
                  <c:v>43.901907830035341</c:v>
                </c:pt>
                <c:pt idx="26">
                  <c:v>33.94280182843535</c:v>
                </c:pt>
                <c:pt idx="27">
                  <c:v>33.335690505855354</c:v>
                </c:pt>
                <c:pt idx="28">
                  <c:v>35.076108276835342</c:v>
                </c:pt>
                <c:pt idx="29">
                  <c:v>34.729909050035346</c:v>
                </c:pt>
                <c:pt idx="30">
                  <c:v>70.024004572035338</c:v>
                </c:pt>
                <c:pt idx="31">
                  <c:v>36.529333159035346</c:v>
                </c:pt>
                <c:pt idx="32">
                  <c:v>33.530441195835351</c:v>
                </c:pt>
                <c:pt idx="33">
                  <c:v>34.480306050235342</c:v>
                </c:pt>
                <c:pt idx="34">
                  <c:v>46.810876634035353</c:v>
                </c:pt>
                <c:pt idx="35">
                  <c:v>40.002858550035342</c:v>
                </c:pt>
                <c:pt idx="36">
                  <c:v>40.584924202035339</c:v>
                </c:pt>
                <c:pt idx="37">
                  <c:v>40.741791668035347</c:v>
                </c:pt>
                <c:pt idx="38">
                  <c:v>33.792493333035353</c:v>
                </c:pt>
                <c:pt idx="39">
                  <c:v>33.189020052275353</c:v>
                </c:pt>
                <c:pt idx="40">
                  <c:v>35.227382147835343</c:v>
                </c:pt>
                <c:pt idx="41">
                  <c:v>44.223702394035342</c:v>
                </c:pt>
                <c:pt idx="42">
                  <c:v>34.202351514635353</c:v>
                </c:pt>
                <c:pt idx="43">
                  <c:v>47.822615348035342</c:v>
                </c:pt>
                <c:pt idx="44">
                  <c:v>44.023692430035339</c:v>
                </c:pt>
                <c:pt idx="45">
                  <c:v>51.481979588035344</c:v>
                </c:pt>
                <c:pt idx="46">
                  <c:v>55.086237308035351</c:v>
                </c:pt>
                <c:pt idx="47">
                  <c:v>66.607699736035343</c:v>
                </c:pt>
                <c:pt idx="48">
                  <c:v>35.381663006035353</c:v>
                </c:pt>
                <c:pt idx="49">
                  <c:v>40.170031178035345</c:v>
                </c:pt>
                <c:pt idx="50">
                  <c:v>43.022400488035345</c:v>
                </c:pt>
                <c:pt idx="51">
                  <c:v>39.325845416035349</c:v>
                </c:pt>
                <c:pt idx="52">
                  <c:v>37.518561952035341</c:v>
                </c:pt>
                <c:pt idx="53">
                  <c:v>38.876031366035349</c:v>
                </c:pt>
                <c:pt idx="54">
                  <c:v>42.61054601003535</c:v>
                </c:pt>
                <c:pt idx="55">
                  <c:v>33.556756379835349</c:v>
                </c:pt>
                <c:pt idx="56">
                  <c:v>49.535881910035343</c:v>
                </c:pt>
                <c:pt idx="57">
                  <c:v>33.650252561635341</c:v>
                </c:pt>
                <c:pt idx="58">
                  <c:v>37.169489256035348</c:v>
                </c:pt>
                <c:pt idx="59">
                  <c:v>64.54694651003534</c:v>
                </c:pt>
                <c:pt idx="60">
                  <c:v>63.545962064035351</c:v>
                </c:pt>
                <c:pt idx="61">
                  <c:v>45.99873114603534</c:v>
                </c:pt>
                <c:pt idx="62">
                  <c:v>34.18612705463535</c:v>
                </c:pt>
                <c:pt idx="63">
                  <c:v>37.911440690035349</c:v>
                </c:pt>
                <c:pt idx="64">
                  <c:v>66.210135730035333</c:v>
                </c:pt>
                <c:pt idx="65">
                  <c:v>34.931918142635354</c:v>
                </c:pt>
                <c:pt idx="66">
                  <c:v>57.649305480035352</c:v>
                </c:pt>
                <c:pt idx="67">
                  <c:v>47.421430172035343</c:v>
                </c:pt>
                <c:pt idx="68">
                  <c:v>39.087382268035341</c:v>
                </c:pt>
                <c:pt idx="69">
                  <c:v>33.797375641235348</c:v>
                </c:pt>
                <c:pt idx="70">
                  <c:v>33.730851309235348</c:v>
                </c:pt>
                <c:pt idx="71">
                  <c:v>37.346760700035347</c:v>
                </c:pt>
                <c:pt idx="72">
                  <c:v>34.23758367803535</c:v>
                </c:pt>
                <c:pt idx="73">
                  <c:v>36.24819239843535</c:v>
                </c:pt>
                <c:pt idx="74">
                  <c:v>69.373816418035346</c:v>
                </c:pt>
                <c:pt idx="75">
                  <c:v>48.89540415603534</c:v>
                </c:pt>
                <c:pt idx="76">
                  <c:v>67.783103196035356</c:v>
                </c:pt>
                <c:pt idx="77">
                  <c:v>36.415201568035343</c:v>
                </c:pt>
                <c:pt idx="78">
                  <c:v>36.690173392435355</c:v>
                </c:pt>
                <c:pt idx="79">
                  <c:v>42.107215518035346</c:v>
                </c:pt>
                <c:pt idx="80">
                  <c:v>37.433976276035352</c:v>
                </c:pt>
                <c:pt idx="81">
                  <c:v>66.100756166035339</c:v>
                </c:pt>
                <c:pt idx="82">
                  <c:v>58.422281642035344</c:v>
                </c:pt>
                <c:pt idx="83">
                  <c:v>60.554309204035349</c:v>
                </c:pt>
                <c:pt idx="84">
                  <c:v>41.354857772035345</c:v>
                </c:pt>
                <c:pt idx="85">
                  <c:v>63.052924596035339</c:v>
                </c:pt>
                <c:pt idx="86">
                  <c:v>37.974056586035346</c:v>
                </c:pt>
                <c:pt idx="87">
                  <c:v>46.305899420035345</c:v>
                </c:pt>
                <c:pt idx="88">
                  <c:v>34.218937282435348</c:v>
                </c:pt>
                <c:pt idx="89">
                  <c:v>36.58331691403535</c:v>
                </c:pt>
                <c:pt idx="90">
                  <c:v>57.938303168035347</c:v>
                </c:pt>
                <c:pt idx="91">
                  <c:v>75.442088138035345</c:v>
                </c:pt>
                <c:pt idx="92">
                  <c:v>34.957220612835343</c:v>
                </c:pt>
                <c:pt idx="93">
                  <c:v>35.591933626035342</c:v>
                </c:pt>
                <c:pt idx="94">
                  <c:v>45.256237548035344</c:v>
                </c:pt>
                <c:pt idx="95">
                  <c:v>45.406400792035342</c:v>
                </c:pt>
                <c:pt idx="96">
                  <c:v>34.399586731835342</c:v>
                </c:pt>
                <c:pt idx="97">
                  <c:v>33.372388251835346</c:v>
                </c:pt>
                <c:pt idx="98">
                  <c:v>50.371053184035347</c:v>
                </c:pt>
                <c:pt idx="99">
                  <c:v>46.521518852035342</c:v>
                </c:pt>
                <c:pt idx="100">
                  <c:v>114.17598361803535</c:v>
                </c:pt>
                <c:pt idx="101">
                  <c:v>86.335457618035349</c:v>
                </c:pt>
                <c:pt idx="102">
                  <c:v>40.439421950035353</c:v>
                </c:pt>
                <c:pt idx="103">
                  <c:v>33.652411507235342</c:v>
                </c:pt>
                <c:pt idx="104">
                  <c:v>33.648394638435349</c:v>
                </c:pt>
                <c:pt idx="105">
                  <c:v>45.100802366035353</c:v>
                </c:pt>
                <c:pt idx="106">
                  <c:v>37.088383140035347</c:v>
                </c:pt>
                <c:pt idx="107">
                  <c:v>33.944246655035343</c:v>
                </c:pt>
                <c:pt idx="108">
                  <c:v>54.130147278035352</c:v>
                </c:pt>
                <c:pt idx="109">
                  <c:v>39.774830036035354</c:v>
                </c:pt>
                <c:pt idx="110">
                  <c:v>35.209372997235349</c:v>
                </c:pt>
                <c:pt idx="111">
                  <c:v>41.969295470035348</c:v>
                </c:pt>
                <c:pt idx="112">
                  <c:v>44.612077934035341</c:v>
                </c:pt>
                <c:pt idx="113">
                  <c:v>36.515276545835349</c:v>
                </c:pt>
                <c:pt idx="114">
                  <c:v>35.46795002503535</c:v>
                </c:pt>
                <c:pt idx="115">
                  <c:v>37.067627160035343</c:v>
                </c:pt>
                <c:pt idx="116">
                  <c:v>40.635009636035349</c:v>
                </c:pt>
                <c:pt idx="117">
                  <c:v>36.535199049835342</c:v>
                </c:pt>
                <c:pt idx="118">
                  <c:v>33.693373211235354</c:v>
                </c:pt>
                <c:pt idx="119">
                  <c:v>38.210148778035347</c:v>
                </c:pt>
                <c:pt idx="120">
                  <c:v>34.09168734563535</c:v>
                </c:pt>
                <c:pt idx="121">
                  <c:v>69.909179092035345</c:v>
                </c:pt>
                <c:pt idx="122">
                  <c:v>60.719839156035349</c:v>
                </c:pt>
                <c:pt idx="123">
                  <c:v>35.196477990635344</c:v>
                </c:pt>
                <c:pt idx="124">
                  <c:v>33.423601306035351</c:v>
                </c:pt>
                <c:pt idx="125">
                  <c:v>34.359467809635348</c:v>
                </c:pt>
                <c:pt idx="126">
                  <c:v>84.168541398035345</c:v>
                </c:pt>
                <c:pt idx="127">
                  <c:v>54.088214534035345</c:v>
                </c:pt>
                <c:pt idx="128">
                  <c:v>35.106993013235353</c:v>
                </c:pt>
                <c:pt idx="129">
                  <c:v>48.16603173603535</c:v>
                </c:pt>
                <c:pt idx="130">
                  <c:v>42.931519236035342</c:v>
                </c:pt>
                <c:pt idx="131">
                  <c:v>36.115265114435346</c:v>
                </c:pt>
                <c:pt idx="132">
                  <c:v>37.158544826035353</c:v>
                </c:pt>
                <c:pt idx="133">
                  <c:v>40.771460986035351</c:v>
                </c:pt>
                <c:pt idx="134">
                  <c:v>36.067899401635344</c:v>
                </c:pt>
                <c:pt idx="135">
                  <c:v>49.440618840035341</c:v>
                </c:pt>
                <c:pt idx="136">
                  <c:v>52.564814614035342</c:v>
                </c:pt>
                <c:pt idx="137">
                  <c:v>56.453765078035346</c:v>
                </c:pt>
                <c:pt idx="138">
                  <c:v>157.21951645803537</c:v>
                </c:pt>
                <c:pt idx="139">
                  <c:v>43.162116960035348</c:v>
                </c:pt>
                <c:pt idx="140">
                  <c:v>47.71807884603534</c:v>
                </c:pt>
                <c:pt idx="141">
                  <c:v>34.008746773235345</c:v>
                </c:pt>
                <c:pt idx="142">
                  <c:v>39.292522560035351</c:v>
                </c:pt>
                <c:pt idx="143">
                  <c:v>34.524948805035351</c:v>
                </c:pt>
                <c:pt idx="144">
                  <c:v>55.711728678035342</c:v>
                </c:pt>
                <c:pt idx="145">
                  <c:v>34.383992234035347</c:v>
                </c:pt>
                <c:pt idx="146">
                  <c:v>41.368128652035338</c:v>
                </c:pt>
                <c:pt idx="147">
                  <c:v>63.123300720035346</c:v>
                </c:pt>
                <c:pt idx="148">
                  <c:v>33.840983429235351</c:v>
                </c:pt>
                <c:pt idx="149">
                  <c:v>84.738986938035353</c:v>
                </c:pt>
                <c:pt idx="150">
                  <c:v>51.019448960035348</c:v>
                </c:pt>
                <c:pt idx="151">
                  <c:v>57.237240610035343</c:v>
                </c:pt>
                <c:pt idx="152">
                  <c:v>34.848967859835355</c:v>
                </c:pt>
                <c:pt idx="153">
                  <c:v>33.397541424635349</c:v>
                </c:pt>
                <c:pt idx="154">
                  <c:v>40.682954736035342</c:v>
                </c:pt>
                <c:pt idx="155">
                  <c:v>59.717551898035339</c:v>
                </c:pt>
                <c:pt idx="156">
                  <c:v>36.950681980635352</c:v>
                </c:pt>
                <c:pt idx="157">
                  <c:v>42.53369224003535</c:v>
                </c:pt>
                <c:pt idx="158">
                  <c:v>43.425305214035347</c:v>
                </c:pt>
                <c:pt idx="159">
                  <c:v>39.821241702035351</c:v>
                </c:pt>
                <c:pt idx="160">
                  <c:v>35.187478472835352</c:v>
                </c:pt>
                <c:pt idx="161">
                  <c:v>43.40793169003534</c:v>
                </c:pt>
                <c:pt idx="162">
                  <c:v>36.688982654635353</c:v>
                </c:pt>
                <c:pt idx="163">
                  <c:v>68.470639976035343</c:v>
                </c:pt>
                <c:pt idx="164">
                  <c:v>72.360694998035356</c:v>
                </c:pt>
                <c:pt idx="165">
                  <c:v>36.469963773435353</c:v>
                </c:pt>
                <c:pt idx="166">
                  <c:v>61.001643056035348</c:v>
                </c:pt>
                <c:pt idx="167">
                  <c:v>34.833709180035342</c:v>
                </c:pt>
                <c:pt idx="168">
                  <c:v>34.091389560035353</c:v>
                </c:pt>
                <c:pt idx="169">
                  <c:v>40.947368928035345</c:v>
                </c:pt>
                <c:pt idx="170">
                  <c:v>34.060957571035345</c:v>
                </c:pt>
                <c:pt idx="171">
                  <c:v>33.697625961835342</c:v>
                </c:pt>
                <c:pt idx="172">
                  <c:v>40.406046496035344</c:v>
                </c:pt>
                <c:pt idx="173">
                  <c:v>55.120968172035347</c:v>
                </c:pt>
                <c:pt idx="174">
                  <c:v>39.487309138035343</c:v>
                </c:pt>
                <c:pt idx="175">
                  <c:v>43.013373862035351</c:v>
                </c:pt>
                <c:pt idx="176">
                  <c:v>48.251467072035339</c:v>
                </c:pt>
                <c:pt idx="177">
                  <c:v>34.066937559035352</c:v>
                </c:pt>
                <c:pt idx="178">
                  <c:v>40.172980712035354</c:v>
                </c:pt>
                <c:pt idx="179">
                  <c:v>94.629636238035346</c:v>
                </c:pt>
                <c:pt idx="180">
                  <c:v>66.361480406035341</c:v>
                </c:pt>
                <c:pt idx="181">
                  <c:v>73.403713338035345</c:v>
                </c:pt>
                <c:pt idx="182">
                  <c:v>44.821579814035346</c:v>
                </c:pt>
                <c:pt idx="183">
                  <c:v>35.583432575435353</c:v>
                </c:pt>
                <c:pt idx="184">
                  <c:v>39.589660800035347</c:v>
                </c:pt>
                <c:pt idx="185">
                  <c:v>43.176743250035344</c:v>
                </c:pt>
                <c:pt idx="186">
                  <c:v>35.718807689435351</c:v>
                </c:pt>
                <c:pt idx="187">
                  <c:v>35.309109729435349</c:v>
                </c:pt>
                <c:pt idx="188">
                  <c:v>34.913728540435343</c:v>
                </c:pt>
                <c:pt idx="189">
                  <c:v>33.264438948835348</c:v>
                </c:pt>
              </c:numCache>
            </c:numRef>
          </c:yVal>
          <c:smooth val="0"/>
        </c:ser>
        <c:dLbls>
          <c:showLegendKey val="0"/>
          <c:showVal val="0"/>
          <c:showCatName val="0"/>
          <c:showSerName val="0"/>
          <c:showPercent val="0"/>
          <c:showBubbleSize val="0"/>
        </c:dLbls>
        <c:axId val="480078464"/>
        <c:axId val="480092928"/>
      </c:scatterChart>
      <c:valAx>
        <c:axId val="480078464"/>
        <c:scaling>
          <c:orientation val="minMax"/>
          <c:max val="150"/>
        </c:scaling>
        <c:delete val="0"/>
        <c:axPos val="b"/>
        <c:title>
          <c:tx>
            <c:rich>
              <a:bodyPr/>
              <a:lstStyle/>
              <a:p>
                <a:pPr>
                  <a:defRPr sz="1100" b="0"/>
                </a:pPr>
                <a:r>
                  <a:rPr lang="en-US" sz="1100" b="0"/>
                  <a:t>GDP pc relative to U.S.</a:t>
                </a:r>
              </a:p>
            </c:rich>
          </c:tx>
          <c:layout>
            <c:manualLayout>
              <c:xMode val="edge"/>
              <c:yMode val="edge"/>
              <c:x val="0.33926943016420469"/>
              <c:y val="0.91732656514382405"/>
            </c:manualLayout>
          </c:layout>
          <c:overlay val="0"/>
        </c:title>
        <c:numFmt formatCode="General" sourceLinked="1"/>
        <c:majorTickMark val="out"/>
        <c:minorTickMark val="none"/>
        <c:tickLblPos val="nextTo"/>
        <c:txPr>
          <a:bodyPr/>
          <a:lstStyle/>
          <a:p>
            <a:pPr>
              <a:defRPr sz="1100"/>
            </a:pPr>
            <a:endParaRPr lang="en-US"/>
          </a:p>
        </c:txPr>
        <c:crossAx val="480092928"/>
        <c:crosses val="autoZero"/>
        <c:crossBetween val="midCat"/>
      </c:valAx>
      <c:valAx>
        <c:axId val="480092928"/>
        <c:scaling>
          <c:orientation val="minMax"/>
          <c:max val="160"/>
        </c:scaling>
        <c:delete val="0"/>
        <c:axPos val="l"/>
        <c:majorGridlines/>
        <c:title>
          <c:tx>
            <c:rich>
              <a:bodyPr rot="-5400000" vert="horz"/>
              <a:lstStyle/>
              <a:p>
                <a:pPr>
                  <a:defRPr sz="1100" b="0"/>
                </a:pPr>
                <a:r>
                  <a:rPr lang="en-US" sz="1100" b="0"/>
                  <a:t>CPI relative to U.S</a:t>
                </a:r>
              </a:p>
            </c:rich>
          </c:tx>
          <c:layout>
            <c:manualLayout>
              <c:xMode val="edge"/>
              <c:yMode val="edge"/>
              <c:x val="1.3774104683195593E-2"/>
              <c:y val="0.29515354996869048"/>
            </c:manualLayout>
          </c:layout>
          <c:overlay val="0"/>
        </c:title>
        <c:numFmt formatCode="General" sourceLinked="1"/>
        <c:majorTickMark val="out"/>
        <c:minorTickMark val="none"/>
        <c:tickLblPos val="nextTo"/>
        <c:txPr>
          <a:bodyPr/>
          <a:lstStyle/>
          <a:p>
            <a:pPr>
              <a:defRPr sz="1100"/>
            </a:pPr>
            <a:endParaRPr lang="en-US"/>
          </a:p>
        </c:txPr>
        <c:crossAx val="480078464"/>
        <c:crosses val="autoZero"/>
        <c:crossBetween val="midCat"/>
      </c:valAx>
    </c:plotArea>
    <c:legend>
      <c:legendPos val="r"/>
      <c:legendEntry>
        <c:idx val="4"/>
        <c:delete val="1"/>
      </c:legendEntry>
      <c:legendEntry>
        <c:idx val="5"/>
        <c:delete val="1"/>
      </c:legendEntry>
      <c:legendEntry>
        <c:idx val="6"/>
        <c:delete val="1"/>
      </c:legendEntry>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9756908088448"/>
          <c:y val="7.3129968224715083E-2"/>
          <c:w val="0.85539209166141483"/>
          <c:h val="0.81539432929982891"/>
        </c:manualLayout>
      </c:layout>
      <c:lineChart>
        <c:grouping val="standard"/>
        <c:varyColors val="0"/>
        <c:ser>
          <c:idx val="0"/>
          <c:order val="0"/>
          <c:tx>
            <c:strRef>
              <c:f>'Figure 4.8'!$AD$13</c:f>
              <c:strCache>
                <c:ptCount val="1"/>
                <c:pt idx="0">
                  <c:v>Tourism</c:v>
                </c:pt>
              </c:strCache>
            </c:strRef>
          </c:tx>
          <c:marker>
            <c:symbol val="square"/>
            <c:size val="5"/>
          </c:marker>
          <c:cat>
            <c:numRef>
              <c:f>'Figure 4.8'!$AE$2:$AP$2</c:f>
              <c:numCache>
                <c:formatCode>General</c:formatCode>
                <c:ptCount val="12"/>
                <c:pt idx="0">
                  <c:v>2000</c:v>
                </c:pt>
                <c:pt idx="1">
                  <c:v>2001</c:v>
                </c:pt>
                <c:pt idx="2">
                  <c:v>2002</c:v>
                </c:pt>
                <c:pt idx="3">
                  <c:v>2003</c:v>
                </c:pt>
                <c:pt idx="4">
                  <c:v>2004</c:v>
                </c:pt>
                <c:pt idx="5">
                  <c:v>2005</c:v>
                </c:pt>
                <c:pt idx="6">
                  <c:v>2006</c:v>
                </c:pt>
                <c:pt idx="7">
                  <c:v>2007</c:v>
                </c:pt>
                <c:pt idx="8">
                  <c:v>2008</c:v>
                </c:pt>
                <c:pt idx="9">
                  <c:v>2009</c:v>
                </c:pt>
                <c:pt idx="10">
                  <c:v>2010</c:v>
                </c:pt>
                <c:pt idx="11">
                  <c:v>2011</c:v>
                </c:pt>
              </c:numCache>
            </c:numRef>
          </c:cat>
          <c:val>
            <c:numRef>
              <c:f>'Figure 4.8'!$AE$13:$AP$13</c:f>
              <c:numCache>
                <c:formatCode>General</c:formatCode>
                <c:ptCount val="12"/>
                <c:pt idx="0">
                  <c:v>0.48182452960190142</c:v>
                </c:pt>
                <c:pt idx="1">
                  <c:v>0.39950404757307312</c:v>
                </c:pt>
                <c:pt idx="2">
                  <c:v>0.38329301805164584</c:v>
                </c:pt>
                <c:pt idx="3">
                  <c:v>0.40124214902080346</c:v>
                </c:pt>
                <c:pt idx="4">
                  <c:v>0.40193863476427266</c:v>
                </c:pt>
                <c:pt idx="5">
                  <c:v>0.38854258995336782</c:v>
                </c:pt>
                <c:pt idx="6">
                  <c:v>0.34982849689701911</c:v>
                </c:pt>
                <c:pt idx="7">
                  <c:v>0.30158274006320746</c:v>
                </c:pt>
                <c:pt idx="8">
                  <c:v>0.28080116841229286</c:v>
                </c:pt>
                <c:pt idx="9">
                  <c:v>0.30439242769207359</c:v>
                </c:pt>
                <c:pt idx="10">
                  <c:v>0.29020479956511608</c:v>
                </c:pt>
                <c:pt idx="11">
                  <c:v>0.25089926840465221</c:v>
                </c:pt>
              </c:numCache>
            </c:numRef>
          </c:val>
          <c:smooth val="0"/>
        </c:ser>
        <c:ser>
          <c:idx val="1"/>
          <c:order val="1"/>
          <c:tx>
            <c:strRef>
              <c:f>'Figure 4.8'!$AD$17</c:f>
              <c:strCache>
                <c:ptCount val="1"/>
                <c:pt idx="0">
                  <c:v>Goods &amp; services</c:v>
                </c:pt>
              </c:strCache>
            </c:strRef>
          </c:tx>
          <c:marker>
            <c:symbol val="triangle"/>
            <c:size val="5"/>
          </c:marker>
          <c:val>
            <c:numRef>
              <c:f>'Figure 4.8'!$AE$17:$AP$17</c:f>
              <c:numCache>
                <c:formatCode>General</c:formatCode>
                <c:ptCount val="12"/>
                <c:pt idx="0">
                  <c:v>0.20816148568542869</c:v>
                </c:pt>
                <c:pt idx="1">
                  <c:v>0.19745822006635982</c:v>
                </c:pt>
                <c:pt idx="2">
                  <c:v>0.13164981661032807</c:v>
                </c:pt>
                <c:pt idx="3">
                  <c:v>0.12339661581482167</c:v>
                </c:pt>
                <c:pt idx="4">
                  <c:v>0.11354707057986424</c:v>
                </c:pt>
                <c:pt idx="5">
                  <c:v>0.11714465382697173</c:v>
                </c:pt>
                <c:pt idx="6">
                  <c:v>0.12513933472708824</c:v>
                </c:pt>
                <c:pt idx="7">
                  <c:v>0.1248795202802912</c:v>
                </c:pt>
                <c:pt idx="8">
                  <c:v>0.13479325598966738</c:v>
                </c:pt>
                <c:pt idx="9">
                  <c:v>0.11109602501729154</c:v>
                </c:pt>
                <c:pt idx="10">
                  <c:v>0.1077695236520041</c:v>
                </c:pt>
                <c:pt idx="11">
                  <c:v>5.8435813058196298E-2</c:v>
                </c:pt>
              </c:numCache>
            </c:numRef>
          </c:val>
          <c:smooth val="0"/>
        </c:ser>
        <c:dLbls>
          <c:showLegendKey val="0"/>
          <c:showVal val="0"/>
          <c:showCatName val="0"/>
          <c:showSerName val="0"/>
          <c:showPercent val="0"/>
          <c:showBubbleSize val="0"/>
        </c:dLbls>
        <c:marker val="1"/>
        <c:smooth val="0"/>
        <c:axId val="480333824"/>
        <c:axId val="480335360"/>
      </c:lineChart>
      <c:catAx>
        <c:axId val="480333824"/>
        <c:scaling>
          <c:orientation val="minMax"/>
        </c:scaling>
        <c:delete val="0"/>
        <c:axPos val="b"/>
        <c:numFmt formatCode="General" sourceLinked="1"/>
        <c:majorTickMark val="out"/>
        <c:minorTickMark val="none"/>
        <c:tickLblPos val="nextTo"/>
        <c:txPr>
          <a:bodyPr/>
          <a:lstStyle/>
          <a:p>
            <a:pPr>
              <a:defRPr sz="1100"/>
            </a:pPr>
            <a:endParaRPr lang="en-US"/>
          </a:p>
        </c:txPr>
        <c:crossAx val="480335360"/>
        <c:crosses val="autoZero"/>
        <c:auto val="1"/>
        <c:lblAlgn val="ctr"/>
        <c:lblOffset val="100"/>
        <c:noMultiLvlLbl val="0"/>
      </c:catAx>
      <c:valAx>
        <c:axId val="480335360"/>
        <c:scaling>
          <c:orientation val="minMax"/>
        </c:scaling>
        <c:delete val="0"/>
        <c:axPos val="l"/>
        <c:title>
          <c:tx>
            <c:rich>
              <a:bodyPr rot="-5400000" vert="horz"/>
              <a:lstStyle/>
              <a:p>
                <a:pPr>
                  <a:defRPr sz="1100" b="0"/>
                </a:pPr>
                <a:r>
                  <a:rPr lang="en-US" sz="1100" b="0"/>
                  <a:t>Ratio</a:t>
                </a:r>
              </a:p>
            </c:rich>
          </c:tx>
          <c:layout>
            <c:manualLayout>
              <c:xMode val="edge"/>
              <c:yMode val="edge"/>
              <c:x val="1.3710775341200542E-3"/>
              <c:y val="0.44288072920815835"/>
            </c:manualLayout>
          </c:layout>
          <c:overlay val="0"/>
        </c:title>
        <c:numFmt formatCode="General" sourceLinked="1"/>
        <c:majorTickMark val="out"/>
        <c:minorTickMark val="none"/>
        <c:tickLblPos val="nextTo"/>
        <c:txPr>
          <a:bodyPr/>
          <a:lstStyle/>
          <a:p>
            <a:pPr>
              <a:defRPr sz="1100"/>
            </a:pPr>
            <a:endParaRPr lang="en-US"/>
          </a:p>
        </c:txPr>
        <c:crossAx val="480333824"/>
        <c:crosses val="autoZero"/>
        <c:crossBetween val="between"/>
      </c:valAx>
    </c:plotArea>
    <c:legend>
      <c:legendPos val="r"/>
      <c:layout>
        <c:manualLayout>
          <c:xMode val="edge"/>
          <c:yMode val="edge"/>
          <c:x val="0.69878378854775047"/>
          <c:y val="6.0215903301514245E-2"/>
          <c:w val="0.28586509498400331"/>
          <c:h val="0.16729525914514454"/>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591726888683978E-2"/>
          <c:y val="2.9540852397313754E-2"/>
          <c:w val="0.88999312032954925"/>
          <c:h val="0.84022389111889451"/>
        </c:manualLayout>
      </c:layout>
      <c:lineChart>
        <c:grouping val="standard"/>
        <c:varyColors val="0"/>
        <c:ser>
          <c:idx val="0"/>
          <c:order val="0"/>
          <c:tx>
            <c:strRef>
              <c:f>'Figure 4.9'!$B$6</c:f>
              <c:strCache>
                <c:ptCount val="1"/>
                <c:pt idx="0">
                  <c:v>ROSE</c:v>
                </c:pt>
              </c:strCache>
            </c:strRef>
          </c:tx>
          <c:spPr>
            <a:ln w="38100">
              <a:solidFill>
                <a:srgbClr val="FF0000"/>
              </a:solidFill>
              <a:prstDash val="dash"/>
            </a:ln>
          </c:spPr>
          <c:marker>
            <c:symbol val="none"/>
          </c:marker>
          <c:cat>
            <c:numRef>
              <c:f>'Figure 4.9'!$C$4:$W$4</c:f>
              <c:numCache>
                <c:formatCode>General</c:formatCod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numCache>
            </c:numRef>
          </c:cat>
          <c:val>
            <c:numRef>
              <c:f>'Figure 4.9'!$C$6:$W$6</c:f>
              <c:numCache>
                <c:formatCode>General</c:formatCode>
                <c:ptCount val="21"/>
                <c:pt idx="0">
                  <c:v>-2.1574444444444447</c:v>
                </c:pt>
                <c:pt idx="1">
                  <c:v>-4.3259310344827586</c:v>
                </c:pt>
                <c:pt idx="2">
                  <c:v>-5.6845312499999991</c:v>
                </c:pt>
                <c:pt idx="3">
                  <c:v>-3.8256363636363639</c:v>
                </c:pt>
                <c:pt idx="4">
                  <c:v>-2.5515151515151508</c:v>
                </c:pt>
                <c:pt idx="5">
                  <c:v>-5.1440571428571422</c:v>
                </c:pt>
                <c:pt idx="6">
                  <c:v>-6.9603714285714275</c:v>
                </c:pt>
                <c:pt idx="7">
                  <c:v>-2.7522285714285721</c:v>
                </c:pt>
                <c:pt idx="8">
                  <c:v>-6.6395428571428585</c:v>
                </c:pt>
                <c:pt idx="9">
                  <c:v>-3.2481428571428568</c:v>
                </c:pt>
                <c:pt idx="10">
                  <c:v>-1.0171666666666668</c:v>
                </c:pt>
                <c:pt idx="11">
                  <c:v>-4.4788918918918919</c:v>
                </c:pt>
                <c:pt idx="12">
                  <c:v>-0.50945945945945936</c:v>
                </c:pt>
                <c:pt idx="13">
                  <c:v>-2.6317368421052629</c:v>
                </c:pt>
                <c:pt idx="14">
                  <c:v>-2.6749473684210527</c:v>
                </c:pt>
                <c:pt idx="15">
                  <c:v>-1.8621578947368425</c:v>
                </c:pt>
                <c:pt idx="16">
                  <c:v>-1.2183421052631578</c:v>
                </c:pt>
                <c:pt idx="17">
                  <c:v>-3.1382105263157896</c:v>
                </c:pt>
                <c:pt idx="18">
                  <c:v>-6.2892894736842111</c:v>
                </c:pt>
                <c:pt idx="19">
                  <c:v>-4.4875263157894718</c:v>
                </c:pt>
                <c:pt idx="20">
                  <c:v>-5.7210789473684223</c:v>
                </c:pt>
              </c:numCache>
            </c:numRef>
          </c:val>
          <c:smooth val="1"/>
        </c:ser>
        <c:ser>
          <c:idx val="1"/>
          <c:order val="1"/>
          <c:tx>
            <c:strRef>
              <c:f>'Figure 4.9'!$B$7</c:f>
              <c:strCache>
                <c:ptCount val="1"/>
                <c:pt idx="0">
                  <c:v>C6</c:v>
                </c:pt>
              </c:strCache>
            </c:strRef>
          </c:tx>
          <c:spPr>
            <a:ln w="44450" cmpd="sng">
              <a:solidFill>
                <a:schemeClr val="accent3">
                  <a:lumMod val="50000"/>
                </a:schemeClr>
              </a:solidFill>
              <a:prstDash val="solid"/>
            </a:ln>
          </c:spPr>
          <c:marker>
            <c:symbol val="none"/>
          </c:marker>
          <c:cat>
            <c:numRef>
              <c:f>'Figure 4.9'!$C$4:$W$4</c:f>
              <c:numCache>
                <c:formatCode>General</c:formatCod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numCache>
            </c:numRef>
          </c:cat>
          <c:val>
            <c:numRef>
              <c:f>'Figure 4.9'!$C$7:$W$7</c:f>
              <c:numCache>
                <c:formatCode>General</c:formatCode>
                <c:ptCount val="21"/>
                <c:pt idx="0">
                  <c:v>-7.7990833333333347</c:v>
                </c:pt>
                <c:pt idx="1">
                  <c:v>-10.733583333333334</c:v>
                </c:pt>
                <c:pt idx="2">
                  <c:v>-4.6199999999999992</c:v>
                </c:pt>
                <c:pt idx="3">
                  <c:v>-4.1725833333333329</c:v>
                </c:pt>
                <c:pt idx="4">
                  <c:v>-3.2497500000000006</c:v>
                </c:pt>
                <c:pt idx="5">
                  <c:v>-4.9405833333333335</c:v>
                </c:pt>
                <c:pt idx="6">
                  <c:v>-6.4551666666666678</c:v>
                </c:pt>
                <c:pt idx="7">
                  <c:v>-10.473833333333333</c:v>
                </c:pt>
                <c:pt idx="8">
                  <c:v>-10.845833333333333</c:v>
                </c:pt>
                <c:pt idx="9">
                  <c:v>-9.0763333333333343</c:v>
                </c:pt>
                <c:pt idx="10">
                  <c:v>-7.806750000000001</c:v>
                </c:pt>
                <c:pt idx="11">
                  <c:v>-9.9822499999999987</c:v>
                </c:pt>
                <c:pt idx="12">
                  <c:v>-11.125833333333333</c:v>
                </c:pt>
                <c:pt idx="13">
                  <c:v>-10.829583333333334</c:v>
                </c:pt>
                <c:pt idx="14">
                  <c:v>-8.2177499999999988</c:v>
                </c:pt>
                <c:pt idx="15">
                  <c:v>-11.44333333333333</c:v>
                </c:pt>
                <c:pt idx="16">
                  <c:v>-10.676333333333334</c:v>
                </c:pt>
                <c:pt idx="17">
                  <c:v>-14.026416666666664</c:v>
                </c:pt>
                <c:pt idx="18">
                  <c:v>-15.115249999999998</c:v>
                </c:pt>
                <c:pt idx="19">
                  <c:v>-13.52225</c:v>
                </c:pt>
                <c:pt idx="20">
                  <c:v>-11.886583333333332</c:v>
                </c:pt>
              </c:numCache>
            </c:numRef>
          </c:val>
          <c:smooth val="1"/>
        </c:ser>
        <c:ser>
          <c:idx val="2"/>
          <c:order val="2"/>
          <c:tx>
            <c:strRef>
              <c:f>'Figure 4.9'!$B$8</c:f>
              <c:strCache>
                <c:ptCount val="1"/>
                <c:pt idx="0">
                  <c:v>Caribbean-C</c:v>
                </c:pt>
              </c:strCache>
            </c:strRef>
          </c:tx>
          <c:spPr>
            <a:ln w="25400"/>
          </c:spPr>
          <c:marker>
            <c:symbol val="circle"/>
            <c:size val="6"/>
            <c:spPr>
              <a:ln>
                <a:solidFill>
                  <a:schemeClr val="bg1"/>
                </a:solidFill>
              </a:ln>
            </c:spPr>
          </c:marker>
          <c:val>
            <c:numRef>
              <c:f>'Figure 4.9'!$C$8:$W$8</c:f>
              <c:numCache>
                <c:formatCode>General</c:formatCode>
                <c:ptCount val="21"/>
                <c:pt idx="0">
                  <c:v>-2.383666666666667</c:v>
                </c:pt>
                <c:pt idx="1">
                  <c:v>-14.175333333333334</c:v>
                </c:pt>
                <c:pt idx="2">
                  <c:v>-6.4363333333333328</c:v>
                </c:pt>
                <c:pt idx="3">
                  <c:v>-0.59799999999999998</c:v>
                </c:pt>
                <c:pt idx="4">
                  <c:v>3.114666666666666</c:v>
                </c:pt>
                <c:pt idx="5">
                  <c:v>1.2956666666666667</c:v>
                </c:pt>
                <c:pt idx="6">
                  <c:v>-4.6646666666666663</c:v>
                </c:pt>
                <c:pt idx="7">
                  <c:v>-12.323666666666668</c:v>
                </c:pt>
                <c:pt idx="8">
                  <c:v>-14.135333333333335</c:v>
                </c:pt>
                <c:pt idx="9">
                  <c:v>-7.9976666666666665</c:v>
                </c:pt>
                <c:pt idx="10">
                  <c:v>-2.4786666666666659</c:v>
                </c:pt>
                <c:pt idx="11">
                  <c:v>-6.3103333333333333</c:v>
                </c:pt>
                <c:pt idx="12">
                  <c:v>-7.0293333333333337</c:v>
                </c:pt>
                <c:pt idx="13">
                  <c:v>-5.0323333333333329</c:v>
                </c:pt>
                <c:pt idx="14">
                  <c:v>-1.5103333333333335</c:v>
                </c:pt>
                <c:pt idx="15">
                  <c:v>-0.21499999999999866</c:v>
                </c:pt>
                <c:pt idx="16">
                  <c:v>11.397999999999998</c:v>
                </c:pt>
                <c:pt idx="17">
                  <c:v>8.0613333333333337</c:v>
                </c:pt>
                <c:pt idx="18">
                  <c:v>8.9669999999999987</c:v>
                </c:pt>
                <c:pt idx="19">
                  <c:v>-0.65000000000000036</c:v>
                </c:pt>
                <c:pt idx="20">
                  <c:v>4.1263333333333332</c:v>
                </c:pt>
              </c:numCache>
            </c:numRef>
          </c:val>
          <c:smooth val="1"/>
        </c:ser>
        <c:ser>
          <c:idx val="3"/>
          <c:order val="3"/>
          <c:tx>
            <c:strRef>
              <c:f>'Figure 4.9'!$B$9</c:f>
              <c:strCache>
                <c:ptCount val="1"/>
                <c:pt idx="0">
                  <c:v>Caribbean-T</c:v>
                </c:pt>
              </c:strCache>
            </c:strRef>
          </c:tx>
          <c:spPr>
            <a:ln w="25400">
              <a:solidFill>
                <a:schemeClr val="accent3">
                  <a:shade val="95000"/>
                  <a:satMod val="105000"/>
                </a:schemeClr>
              </a:solidFill>
            </a:ln>
          </c:spPr>
          <c:marker>
            <c:symbol val="diamond"/>
            <c:size val="6"/>
            <c:spPr>
              <a:solidFill>
                <a:schemeClr val="accent3"/>
              </a:solidFill>
              <a:ln>
                <a:solidFill>
                  <a:schemeClr val="bg1"/>
                </a:solidFill>
              </a:ln>
            </c:spPr>
          </c:marker>
          <c:val>
            <c:numRef>
              <c:f>'Figure 4.9'!$C$9:$W$9</c:f>
              <c:numCache>
                <c:formatCode>General</c:formatCode>
                <c:ptCount val="21"/>
                <c:pt idx="0">
                  <c:v>-3.4303333333333335</c:v>
                </c:pt>
                <c:pt idx="1">
                  <c:v>-2.3079999999999998</c:v>
                </c:pt>
                <c:pt idx="2">
                  <c:v>2.7306666666666666</c:v>
                </c:pt>
                <c:pt idx="3">
                  <c:v>1.6786666666666668</c:v>
                </c:pt>
                <c:pt idx="4">
                  <c:v>1.8596666666666668</c:v>
                </c:pt>
                <c:pt idx="5">
                  <c:v>-0.74199999999999999</c:v>
                </c:pt>
                <c:pt idx="6">
                  <c:v>-1.0816666666666666</c:v>
                </c:pt>
                <c:pt idx="7">
                  <c:v>-5.9636666666666658</c:v>
                </c:pt>
                <c:pt idx="8">
                  <c:v>-8.3723333333333336</c:v>
                </c:pt>
                <c:pt idx="9">
                  <c:v>-4.1036666666666672</c:v>
                </c:pt>
                <c:pt idx="10">
                  <c:v>-6.0786666666666669</c:v>
                </c:pt>
                <c:pt idx="11">
                  <c:v>-6.7833333333333341</c:v>
                </c:pt>
                <c:pt idx="12">
                  <c:v>-7.5060000000000002</c:v>
                </c:pt>
                <c:pt idx="13">
                  <c:v>-5.3986666666666663</c:v>
                </c:pt>
                <c:pt idx="14">
                  <c:v>-5.6903333333333324</c:v>
                </c:pt>
                <c:pt idx="15">
                  <c:v>-8.5526666666666653</c:v>
                </c:pt>
                <c:pt idx="16">
                  <c:v>-10.904666666666666</c:v>
                </c:pt>
                <c:pt idx="17">
                  <c:v>-11.991999999999999</c:v>
                </c:pt>
                <c:pt idx="18">
                  <c:v>-14.204666666666668</c:v>
                </c:pt>
                <c:pt idx="19">
                  <c:v>-9.3166666666666647</c:v>
                </c:pt>
                <c:pt idx="20">
                  <c:v>-9.33</c:v>
                </c:pt>
              </c:numCache>
            </c:numRef>
          </c:val>
          <c:smooth val="1"/>
        </c:ser>
        <c:dLbls>
          <c:showLegendKey val="0"/>
          <c:showVal val="0"/>
          <c:showCatName val="0"/>
          <c:showSerName val="0"/>
          <c:showPercent val="0"/>
          <c:showBubbleSize val="0"/>
        </c:dLbls>
        <c:marker val="1"/>
        <c:smooth val="0"/>
        <c:axId val="480413952"/>
        <c:axId val="480424320"/>
      </c:lineChart>
      <c:catAx>
        <c:axId val="480413952"/>
        <c:scaling>
          <c:orientation val="minMax"/>
        </c:scaling>
        <c:delete val="0"/>
        <c:axPos val="b"/>
        <c:numFmt formatCode="General" sourceLinked="1"/>
        <c:majorTickMark val="out"/>
        <c:minorTickMark val="none"/>
        <c:tickLblPos val="low"/>
        <c:txPr>
          <a:bodyPr/>
          <a:lstStyle/>
          <a:p>
            <a:pPr>
              <a:defRPr sz="1100"/>
            </a:pPr>
            <a:endParaRPr lang="en-US"/>
          </a:p>
        </c:txPr>
        <c:crossAx val="480424320"/>
        <c:crosses val="autoZero"/>
        <c:auto val="1"/>
        <c:lblAlgn val="ctr"/>
        <c:lblOffset val="100"/>
        <c:tickLblSkip val="2"/>
        <c:noMultiLvlLbl val="0"/>
      </c:catAx>
      <c:valAx>
        <c:axId val="480424320"/>
        <c:scaling>
          <c:orientation val="minMax"/>
        </c:scaling>
        <c:delete val="0"/>
        <c:axPos val="l"/>
        <c:title>
          <c:tx>
            <c:rich>
              <a:bodyPr rot="-5400000" vert="horz"/>
              <a:lstStyle/>
              <a:p>
                <a:pPr>
                  <a:defRPr sz="1100" b="0"/>
                </a:pPr>
                <a:r>
                  <a:rPr lang="en-US" sz="1100" b="0"/>
                  <a:t>Percent</a:t>
                </a:r>
                <a:r>
                  <a:rPr lang="en-US" sz="1100" b="0" baseline="0"/>
                  <a:t> of</a:t>
                </a:r>
                <a:r>
                  <a:rPr lang="en-US" sz="1100" b="0"/>
                  <a:t> GDP</a:t>
                </a:r>
              </a:p>
            </c:rich>
          </c:tx>
          <c:layout>
            <c:manualLayout>
              <c:xMode val="edge"/>
              <c:yMode val="edge"/>
              <c:x val="1.8255558840517146E-3"/>
              <c:y val="0.32909124078553925"/>
            </c:manualLayout>
          </c:layout>
          <c:overlay val="0"/>
        </c:title>
        <c:numFmt formatCode="General" sourceLinked="1"/>
        <c:majorTickMark val="out"/>
        <c:minorTickMark val="none"/>
        <c:tickLblPos val="nextTo"/>
        <c:txPr>
          <a:bodyPr/>
          <a:lstStyle/>
          <a:p>
            <a:pPr>
              <a:defRPr sz="1100"/>
            </a:pPr>
            <a:endParaRPr lang="en-US"/>
          </a:p>
        </c:txPr>
        <c:crossAx val="480413952"/>
        <c:crossesAt val="1"/>
        <c:crossBetween val="between"/>
      </c:valAx>
    </c:plotArea>
    <c:legend>
      <c:legendPos val="r"/>
      <c:layout>
        <c:manualLayout>
          <c:xMode val="edge"/>
          <c:yMode val="edge"/>
          <c:x val="0.1504445420167875"/>
          <c:y val="8.0513932805375318E-2"/>
          <c:w val="0.45386964764627036"/>
          <c:h val="0.12006277481669621"/>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60778368778669"/>
          <c:y val="5.0129192583258188E-2"/>
          <c:w val="0.85963453870270912"/>
          <c:h val="0.79220645026017766"/>
        </c:manualLayout>
      </c:layout>
      <c:lineChart>
        <c:grouping val="stacked"/>
        <c:varyColors val="0"/>
        <c:ser>
          <c:idx val="0"/>
          <c:order val="0"/>
          <c:tx>
            <c:strRef>
              <c:f>'Figure 4.10'!$B$9</c:f>
              <c:strCache>
                <c:ptCount val="1"/>
                <c:pt idx="0">
                  <c:v>C6</c:v>
                </c:pt>
              </c:strCache>
            </c:strRef>
          </c:tx>
          <c:spPr>
            <a:ln w="44450">
              <a:solidFill>
                <a:schemeClr val="accent3"/>
              </a:solidFill>
            </a:ln>
          </c:spPr>
          <c:marker>
            <c:symbol val="none"/>
          </c:marker>
          <c:cat>
            <c:numRef>
              <c:f>'Figure 4.10'!$C$2:$W$2</c:f>
              <c:numCache>
                <c:formatCode>General</c:formatCod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numCache>
            </c:numRef>
          </c:cat>
          <c:val>
            <c:numRef>
              <c:f>'Figure 4.10'!$C$9:$W$9</c:f>
              <c:numCache>
                <c:formatCode>0.00</c:formatCode>
                <c:ptCount val="21"/>
                <c:pt idx="0">
                  <c:v>-2.4461561744999072</c:v>
                </c:pt>
                <c:pt idx="1">
                  <c:v>-5.0066841067559524</c:v>
                </c:pt>
                <c:pt idx="2">
                  <c:v>1.1885272102223547</c:v>
                </c:pt>
                <c:pt idx="3">
                  <c:v>-0.43688758424473439</c:v>
                </c:pt>
                <c:pt idx="4">
                  <c:v>1.8886203589094785</c:v>
                </c:pt>
                <c:pt idx="5">
                  <c:v>0.61187444082529119</c:v>
                </c:pt>
                <c:pt idx="6">
                  <c:v>-1.670004785635788</c:v>
                </c:pt>
                <c:pt idx="7">
                  <c:v>-3.0984292377469762</c:v>
                </c:pt>
                <c:pt idx="8">
                  <c:v>-3.9965652118556303</c:v>
                </c:pt>
                <c:pt idx="9">
                  <c:v>-2.4552440812604246</c:v>
                </c:pt>
                <c:pt idx="10">
                  <c:v>-0.53647597560959781</c:v>
                </c:pt>
                <c:pt idx="11">
                  <c:v>-2.989522072841047</c:v>
                </c:pt>
                <c:pt idx="12">
                  <c:v>-4.4789987581622199</c:v>
                </c:pt>
                <c:pt idx="13">
                  <c:v>-1.5470280154793237</c:v>
                </c:pt>
                <c:pt idx="14">
                  <c:v>-1.0634572909275617</c:v>
                </c:pt>
                <c:pt idx="15">
                  <c:v>-3.1727045354323078</c:v>
                </c:pt>
                <c:pt idx="16">
                  <c:v>1.8878887591568017</c:v>
                </c:pt>
                <c:pt idx="17">
                  <c:v>-0.5275119349652222</c:v>
                </c:pt>
                <c:pt idx="18">
                  <c:v>-3.0187529344441337</c:v>
                </c:pt>
                <c:pt idx="19">
                  <c:v>-5.0557467119937964</c:v>
                </c:pt>
                <c:pt idx="20">
                  <c:v>-3.6359020286789807</c:v>
                </c:pt>
              </c:numCache>
            </c:numRef>
          </c:val>
          <c:smooth val="1"/>
        </c:ser>
        <c:ser>
          <c:idx val="1"/>
          <c:order val="1"/>
          <c:tx>
            <c:strRef>
              <c:f>'Figure 4.10'!$B$10</c:f>
              <c:strCache>
                <c:ptCount val="1"/>
                <c:pt idx="0">
                  <c:v>ROSE</c:v>
                </c:pt>
              </c:strCache>
            </c:strRef>
          </c:tx>
          <c:spPr>
            <a:ln>
              <a:solidFill>
                <a:srgbClr val="FF0000"/>
              </a:solidFill>
              <a:prstDash val="sysDash"/>
            </a:ln>
          </c:spPr>
          <c:marker>
            <c:symbol val="none"/>
          </c:marker>
          <c:cat>
            <c:numRef>
              <c:f>'Figure 4.10'!$C$2:$W$2</c:f>
              <c:numCache>
                <c:formatCode>General</c:formatCode>
                <c:ptCount val="2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numCache>
            </c:numRef>
          </c:cat>
          <c:val>
            <c:numRef>
              <c:f>'Figure 4.10'!$C$10:$W$10</c:f>
              <c:numCache>
                <c:formatCode>0.00</c:formatCode>
                <c:ptCount val="21"/>
                <c:pt idx="0">
                  <c:v>0.5515981923672566</c:v>
                </c:pt>
                <c:pt idx="1">
                  <c:v>-0.6706890161819028</c:v>
                </c:pt>
                <c:pt idx="2">
                  <c:v>-2.7795645261971504</c:v>
                </c:pt>
                <c:pt idx="3">
                  <c:v>-1.7335386788951115</c:v>
                </c:pt>
                <c:pt idx="4">
                  <c:v>5.6710185623788156E-2</c:v>
                </c:pt>
                <c:pt idx="5">
                  <c:v>-0.71313333860283645</c:v>
                </c:pt>
                <c:pt idx="6">
                  <c:v>-0.91661630521015169</c:v>
                </c:pt>
                <c:pt idx="7">
                  <c:v>0.7333218754468982</c:v>
                </c:pt>
                <c:pt idx="8">
                  <c:v>-1.5128152957798511</c:v>
                </c:pt>
                <c:pt idx="9">
                  <c:v>0.84844334034308488</c:v>
                </c:pt>
                <c:pt idx="10">
                  <c:v>3.3205782733655558</c:v>
                </c:pt>
                <c:pt idx="11">
                  <c:v>0.35700161606064551</c:v>
                </c:pt>
                <c:pt idx="12">
                  <c:v>3.2642144060515976</c:v>
                </c:pt>
                <c:pt idx="13">
                  <c:v>2.6153778036675419</c:v>
                </c:pt>
                <c:pt idx="14">
                  <c:v>2.4531137446638147</c:v>
                </c:pt>
                <c:pt idx="15">
                  <c:v>4.6694409453409964</c:v>
                </c:pt>
                <c:pt idx="16">
                  <c:v>7.8532987999485755</c:v>
                </c:pt>
                <c:pt idx="17">
                  <c:v>5.9893164842274143</c:v>
                </c:pt>
                <c:pt idx="18">
                  <c:v>3.171801123311055</c:v>
                </c:pt>
                <c:pt idx="19">
                  <c:v>2.5164900878138363</c:v>
                </c:pt>
                <c:pt idx="20">
                  <c:v>2.3814896686349449</c:v>
                </c:pt>
              </c:numCache>
            </c:numRef>
          </c:val>
          <c:smooth val="1"/>
        </c:ser>
        <c:dLbls>
          <c:showLegendKey val="0"/>
          <c:showVal val="0"/>
          <c:showCatName val="0"/>
          <c:showSerName val="0"/>
          <c:showPercent val="0"/>
          <c:showBubbleSize val="0"/>
        </c:dLbls>
        <c:marker val="1"/>
        <c:smooth val="0"/>
        <c:axId val="482788096"/>
        <c:axId val="482789632"/>
      </c:lineChart>
      <c:catAx>
        <c:axId val="482788096"/>
        <c:scaling>
          <c:orientation val="minMax"/>
        </c:scaling>
        <c:delete val="0"/>
        <c:axPos val="b"/>
        <c:numFmt formatCode="General" sourceLinked="1"/>
        <c:majorTickMark val="out"/>
        <c:minorTickMark val="none"/>
        <c:tickLblPos val="low"/>
        <c:txPr>
          <a:bodyPr/>
          <a:lstStyle/>
          <a:p>
            <a:pPr>
              <a:defRPr sz="1100" b="1"/>
            </a:pPr>
            <a:endParaRPr lang="en-US"/>
          </a:p>
        </c:txPr>
        <c:crossAx val="482789632"/>
        <c:crosses val="autoZero"/>
        <c:auto val="1"/>
        <c:lblAlgn val="ctr"/>
        <c:lblOffset val="100"/>
        <c:tickLblSkip val="2"/>
        <c:noMultiLvlLbl val="0"/>
      </c:catAx>
      <c:valAx>
        <c:axId val="482789632"/>
        <c:scaling>
          <c:orientation val="minMax"/>
        </c:scaling>
        <c:delete val="0"/>
        <c:axPos val="l"/>
        <c:title>
          <c:tx>
            <c:rich>
              <a:bodyPr rot="-5400000" vert="horz"/>
              <a:lstStyle/>
              <a:p>
                <a:pPr>
                  <a:defRPr sz="1100" b="1"/>
                </a:pPr>
                <a:r>
                  <a:rPr lang="en-US" sz="1100" b="1" baseline="0"/>
                  <a:t>Percent of GDP</a:t>
                </a:r>
                <a:endParaRPr lang="en-US" sz="1100" b="1"/>
              </a:p>
            </c:rich>
          </c:tx>
          <c:layout>
            <c:manualLayout>
              <c:xMode val="edge"/>
              <c:yMode val="edge"/>
              <c:x val="9.1282153856326925E-4"/>
              <c:y val="0.33325299905436512"/>
            </c:manualLayout>
          </c:layout>
          <c:overlay val="0"/>
        </c:title>
        <c:numFmt formatCode="0" sourceLinked="0"/>
        <c:majorTickMark val="out"/>
        <c:minorTickMark val="none"/>
        <c:tickLblPos val="nextTo"/>
        <c:txPr>
          <a:bodyPr/>
          <a:lstStyle/>
          <a:p>
            <a:pPr>
              <a:defRPr sz="1100"/>
            </a:pPr>
            <a:endParaRPr lang="en-US"/>
          </a:p>
        </c:txPr>
        <c:crossAx val="482788096"/>
        <c:crosses val="autoZero"/>
        <c:crossBetween val="between"/>
      </c:valAx>
    </c:plotArea>
    <c:legend>
      <c:legendPos val="b"/>
      <c:layout>
        <c:manualLayout>
          <c:xMode val="edge"/>
          <c:yMode val="edge"/>
          <c:x val="0.12445156264984802"/>
          <c:y val="8.5287891445092176E-2"/>
          <c:w val="0.23991681310487262"/>
          <c:h val="0.13422442123921852"/>
        </c:manualLayout>
      </c:layout>
      <c:overlay val="0"/>
      <c:txPr>
        <a:bodyPr/>
        <a:lstStyle/>
        <a:p>
          <a:pPr>
            <a:defRPr sz="1100" b="1"/>
          </a:pPr>
          <a:endParaRPr lang="en-US"/>
        </a:p>
      </c:txPr>
    </c:legend>
    <c:plotVisOnly val="1"/>
    <c:dispBlanksAs val="zero"/>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4159767579796"/>
          <c:y val="2.4347630888244234E-2"/>
          <c:w val="0.77697264161330304"/>
          <c:h val="0.85008944605608505"/>
        </c:manualLayout>
      </c:layout>
      <c:bubbleChart>
        <c:varyColors val="0"/>
        <c:ser>
          <c:idx val="0"/>
          <c:order val="0"/>
          <c:tx>
            <c:strRef>
              <c:f>'Figure 4.11'!$A$2</c:f>
              <c:strCache>
                <c:ptCount val="1"/>
                <c:pt idx="0">
                  <c:v>ROSE</c:v>
                </c:pt>
              </c:strCache>
            </c:strRef>
          </c:tx>
          <c:spPr>
            <a:noFill/>
            <a:ln w="15875">
              <a:solidFill>
                <a:schemeClr val="accent1"/>
              </a:solidFill>
            </a:ln>
          </c:spPr>
          <c:invertIfNegative val="0"/>
          <c:xVal>
            <c:numRef>
              <c:f>'Figure 4.11'!$F$3:$F$40</c:f>
              <c:numCache>
                <c:formatCode>0.0</c:formatCode>
                <c:ptCount val="38"/>
                <c:pt idx="1">
                  <c:v>-2.3980000000000001</c:v>
                </c:pt>
                <c:pt idx="2">
                  <c:v>-17.550249999999998</c:v>
                </c:pt>
                <c:pt idx="3">
                  <c:v>3.0139999999999998</c:v>
                </c:pt>
                <c:pt idx="5">
                  <c:v>-13.193000000000001</c:v>
                </c:pt>
                <c:pt idx="6">
                  <c:v>-6.6972500000000004</c:v>
                </c:pt>
                <c:pt idx="7">
                  <c:v>-6.480666666666667</c:v>
                </c:pt>
                <c:pt idx="8">
                  <c:v>-10.70875</c:v>
                </c:pt>
                <c:pt idx="10">
                  <c:v>0.97324999999999995</c:v>
                </c:pt>
                <c:pt idx="11">
                  <c:v>-11.171250000000001</c:v>
                </c:pt>
                <c:pt idx="12">
                  <c:v>11.567</c:v>
                </c:pt>
                <c:pt idx="13">
                  <c:v>-16.020249999999997</c:v>
                </c:pt>
                <c:pt idx="14">
                  <c:v>-5.3737499999999994</c:v>
                </c:pt>
                <c:pt idx="15">
                  <c:v>-5.4129999999999994</c:v>
                </c:pt>
                <c:pt idx="17">
                  <c:v>-0.69</c:v>
                </c:pt>
                <c:pt idx="18">
                  <c:v>-15.18075</c:v>
                </c:pt>
                <c:pt idx="19">
                  <c:v>6.992</c:v>
                </c:pt>
                <c:pt idx="20">
                  <c:v>-3.4332500000000001</c:v>
                </c:pt>
                <c:pt idx="21">
                  <c:v>-21.225999999999999</c:v>
                </c:pt>
                <c:pt idx="22">
                  <c:v>-1.0694999999999999</c:v>
                </c:pt>
                <c:pt idx="23">
                  <c:v>-10.7</c:v>
                </c:pt>
                <c:pt idx="24">
                  <c:v>-26.069499999999998</c:v>
                </c:pt>
                <c:pt idx="25">
                  <c:v>-18.76275</c:v>
                </c:pt>
                <c:pt idx="26">
                  <c:v>-1.6779999999999999</c:v>
                </c:pt>
                <c:pt idx="27">
                  <c:v>28.984249999999999</c:v>
                </c:pt>
                <c:pt idx="28">
                  <c:v>-8.9555000000000007</c:v>
                </c:pt>
                <c:pt idx="29">
                  <c:v>-25.309249999999999</c:v>
                </c:pt>
                <c:pt idx="30">
                  <c:v>-20.61675</c:v>
                </c:pt>
                <c:pt idx="31">
                  <c:v>1.0880000000000001</c:v>
                </c:pt>
                <c:pt idx="32">
                  <c:v>-13.29425</c:v>
                </c:pt>
                <c:pt idx="33">
                  <c:v>12.1815</c:v>
                </c:pt>
                <c:pt idx="35">
                  <c:v>-3.7822499999999999</c:v>
                </c:pt>
                <c:pt idx="37">
                  <c:v>-6.0425000000000004</c:v>
                </c:pt>
              </c:numCache>
            </c:numRef>
          </c:xVal>
          <c:yVal>
            <c:numRef>
              <c:f>'Figure 4.11'!$B$3:$B$40</c:f>
              <c:numCache>
                <c:formatCode>0.0</c:formatCode>
                <c:ptCount val="38"/>
                <c:pt idx="1">
                  <c:v>-3.7166666666666668</c:v>
                </c:pt>
                <c:pt idx="2">
                  <c:v>0</c:v>
                </c:pt>
                <c:pt idx="3">
                  <c:v>1.3666666666666669</c:v>
                </c:pt>
                <c:pt idx="5">
                  <c:v>0.8999999999999998</c:v>
                </c:pt>
                <c:pt idx="6">
                  <c:v>9.6333333333333329</c:v>
                </c:pt>
                <c:pt idx="7">
                  <c:v>9.5500000000000007</c:v>
                </c:pt>
                <c:pt idx="8">
                  <c:v>7.333333333333333</c:v>
                </c:pt>
                <c:pt idx="10">
                  <c:v>-1.5</c:v>
                </c:pt>
                <c:pt idx="11">
                  <c:v>2.7333333333333329</c:v>
                </c:pt>
                <c:pt idx="12">
                  <c:v>1</c:v>
                </c:pt>
                <c:pt idx="13">
                  <c:v>10</c:v>
                </c:pt>
                <c:pt idx="14">
                  <c:v>-2.7</c:v>
                </c:pt>
                <c:pt idx="15">
                  <c:v>-12</c:v>
                </c:pt>
                <c:pt idx="17">
                  <c:v>4.5999999999999996</c:v>
                </c:pt>
                <c:pt idx="18">
                  <c:v>2.3333333333333335</c:v>
                </c:pt>
                <c:pt idx="19">
                  <c:v>0.34</c:v>
                </c:pt>
                <c:pt idx="20">
                  <c:v>6.6666666666667027E-2</c:v>
                </c:pt>
                <c:pt idx="21">
                  <c:v>65</c:v>
                </c:pt>
                <c:pt idx="22">
                  <c:v>3.2666666666666671</c:v>
                </c:pt>
                <c:pt idx="23">
                  <c:v>10.6</c:v>
                </c:pt>
                <c:pt idx="24">
                  <c:v>-7</c:v>
                </c:pt>
                <c:pt idx="25">
                  <c:v>18.45</c:v>
                </c:pt>
                <c:pt idx="26">
                  <c:v>4.666666666666667</c:v>
                </c:pt>
                <c:pt idx="27">
                  <c:v>6.333333333333333</c:v>
                </c:pt>
                <c:pt idx="28">
                  <c:v>17.216666666666669</c:v>
                </c:pt>
                <c:pt idx="29">
                  <c:v>18.783333333333331</c:v>
                </c:pt>
                <c:pt idx="30">
                  <c:v>-1.7250000000000001</c:v>
                </c:pt>
                <c:pt idx="31">
                  <c:v>0.46666666666666662</c:v>
                </c:pt>
                <c:pt idx="32">
                  <c:v>0.35000000000000009</c:v>
                </c:pt>
                <c:pt idx="33">
                  <c:v>25.083333333333332</c:v>
                </c:pt>
                <c:pt idx="35">
                  <c:v>5</c:v>
                </c:pt>
                <c:pt idx="37">
                  <c:v>10.5</c:v>
                </c:pt>
              </c:numCache>
            </c:numRef>
          </c:yVal>
          <c:bubbleSize>
            <c:numRef>
              <c:f>'Figure 4.11'!$E$3:$E$40</c:f>
              <c:numCache>
                <c:formatCode>0.0</c:formatCode>
                <c:ptCount val="38"/>
                <c:pt idx="1">
                  <c:v>8.35</c:v>
                </c:pt>
                <c:pt idx="2">
                  <c:v>1</c:v>
                </c:pt>
                <c:pt idx="3">
                  <c:v>12.5</c:v>
                </c:pt>
                <c:pt idx="5">
                  <c:v>21.5</c:v>
                </c:pt>
                <c:pt idx="6">
                  <c:v>27.1</c:v>
                </c:pt>
                <c:pt idx="7">
                  <c:v>0.70000000000000107</c:v>
                </c:pt>
                <c:pt idx="8">
                  <c:v>7</c:v>
                </c:pt>
                <c:pt idx="10">
                  <c:v>16.100000000000001</c:v>
                </c:pt>
                <c:pt idx="11">
                  <c:v>8.7000000000000011</c:v>
                </c:pt>
                <c:pt idx="12">
                  <c:v>0</c:v>
                </c:pt>
                <c:pt idx="13">
                  <c:v>12.5</c:v>
                </c:pt>
                <c:pt idx="14">
                  <c:v>0</c:v>
                </c:pt>
                <c:pt idx="15">
                  <c:v>14</c:v>
                </c:pt>
                <c:pt idx="17">
                  <c:v>17.900000000000002</c:v>
                </c:pt>
                <c:pt idx="18">
                  <c:v>11</c:v>
                </c:pt>
                <c:pt idx="19">
                  <c:v>2.1</c:v>
                </c:pt>
                <c:pt idx="20">
                  <c:v>10.5</c:v>
                </c:pt>
                <c:pt idx="21">
                  <c:v>21.599999999999994</c:v>
                </c:pt>
                <c:pt idx="22">
                  <c:v>7.6000000000000005</c:v>
                </c:pt>
                <c:pt idx="23">
                  <c:v>4.5000000000000009</c:v>
                </c:pt>
                <c:pt idx="24">
                  <c:v>4</c:v>
                </c:pt>
                <c:pt idx="25">
                  <c:v>1.8999999999999986</c:v>
                </c:pt>
                <c:pt idx="26">
                  <c:v>8.5</c:v>
                </c:pt>
                <c:pt idx="27">
                  <c:v>26</c:v>
                </c:pt>
                <c:pt idx="28">
                  <c:v>2.25</c:v>
                </c:pt>
                <c:pt idx="29">
                  <c:v>57</c:v>
                </c:pt>
                <c:pt idx="30">
                  <c:v>10.4</c:v>
                </c:pt>
                <c:pt idx="31">
                  <c:v>3.2</c:v>
                </c:pt>
                <c:pt idx="32">
                  <c:v>4.7</c:v>
                </c:pt>
                <c:pt idx="33">
                  <c:v>12.25</c:v>
                </c:pt>
                <c:pt idx="35">
                  <c:v>2</c:v>
                </c:pt>
                <c:pt idx="37">
                  <c:v>5</c:v>
                </c:pt>
              </c:numCache>
            </c:numRef>
          </c:bubbleSize>
          <c:bubble3D val="0"/>
        </c:ser>
        <c:ser>
          <c:idx val="1"/>
          <c:order val="1"/>
          <c:tx>
            <c:strRef>
              <c:f>'Figure 4.11'!$A$48</c:f>
              <c:strCache>
                <c:ptCount val="1"/>
                <c:pt idx="0">
                  <c:v>C6</c:v>
                </c:pt>
              </c:strCache>
            </c:strRef>
          </c:tx>
          <c:spPr>
            <a:noFill/>
            <a:ln w="31750">
              <a:solidFill>
                <a:srgbClr val="FF0000"/>
              </a:solidFill>
            </a:ln>
          </c:spPr>
          <c:invertIfNegative val="0"/>
          <c:dLbls>
            <c:dLbl>
              <c:idx val="0"/>
              <c:layout>
                <c:manualLayout>
                  <c:x val="-1.2629679747406405E-2"/>
                  <c:y val="0"/>
                </c:manualLayout>
              </c:layout>
              <c:tx>
                <c:strRef>
                  <c:f>'Figure 4.11'!$G$49</c:f>
                  <c:strCache>
                    <c:ptCount val="1"/>
                    <c:pt idx="0">
                      <c:v>Bh</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dLbl>
              <c:idx val="1"/>
              <c:layout>
                <c:manualLayout>
                  <c:x val="-1.6238159675236806E-2"/>
                  <c:y val="2.2988505747126436E-2"/>
                </c:manualLayout>
              </c:layout>
              <c:tx>
                <c:strRef>
                  <c:f>'Figure 4.11'!$G$50</c:f>
                  <c:strCache>
                    <c:ptCount val="1"/>
                    <c:pt idx="0">
                      <c:v>Ba</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dLbl>
              <c:idx val="2"/>
              <c:layout>
                <c:manualLayout>
                  <c:x val="-1.9846639603067207E-2"/>
                  <c:y val="2.7586206896551724E-2"/>
                </c:manualLayout>
              </c:layout>
              <c:tx>
                <c:strRef>
                  <c:f>'Figure 4.11'!$G$51</c:f>
                  <c:strCache>
                    <c:ptCount val="1"/>
                    <c:pt idx="0">
                      <c:v>Gu</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dLbl>
              <c:idx val="3"/>
              <c:layout>
                <c:manualLayout>
                  <c:x val="-2.3455119530897611E-2"/>
                  <c:y val="-4.8275862068965517E-2"/>
                </c:manualLayout>
              </c:layout>
              <c:tx>
                <c:strRef>
                  <c:f>'Figure 4.11'!$G$52</c:f>
                  <c:strCache>
                    <c:ptCount val="1"/>
                    <c:pt idx="0">
                      <c:v>Ja</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dLbl>
              <c:idx val="4"/>
              <c:layout>
                <c:manualLayout>
                  <c:x val="-1.2629679747406405E-2"/>
                  <c:y val="0"/>
                </c:manualLayout>
              </c:layout>
              <c:tx>
                <c:strRef>
                  <c:f>'Figure 4.11'!$G$53</c:f>
                  <c:strCache>
                    <c:ptCount val="1"/>
                    <c:pt idx="0">
                      <c:v>Su</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dLbl>
              <c:idx val="5"/>
              <c:layout>
                <c:manualLayout>
                  <c:x val="-1.2629679747406405E-2"/>
                  <c:y val="0"/>
                </c:manualLayout>
              </c:layout>
              <c:tx>
                <c:strRef>
                  <c:f>'Figure 4.11'!$G$54</c:f>
                  <c:strCache>
                    <c:ptCount val="1"/>
                    <c:pt idx="0">
                      <c:v>TT</c:v>
                    </c:pt>
                  </c:strCache>
                </c:strRef>
              </c:tx>
              <c:spPr/>
              <c:txPr>
                <a:bodyPr/>
                <a:lstStyle/>
                <a:p>
                  <a:pPr>
                    <a:defRPr sz="1000" b="1" i="0" strike="noStrike">
                      <a:solidFill>
                        <a:srgbClr val="FF0000"/>
                      </a:solidFill>
                      <a:latin typeface="Calibri"/>
                    </a:defRPr>
                  </a:pPr>
                  <a:endParaRPr lang="en-US"/>
                </a:p>
              </c:txPr>
              <c:dLblPos val="r"/>
              <c:showLegendKey val="0"/>
              <c:showVal val="1"/>
              <c:showCatName val="0"/>
              <c:showSerName val="0"/>
              <c:showPercent val="0"/>
              <c:showBubbleSize val="0"/>
            </c:dLbl>
            <c:txPr>
              <a:bodyPr/>
              <a:lstStyle/>
              <a:p>
                <a:pPr>
                  <a:defRPr sz="1000" b="1">
                    <a:solidFill>
                      <a:srgbClr val="FF0000"/>
                    </a:solidFill>
                  </a:defRPr>
                </a:pPr>
                <a:endParaRPr lang="en-US"/>
              </a:p>
            </c:txPr>
            <c:showLegendKey val="0"/>
            <c:showVal val="1"/>
            <c:showCatName val="0"/>
            <c:showSerName val="0"/>
            <c:showPercent val="0"/>
            <c:showBubbleSize val="0"/>
            <c:showLeaderLines val="0"/>
          </c:dLbls>
          <c:xVal>
            <c:numRef>
              <c:f>'Figure 4.11'!$F$49:$F$54</c:f>
              <c:numCache>
                <c:formatCode>0.0</c:formatCode>
                <c:ptCount val="6"/>
                <c:pt idx="0">
                  <c:v>-13.073499999999999</c:v>
                </c:pt>
                <c:pt idx="1">
                  <c:v>-7.1720000000000006</c:v>
                </c:pt>
                <c:pt idx="2">
                  <c:v>-12.584999999999999</c:v>
                </c:pt>
                <c:pt idx="3">
                  <c:v>-10.885750000000002</c:v>
                </c:pt>
                <c:pt idx="4">
                  <c:v>5.6505000000000001</c:v>
                </c:pt>
                <c:pt idx="5">
                  <c:v>13.643750000000001</c:v>
                </c:pt>
              </c:numCache>
            </c:numRef>
          </c:xVal>
          <c:yVal>
            <c:numRef>
              <c:f>'Figure 4.11'!$B$49:$B$54</c:f>
              <c:numCache>
                <c:formatCode>0.0</c:formatCode>
                <c:ptCount val="6"/>
                <c:pt idx="0">
                  <c:v>0</c:v>
                </c:pt>
                <c:pt idx="1">
                  <c:v>9</c:v>
                </c:pt>
                <c:pt idx="2">
                  <c:v>10.5</c:v>
                </c:pt>
                <c:pt idx="3">
                  <c:v>9.9</c:v>
                </c:pt>
                <c:pt idx="4">
                  <c:v>-7.0333333333333341</c:v>
                </c:pt>
                <c:pt idx="5">
                  <c:v>0</c:v>
                </c:pt>
              </c:numCache>
            </c:numRef>
          </c:yVal>
          <c:bubbleSize>
            <c:numRef>
              <c:f>'Figure 4.11'!$E$49:$E$54</c:f>
              <c:numCache>
                <c:formatCode>0.0</c:formatCode>
                <c:ptCount val="6"/>
                <c:pt idx="0">
                  <c:v>1</c:v>
                </c:pt>
                <c:pt idx="1">
                  <c:v>4</c:v>
                </c:pt>
                <c:pt idx="2">
                  <c:v>2</c:v>
                </c:pt>
                <c:pt idx="3">
                  <c:v>14.5</c:v>
                </c:pt>
                <c:pt idx="4">
                  <c:v>5.3</c:v>
                </c:pt>
                <c:pt idx="5">
                  <c:v>1</c:v>
                </c:pt>
              </c:numCache>
            </c:numRef>
          </c:bubbleSize>
          <c:bubble3D val="0"/>
        </c:ser>
        <c:ser>
          <c:idx val="2"/>
          <c:order val="2"/>
          <c:tx>
            <c:strRef>
              <c:f>'Figure 4.11'!$A$41</c:f>
              <c:strCache>
                <c:ptCount val="1"/>
                <c:pt idx="0">
                  <c:v>OECD</c:v>
                </c:pt>
              </c:strCache>
            </c:strRef>
          </c:tx>
          <c:spPr>
            <a:noFill/>
            <a:ln w="22225">
              <a:solidFill>
                <a:schemeClr val="accent3">
                  <a:lumMod val="75000"/>
                </a:schemeClr>
              </a:solidFill>
              <a:prstDash val="sysDash"/>
            </a:ln>
          </c:spPr>
          <c:invertIfNegative val="0"/>
          <c:xVal>
            <c:numRef>
              <c:f>'Figure 4.11'!$F$42:$F$47</c:f>
              <c:numCache>
                <c:formatCode>0.0</c:formatCode>
                <c:ptCount val="6"/>
                <c:pt idx="0">
                  <c:v>-12.857249999999999</c:v>
                </c:pt>
                <c:pt idx="1">
                  <c:v>-14.073</c:v>
                </c:pt>
                <c:pt idx="2">
                  <c:v>-23.4285</c:v>
                </c:pt>
                <c:pt idx="3">
                  <c:v>-16.871500000000001</c:v>
                </c:pt>
                <c:pt idx="4">
                  <c:v>-18.594000000000001</c:v>
                </c:pt>
                <c:pt idx="5">
                  <c:v>-28.504249999999999</c:v>
                </c:pt>
              </c:numCache>
            </c:numRef>
          </c:xVal>
          <c:yVal>
            <c:numRef>
              <c:f>'Figure 4.11'!$B$42:$B$47</c:f>
              <c:numCache>
                <c:formatCode>0.0</c:formatCode>
                <c:ptCount val="6"/>
                <c:pt idx="0">
                  <c:v>12.1</c:v>
                </c:pt>
                <c:pt idx="1">
                  <c:v>16.333333333333332</c:v>
                </c:pt>
                <c:pt idx="2">
                  <c:v>5</c:v>
                </c:pt>
                <c:pt idx="3">
                  <c:v>14.4</c:v>
                </c:pt>
                <c:pt idx="4">
                  <c:v>4.5</c:v>
                </c:pt>
                <c:pt idx="5">
                  <c:v>14.824999999999999</c:v>
                </c:pt>
              </c:numCache>
            </c:numRef>
          </c:yVal>
          <c:bubbleSize>
            <c:numRef>
              <c:f>'Figure 4.11'!$E$42:$E$47</c:f>
              <c:numCache>
                <c:formatCode>0.0</c:formatCode>
                <c:ptCount val="6"/>
                <c:pt idx="0">
                  <c:v>9.1000000000000014</c:v>
                </c:pt>
                <c:pt idx="1">
                  <c:v>40</c:v>
                </c:pt>
                <c:pt idx="2">
                  <c:v>0</c:v>
                </c:pt>
                <c:pt idx="3">
                  <c:v>4.3999999999999986</c:v>
                </c:pt>
                <c:pt idx="4">
                  <c:v>3</c:v>
                </c:pt>
                <c:pt idx="5">
                  <c:v>13.649999999999999</c:v>
                </c:pt>
              </c:numCache>
            </c:numRef>
          </c:bubbleSize>
          <c:bubble3D val="0"/>
        </c:ser>
        <c:dLbls>
          <c:showLegendKey val="0"/>
          <c:showVal val="0"/>
          <c:showCatName val="0"/>
          <c:showSerName val="0"/>
          <c:showPercent val="0"/>
          <c:showBubbleSize val="0"/>
        </c:dLbls>
        <c:bubbleScale val="80"/>
        <c:showNegBubbles val="0"/>
        <c:axId val="483174656"/>
        <c:axId val="483185024"/>
      </c:bubbleChart>
      <c:valAx>
        <c:axId val="483174656"/>
        <c:scaling>
          <c:orientation val="minMax"/>
        </c:scaling>
        <c:delete val="0"/>
        <c:axPos val="b"/>
        <c:title>
          <c:tx>
            <c:rich>
              <a:bodyPr/>
              <a:lstStyle/>
              <a:p>
                <a:pPr>
                  <a:defRPr sz="1100" b="0"/>
                </a:pPr>
                <a:r>
                  <a:rPr lang="en-US" sz="1100" b="0"/>
                  <a:t>Current account balance, 2010-13 average</a:t>
                </a:r>
              </a:p>
            </c:rich>
          </c:tx>
          <c:layout>
            <c:manualLayout>
              <c:xMode val="edge"/>
              <c:yMode val="edge"/>
              <c:x val="0.29481949371140587"/>
              <c:y val="0.93345765989777596"/>
            </c:manualLayout>
          </c:layout>
          <c:overlay val="0"/>
        </c:title>
        <c:numFmt formatCode="0" sourceLinked="0"/>
        <c:majorTickMark val="out"/>
        <c:minorTickMark val="none"/>
        <c:tickLblPos val="low"/>
        <c:txPr>
          <a:bodyPr/>
          <a:lstStyle/>
          <a:p>
            <a:pPr>
              <a:defRPr sz="1100"/>
            </a:pPr>
            <a:endParaRPr lang="en-US"/>
          </a:p>
        </c:txPr>
        <c:crossAx val="483185024"/>
        <c:crosses val="autoZero"/>
        <c:crossBetween val="midCat"/>
      </c:valAx>
      <c:valAx>
        <c:axId val="483185024"/>
        <c:scaling>
          <c:orientation val="minMax"/>
        </c:scaling>
        <c:delete val="0"/>
        <c:axPos val="l"/>
        <c:majorGridlines>
          <c:spPr>
            <a:ln>
              <a:solidFill>
                <a:schemeClr val="bg1">
                  <a:lumMod val="75000"/>
                </a:schemeClr>
              </a:solidFill>
              <a:prstDash val="dash"/>
            </a:ln>
          </c:spPr>
        </c:majorGridlines>
        <c:title>
          <c:tx>
            <c:rich>
              <a:bodyPr rot="-5400000" vert="horz"/>
              <a:lstStyle/>
              <a:p>
                <a:pPr>
                  <a:defRPr sz="1100" b="0"/>
                </a:pPr>
                <a:r>
                  <a:rPr lang="en-US" sz="1100" b="0"/>
                  <a:t>Real exchange rate</a:t>
                </a:r>
                <a:r>
                  <a:rPr lang="en-US" sz="1100" b="0" baseline="0"/>
                  <a:t> (</a:t>
                </a:r>
                <a:r>
                  <a:rPr lang="en-US" sz="1100" b="0"/>
                  <a:t>deviation</a:t>
                </a:r>
                <a:r>
                  <a:rPr lang="en-US" sz="1100" b="0" baseline="0"/>
                  <a:t> from equilibrium in percent</a:t>
                </a:r>
                <a:endParaRPr lang="en-US" sz="1100" b="0"/>
              </a:p>
            </c:rich>
          </c:tx>
          <c:layout>
            <c:manualLayout>
              <c:xMode val="edge"/>
              <c:yMode val="edge"/>
              <c:x val="4.6099041408727828E-3"/>
              <c:y val="0.13785174057190219"/>
            </c:manualLayout>
          </c:layout>
          <c:overlay val="0"/>
        </c:title>
        <c:numFmt formatCode="0" sourceLinked="0"/>
        <c:majorTickMark val="out"/>
        <c:minorTickMark val="none"/>
        <c:tickLblPos val="low"/>
        <c:txPr>
          <a:bodyPr/>
          <a:lstStyle/>
          <a:p>
            <a:pPr>
              <a:defRPr sz="1100"/>
            </a:pPr>
            <a:endParaRPr lang="en-US"/>
          </a:p>
        </c:txPr>
        <c:crossAx val="483174656"/>
        <c:crosses val="autoZero"/>
        <c:crossBetween val="midCat"/>
      </c:valAx>
    </c:plotArea>
    <c:legend>
      <c:legendPos val="r"/>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30603077295915"/>
          <c:y val="0.18278887491073159"/>
          <c:w val="0.45473109039127502"/>
          <c:h val="0.61454229548668415"/>
        </c:manualLayout>
      </c:layout>
      <c:radarChart>
        <c:radarStyle val="marker"/>
        <c:varyColors val="0"/>
        <c:ser>
          <c:idx val="0"/>
          <c:order val="0"/>
          <c:tx>
            <c:strRef>
              <c:f>'Figure 4.12'!$I$169</c:f>
              <c:strCache>
                <c:ptCount val="1"/>
                <c:pt idx="0">
                  <c:v>Caribbean-C</c:v>
                </c:pt>
              </c:strCache>
            </c:strRef>
          </c:tx>
          <c:spPr>
            <a:ln w="38100">
              <a:solidFill>
                <a:schemeClr val="accent3">
                  <a:lumMod val="75000"/>
                </a:schemeClr>
              </a:solidFill>
              <a:prstDash val="solid"/>
            </a:ln>
          </c:spPr>
          <c:marker>
            <c:symbol val="circle"/>
            <c:size val="5"/>
            <c:spPr>
              <a:solidFill>
                <a:schemeClr val="accent3">
                  <a:lumMod val="75000"/>
                </a:schemeClr>
              </a:solidFill>
              <a:ln>
                <a:solidFill>
                  <a:schemeClr val="bg1"/>
                </a:solidFill>
              </a:ln>
            </c:spPr>
          </c:marker>
          <c:cat>
            <c:strRef>
              <c:f>'Figure 4.12'!$J$168:$Q$168</c:f>
              <c:strCache>
                <c:ptCount val="8"/>
                <c:pt idx="0">
                  <c:v>Global Competitiveness Index</c:v>
                </c:pt>
                <c:pt idx="1">
                  <c:v>Basic requirements</c:v>
                </c:pt>
                <c:pt idx="2">
                  <c:v>Institutions</c:v>
                </c:pt>
                <c:pt idx="3">
                  <c:v>Infrastructure</c:v>
                </c:pt>
                <c:pt idx="4">
                  <c:v>Macroeconomic environment</c:v>
                </c:pt>
                <c:pt idx="5">
                  <c:v>Health and primary education</c:v>
                </c:pt>
                <c:pt idx="6">
                  <c:v>Efficiency enhancers</c:v>
                </c:pt>
                <c:pt idx="7">
                  <c:v>Innovation and sophistication </c:v>
                </c:pt>
              </c:strCache>
            </c:strRef>
          </c:cat>
          <c:val>
            <c:numRef>
              <c:f>'Figure 4.12'!$J$169:$Q$169</c:f>
              <c:numCache>
                <c:formatCode>General</c:formatCode>
                <c:ptCount val="8"/>
                <c:pt idx="0">
                  <c:v>0.92821299088538189</c:v>
                </c:pt>
                <c:pt idx="1">
                  <c:v>0.93925585193839556</c:v>
                </c:pt>
                <c:pt idx="2">
                  <c:v>0.82715816747698268</c:v>
                </c:pt>
                <c:pt idx="3">
                  <c:v>0.953699273922748</c:v>
                </c:pt>
                <c:pt idx="4">
                  <c:v>0.88480948607918219</c:v>
                </c:pt>
                <c:pt idx="5">
                  <c:v>1.0770918775717251</c:v>
                </c:pt>
                <c:pt idx="6">
                  <c:v>0.94168071774962236</c:v>
                </c:pt>
                <c:pt idx="7">
                  <c:v>0.97153344917480022</c:v>
                </c:pt>
              </c:numCache>
            </c:numRef>
          </c:val>
        </c:ser>
        <c:ser>
          <c:idx val="1"/>
          <c:order val="1"/>
          <c:tx>
            <c:strRef>
              <c:f>'Figure 4.12'!$I$170</c:f>
              <c:strCache>
                <c:ptCount val="1"/>
                <c:pt idx="0">
                  <c:v>Caribbean-T</c:v>
                </c:pt>
              </c:strCache>
            </c:strRef>
          </c:tx>
          <c:spPr>
            <a:ln w="38100">
              <a:solidFill>
                <a:schemeClr val="accent3"/>
              </a:solidFill>
            </a:ln>
          </c:spPr>
          <c:marker>
            <c:symbol val="diamond"/>
            <c:size val="8"/>
            <c:spPr>
              <a:solidFill>
                <a:schemeClr val="accent3"/>
              </a:solidFill>
              <a:ln>
                <a:solidFill>
                  <a:schemeClr val="bg1"/>
                </a:solidFill>
              </a:ln>
            </c:spPr>
          </c:marker>
          <c:cat>
            <c:strRef>
              <c:f>'Figure 4.12'!$J$168:$Q$168</c:f>
              <c:strCache>
                <c:ptCount val="8"/>
                <c:pt idx="0">
                  <c:v>Global Competitiveness Index</c:v>
                </c:pt>
                <c:pt idx="1">
                  <c:v>Basic requirements</c:v>
                </c:pt>
                <c:pt idx="2">
                  <c:v>Institutions</c:v>
                </c:pt>
                <c:pt idx="3">
                  <c:v>Infrastructure</c:v>
                </c:pt>
                <c:pt idx="4">
                  <c:v>Macroeconomic environment</c:v>
                </c:pt>
                <c:pt idx="5">
                  <c:v>Health and primary education</c:v>
                </c:pt>
                <c:pt idx="6">
                  <c:v>Efficiency enhancers</c:v>
                </c:pt>
                <c:pt idx="7">
                  <c:v>Innovation and sophistication </c:v>
                </c:pt>
              </c:strCache>
            </c:strRef>
          </c:cat>
          <c:val>
            <c:numRef>
              <c:f>'Figure 4.12'!$J$170:$Q$170</c:f>
              <c:numCache>
                <c:formatCode>General</c:formatCode>
                <c:ptCount val="8"/>
                <c:pt idx="0">
                  <c:v>0.9606108899004322</c:v>
                </c:pt>
                <c:pt idx="1">
                  <c:v>0.91914984555805035</c:v>
                </c:pt>
                <c:pt idx="2">
                  <c:v>0.93503192435351901</c:v>
                </c:pt>
                <c:pt idx="3">
                  <c:v>1.0050069554565628</c:v>
                </c:pt>
                <c:pt idx="4">
                  <c:v>0.78323708710292284</c:v>
                </c:pt>
                <c:pt idx="5">
                  <c:v>0.94431672629048924</c:v>
                </c:pt>
                <c:pt idx="6">
                  <c:v>1.0062235420611358</c:v>
                </c:pt>
                <c:pt idx="7">
                  <c:v>0.96654887580898818</c:v>
                </c:pt>
              </c:numCache>
            </c:numRef>
          </c:val>
        </c:ser>
        <c:dLbls>
          <c:showLegendKey val="0"/>
          <c:showVal val="0"/>
          <c:showCatName val="0"/>
          <c:showSerName val="0"/>
          <c:showPercent val="0"/>
          <c:showBubbleSize val="0"/>
        </c:dLbls>
        <c:axId val="483353728"/>
        <c:axId val="483355648"/>
      </c:radarChart>
      <c:catAx>
        <c:axId val="483353728"/>
        <c:scaling>
          <c:orientation val="minMax"/>
        </c:scaling>
        <c:delete val="0"/>
        <c:axPos val="b"/>
        <c:majorGridlines/>
        <c:majorTickMark val="out"/>
        <c:minorTickMark val="none"/>
        <c:tickLblPos val="nextTo"/>
        <c:txPr>
          <a:bodyPr/>
          <a:lstStyle/>
          <a:p>
            <a:pPr>
              <a:defRPr sz="1100" b="1"/>
            </a:pPr>
            <a:endParaRPr lang="en-US"/>
          </a:p>
        </c:txPr>
        <c:crossAx val="483355648"/>
        <c:crosses val="autoZero"/>
        <c:auto val="1"/>
        <c:lblAlgn val="ctr"/>
        <c:lblOffset val="100"/>
        <c:noMultiLvlLbl val="0"/>
      </c:catAx>
      <c:valAx>
        <c:axId val="483355648"/>
        <c:scaling>
          <c:orientation val="minMax"/>
          <c:max val="1.2"/>
          <c:min val="0.60000000000000009"/>
        </c:scaling>
        <c:delete val="0"/>
        <c:axPos val="l"/>
        <c:majorGridlines/>
        <c:numFmt formatCode="General" sourceLinked="1"/>
        <c:majorTickMark val="cross"/>
        <c:minorTickMark val="none"/>
        <c:tickLblPos val="nextTo"/>
        <c:txPr>
          <a:bodyPr/>
          <a:lstStyle/>
          <a:p>
            <a:pPr>
              <a:defRPr b="1"/>
            </a:pPr>
            <a:endParaRPr lang="en-US"/>
          </a:p>
        </c:txPr>
        <c:crossAx val="483353728"/>
        <c:crosses val="autoZero"/>
        <c:crossBetween val="between"/>
        <c:majorUnit val="0.2"/>
      </c:valAx>
    </c:plotArea>
    <c:legend>
      <c:legendPos val="b"/>
      <c:layout>
        <c:manualLayout>
          <c:xMode val="edge"/>
          <c:yMode val="edge"/>
          <c:x val="0.216265482006675"/>
          <c:y val="0.93211670158578519"/>
          <c:w val="0.597001442416216"/>
          <c:h val="6.7883298414214838E-2"/>
        </c:manualLayout>
      </c:layout>
      <c:overlay val="0"/>
      <c:txPr>
        <a:bodyPr/>
        <a:lstStyle/>
        <a:p>
          <a:pPr>
            <a:defRPr sz="1100" b="1"/>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4.1'!$B$309</c:f>
              <c:strCache>
                <c:ptCount val="1"/>
                <c:pt idx="0">
                  <c:v>1992-96</c:v>
                </c:pt>
              </c:strCache>
            </c:strRef>
          </c:tx>
          <c:spPr>
            <a:solidFill>
              <a:schemeClr val="accent1"/>
            </a:solidFill>
          </c:spPr>
          <c:invertIfNegative val="0"/>
          <c:cat>
            <c:multiLvlStrRef>
              <c:f>'Figure 4.1'!$A$378:$A$385</c:f>
            </c:multiLvlStrRef>
          </c:cat>
          <c:val>
            <c:numRef>
              <c:f>'Figure 4.1'!$B$378:$B$385</c:f>
            </c:numRef>
          </c:val>
        </c:ser>
        <c:ser>
          <c:idx val="1"/>
          <c:order val="1"/>
          <c:tx>
            <c:strRef>
              <c:f>'Figure 4.1'!$C$309</c:f>
              <c:strCache>
                <c:ptCount val="1"/>
                <c:pt idx="0">
                  <c:v>1997-2001</c:v>
                </c:pt>
              </c:strCache>
            </c:strRef>
          </c:tx>
          <c:spPr>
            <a:solidFill>
              <a:schemeClr val="accent1"/>
            </a:solidFill>
          </c:spPr>
          <c:invertIfNegative val="0"/>
          <c:cat>
            <c:multiLvlStrRef>
              <c:f>'Figure 4.1'!$A$378:$A$385</c:f>
            </c:multiLvlStrRef>
          </c:cat>
          <c:val>
            <c:numRef>
              <c:f>'Figure 4.1'!$C$378:$C$385</c:f>
            </c:numRef>
          </c:val>
        </c:ser>
        <c:ser>
          <c:idx val="2"/>
          <c:order val="2"/>
          <c:tx>
            <c:strRef>
              <c:f>'Figure 4.1'!$D$309</c:f>
              <c:strCache>
                <c:ptCount val="1"/>
                <c:pt idx="0">
                  <c:v>2002-06</c:v>
                </c:pt>
              </c:strCache>
            </c:strRef>
          </c:tx>
          <c:spPr>
            <a:solidFill>
              <a:schemeClr val="accent1"/>
            </a:solidFill>
          </c:spPr>
          <c:invertIfNegative val="0"/>
          <c:cat>
            <c:multiLvlStrRef>
              <c:f>'Figure 4.1'!$A$378:$A$385</c:f>
            </c:multiLvlStrRef>
          </c:cat>
          <c:val>
            <c:numRef>
              <c:f>'Figure 4.1'!$D$378:$D$385</c:f>
            </c:numRef>
          </c:val>
        </c:ser>
        <c:ser>
          <c:idx val="3"/>
          <c:order val="3"/>
          <c:tx>
            <c:strRef>
              <c:f>'Figure 4.1'!$E$309</c:f>
              <c:strCache>
                <c:ptCount val="1"/>
                <c:pt idx="0">
                  <c:v>2007-11</c:v>
                </c:pt>
              </c:strCache>
            </c:strRef>
          </c:tx>
          <c:spPr>
            <a:solidFill>
              <a:schemeClr val="accent1"/>
            </a:solidFill>
          </c:spPr>
          <c:invertIfNegative val="0"/>
          <c:cat>
            <c:multiLvlStrRef>
              <c:f>'Figure 4.1'!$A$378:$A$385</c:f>
            </c:multiLvlStrRef>
          </c:cat>
          <c:val>
            <c:numRef>
              <c:f>'Figure 4.1'!$E$378:$E$385</c:f>
            </c:numRef>
          </c:val>
        </c:ser>
        <c:dLbls>
          <c:showLegendKey val="0"/>
          <c:showVal val="0"/>
          <c:showCatName val="0"/>
          <c:showSerName val="0"/>
          <c:showPercent val="0"/>
          <c:showBubbleSize val="0"/>
        </c:dLbls>
        <c:gapWidth val="150"/>
        <c:axId val="454707456"/>
        <c:axId val="454762496"/>
      </c:barChart>
      <c:catAx>
        <c:axId val="454707456"/>
        <c:scaling>
          <c:orientation val="minMax"/>
        </c:scaling>
        <c:delete val="0"/>
        <c:axPos val="b"/>
        <c:majorGridlines/>
        <c:majorTickMark val="out"/>
        <c:minorTickMark val="none"/>
        <c:tickLblPos val="low"/>
        <c:crossAx val="454762496"/>
        <c:crosses val="autoZero"/>
        <c:auto val="1"/>
        <c:lblAlgn val="ctr"/>
        <c:lblOffset val="100"/>
        <c:noMultiLvlLbl val="0"/>
      </c:catAx>
      <c:valAx>
        <c:axId val="454762496"/>
        <c:scaling>
          <c:orientation val="minMax"/>
          <c:min val="-1"/>
        </c:scaling>
        <c:delete val="0"/>
        <c:axPos val="l"/>
        <c:numFmt formatCode="0.00" sourceLinked="1"/>
        <c:majorTickMark val="out"/>
        <c:minorTickMark val="none"/>
        <c:tickLblPos val="nextTo"/>
        <c:crossAx val="45470745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30603077295915"/>
          <c:y val="0.16026486111965041"/>
          <c:w val="0.45473109039127502"/>
          <c:h val="0.61454229548668415"/>
        </c:manualLayout>
      </c:layout>
      <c:radarChart>
        <c:radarStyle val="marker"/>
        <c:varyColors val="0"/>
        <c:ser>
          <c:idx val="0"/>
          <c:order val="0"/>
          <c:tx>
            <c:strRef>
              <c:f>'Figure 4.13'!$I$169</c:f>
              <c:strCache>
                <c:ptCount val="1"/>
                <c:pt idx="0">
                  <c:v>Caribbean-C</c:v>
                </c:pt>
              </c:strCache>
            </c:strRef>
          </c:tx>
          <c:spPr>
            <a:ln w="38100">
              <a:solidFill>
                <a:schemeClr val="accent3">
                  <a:lumMod val="75000"/>
                </a:schemeClr>
              </a:solidFill>
              <a:prstDash val="solid"/>
            </a:ln>
          </c:spPr>
          <c:marker>
            <c:symbol val="circle"/>
            <c:size val="5"/>
            <c:spPr>
              <a:solidFill>
                <a:schemeClr val="accent3">
                  <a:lumMod val="75000"/>
                </a:schemeClr>
              </a:solidFill>
              <a:ln>
                <a:solidFill>
                  <a:schemeClr val="bg1"/>
                </a:solidFill>
              </a:ln>
            </c:spPr>
          </c:marker>
          <c:cat>
            <c:strRef>
              <c:f>'Figure 4.13'!$J$168:$Q$168</c:f>
              <c:strCache>
                <c:ptCount val="8"/>
                <c:pt idx="0">
                  <c:v>Intensity of local competition</c:v>
                </c:pt>
                <c:pt idx="1">
                  <c:v>Extent of market dominance</c:v>
                </c:pt>
                <c:pt idx="2">
                  <c:v>Effectiveness of anti-monopoly policy</c:v>
                </c:pt>
                <c:pt idx="3">
                  <c:v>Effect of taxation on incentives to invest</c:v>
                </c:pt>
                <c:pt idx="4">
                  <c:v>Agricultural policy costs</c:v>
                </c:pt>
                <c:pt idx="5">
                  <c:v>Prevalence of trade barriers</c:v>
                </c:pt>
                <c:pt idx="6">
                  <c:v>Prevalence of foreign ownership</c:v>
                </c:pt>
                <c:pt idx="7">
                  <c:v>Business impact of rules on FDI</c:v>
                </c:pt>
              </c:strCache>
            </c:strRef>
          </c:cat>
          <c:val>
            <c:numRef>
              <c:f>'Figure 4.13'!$J$169:$Q$169</c:f>
              <c:numCache>
                <c:formatCode>General</c:formatCode>
                <c:ptCount val="8"/>
                <c:pt idx="0">
                  <c:v>1.0024651859117348</c:v>
                </c:pt>
                <c:pt idx="1">
                  <c:v>1.0322717834295561</c:v>
                </c:pt>
                <c:pt idx="2">
                  <c:v>0.89523261811527088</c:v>
                </c:pt>
                <c:pt idx="3">
                  <c:v>0.98589101943379409</c:v>
                </c:pt>
                <c:pt idx="4">
                  <c:v>0.88010892754537673</c:v>
                </c:pt>
                <c:pt idx="5">
                  <c:v>1.0342741113330389</c:v>
                </c:pt>
                <c:pt idx="6">
                  <c:v>0.91327782054929141</c:v>
                </c:pt>
                <c:pt idx="7">
                  <c:v>0.9489768436813133</c:v>
                </c:pt>
              </c:numCache>
            </c:numRef>
          </c:val>
        </c:ser>
        <c:ser>
          <c:idx val="1"/>
          <c:order val="1"/>
          <c:tx>
            <c:strRef>
              <c:f>'Figure 4.13'!$I$170</c:f>
              <c:strCache>
                <c:ptCount val="1"/>
                <c:pt idx="0">
                  <c:v>Caribbean-T</c:v>
                </c:pt>
              </c:strCache>
            </c:strRef>
          </c:tx>
          <c:spPr>
            <a:ln w="38100">
              <a:solidFill>
                <a:schemeClr val="accent3"/>
              </a:solidFill>
            </a:ln>
          </c:spPr>
          <c:marker>
            <c:symbol val="diamond"/>
            <c:size val="8"/>
            <c:spPr>
              <a:solidFill>
                <a:schemeClr val="accent3"/>
              </a:solidFill>
              <a:ln>
                <a:solidFill>
                  <a:schemeClr val="bg1"/>
                </a:solidFill>
              </a:ln>
            </c:spPr>
          </c:marker>
          <c:cat>
            <c:strRef>
              <c:f>'Figure 4.13'!$J$168:$Q$168</c:f>
              <c:strCache>
                <c:ptCount val="8"/>
                <c:pt idx="0">
                  <c:v>Intensity of local competition</c:v>
                </c:pt>
                <c:pt idx="1">
                  <c:v>Extent of market dominance</c:v>
                </c:pt>
                <c:pt idx="2">
                  <c:v>Effectiveness of anti-monopoly policy</c:v>
                </c:pt>
                <c:pt idx="3">
                  <c:v>Effect of taxation on incentives to invest</c:v>
                </c:pt>
                <c:pt idx="4">
                  <c:v>Agricultural policy costs</c:v>
                </c:pt>
                <c:pt idx="5">
                  <c:v>Prevalence of trade barriers</c:v>
                </c:pt>
                <c:pt idx="6">
                  <c:v>Prevalence of foreign ownership</c:v>
                </c:pt>
                <c:pt idx="7">
                  <c:v>Business impact of rules on FDI</c:v>
                </c:pt>
              </c:strCache>
            </c:strRef>
          </c:cat>
          <c:val>
            <c:numRef>
              <c:f>'Figure 4.13'!$J$170:$Q$170</c:f>
              <c:numCache>
                <c:formatCode>General</c:formatCode>
                <c:ptCount val="8"/>
                <c:pt idx="0">
                  <c:v>1.0522602953259497</c:v>
                </c:pt>
                <c:pt idx="1">
                  <c:v>0.93940832158864251</c:v>
                </c:pt>
                <c:pt idx="2">
                  <c:v>0.95800995653243115</c:v>
                </c:pt>
                <c:pt idx="3">
                  <c:v>0.78752347029741543</c:v>
                </c:pt>
                <c:pt idx="4">
                  <c:v>0.92407749821269547</c:v>
                </c:pt>
                <c:pt idx="5">
                  <c:v>1.0459042896575739</c:v>
                </c:pt>
                <c:pt idx="6">
                  <c:v>1.0871199880012121</c:v>
                </c:pt>
                <c:pt idx="7">
                  <c:v>0.9453857269831224</c:v>
                </c:pt>
              </c:numCache>
            </c:numRef>
          </c:val>
        </c:ser>
        <c:dLbls>
          <c:showLegendKey val="0"/>
          <c:showVal val="0"/>
          <c:showCatName val="0"/>
          <c:showSerName val="0"/>
          <c:showPercent val="0"/>
          <c:showBubbleSize val="0"/>
        </c:dLbls>
        <c:axId val="483372416"/>
        <c:axId val="483857920"/>
      </c:radarChart>
      <c:catAx>
        <c:axId val="483372416"/>
        <c:scaling>
          <c:orientation val="minMax"/>
        </c:scaling>
        <c:delete val="0"/>
        <c:axPos val="b"/>
        <c:majorGridlines/>
        <c:majorTickMark val="out"/>
        <c:minorTickMark val="none"/>
        <c:tickLblPos val="nextTo"/>
        <c:txPr>
          <a:bodyPr/>
          <a:lstStyle/>
          <a:p>
            <a:pPr>
              <a:defRPr sz="1100"/>
            </a:pPr>
            <a:endParaRPr lang="en-US"/>
          </a:p>
        </c:txPr>
        <c:crossAx val="483857920"/>
        <c:crosses val="autoZero"/>
        <c:auto val="1"/>
        <c:lblAlgn val="ctr"/>
        <c:lblOffset val="100"/>
        <c:noMultiLvlLbl val="0"/>
      </c:catAx>
      <c:valAx>
        <c:axId val="483857920"/>
        <c:scaling>
          <c:orientation val="minMax"/>
          <c:min val="0.70000000000000007"/>
        </c:scaling>
        <c:delete val="0"/>
        <c:axPos val="l"/>
        <c:majorGridlines/>
        <c:numFmt formatCode="General" sourceLinked="1"/>
        <c:majorTickMark val="cross"/>
        <c:minorTickMark val="none"/>
        <c:tickLblPos val="nextTo"/>
        <c:crossAx val="483372416"/>
        <c:crosses val="autoZero"/>
        <c:crossBetween val="between"/>
      </c:valAx>
    </c:plotArea>
    <c:legend>
      <c:legendPos val="b"/>
      <c:layout>
        <c:manualLayout>
          <c:xMode val="edge"/>
          <c:yMode val="edge"/>
          <c:x val="0.25237650042067716"/>
          <c:y val="0.93211670158578519"/>
          <c:w val="0.597001442416216"/>
          <c:h val="6.7883298414214838E-2"/>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30603077295915"/>
          <c:y val="0.16026486111965041"/>
          <c:w val="0.45473109039127502"/>
          <c:h val="0.61454229548668415"/>
        </c:manualLayout>
      </c:layout>
      <c:radarChart>
        <c:radarStyle val="marker"/>
        <c:varyColors val="0"/>
        <c:ser>
          <c:idx val="0"/>
          <c:order val="0"/>
          <c:tx>
            <c:strRef>
              <c:f>'Figure 4.14'!$I$169</c:f>
              <c:strCache>
                <c:ptCount val="1"/>
                <c:pt idx="0">
                  <c:v>Caribbean-C</c:v>
                </c:pt>
              </c:strCache>
            </c:strRef>
          </c:tx>
          <c:spPr>
            <a:ln w="38100">
              <a:solidFill>
                <a:schemeClr val="accent3">
                  <a:lumMod val="75000"/>
                </a:schemeClr>
              </a:solidFill>
              <a:prstDash val="solid"/>
            </a:ln>
          </c:spPr>
          <c:marker>
            <c:symbol val="circle"/>
            <c:size val="5"/>
            <c:spPr>
              <a:solidFill>
                <a:schemeClr val="accent3">
                  <a:lumMod val="75000"/>
                </a:schemeClr>
              </a:solidFill>
              <a:ln>
                <a:solidFill>
                  <a:schemeClr val="bg1"/>
                </a:solidFill>
              </a:ln>
            </c:spPr>
          </c:marker>
          <c:cat>
            <c:strRef>
              <c:f>'Figure 4.14'!$J$168:$Q$168</c:f>
              <c:strCache>
                <c:ptCount val="8"/>
                <c:pt idx="0">
                  <c:v>Subpillar 7.A. Flexibility</c:v>
                </c:pt>
                <c:pt idx="1">
                  <c:v>Cooperation in labor-employer relations</c:v>
                </c:pt>
                <c:pt idx="2">
                  <c:v>Flexibility of wage determination</c:v>
                </c:pt>
                <c:pt idx="3">
                  <c:v>Hiring and firing practices</c:v>
                </c:pt>
                <c:pt idx="4">
                  <c:v>Subpillar 7.B. Efficient use of talent</c:v>
                </c:pt>
                <c:pt idx="5">
                  <c:v>Pay and productivity</c:v>
                </c:pt>
                <c:pt idx="6">
                  <c:v>Reliance on professional management</c:v>
                </c:pt>
                <c:pt idx="7">
                  <c:v>Country capacity to retain talent</c:v>
                </c:pt>
              </c:strCache>
            </c:strRef>
          </c:cat>
          <c:val>
            <c:numRef>
              <c:f>'Figure 4.14'!$J$169:$Q$169</c:f>
              <c:numCache>
                <c:formatCode>General</c:formatCode>
                <c:ptCount val="8"/>
                <c:pt idx="0">
                  <c:v>0.93568858275893407</c:v>
                </c:pt>
                <c:pt idx="1">
                  <c:v>0.88469211243864132</c:v>
                </c:pt>
                <c:pt idx="2">
                  <c:v>0.95689497029569881</c:v>
                </c:pt>
                <c:pt idx="3">
                  <c:v>0.9446102748074694</c:v>
                </c:pt>
                <c:pt idx="4">
                  <c:v>0.88683903908702</c:v>
                </c:pt>
                <c:pt idx="5">
                  <c:v>0.86059332897626373</c:v>
                </c:pt>
                <c:pt idx="6">
                  <c:v>0.94498631879662964</c:v>
                </c:pt>
                <c:pt idx="7">
                  <c:v>0.97195403282274828</c:v>
                </c:pt>
              </c:numCache>
            </c:numRef>
          </c:val>
        </c:ser>
        <c:ser>
          <c:idx val="1"/>
          <c:order val="1"/>
          <c:tx>
            <c:strRef>
              <c:f>'Figure 4.14'!$I$170</c:f>
              <c:strCache>
                <c:ptCount val="1"/>
                <c:pt idx="0">
                  <c:v>Caribbean-T</c:v>
                </c:pt>
              </c:strCache>
            </c:strRef>
          </c:tx>
          <c:spPr>
            <a:ln w="38100">
              <a:solidFill>
                <a:schemeClr val="accent3"/>
              </a:solidFill>
            </a:ln>
          </c:spPr>
          <c:marker>
            <c:symbol val="diamond"/>
            <c:size val="8"/>
            <c:spPr>
              <a:solidFill>
                <a:schemeClr val="accent3"/>
              </a:solidFill>
              <a:ln>
                <a:solidFill>
                  <a:schemeClr val="bg1"/>
                </a:solidFill>
              </a:ln>
            </c:spPr>
          </c:marker>
          <c:cat>
            <c:strRef>
              <c:f>'Figure 4.14'!$J$168:$Q$168</c:f>
              <c:strCache>
                <c:ptCount val="8"/>
                <c:pt idx="0">
                  <c:v>Subpillar 7.A. Flexibility</c:v>
                </c:pt>
                <c:pt idx="1">
                  <c:v>Cooperation in labor-employer relations</c:v>
                </c:pt>
                <c:pt idx="2">
                  <c:v>Flexibility of wage determination</c:v>
                </c:pt>
                <c:pt idx="3">
                  <c:v>Hiring and firing practices</c:v>
                </c:pt>
                <c:pt idx="4">
                  <c:v>Subpillar 7.B. Efficient use of talent</c:v>
                </c:pt>
                <c:pt idx="5">
                  <c:v>Pay and productivity</c:v>
                </c:pt>
                <c:pt idx="6">
                  <c:v>Reliance on professional management</c:v>
                </c:pt>
                <c:pt idx="7">
                  <c:v>Country capacity to retain talent</c:v>
                </c:pt>
              </c:strCache>
            </c:strRef>
          </c:cat>
          <c:val>
            <c:numRef>
              <c:f>'Figure 4.14'!$J$170:$Q$170</c:f>
              <c:numCache>
                <c:formatCode>General</c:formatCode>
                <c:ptCount val="8"/>
                <c:pt idx="0">
                  <c:v>0.99429509754073697</c:v>
                </c:pt>
                <c:pt idx="1">
                  <c:v>1.0108277392794816</c:v>
                </c:pt>
                <c:pt idx="2">
                  <c:v>1.0334866093659907</c:v>
                </c:pt>
                <c:pt idx="3">
                  <c:v>1.1111991936547478</c:v>
                </c:pt>
                <c:pt idx="4">
                  <c:v>1.0505003638827064</c:v>
                </c:pt>
                <c:pt idx="5">
                  <c:v>0.91957131583456964</c:v>
                </c:pt>
                <c:pt idx="6">
                  <c:v>1.1301541535441502</c:v>
                </c:pt>
                <c:pt idx="7">
                  <c:v>0.95008715293671975</c:v>
                </c:pt>
              </c:numCache>
            </c:numRef>
          </c:val>
        </c:ser>
        <c:dLbls>
          <c:showLegendKey val="0"/>
          <c:showVal val="0"/>
          <c:showCatName val="0"/>
          <c:showSerName val="0"/>
          <c:showPercent val="0"/>
          <c:showBubbleSize val="0"/>
        </c:dLbls>
        <c:axId val="484435840"/>
        <c:axId val="488833024"/>
      </c:radarChart>
      <c:catAx>
        <c:axId val="484435840"/>
        <c:scaling>
          <c:orientation val="minMax"/>
        </c:scaling>
        <c:delete val="0"/>
        <c:axPos val="b"/>
        <c:majorGridlines/>
        <c:majorTickMark val="out"/>
        <c:minorTickMark val="none"/>
        <c:tickLblPos val="nextTo"/>
        <c:txPr>
          <a:bodyPr/>
          <a:lstStyle/>
          <a:p>
            <a:pPr>
              <a:defRPr sz="1100"/>
            </a:pPr>
            <a:endParaRPr lang="en-US"/>
          </a:p>
        </c:txPr>
        <c:crossAx val="488833024"/>
        <c:crosses val="autoZero"/>
        <c:auto val="1"/>
        <c:lblAlgn val="ctr"/>
        <c:lblOffset val="100"/>
        <c:noMultiLvlLbl val="0"/>
      </c:catAx>
      <c:valAx>
        <c:axId val="488833024"/>
        <c:scaling>
          <c:orientation val="minMax"/>
          <c:min val="0.70000000000000007"/>
        </c:scaling>
        <c:delete val="0"/>
        <c:axPos val="l"/>
        <c:majorGridlines/>
        <c:numFmt formatCode="General" sourceLinked="1"/>
        <c:majorTickMark val="cross"/>
        <c:minorTickMark val="none"/>
        <c:tickLblPos val="nextTo"/>
        <c:crossAx val="484435840"/>
        <c:crosses val="autoZero"/>
        <c:crossBetween val="between"/>
      </c:valAx>
    </c:plotArea>
    <c:legend>
      <c:legendPos val="b"/>
      <c:layout>
        <c:manualLayout>
          <c:xMode val="edge"/>
          <c:yMode val="edge"/>
          <c:x val="0.25237658521946954"/>
          <c:y val="0.93211670158578519"/>
          <c:w val="0.597001442416216"/>
          <c:h val="6.7883298414214838E-2"/>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4.1'!$B$309</c:f>
              <c:strCache>
                <c:ptCount val="1"/>
                <c:pt idx="0">
                  <c:v>1992-96</c:v>
                </c:pt>
              </c:strCache>
            </c:strRef>
          </c:tx>
          <c:spPr>
            <a:solidFill>
              <a:schemeClr val="accent1"/>
            </a:solidFill>
          </c:spPr>
          <c:invertIfNegative val="0"/>
          <c:cat>
            <c:multiLvlStrRef>
              <c:f>'Figure 4.1'!$A$406:$A$413</c:f>
            </c:multiLvlStrRef>
          </c:cat>
          <c:val>
            <c:numRef>
              <c:f>'Figure 4.1'!$B$406:$B$413</c:f>
            </c:numRef>
          </c:val>
        </c:ser>
        <c:ser>
          <c:idx val="1"/>
          <c:order val="1"/>
          <c:tx>
            <c:strRef>
              <c:f>'Figure 4.1'!$C$309</c:f>
              <c:strCache>
                <c:ptCount val="1"/>
                <c:pt idx="0">
                  <c:v>1997-2001</c:v>
                </c:pt>
              </c:strCache>
            </c:strRef>
          </c:tx>
          <c:spPr>
            <a:solidFill>
              <a:schemeClr val="accent1"/>
            </a:solidFill>
          </c:spPr>
          <c:invertIfNegative val="0"/>
          <c:cat>
            <c:multiLvlStrRef>
              <c:f>'Figure 4.1'!$A$406:$A$413</c:f>
            </c:multiLvlStrRef>
          </c:cat>
          <c:val>
            <c:numRef>
              <c:f>'Figure 4.1'!$C$406:$C$413</c:f>
            </c:numRef>
          </c:val>
        </c:ser>
        <c:ser>
          <c:idx val="2"/>
          <c:order val="2"/>
          <c:tx>
            <c:strRef>
              <c:f>'Figure 4.1'!$D$309</c:f>
              <c:strCache>
                <c:ptCount val="1"/>
                <c:pt idx="0">
                  <c:v>2002-06</c:v>
                </c:pt>
              </c:strCache>
            </c:strRef>
          </c:tx>
          <c:spPr>
            <a:solidFill>
              <a:schemeClr val="accent1"/>
            </a:solidFill>
          </c:spPr>
          <c:invertIfNegative val="0"/>
          <c:cat>
            <c:multiLvlStrRef>
              <c:f>'Figure 4.1'!$A$406:$A$413</c:f>
            </c:multiLvlStrRef>
          </c:cat>
          <c:val>
            <c:numRef>
              <c:f>'Figure 4.1'!$D$406:$D$413</c:f>
            </c:numRef>
          </c:val>
        </c:ser>
        <c:ser>
          <c:idx val="3"/>
          <c:order val="3"/>
          <c:tx>
            <c:strRef>
              <c:f>'Figure 4.1'!$E$309</c:f>
              <c:strCache>
                <c:ptCount val="1"/>
                <c:pt idx="0">
                  <c:v>2007-11</c:v>
                </c:pt>
              </c:strCache>
            </c:strRef>
          </c:tx>
          <c:spPr>
            <a:solidFill>
              <a:schemeClr val="accent1"/>
            </a:solidFill>
          </c:spPr>
          <c:invertIfNegative val="0"/>
          <c:cat>
            <c:multiLvlStrRef>
              <c:f>'Figure 4.1'!$A$406:$A$413</c:f>
            </c:multiLvlStrRef>
          </c:cat>
          <c:val>
            <c:numRef>
              <c:f>'Figure 4.1'!$E$406:$E$413</c:f>
            </c:numRef>
          </c:val>
        </c:ser>
        <c:dLbls>
          <c:showLegendKey val="0"/>
          <c:showVal val="0"/>
          <c:showCatName val="0"/>
          <c:showSerName val="0"/>
          <c:showPercent val="0"/>
          <c:showBubbleSize val="0"/>
        </c:dLbls>
        <c:gapWidth val="150"/>
        <c:axId val="454976256"/>
        <c:axId val="454977792"/>
      </c:barChart>
      <c:catAx>
        <c:axId val="454976256"/>
        <c:scaling>
          <c:orientation val="minMax"/>
        </c:scaling>
        <c:delete val="0"/>
        <c:axPos val="b"/>
        <c:majorGridlines/>
        <c:majorTickMark val="out"/>
        <c:minorTickMark val="none"/>
        <c:tickLblPos val="low"/>
        <c:crossAx val="454977792"/>
        <c:crosses val="autoZero"/>
        <c:auto val="1"/>
        <c:lblAlgn val="ctr"/>
        <c:lblOffset val="100"/>
        <c:noMultiLvlLbl val="0"/>
      </c:catAx>
      <c:valAx>
        <c:axId val="454977792"/>
        <c:scaling>
          <c:orientation val="minMax"/>
          <c:min val="-2"/>
        </c:scaling>
        <c:delete val="0"/>
        <c:axPos val="l"/>
        <c:numFmt formatCode="0.00" sourceLinked="1"/>
        <c:majorTickMark val="out"/>
        <c:minorTickMark val="none"/>
        <c:tickLblPos val="nextTo"/>
        <c:crossAx val="45497625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'Employ Pop ratio'!$B$309</c:f>
              <c:strCache>
                <c:ptCount val="1"/>
                <c:pt idx="0">
                  <c:v>1992-96</c:v>
                </c:pt>
              </c:strCache>
            </c:strRef>
          </c:tx>
          <c:spPr>
            <a:solidFill>
              <a:schemeClr val="accent3"/>
            </a:solidFill>
          </c:spPr>
          <c:invertIfNegative val="0"/>
          <c:cat>
            <c:strRef>
              <c:f>'Employ Pop ratio'!$A$310:$A$316</c:f>
              <c:strCache>
                <c:ptCount val="7"/>
                <c:pt idx="0">
                  <c:v>Bahamas, The</c:v>
                </c:pt>
                <c:pt idx="1">
                  <c:v>Barbados</c:v>
                </c:pt>
                <c:pt idx="2">
                  <c:v>Guyana</c:v>
                </c:pt>
                <c:pt idx="3">
                  <c:v>Jamaica</c:v>
                </c:pt>
                <c:pt idx="4">
                  <c:v>Suriname</c:v>
                </c:pt>
                <c:pt idx="5">
                  <c:v>Trinidad and Tobago</c:v>
                </c:pt>
                <c:pt idx="6">
                  <c:v>ROSE</c:v>
                </c:pt>
              </c:strCache>
            </c:strRef>
          </c:cat>
          <c:val>
            <c:numRef>
              <c:f>'Employ Pop ratio'!$B$310:$B$316</c:f>
              <c:numCache>
                <c:formatCode>0.00</c:formatCode>
                <c:ptCount val="7"/>
                <c:pt idx="0">
                  <c:v>0.21746231368130964</c:v>
                </c:pt>
                <c:pt idx="1">
                  <c:v>0.94620950450887165</c:v>
                </c:pt>
                <c:pt idx="2">
                  <c:v>0.22667345337643496</c:v>
                </c:pt>
                <c:pt idx="3">
                  <c:v>-0.77880921725767394</c:v>
                </c:pt>
                <c:pt idx="4">
                  <c:v>-1.3207371876685698</c:v>
                </c:pt>
                <c:pt idx="5">
                  <c:v>2.6608184599923987</c:v>
                </c:pt>
                <c:pt idx="6">
                  <c:v>-1.6418232763996343E-2</c:v>
                </c:pt>
              </c:numCache>
            </c:numRef>
          </c:val>
        </c:ser>
        <c:ser>
          <c:idx val="1"/>
          <c:order val="1"/>
          <c:tx>
            <c:strRef>
              <c:f>'Employ Pop ratio'!$C$309</c:f>
              <c:strCache>
                <c:ptCount val="1"/>
                <c:pt idx="0">
                  <c:v>1997-2001</c:v>
                </c:pt>
              </c:strCache>
            </c:strRef>
          </c:tx>
          <c:spPr>
            <a:solidFill>
              <a:schemeClr val="accent3"/>
            </a:solidFill>
          </c:spPr>
          <c:invertIfNegative val="0"/>
          <c:cat>
            <c:strRef>
              <c:f>'Employ Pop ratio'!$A$310:$A$316</c:f>
              <c:strCache>
                <c:ptCount val="7"/>
                <c:pt idx="0">
                  <c:v>Bahamas, The</c:v>
                </c:pt>
                <c:pt idx="1">
                  <c:v>Barbados</c:v>
                </c:pt>
                <c:pt idx="2">
                  <c:v>Guyana</c:v>
                </c:pt>
                <c:pt idx="3">
                  <c:v>Jamaica</c:v>
                </c:pt>
                <c:pt idx="4">
                  <c:v>Suriname</c:v>
                </c:pt>
                <c:pt idx="5">
                  <c:v>Trinidad and Tobago</c:v>
                </c:pt>
                <c:pt idx="6">
                  <c:v>ROSE</c:v>
                </c:pt>
              </c:strCache>
            </c:strRef>
          </c:cat>
          <c:val>
            <c:numRef>
              <c:f>'Employ Pop ratio'!$C$310:$C$316</c:f>
              <c:numCache>
                <c:formatCode>0.00</c:formatCode>
                <c:ptCount val="7"/>
                <c:pt idx="0">
                  <c:v>0.39805159570971682</c:v>
                </c:pt>
                <c:pt idx="1">
                  <c:v>1.4239425695205483</c:v>
                </c:pt>
                <c:pt idx="2">
                  <c:v>0.48311400961698325</c:v>
                </c:pt>
                <c:pt idx="3">
                  <c:v>-0.87910951066778864</c:v>
                </c:pt>
                <c:pt idx="4">
                  <c:v>-8.8848185470155272E-2</c:v>
                </c:pt>
                <c:pt idx="5">
                  <c:v>1.4052588117004348</c:v>
                </c:pt>
                <c:pt idx="6">
                  <c:v>-0.12594275992445603</c:v>
                </c:pt>
              </c:numCache>
            </c:numRef>
          </c:val>
        </c:ser>
        <c:ser>
          <c:idx val="2"/>
          <c:order val="2"/>
          <c:tx>
            <c:strRef>
              <c:f>'Employ Pop ratio'!$D$309</c:f>
              <c:strCache>
                <c:ptCount val="1"/>
                <c:pt idx="0">
                  <c:v>2002-06</c:v>
                </c:pt>
              </c:strCache>
            </c:strRef>
          </c:tx>
          <c:spPr>
            <a:solidFill>
              <a:schemeClr val="accent3"/>
            </a:solidFill>
          </c:spPr>
          <c:invertIfNegative val="0"/>
          <c:cat>
            <c:strRef>
              <c:f>'Employ Pop ratio'!$A$310:$A$316</c:f>
              <c:strCache>
                <c:ptCount val="7"/>
                <c:pt idx="0">
                  <c:v>Bahamas, The</c:v>
                </c:pt>
                <c:pt idx="1">
                  <c:v>Barbados</c:v>
                </c:pt>
                <c:pt idx="2">
                  <c:v>Guyana</c:v>
                </c:pt>
                <c:pt idx="3">
                  <c:v>Jamaica</c:v>
                </c:pt>
                <c:pt idx="4">
                  <c:v>Suriname</c:v>
                </c:pt>
                <c:pt idx="5">
                  <c:v>Trinidad and Tobago</c:v>
                </c:pt>
                <c:pt idx="6">
                  <c:v>ROSE</c:v>
                </c:pt>
              </c:strCache>
            </c:strRef>
          </c:cat>
          <c:val>
            <c:numRef>
              <c:f>'Employ Pop ratio'!$D$310:$D$316</c:f>
              <c:numCache>
                <c:formatCode>0.00</c:formatCode>
                <c:ptCount val="7"/>
                <c:pt idx="0">
                  <c:v>0.44979328092816218</c:v>
                </c:pt>
                <c:pt idx="1">
                  <c:v>0.34679221217628253</c:v>
                </c:pt>
                <c:pt idx="2">
                  <c:v>-0.4434753364176629</c:v>
                </c:pt>
                <c:pt idx="3">
                  <c:v>0.92040087413072058</c:v>
                </c:pt>
                <c:pt idx="4">
                  <c:v>0.48524487331430066</c:v>
                </c:pt>
                <c:pt idx="5">
                  <c:v>2.1964509983561697</c:v>
                </c:pt>
                <c:pt idx="6">
                  <c:v>0.80133247398413232</c:v>
                </c:pt>
              </c:numCache>
            </c:numRef>
          </c:val>
        </c:ser>
        <c:ser>
          <c:idx val="3"/>
          <c:order val="3"/>
          <c:tx>
            <c:strRef>
              <c:f>'Employ Pop ratio'!$E$309</c:f>
              <c:strCache>
                <c:ptCount val="1"/>
                <c:pt idx="0">
                  <c:v>2007-11</c:v>
                </c:pt>
              </c:strCache>
            </c:strRef>
          </c:tx>
          <c:spPr>
            <a:solidFill>
              <a:schemeClr val="accent3"/>
            </a:solidFill>
          </c:spPr>
          <c:invertIfNegative val="0"/>
          <c:cat>
            <c:strRef>
              <c:f>'Employ Pop ratio'!$A$310:$A$316</c:f>
              <c:strCache>
                <c:ptCount val="7"/>
                <c:pt idx="0">
                  <c:v>Bahamas, The</c:v>
                </c:pt>
                <c:pt idx="1">
                  <c:v>Barbados</c:v>
                </c:pt>
                <c:pt idx="2">
                  <c:v>Guyana</c:v>
                </c:pt>
                <c:pt idx="3">
                  <c:v>Jamaica</c:v>
                </c:pt>
                <c:pt idx="4">
                  <c:v>Suriname</c:v>
                </c:pt>
                <c:pt idx="5">
                  <c:v>Trinidad and Tobago</c:v>
                </c:pt>
                <c:pt idx="6">
                  <c:v>ROSE</c:v>
                </c:pt>
              </c:strCache>
            </c:strRef>
          </c:cat>
          <c:val>
            <c:numRef>
              <c:f>'Employ Pop ratio'!$E$310:$E$316</c:f>
              <c:numCache>
                <c:formatCode>0.00</c:formatCode>
                <c:ptCount val="7"/>
                <c:pt idx="0">
                  <c:v>-0.78134531496192494</c:v>
                </c:pt>
                <c:pt idx="1">
                  <c:v>-0.5042798857615054</c:v>
                </c:pt>
                <c:pt idx="2">
                  <c:v>0.11210761729461183</c:v>
                </c:pt>
                <c:pt idx="3">
                  <c:v>-1.6098790139927956</c:v>
                </c:pt>
                <c:pt idx="4">
                  <c:v>0.72844066265942331</c:v>
                </c:pt>
                <c:pt idx="5">
                  <c:v>0.35691967796009294</c:v>
                </c:pt>
                <c:pt idx="6">
                  <c:v>0.22871345834536783</c:v>
                </c:pt>
              </c:numCache>
            </c:numRef>
          </c:val>
        </c:ser>
        <c:dLbls>
          <c:showLegendKey val="0"/>
          <c:showVal val="0"/>
          <c:showCatName val="0"/>
          <c:showSerName val="0"/>
          <c:showPercent val="0"/>
          <c:showBubbleSize val="0"/>
        </c:dLbls>
        <c:gapWidth val="150"/>
        <c:axId val="473756800"/>
        <c:axId val="473758336"/>
      </c:barChart>
      <c:catAx>
        <c:axId val="473756800"/>
        <c:scaling>
          <c:orientation val="minMax"/>
        </c:scaling>
        <c:delete val="0"/>
        <c:axPos val="b"/>
        <c:majorGridlines/>
        <c:majorTickMark val="out"/>
        <c:minorTickMark val="none"/>
        <c:tickLblPos val="low"/>
        <c:crossAx val="473758336"/>
        <c:crosses val="autoZero"/>
        <c:auto val="1"/>
        <c:lblAlgn val="ctr"/>
        <c:lblOffset val="100"/>
        <c:noMultiLvlLbl val="0"/>
      </c:catAx>
      <c:valAx>
        <c:axId val="473758336"/>
        <c:scaling>
          <c:orientation val="minMax"/>
          <c:min val="-1"/>
        </c:scaling>
        <c:delete val="0"/>
        <c:axPos val="l"/>
        <c:numFmt formatCode="0.00" sourceLinked="1"/>
        <c:majorTickMark val="out"/>
        <c:minorTickMark val="none"/>
        <c:tickLblPos val="nextTo"/>
        <c:crossAx val="47375680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'Employ Pop ratio'!$B$309</c:f>
              <c:strCache>
                <c:ptCount val="1"/>
                <c:pt idx="0">
                  <c:v>1992-96</c:v>
                </c:pt>
              </c:strCache>
            </c:strRef>
          </c:tx>
          <c:spPr>
            <a:solidFill>
              <a:schemeClr val="accent3"/>
            </a:solidFill>
          </c:spPr>
          <c:invertIfNegative val="0"/>
          <c:cat>
            <c:strRef>
              <c:f>'Employ Pop ratio'!$A$350:$A$356</c:f>
              <c:strCache>
                <c:ptCount val="7"/>
                <c:pt idx="0">
                  <c:v>Bahamas, The</c:v>
                </c:pt>
                <c:pt idx="1">
                  <c:v>Barbados</c:v>
                </c:pt>
                <c:pt idx="2">
                  <c:v>Guyana</c:v>
                </c:pt>
                <c:pt idx="3">
                  <c:v>Jamaica</c:v>
                </c:pt>
                <c:pt idx="4">
                  <c:v>Suriname</c:v>
                </c:pt>
                <c:pt idx="5">
                  <c:v>Trinidad and Tobago</c:v>
                </c:pt>
                <c:pt idx="6">
                  <c:v>ROSE</c:v>
                </c:pt>
              </c:strCache>
            </c:strRef>
          </c:cat>
          <c:val>
            <c:numRef>
              <c:f>'Employ Pop ratio'!$B$350:$B$356</c:f>
              <c:numCache>
                <c:formatCode>0.00</c:formatCode>
                <c:ptCount val="7"/>
                <c:pt idx="0">
                  <c:v>0.14000091552734376</c:v>
                </c:pt>
                <c:pt idx="1">
                  <c:v>0.54000015258788925</c:v>
                </c:pt>
                <c:pt idx="2">
                  <c:v>0.11999969482421732</c:v>
                </c:pt>
                <c:pt idx="3">
                  <c:v>-0.47999954223632957</c:v>
                </c:pt>
                <c:pt idx="4">
                  <c:v>-0.62000045776367185</c:v>
                </c:pt>
                <c:pt idx="5">
                  <c:v>1.2599998474121108</c:v>
                </c:pt>
                <c:pt idx="6">
                  <c:v>-9.2141580735187745E-3</c:v>
                </c:pt>
              </c:numCache>
            </c:numRef>
          </c:val>
        </c:ser>
        <c:ser>
          <c:idx val="1"/>
          <c:order val="1"/>
          <c:tx>
            <c:strRef>
              <c:f>'Employ Pop ratio'!$C$309</c:f>
              <c:strCache>
                <c:ptCount val="1"/>
                <c:pt idx="0">
                  <c:v>1997-2001</c:v>
                </c:pt>
              </c:strCache>
            </c:strRef>
          </c:tx>
          <c:spPr>
            <a:solidFill>
              <a:schemeClr val="accent3"/>
            </a:solidFill>
          </c:spPr>
          <c:invertIfNegative val="0"/>
          <c:cat>
            <c:strRef>
              <c:f>'Employ Pop ratio'!$A$350:$A$356</c:f>
              <c:strCache>
                <c:ptCount val="7"/>
                <c:pt idx="0">
                  <c:v>Bahamas, The</c:v>
                </c:pt>
                <c:pt idx="1">
                  <c:v>Barbados</c:v>
                </c:pt>
                <c:pt idx="2">
                  <c:v>Guyana</c:v>
                </c:pt>
                <c:pt idx="3">
                  <c:v>Jamaica</c:v>
                </c:pt>
                <c:pt idx="4">
                  <c:v>Suriname</c:v>
                </c:pt>
                <c:pt idx="5">
                  <c:v>Trinidad and Tobago</c:v>
                </c:pt>
                <c:pt idx="6">
                  <c:v>ROSE</c:v>
                </c:pt>
              </c:strCache>
            </c:strRef>
          </c:cat>
          <c:val>
            <c:numRef>
              <c:f>'Employ Pop ratio'!$C$350:$C$356</c:f>
              <c:numCache>
                <c:formatCode>0.00</c:formatCode>
                <c:ptCount val="7"/>
                <c:pt idx="0">
                  <c:v>0.25999908447265624</c:v>
                </c:pt>
                <c:pt idx="1">
                  <c:v>0.85999984741210933</c:v>
                </c:pt>
                <c:pt idx="2">
                  <c:v>0.25999984741210935</c:v>
                </c:pt>
                <c:pt idx="3">
                  <c:v>-0.52000045776367188</c:v>
                </c:pt>
                <c:pt idx="4">
                  <c:v>-3.9999389648437501E-2</c:v>
                </c:pt>
                <c:pt idx="5">
                  <c:v>0.7400001525878892</c:v>
                </c:pt>
                <c:pt idx="6">
                  <c:v>-7.0468429391905826E-2</c:v>
                </c:pt>
              </c:numCache>
            </c:numRef>
          </c:val>
        </c:ser>
        <c:ser>
          <c:idx val="2"/>
          <c:order val="2"/>
          <c:tx>
            <c:strRef>
              <c:f>'Employ Pop ratio'!$D$309</c:f>
              <c:strCache>
                <c:ptCount val="1"/>
                <c:pt idx="0">
                  <c:v>2002-06</c:v>
                </c:pt>
              </c:strCache>
            </c:strRef>
          </c:tx>
          <c:spPr>
            <a:solidFill>
              <a:schemeClr val="accent3"/>
            </a:solidFill>
          </c:spPr>
          <c:invertIfNegative val="0"/>
          <c:cat>
            <c:strRef>
              <c:f>'Employ Pop ratio'!$A$350:$A$356</c:f>
              <c:strCache>
                <c:ptCount val="7"/>
                <c:pt idx="0">
                  <c:v>Bahamas, The</c:v>
                </c:pt>
                <c:pt idx="1">
                  <c:v>Barbados</c:v>
                </c:pt>
                <c:pt idx="2">
                  <c:v>Guyana</c:v>
                </c:pt>
                <c:pt idx="3">
                  <c:v>Jamaica</c:v>
                </c:pt>
                <c:pt idx="4">
                  <c:v>Suriname</c:v>
                </c:pt>
                <c:pt idx="5">
                  <c:v>Trinidad and Tobago</c:v>
                </c:pt>
                <c:pt idx="6">
                  <c:v>ROSE</c:v>
                </c:pt>
              </c:strCache>
            </c:strRef>
          </c:cat>
          <c:val>
            <c:numRef>
              <c:f>'Employ Pop ratio'!$D$350:$D$356</c:f>
              <c:numCache>
                <c:formatCode>0.00</c:formatCode>
                <c:ptCount val="7"/>
                <c:pt idx="0">
                  <c:v>0.3</c:v>
                </c:pt>
                <c:pt idx="1">
                  <c:v>0.21999969482421874</c:v>
                </c:pt>
                <c:pt idx="2">
                  <c:v>-0.23999938964843751</c:v>
                </c:pt>
                <c:pt idx="3">
                  <c:v>0.54000015258788925</c:v>
                </c:pt>
                <c:pt idx="4">
                  <c:v>0.21999969482421874</c:v>
                </c:pt>
                <c:pt idx="5">
                  <c:v>1.2599998474121095</c:v>
                </c:pt>
                <c:pt idx="6">
                  <c:v>0.45389116436691951</c:v>
                </c:pt>
              </c:numCache>
            </c:numRef>
          </c:val>
        </c:ser>
        <c:ser>
          <c:idx val="3"/>
          <c:order val="3"/>
          <c:tx>
            <c:strRef>
              <c:f>'Employ Pop ratio'!$E$309</c:f>
              <c:strCache>
                <c:ptCount val="1"/>
                <c:pt idx="0">
                  <c:v>2007-11</c:v>
                </c:pt>
              </c:strCache>
            </c:strRef>
          </c:tx>
          <c:spPr>
            <a:solidFill>
              <a:schemeClr val="accent3"/>
            </a:solidFill>
          </c:spPr>
          <c:invertIfNegative val="0"/>
          <c:cat>
            <c:strRef>
              <c:f>'Employ Pop ratio'!$A$350:$A$356</c:f>
              <c:strCache>
                <c:ptCount val="7"/>
                <c:pt idx="0">
                  <c:v>Bahamas, The</c:v>
                </c:pt>
                <c:pt idx="1">
                  <c:v>Barbados</c:v>
                </c:pt>
                <c:pt idx="2">
                  <c:v>Guyana</c:v>
                </c:pt>
                <c:pt idx="3">
                  <c:v>Jamaica</c:v>
                </c:pt>
                <c:pt idx="4">
                  <c:v>Suriname</c:v>
                </c:pt>
                <c:pt idx="5">
                  <c:v>Trinidad and Tobago</c:v>
                </c:pt>
                <c:pt idx="6">
                  <c:v>ROSE</c:v>
                </c:pt>
              </c:strCache>
            </c:strRef>
          </c:cat>
          <c:val>
            <c:numRef>
              <c:f>'Employ Pop ratio'!$E$350:$E$356</c:f>
              <c:numCache>
                <c:formatCode>0.00</c:formatCode>
                <c:ptCount val="7"/>
                <c:pt idx="0">
                  <c:v>-0.51999969482421871</c:v>
                </c:pt>
                <c:pt idx="1">
                  <c:v>-0.31999969482421875</c:v>
                </c:pt>
                <c:pt idx="2">
                  <c:v>5.9999847412107954E-2</c:v>
                </c:pt>
                <c:pt idx="3">
                  <c:v>-0.94000015258788916</c:v>
                </c:pt>
                <c:pt idx="4">
                  <c:v>0.34000015258789063</c:v>
                </c:pt>
                <c:pt idx="5">
                  <c:v>0.21999969482421874</c:v>
                </c:pt>
                <c:pt idx="6">
                  <c:v>0.13328719809259154</c:v>
                </c:pt>
              </c:numCache>
            </c:numRef>
          </c:val>
        </c:ser>
        <c:dLbls>
          <c:showLegendKey val="0"/>
          <c:showVal val="0"/>
          <c:showCatName val="0"/>
          <c:showSerName val="0"/>
          <c:showPercent val="0"/>
          <c:showBubbleSize val="0"/>
        </c:dLbls>
        <c:gapWidth val="150"/>
        <c:axId val="473873792"/>
        <c:axId val="473879680"/>
      </c:barChart>
      <c:catAx>
        <c:axId val="473873792"/>
        <c:scaling>
          <c:orientation val="minMax"/>
        </c:scaling>
        <c:delete val="0"/>
        <c:axPos val="b"/>
        <c:majorGridlines/>
        <c:majorTickMark val="out"/>
        <c:minorTickMark val="none"/>
        <c:tickLblPos val="low"/>
        <c:crossAx val="473879680"/>
        <c:crosses val="autoZero"/>
        <c:auto val="1"/>
        <c:lblAlgn val="ctr"/>
        <c:lblOffset val="100"/>
        <c:noMultiLvlLbl val="0"/>
      </c:catAx>
      <c:valAx>
        <c:axId val="473879680"/>
        <c:scaling>
          <c:orientation val="minMax"/>
          <c:min val="-1"/>
        </c:scaling>
        <c:delete val="0"/>
        <c:axPos val="l"/>
        <c:numFmt formatCode="0.00" sourceLinked="1"/>
        <c:majorTickMark val="out"/>
        <c:minorTickMark val="none"/>
        <c:tickLblPos val="nextTo"/>
        <c:crossAx val="4738737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'Employ Pop ratio'!$B$309</c:f>
              <c:strCache>
                <c:ptCount val="1"/>
                <c:pt idx="0">
                  <c:v>1992-96</c:v>
                </c:pt>
              </c:strCache>
            </c:strRef>
          </c:tx>
          <c:spPr>
            <a:solidFill>
              <a:schemeClr val="accent3"/>
            </a:solidFill>
          </c:spPr>
          <c:invertIfNegative val="0"/>
          <c:cat>
            <c:strRef>
              <c:f>'Employ Pop ratio'!$A$378:$A$385</c:f>
              <c:strCache>
                <c:ptCount val="8"/>
                <c:pt idx="0">
                  <c:v>Bahamas, The</c:v>
                </c:pt>
                <c:pt idx="1">
                  <c:v>Barbados</c:v>
                </c:pt>
                <c:pt idx="2">
                  <c:v>Guyana</c:v>
                </c:pt>
                <c:pt idx="3">
                  <c:v>Jamaica</c:v>
                </c:pt>
                <c:pt idx="4">
                  <c:v>Suriname</c:v>
                </c:pt>
                <c:pt idx="5">
                  <c:v>Trinidad and Tobago</c:v>
                </c:pt>
                <c:pt idx="6">
                  <c:v>CCB</c:v>
                </c:pt>
                <c:pt idx="7">
                  <c:v>ROSE</c:v>
                </c:pt>
              </c:strCache>
            </c:strRef>
          </c:cat>
          <c:val>
            <c:numRef>
              <c:f>'Employ Pop ratio'!$B$378:$B$385</c:f>
              <c:numCache>
                <c:formatCode>0.00</c:formatCode>
                <c:ptCount val="8"/>
                <c:pt idx="0">
                  <c:v>64.820001220703119</c:v>
                </c:pt>
                <c:pt idx="1">
                  <c:v>54.259999084472653</c:v>
                </c:pt>
                <c:pt idx="2">
                  <c:v>53.019999694824222</c:v>
                </c:pt>
                <c:pt idx="3">
                  <c:v>61.8</c:v>
                </c:pt>
                <c:pt idx="4">
                  <c:v>44.6</c:v>
                </c:pt>
                <c:pt idx="5">
                  <c:v>48.400000762939456</c:v>
                </c:pt>
                <c:pt idx="6">
                  <c:v>55.937228740835963</c:v>
                </c:pt>
                <c:pt idx="7">
                  <c:v>55.956679713116841</c:v>
                </c:pt>
              </c:numCache>
            </c:numRef>
          </c:val>
        </c:ser>
        <c:ser>
          <c:idx val="1"/>
          <c:order val="1"/>
          <c:tx>
            <c:strRef>
              <c:f>'Employ Pop ratio'!$C$309</c:f>
              <c:strCache>
                <c:ptCount val="1"/>
                <c:pt idx="0">
                  <c:v>1997-2001</c:v>
                </c:pt>
              </c:strCache>
            </c:strRef>
          </c:tx>
          <c:spPr>
            <a:solidFill>
              <a:schemeClr val="accent3"/>
            </a:solidFill>
          </c:spPr>
          <c:invertIfNegative val="0"/>
          <c:cat>
            <c:strRef>
              <c:f>'Employ Pop ratio'!$A$378:$A$385</c:f>
              <c:strCache>
                <c:ptCount val="8"/>
                <c:pt idx="0">
                  <c:v>Bahamas, The</c:v>
                </c:pt>
                <c:pt idx="1">
                  <c:v>Barbados</c:v>
                </c:pt>
                <c:pt idx="2">
                  <c:v>Guyana</c:v>
                </c:pt>
                <c:pt idx="3">
                  <c:v>Jamaica</c:v>
                </c:pt>
                <c:pt idx="4">
                  <c:v>Suriname</c:v>
                </c:pt>
                <c:pt idx="5">
                  <c:v>Trinidad and Tobago</c:v>
                </c:pt>
                <c:pt idx="6">
                  <c:v>CCB</c:v>
                </c:pt>
                <c:pt idx="7">
                  <c:v>ROSE</c:v>
                </c:pt>
              </c:strCache>
            </c:strRef>
          </c:cat>
          <c:val>
            <c:numRef>
              <c:f>'Employ Pop ratio'!$C$378:$C$385</c:f>
              <c:numCache>
                <c:formatCode>0.00</c:formatCode>
                <c:ptCount val="8"/>
                <c:pt idx="0">
                  <c:v>65.040000915527344</c:v>
                </c:pt>
                <c:pt idx="1">
                  <c:v>61.6</c:v>
                </c:pt>
                <c:pt idx="2">
                  <c:v>54.259999847412111</c:v>
                </c:pt>
                <c:pt idx="3">
                  <c:v>58.279999542236325</c:v>
                </c:pt>
                <c:pt idx="4">
                  <c:v>44.940000152587892</c:v>
                </c:pt>
                <c:pt idx="5">
                  <c:v>53.520000457763672</c:v>
                </c:pt>
                <c:pt idx="6">
                  <c:v>56.080157754833103</c:v>
                </c:pt>
                <c:pt idx="7">
                  <c:v>55.702119937445389</c:v>
                </c:pt>
              </c:numCache>
            </c:numRef>
          </c:val>
        </c:ser>
        <c:ser>
          <c:idx val="2"/>
          <c:order val="2"/>
          <c:tx>
            <c:strRef>
              <c:f>'Employ Pop ratio'!$D$309</c:f>
              <c:strCache>
                <c:ptCount val="1"/>
                <c:pt idx="0">
                  <c:v>2002-06</c:v>
                </c:pt>
              </c:strCache>
            </c:strRef>
          </c:tx>
          <c:spPr>
            <a:solidFill>
              <a:schemeClr val="accent3"/>
            </a:solidFill>
          </c:spPr>
          <c:invertIfNegative val="0"/>
          <c:cat>
            <c:strRef>
              <c:f>'Employ Pop ratio'!$A$378:$A$385</c:f>
              <c:strCache>
                <c:ptCount val="8"/>
                <c:pt idx="0">
                  <c:v>Bahamas, The</c:v>
                </c:pt>
                <c:pt idx="1">
                  <c:v>Barbados</c:v>
                </c:pt>
                <c:pt idx="2">
                  <c:v>Guyana</c:v>
                </c:pt>
                <c:pt idx="3">
                  <c:v>Jamaica</c:v>
                </c:pt>
                <c:pt idx="4">
                  <c:v>Suriname</c:v>
                </c:pt>
                <c:pt idx="5">
                  <c:v>Trinidad and Tobago</c:v>
                </c:pt>
                <c:pt idx="6">
                  <c:v>CCB</c:v>
                </c:pt>
                <c:pt idx="7">
                  <c:v>ROSE</c:v>
                </c:pt>
              </c:strCache>
            </c:strRef>
          </c:cat>
          <c:val>
            <c:numRef>
              <c:f>'Employ Pop ratio'!$D$378:$D$385</c:f>
              <c:numCache>
                <c:formatCode>0.00</c:formatCode>
                <c:ptCount val="8"/>
                <c:pt idx="0">
                  <c:v>65.419999694824213</c:v>
                </c:pt>
                <c:pt idx="1">
                  <c:v>62.959999847412107</c:v>
                </c:pt>
                <c:pt idx="2">
                  <c:v>52.940000915527342</c:v>
                </c:pt>
                <c:pt idx="3">
                  <c:v>58.9</c:v>
                </c:pt>
                <c:pt idx="4">
                  <c:v>45.5</c:v>
                </c:pt>
                <c:pt idx="5">
                  <c:v>58.3</c:v>
                </c:pt>
                <c:pt idx="6">
                  <c:v>57.396100081266752</c:v>
                </c:pt>
                <c:pt idx="7">
                  <c:v>56.671131438760483</c:v>
                </c:pt>
              </c:numCache>
            </c:numRef>
          </c:val>
        </c:ser>
        <c:ser>
          <c:idx val="3"/>
          <c:order val="3"/>
          <c:tx>
            <c:strRef>
              <c:f>'Employ Pop ratio'!$E$309</c:f>
              <c:strCache>
                <c:ptCount val="1"/>
                <c:pt idx="0">
                  <c:v>2007-11</c:v>
                </c:pt>
              </c:strCache>
            </c:strRef>
          </c:tx>
          <c:spPr>
            <a:solidFill>
              <a:schemeClr val="accent3"/>
            </a:solidFill>
          </c:spPr>
          <c:invertIfNegative val="0"/>
          <c:cat>
            <c:strRef>
              <c:f>'Employ Pop ratio'!$A$378:$A$385</c:f>
              <c:strCache>
                <c:ptCount val="8"/>
                <c:pt idx="0">
                  <c:v>Bahamas, The</c:v>
                </c:pt>
                <c:pt idx="1">
                  <c:v>Barbados</c:v>
                </c:pt>
                <c:pt idx="2">
                  <c:v>Guyana</c:v>
                </c:pt>
                <c:pt idx="3">
                  <c:v>Jamaica</c:v>
                </c:pt>
                <c:pt idx="4">
                  <c:v>Suriname</c:v>
                </c:pt>
                <c:pt idx="5">
                  <c:v>Trinidad and Tobago</c:v>
                </c:pt>
                <c:pt idx="6">
                  <c:v>CCB</c:v>
                </c:pt>
                <c:pt idx="7">
                  <c:v>ROSE</c:v>
                </c:pt>
              </c:strCache>
            </c:strRef>
          </c:cat>
          <c:val>
            <c:numRef>
              <c:f>'Employ Pop ratio'!$E$378:$E$385</c:f>
              <c:numCache>
                <c:formatCode>0.00</c:formatCode>
                <c:ptCount val="8"/>
                <c:pt idx="0">
                  <c:v>65.659999084472659</c:v>
                </c:pt>
                <c:pt idx="1">
                  <c:v>63.680000305175781</c:v>
                </c:pt>
                <c:pt idx="2">
                  <c:v>53.5</c:v>
                </c:pt>
                <c:pt idx="3">
                  <c:v>57.819999694824219</c:v>
                </c:pt>
                <c:pt idx="4">
                  <c:v>46.959999847412107</c:v>
                </c:pt>
                <c:pt idx="5">
                  <c:v>62.179999542236331</c:v>
                </c:pt>
                <c:pt idx="6">
                  <c:v>58.020148780158436</c:v>
                </c:pt>
                <c:pt idx="7">
                  <c:v>58.31217389106348</c:v>
                </c:pt>
              </c:numCache>
            </c:numRef>
          </c:val>
        </c:ser>
        <c:dLbls>
          <c:showLegendKey val="0"/>
          <c:showVal val="0"/>
          <c:showCatName val="0"/>
          <c:showSerName val="0"/>
          <c:showPercent val="0"/>
          <c:showBubbleSize val="0"/>
        </c:dLbls>
        <c:gapWidth val="150"/>
        <c:axId val="473937792"/>
        <c:axId val="473939328"/>
      </c:barChart>
      <c:catAx>
        <c:axId val="473937792"/>
        <c:scaling>
          <c:orientation val="minMax"/>
        </c:scaling>
        <c:delete val="0"/>
        <c:axPos val="b"/>
        <c:majorGridlines/>
        <c:majorTickMark val="out"/>
        <c:minorTickMark val="none"/>
        <c:tickLblPos val="low"/>
        <c:crossAx val="473939328"/>
        <c:crosses val="autoZero"/>
        <c:auto val="1"/>
        <c:lblAlgn val="ctr"/>
        <c:lblOffset val="100"/>
        <c:noMultiLvlLbl val="0"/>
      </c:catAx>
      <c:valAx>
        <c:axId val="473939328"/>
        <c:scaling>
          <c:orientation val="minMax"/>
          <c:min val="-1"/>
        </c:scaling>
        <c:delete val="0"/>
        <c:axPos val="l"/>
        <c:numFmt formatCode="0.00" sourceLinked="1"/>
        <c:majorTickMark val="out"/>
        <c:minorTickMark val="none"/>
        <c:tickLblPos val="nextTo"/>
        <c:crossAx val="4739377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'Employ Pop ratio'!$B$309</c:f>
              <c:strCache>
                <c:ptCount val="1"/>
                <c:pt idx="0">
                  <c:v>1992-96</c:v>
                </c:pt>
              </c:strCache>
            </c:strRef>
          </c:tx>
          <c:spPr>
            <a:solidFill>
              <a:srgbClr val="C00000"/>
            </a:solidFill>
          </c:spPr>
          <c:invertIfNegative val="0"/>
          <c:cat>
            <c:strRef>
              <c:f>'Employ Pop ratio'!$A$406:$A$413</c:f>
              <c:strCache>
                <c:ptCount val="8"/>
                <c:pt idx="0">
                  <c:v>Bahamas, The</c:v>
                </c:pt>
                <c:pt idx="1">
                  <c:v>Barbados</c:v>
                </c:pt>
                <c:pt idx="2">
                  <c:v>Guyana</c:v>
                </c:pt>
                <c:pt idx="3">
                  <c:v>Jamaica</c:v>
                </c:pt>
                <c:pt idx="4">
                  <c:v>Suriname</c:v>
                </c:pt>
                <c:pt idx="5">
                  <c:v>T&amp;T</c:v>
                </c:pt>
                <c:pt idx="6">
                  <c:v>CCB</c:v>
                </c:pt>
                <c:pt idx="7">
                  <c:v>ROSE</c:v>
                </c:pt>
              </c:strCache>
            </c:strRef>
          </c:cat>
          <c:val>
            <c:numRef>
              <c:f>'Employ Pop ratio'!$B$406:$B$413</c:f>
              <c:numCache>
                <c:formatCode>0.00</c:formatCode>
                <c:ptCount val="8"/>
                <c:pt idx="0">
                  <c:v>0.22114255664294546</c:v>
                </c:pt>
                <c:pt idx="1">
                  <c:v>0.9490174151507631</c:v>
                </c:pt>
                <c:pt idx="2">
                  <c:v>0.22701968214096269</c:v>
                </c:pt>
                <c:pt idx="3">
                  <c:v>-0.78542105034489396</c:v>
                </c:pt>
                <c:pt idx="4">
                  <c:v>-1.3387148985591182</c:v>
                </c:pt>
                <c:pt idx="5">
                  <c:v>2.6799368087298205</c:v>
                </c:pt>
                <c:pt idx="6">
                  <c:v>0.13956747528023072</c:v>
                </c:pt>
                <c:pt idx="7">
                  <c:v>-1.6622438217808622E-2</c:v>
                </c:pt>
              </c:numCache>
            </c:numRef>
          </c:val>
        </c:ser>
        <c:ser>
          <c:idx val="1"/>
          <c:order val="1"/>
          <c:tx>
            <c:strRef>
              <c:f>'Employ Pop ratio'!$C$309</c:f>
              <c:strCache>
                <c:ptCount val="1"/>
                <c:pt idx="0">
                  <c:v>1997-2001</c:v>
                </c:pt>
              </c:strCache>
            </c:strRef>
          </c:tx>
          <c:spPr>
            <a:solidFill>
              <a:srgbClr val="C00000"/>
            </a:solidFill>
          </c:spPr>
          <c:invertIfNegative val="0"/>
          <c:cat>
            <c:strRef>
              <c:f>'Employ Pop ratio'!$A$406:$A$413</c:f>
              <c:strCache>
                <c:ptCount val="8"/>
                <c:pt idx="0">
                  <c:v>Bahamas, The</c:v>
                </c:pt>
                <c:pt idx="1">
                  <c:v>Barbados</c:v>
                </c:pt>
                <c:pt idx="2">
                  <c:v>Guyana</c:v>
                </c:pt>
                <c:pt idx="3">
                  <c:v>Jamaica</c:v>
                </c:pt>
                <c:pt idx="4">
                  <c:v>Suriname</c:v>
                </c:pt>
                <c:pt idx="5">
                  <c:v>T&amp;T</c:v>
                </c:pt>
                <c:pt idx="6">
                  <c:v>CCB</c:v>
                </c:pt>
                <c:pt idx="7">
                  <c:v>ROSE</c:v>
                </c:pt>
              </c:strCache>
            </c:strRef>
          </c:cat>
          <c:val>
            <c:numRef>
              <c:f>'Employ Pop ratio'!$C$406:$C$413</c:f>
              <c:numCache>
                <c:formatCode>0.00</c:formatCode>
                <c:ptCount val="8"/>
                <c:pt idx="0">
                  <c:v>0.40296055829287525</c:v>
                </c:pt>
                <c:pt idx="1">
                  <c:v>1.4281798832212047</c:v>
                </c:pt>
                <c:pt idx="2">
                  <c:v>0.48395103164077113</c:v>
                </c:pt>
                <c:pt idx="3">
                  <c:v>-0.8856566364786147</c:v>
                </c:pt>
                <c:pt idx="4">
                  <c:v>-9.0081557612364804E-2</c:v>
                </c:pt>
                <c:pt idx="5">
                  <c:v>1.4114309690634599</c:v>
                </c:pt>
                <c:pt idx="6">
                  <c:v>2.9948451900153827E-2</c:v>
                </c:pt>
                <c:pt idx="7">
                  <c:v>-0.12760665749991063</c:v>
                </c:pt>
              </c:numCache>
            </c:numRef>
          </c:val>
        </c:ser>
        <c:ser>
          <c:idx val="2"/>
          <c:order val="2"/>
          <c:tx>
            <c:strRef>
              <c:f>'Employ Pop ratio'!$D$309</c:f>
              <c:strCache>
                <c:ptCount val="1"/>
                <c:pt idx="0">
                  <c:v>2002-06</c:v>
                </c:pt>
              </c:strCache>
            </c:strRef>
          </c:tx>
          <c:spPr>
            <a:solidFill>
              <a:srgbClr val="C00000"/>
            </a:solidFill>
          </c:spPr>
          <c:invertIfNegative val="0"/>
          <c:cat>
            <c:strRef>
              <c:f>'Employ Pop ratio'!$A$406:$A$413</c:f>
              <c:strCache>
                <c:ptCount val="8"/>
                <c:pt idx="0">
                  <c:v>Bahamas, The</c:v>
                </c:pt>
                <c:pt idx="1">
                  <c:v>Barbados</c:v>
                </c:pt>
                <c:pt idx="2">
                  <c:v>Guyana</c:v>
                </c:pt>
                <c:pt idx="3">
                  <c:v>Jamaica</c:v>
                </c:pt>
                <c:pt idx="4">
                  <c:v>Suriname</c:v>
                </c:pt>
                <c:pt idx="5">
                  <c:v>T&amp;T</c:v>
                </c:pt>
                <c:pt idx="6">
                  <c:v>CCB</c:v>
                </c:pt>
                <c:pt idx="7">
                  <c:v>ROSE</c:v>
                </c:pt>
              </c:strCache>
            </c:strRef>
          </c:cat>
          <c:val>
            <c:numRef>
              <c:f>'Employ Pop ratio'!$D$406:$D$413</c:f>
              <c:numCache>
                <c:formatCode>0.00</c:formatCode>
                <c:ptCount val="8"/>
                <c:pt idx="0">
                  <c:v>0.45630125361921614</c:v>
                </c:pt>
                <c:pt idx="1">
                  <c:v>0.34753128003117695</c:v>
                </c:pt>
                <c:pt idx="2">
                  <c:v>-0.44503170881110066</c:v>
                </c:pt>
                <c:pt idx="3">
                  <c:v>0.92448532191515653</c:v>
                </c:pt>
                <c:pt idx="4">
                  <c:v>0.4915332801360961</c:v>
                </c:pt>
                <c:pt idx="5">
                  <c:v>2.2043388541303699</c:v>
                </c:pt>
                <c:pt idx="6">
                  <c:v>0.95393712499806327</c:v>
                </c:pt>
                <c:pt idx="7">
                  <c:v>0.81407370599958995</c:v>
                </c:pt>
              </c:numCache>
            </c:numRef>
          </c:val>
        </c:ser>
        <c:ser>
          <c:idx val="3"/>
          <c:order val="3"/>
          <c:tx>
            <c:strRef>
              <c:f>'Employ Pop ratio'!$E$309</c:f>
              <c:strCache>
                <c:ptCount val="1"/>
                <c:pt idx="0">
                  <c:v>2007-11</c:v>
                </c:pt>
              </c:strCache>
            </c:strRef>
          </c:tx>
          <c:spPr>
            <a:solidFill>
              <a:srgbClr val="C00000"/>
            </a:solidFill>
          </c:spPr>
          <c:invertIfNegative val="0"/>
          <c:cat>
            <c:strRef>
              <c:f>'Employ Pop ratio'!$A$406:$A$413</c:f>
              <c:strCache>
                <c:ptCount val="8"/>
                <c:pt idx="0">
                  <c:v>Bahamas, The</c:v>
                </c:pt>
                <c:pt idx="1">
                  <c:v>Barbados</c:v>
                </c:pt>
                <c:pt idx="2">
                  <c:v>Guyana</c:v>
                </c:pt>
                <c:pt idx="3">
                  <c:v>Jamaica</c:v>
                </c:pt>
                <c:pt idx="4">
                  <c:v>Suriname</c:v>
                </c:pt>
                <c:pt idx="5">
                  <c:v>T&amp;T</c:v>
                </c:pt>
                <c:pt idx="6">
                  <c:v>CCB</c:v>
                </c:pt>
                <c:pt idx="7">
                  <c:v>ROSE</c:v>
                </c:pt>
              </c:strCache>
            </c:strRef>
          </c:cat>
          <c:val>
            <c:numRef>
              <c:f>'Employ Pop ratio'!$E$406:$E$413</c:f>
              <c:numCache>
                <c:formatCode>0.00</c:formatCode>
                <c:ptCount val="8"/>
                <c:pt idx="0">
                  <c:v>-0.79218434867239296</c:v>
                </c:pt>
                <c:pt idx="1">
                  <c:v>-0.50534067039662034</c:v>
                </c:pt>
                <c:pt idx="2">
                  <c:v>0.11233794896665472</c:v>
                </c:pt>
                <c:pt idx="3">
                  <c:v>-1.615092314114321</c:v>
                </c:pt>
                <c:pt idx="4">
                  <c:v>0.7353782401172424</c:v>
                </c:pt>
                <c:pt idx="5">
                  <c:v>0.35831071879304943</c:v>
                </c:pt>
                <c:pt idx="6">
                  <c:v>-0.66522954621048314</c:v>
                </c:pt>
                <c:pt idx="7">
                  <c:v>0.23339163801233553</c:v>
                </c:pt>
              </c:numCache>
            </c:numRef>
          </c:val>
        </c:ser>
        <c:dLbls>
          <c:showLegendKey val="0"/>
          <c:showVal val="0"/>
          <c:showCatName val="0"/>
          <c:showSerName val="0"/>
          <c:showPercent val="0"/>
          <c:showBubbleSize val="0"/>
        </c:dLbls>
        <c:gapWidth val="150"/>
        <c:axId val="474509696"/>
        <c:axId val="474511232"/>
      </c:barChart>
      <c:catAx>
        <c:axId val="474509696"/>
        <c:scaling>
          <c:orientation val="minMax"/>
        </c:scaling>
        <c:delete val="0"/>
        <c:axPos val="b"/>
        <c:majorGridlines/>
        <c:majorTickMark val="out"/>
        <c:minorTickMark val="none"/>
        <c:tickLblPos val="low"/>
        <c:crossAx val="474511232"/>
        <c:crosses val="autoZero"/>
        <c:auto val="1"/>
        <c:lblAlgn val="ctr"/>
        <c:lblOffset val="100"/>
        <c:noMultiLvlLbl val="0"/>
      </c:catAx>
      <c:valAx>
        <c:axId val="474511232"/>
        <c:scaling>
          <c:orientation val="minMax"/>
          <c:min val="-2"/>
        </c:scaling>
        <c:delete val="0"/>
        <c:axPos val="l"/>
        <c:numFmt formatCode="0.00" sourceLinked="1"/>
        <c:majorTickMark val="out"/>
        <c:minorTickMark val="none"/>
        <c:tickLblPos val="nextTo"/>
        <c:crossAx val="47450969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25010887092023E-2"/>
          <c:y val="3.7571978629574856E-2"/>
          <c:w val="0.87951411237276234"/>
          <c:h val="0.78140908154398792"/>
        </c:manualLayout>
      </c:layout>
      <c:lineChart>
        <c:grouping val="standard"/>
        <c:varyColors val="0"/>
        <c:ser>
          <c:idx val="0"/>
          <c:order val="0"/>
          <c:tx>
            <c:strRef>
              <c:f>'Figure 4.2'!$I$27</c:f>
              <c:strCache>
                <c:ptCount val="1"/>
                <c:pt idx="0">
                  <c:v>C6/ROSE</c:v>
                </c:pt>
              </c:strCache>
            </c:strRef>
          </c:tx>
          <c:spPr>
            <a:ln>
              <a:solidFill>
                <a:schemeClr val="accent3"/>
              </a:solidFill>
            </a:ln>
          </c:spPr>
          <c:marker>
            <c:symbol val="none"/>
          </c:marker>
          <c:cat>
            <c:numRef>
              <c:f>'Figure 4.2'!$J$26:$AN$26</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'Figure 4.2'!$J$27:$AN$27</c:f>
              <c:numCache>
                <c:formatCode>General</c:formatCode>
                <c:ptCount val="31"/>
                <c:pt idx="0">
                  <c:v>0.1649052461843315</c:v>
                </c:pt>
                <c:pt idx="1">
                  <c:v>0.33074773330543428</c:v>
                </c:pt>
                <c:pt idx="2">
                  <c:v>0.59203397186287088</c:v>
                </c:pt>
                <c:pt idx="3">
                  <c:v>0.43470927796295022</c:v>
                </c:pt>
                <c:pt idx="4">
                  <c:v>0.43289515290062675</c:v>
                </c:pt>
                <c:pt idx="5">
                  <c:v>0.40882102842765072</c:v>
                </c:pt>
                <c:pt idx="6">
                  <c:v>0.34902428465185231</c:v>
                </c:pt>
                <c:pt idx="7">
                  <c:v>0.2879249587222224</c:v>
                </c:pt>
                <c:pt idx="8">
                  <c:v>0.26838907181737248</c:v>
                </c:pt>
                <c:pt idx="9">
                  <c:v>0.33974484196206739</c:v>
                </c:pt>
                <c:pt idx="10">
                  <c:v>0.28592763717026398</c:v>
                </c:pt>
                <c:pt idx="11">
                  <c:v>0.22479869674131012</c:v>
                </c:pt>
                <c:pt idx="12">
                  <c:v>0.20385558386157449</c:v>
                </c:pt>
                <c:pt idx="13">
                  <c:v>0.35628700799218882</c:v>
                </c:pt>
                <c:pt idx="14">
                  <c:v>0.39998768196331475</c:v>
                </c:pt>
                <c:pt idx="15">
                  <c:v>0.42764172135841089</c:v>
                </c:pt>
                <c:pt idx="16">
                  <c:v>0.38728939887352243</c:v>
                </c:pt>
                <c:pt idx="17">
                  <c:v>0.40329080165791298</c:v>
                </c:pt>
                <c:pt idx="18">
                  <c:v>0.47225200925509497</c:v>
                </c:pt>
                <c:pt idx="19">
                  <c:v>0.47316967518764586</c:v>
                </c:pt>
                <c:pt idx="20">
                  <c:v>0.58097974609464997</c:v>
                </c:pt>
                <c:pt idx="21">
                  <c:v>0.3925879436578999</c:v>
                </c:pt>
                <c:pt idx="22">
                  <c:v>0.31332162280363529</c:v>
                </c:pt>
                <c:pt idx="23">
                  <c:v>0.33302316405270627</c:v>
                </c:pt>
                <c:pt idx="24">
                  <c:v>0.37796370849327815</c:v>
                </c:pt>
                <c:pt idx="25">
                  <c:v>0.29827881550581836</c:v>
                </c:pt>
                <c:pt idx="26">
                  <c:v>0.24734751920285394</c:v>
                </c:pt>
                <c:pt idx="27">
                  <c:v>0.24971376251191027</c:v>
                </c:pt>
                <c:pt idx="28">
                  <c:v>0.27315264073925677</c:v>
                </c:pt>
                <c:pt idx="29">
                  <c:v>0.31371049555957375</c:v>
                </c:pt>
                <c:pt idx="30">
                  <c:v>0.35620159565917786</c:v>
                </c:pt>
              </c:numCache>
            </c:numRef>
          </c:val>
          <c:smooth val="0"/>
        </c:ser>
        <c:ser>
          <c:idx val="1"/>
          <c:order val="1"/>
          <c:tx>
            <c:strRef>
              <c:f>'Figure 4.2'!$I$28</c:f>
              <c:strCache>
                <c:ptCount val="1"/>
                <c:pt idx="0">
                  <c:v>C6+OECS/ROSE</c:v>
                </c:pt>
              </c:strCache>
            </c:strRef>
          </c:tx>
          <c:spPr>
            <a:ln>
              <a:solidFill>
                <a:schemeClr val="tx1"/>
              </a:solidFill>
              <a:prstDash val="sysDash"/>
            </a:ln>
          </c:spPr>
          <c:marker>
            <c:symbol val="none"/>
          </c:marker>
          <c:cat>
            <c:numRef>
              <c:f>'Figure 4.2'!$J$26:$AN$26</c:f>
              <c:numCache>
                <c:formatCode>General</c:formatCode>
                <c:ptCount val="3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numCache>
            </c:numRef>
          </c:cat>
          <c:val>
            <c:numRef>
              <c:f>'Figure 4.2'!$J$28:$AN$28</c:f>
              <c:numCache>
                <c:formatCode>General</c:formatCode>
                <c:ptCount val="31"/>
                <c:pt idx="0">
                  <c:v>0.10122710411154172</c:v>
                </c:pt>
                <c:pt idx="1">
                  <c:v>0.29219494424724962</c:v>
                </c:pt>
                <c:pt idx="2">
                  <c:v>0.38537428044332461</c:v>
                </c:pt>
                <c:pt idx="3">
                  <c:v>0.20109204568049371</c:v>
                </c:pt>
                <c:pt idx="4">
                  <c:v>0.22453228485915522</c:v>
                </c:pt>
                <c:pt idx="5">
                  <c:v>0.24254217485635723</c:v>
                </c:pt>
                <c:pt idx="6">
                  <c:v>0.2181645904395009</c:v>
                </c:pt>
                <c:pt idx="7">
                  <c:v>0.18132732597935419</c:v>
                </c:pt>
                <c:pt idx="8">
                  <c:v>0.152310240690997</c:v>
                </c:pt>
                <c:pt idx="9">
                  <c:v>0.14782443183860725</c:v>
                </c:pt>
                <c:pt idx="10">
                  <c:v>0.12832711304415931</c:v>
                </c:pt>
                <c:pt idx="11">
                  <c:v>0.14590186515170986</c:v>
                </c:pt>
                <c:pt idx="12">
                  <c:v>0.24840027441334875</c:v>
                </c:pt>
                <c:pt idx="13">
                  <c:v>0.48002524278766795</c:v>
                </c:pt>
                <c:pt idx="14">
                  <c:v>0.54820182952888785</c:v>
                </c:pt>
                <c:pt idx="15">
                  <c:v>0.52163918381905061</c:v>
                </c:pt>
                <c:pt idx="16">
                  <c:v>0.4023390772034578</c:v>
                </c:pt>
                <c:pt idx="17">
                  <c:v>0.3890579570507442</c:v>
                </c:pt>
                <c:pt idx="18">
                  <c:v>0.44477305889278146</c:v>
                </c:pt>
                <c:pt idx="19">
                  <c:v>0.44369427780162385</c:v>
                </c:pt>
                <c:pt idx="20">
                  <c:v>0.59464913015985943</c:v>
                </c:pt>
                <c:pt idx="21">
                  <c:v>0.44160247378110573</c:v>
                </c:pt>
                <c:pt idx="22">
                  <c:v>0.3574506976131811</c:v>
                </c:pt>
                <c:pt idx="23">
                  <c:v>0.35105293275633653</c:v>
                </c:pt>
                <c:pt idx="24">
                  <c:v>0.37878203655891057</c:v>
                </c:pt>
                <c:pt idx="25">
                  <c:v>0.31652136417411286</c:v>
                </c:pt>
                <c:pt idx="26">
                  <c:v>0.28641466549182149</c:v>
                </c:pt>
                <c:pt idx="27">
                  <c:v>0.29303354363863415</c:v>
                </c:pt>
                <c:pt idx="28">
                  <c:v>0.31572247038715817</c:v>
                </c:pt>
                <c:pt idx="29">
                  <c:v>0.35612231627109364</c:v>
                </c:pt>
                <c:pt idx="30">
                  <c:v>0.39457235339490992</c:v>
                </c:pt>
              </c:numCache>
            </c:numRef>
          </c:val>
          <c:smooth val="0"/>
        </c:ser>
        <c:ser>
          <c:idx val="2"/>
          <c:order val="2"/>
          <c:spPr>
            <a:ln w="19050">
              <a:solidFill>
                <a:schemeClr val="tx1"/>
              </a:solidFill>
            </a:ln>
          </c:spPr>
          <c:marker>
            <c:symbol val="none"/>
          </c:marker>
          <c:val>
            <c:numRef>
              <c:f>'Figure 4.2'!$J$29:$AN$29</c:f>
              <c:numCache>
                <c:formatCode>General</c:formatCode>
                <c:ptCount val="3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numCache>
            </c:numRef>
          </c:val>
          <c:smooth val="0"/>
        </c:ser>
        <c:dLbls>
          <c:showLegendKey val="0"/>
          <c:showVal val="0"/>
          <c:showCatName val="0"/>
          <c:showSerName val="0"/>
          <c:showPercent val="0"/>
          <c:showBubbleSize val="0"/>
        </c:dLbls>
        <c:marker val="1"/>
        <c:smooth val="0"/>
        <c:axId val="475820032"/>
        <c:axId val="475821568"/>
      </c:lineChart>
      <c:catAx>
        <c:axId val="475820032"/>
        <c:scaling>
          <c:orientation val="minMax"/>
        </c:scaling>
        <c:delete val="0"/>
        <c:axPos val="b"/>
        <c:numFmt formatCode="General" sourceLinked="1"/>
        <c:majorTickMark val="out"/>
        <c:minorTickMark val="none"/>
        <c:tickLblPos val="nextTo"/>
        <c:txPr>
          <a:bodyPr/>
          <a:lstStyle/>
          <a:p>
            <a:pPr>
              <a:defRPr sz="1100"/>
            </a:pPr>
            <a:endParaRPr lang="en-US"/>
          </a:p>
        </c:txPr>
        <c:crossAx val="475821568"/>
        <c:crosses val="autoZero"/>
        <c:auto val="1"/>
        <c:lblAlgn val="ctr"/>
        <c:lblOffset val="100"/>
        <c:noMultiLvlLbl val="0"/>
      </c:catAx>
      <c:valAx>
        <c:axId val="475821568"/>
        <c:scaling>
          <c:orientation val="minMax"/>
          <c:max val="1.2"/>
        </c:scaling>
        <c:delete val="0"/>
        <c:axPos val="l"/>
        <c:numFmt formatCode="General" sourceLinked="1"/>
        <c:majorTickMark val="out"/>
        <c:minorTickMark val="none"/>
        <c:tickLblPos val="nextTo"/>
        <c:txPr>
          <a:bodyPr/>
          <a:lstStyle/>
          <a:p>
            <a:pPr>
              <a:defRPr sz="1100"/>
            </a:pPr>
            <a:endParaRPr lang="en-US"/>
          </a:p>
        </c:txPr>
        <c:crossAx val="475820032"/>
        <c:crosses val="autoZero"/>
        <c:crossBetween val="between"/>
      </c:valAx>
    </c:plotArea>
    <c:legend>
      <c:legendPos val="b"/>
      <c:legendEntry>
        <c:idx val="2"/>
        <c:delete val="1"/>
      </c:legendEntry>
      <c:layout>
        <c:manualLayout>
          <c:xMode val="edge"/>
          <c:yMode val="edge"/>
          <c:x val="9.2073490813648295E-2"/>
          <c:y val="0.2409622020597679"/>
          <c:w val="0.36443275308075279"/>
          <c:h val="0.10929160504683108"/>
        </c:manualLayout>
      </c:layout>
      <c:overlay val="0"/>
      <c:txPr>
        <a:bodyPr/>
        <a:lstStyle/>
        <a:p>
          <a:pPr>
            <a:defRPr sz="11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533400</xdr:colOff>
      <xdr:row>318</xdr:row>
      <xdr:rowOff>95250</xdr:rowOff>
    </xdr:from>
    <xdr:to>
      <xdr:col>7</xdr:col>
      <xdr:colOff>685800</xdr:colOff>
      <xdr:row>335</xdr:row>
      <xdr:rowOff>71438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809624</xdr:colOff>
      <xdr:row>357</xdr:row>
      <xdr:rowOff>133349</xdr:rowOff>
    </xdr:from>
    <xdr:to>
      <xdr:col>8</xdr:col>
      <xdr:colOff>481852</xdr:colOff>
      <xdr:row>431</xdr:row>
      <xdr:rowOff>112058</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142875</xdr:colOff>
      <xdr:row>385</xdr:row>
      <xdr:rowOff>47625</xdr:rowOff>
    </xdr:from>
    <xdr:to>
      <xdr:col>8</xdr:col>
      <xdr:colOff>295275</xdr:colOff>
      <xdr:row>402</xdr:row>
      <xdr:rowOff>23813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438150</xdr:colOff>
      <xdr:row>413</xdr:row>
      <xdr:rowOff>142875</xdr:rowOff>
    </xdr:from>
    <xdr:to>
      <xdr:col>8</xdr:col>
      <xdr:colOff>590550</xdr:colOff>
      <xdr:row>430</xdr:row>
      <xdr:rowOff>119063</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0.08182</cdr:x>
      <cdr:y>0.65333</cdr:y>
    </cdr:from>
    <cdr:to>
      <cdr:x>0.12182</cdr:x>
      <cdr:y>0.87556</cdr:y>
    </cdr:to>
    <cdr:sp macro="" textlink="">
      <cdr:nvSpPr>
        <cdr:cNvPr id="2" name="TextBox 1"/>
        <cdr:cNvSpPr txBox="1"/>
      </cdr:nvSpPr>
      <cdr:spPr>
        <a:xfrm xmlns:a="http://schemas.openxmlformats.org/drawingml/2006/main">
          <a:off x="428644" y="2100252"/>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0.10364</cdr:x>
      <cdr:y>0.65333</cdr:y>
    </cdr:from>
    <cdr:to>
      <cdr:x>0.14364</cdr:x>
      <cdr:y>0.87556</cdr:y>
    </cdr:to>
    <cdr:sp macro="" textlink="">
      <cdr:nvSpPr>
        <cdr:cNvPr id="3" name="TextBox 2"/>
        <cdr:cNvSpPr txBox="1"/>
      </cdr:nvSpPr>
      <cdr:spPr>
        <a:xfrm xmlns:a="http://schemas.openxmlformats.org/drawingml/2006/main">
          <a:off x="542930" y="2100252"/>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0.12727</cdr:x>
      <cdr:y>0.65333</cdr:y>
    </cdr:from>
    <cdr:to>
      <cdr:x>0.17273</cdr:x>
      <cdr:y>0.87556</cdr:y>
    </cdr:to>
    <cdr:sp macro="" textlink="">
      <cdr:nvSpPr>
        <cdr:cNvPr id="4" name="TextBox 3"/>
        <cdr:cNvSpPr txBox="1"/>
      </cdr:nvSpPr>
      <cdr:spPr>
        <a:xfrm xmlns:a="http://schemas.openxmlformats.org/drawingml/2006/main">
          <a:off x="666731" y="2100252"/>
          <a:ext cx="238154"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0.15091</cdr:x>
      <cdr:y>0.65037</cdr:y>
    </cdr:from>
    <cdr:to>
      <cdr:x>0.19273</cdr:x>
      <cdr:y>0.87259</cdr:y>
    </cdr:to>
    <cdr:sp macro="" textlink="">
      <cdr:nvSpPr>
        <cdr:cNvPr id="5" name="TextBox 4"/>
        <cdr:cNvSpPr txBox="1"/>
      </cdr:nvSpPr>
      <cdr:spPr>
        <a:xfrm xmlns:a="http://schemas.openxmlformats.org/drawingml/2006/main">
          <a:off x="790585" y="2090737"/>
          <a:ext cx="21908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0.21819</cdr:x>
      <cdr:y>0.65037</cdr:y>
    </cdr:from>
    <cdr:to>
      <cdr:x>0.25819</cdr:x>
      <cdr:y>0.87259</cdr:y>
    </cdr:to>
    <cdr:sp macro="" textlink="">
      <cdr:nvSpPr>
        <cdr:cNvPr id="6" name="TextBox 5"/>
        <cdr:cNvSpPr txBox="1"/>
      </cdr:nvSpPr>
      <cdr:spPr>
        <a:xfrm xmlns:a="http://schemas.openxmlformats.org/drawingml/2006/main">
          <a:off x="1143024" y="2090737"/>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0.24182</cdr:x>
      <cdr:y>0.65037</cdr:y>
    </cdr:from>
    <cdr:to>
      <cdr:x>0.28727</cdr:x>
      <cdr:y>0.87259</cdr:y>
    </cdr:to>
    <cdr:sp macro="" textlink="">
      <cdr:nvSpPr>
        <cdr:cNvPr id="7" name="TextBox 6"/>
        <cdr:cNvSpPr txBox="1"/>
      </cdr:nvSpPr>
      <cdr:spPr>
        <a:xfrm xmlns:a="http://schemas.openxmlformats.org/drawingml/2006/main">
          <a:off x="1266825" y="2090737"/>
          <a:ext cx="238101"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0.26181</cdr:x>
      <cdr:y>0.64741</cdr:y>
    </cdr:from>
    <cdr:to>
      <cdr:x>0.30363</cdr:x>
      <cdr:y>0.86963</cdr:y>
    </cdr:to>
    <cdr:sp macro="" textlink="">
      <cdr:nvSpPr>
        <cdr:cNvPr id="8" name="TextBox 7"/>
        <cdr:cNvSpPr txBox="1"/>
      </cdr:nvSpPr>
      <cdr:spPr>
        <a:xfrm xmlns:a="http://schemas.openxmlformats.org/drawingml/2006/main">
          <a:off x="1371576" y="2081221"/>
          <a:ext cx="219085"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0.32545</cdr:x>
      <cdr:y>0.65334</cdr:y>
    </cdr:from>
    <cdr:to>
      <cdr:x>0.36545</cdr:x>
      <cdr:y>0.87556</cdr:y>
    </cdr:to>
    <cdr:sp macro="" textlink="">
      <cdr:nvSpPr>
        <cdr:cNvPr id="9" name="TextBox 8"/>
        <cdr:cNvSpPr txBox="1"/>
      </cdr:nvSpPr>
      <cdr:spPr>
        <a:xfrm xmlns:a="http://schemas.openxmlformats.org/drawingml/2006/main">
          <a:off x="1704951" y="2100271"/>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0.34909</cdr:x>
      <cdr:y>0.65037</cdr:y>
    </cdr:from>
    <cdr:to>
      <cdr:x>0.39454</cdr:x>
      <cdr:y>0.87259</cdr:y>
    </cdr:to>
    <cdr:sp macro="" textlink="">
      <cdr:nvSpPr>
        <cdr:cNvPr id="10" name="TextBox 9"/>
        <cdr:cNvSpPr txBox="1"/>
      </cdr:nvSpPr>
      <cdr:spPr>
        <a:xfrm xmlns:a="http://schemas.openxmlformats.org/drawingml/2006/main">
          <a:off x="1828805" y="2090746"/>
          <a:ext cx="238101"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0.37272</cdr:x>
      <cdr:y>0.65037</cdr:y>
    </cdr:from>
    <cdr:to>
      <cdr:x>0.41454</cdr:x>
      <cdr:y>0.8726</cdr:y>
    </cdr:to>
    <cdr:sp macro="" textlink="">
      <cdr:nvSpPr>
        <cdr:cNvPr id="11" name="TextBox 10"/>
        <cdr:cNvSpPr txBox="1"/>
      </cdr:nvSpPr>
      <cdr:spPr>
        <a:xfrm xmlns:a="http://schemas.openxmlformats.org/drawingml/2006/main">
          <a:off x="1952606" y="2090724"/>
          <a:ext cx="219084"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0.43637</cdr:x>
      <cdr:y>0.65333</cdr:y>
    </cdr:from>
    <cdr:to>
      <cdr:x>0.47637</cdr:x>
      <cdr:y>0.87555</cdr:y>
    </cdr:to>
    <cdr:sp macro="" textlink="">
      <cdr:nvSpPr>
        <cdr:cNvPr id="12" name="TextBox 11"/>
        <cdr:cNvSpPr txBox="1"/>
      </cdr:nvSpPr>
      <cdr:spPr>
        <a:xfrm xmlns:a="http://schemas.openxmlformats.org/drawingml/2006/main">
          <a:off x="2286014"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0.46</cdr:x>
      <cdr:y>0.65037</cdr:y>
    </cdr:from>
    <cdr:to>
      <cdr:x>0.50546</cdr:x>
      <cdr:y>0.87259</cdr:y>
    </cdr:to>
    <cdr:sp macro="" textlink="">
      <cdr:nvSpPr>
        <cdr:cNvPr id="13" name="TextBox 12"/>
        <cdr:cNvSpPr txBox="1"/>
      </cdr:nvSpPr>
      <cdr:spPr>
        <a:xfrm xmlns:a="http://schemas.openxmlformats.org/drawingml/2006/main">
          <a:off x="2409815" y="2090733"/>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0.48182</cdr:x>
      <cdr:y>0.64741</cdr:y>
    </cdr:from>
    <cdr:to>
      <cdr:x>0.52363</cdr:x>
      <cdr:y>0.86963</cdr:y>
    </cdr:to>
    <cdr:sp macro="" textlink="">
      <cdr:nvSpPr>
        <cdr:cNvPr id="14" name="TextBox 13"/>
        <cdr:cNvSpPr txBox="1"/>
      </cdr:nvSpPr>
      <cdr:spPr>
        <a:xfrm xmlns:a="http://schemas.openxmlformats.org/drawingml/2006/main">
          <a:off x="252414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0.54909</cdr:x>
      <cdr:y>0.65333</cdr:y>
    </cdr:from>
    <cdr:to>
      <cdr:x>0.58909</cdr:x>
      <cdr:y>0.87555</cdr:y>
    </cdr:to>
    <cdr:sp macro="" textlink="">
      <cdr:nvSpPr>
        <cdr:cNvPr id="15" name="TextBox 14"/>
        <cdr:cNvSpPr txBox="1"/>
      </cdr:nvSpPr>
      <cdr:spPr>
        <a:xfrm xmlns:a="http://schemas.openxmlformats.org/drawingml/2006/main">
          <a:off x="2876569"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0.57454</cdr:x>
      <cdr:y>0.65333</cdr:y>
    </cdr:from>
    <cdr:to>
      <cdr:x>0.62</cdr:x>
      <cdr:y>0.87555</cdr:y>
    </cdr:to>
    <cdr:sp macro="" textlink="">
      <cdr:nvSpPr>
        <cdr:cNvPr id="16" name="TextBox 15"/>
        <cdr:cNvSpPr txBox="1"/>
      </cdr:nvSpPr>
      <cdr:spPr>
        <a:xfrm xmlns:a="http://schemas.openxmlformats.org/drawingml/2006/main">
          <a:off x="3009895" y="2100258"/>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0.59637</cdr:x>
      <cdr:y>0.64741</cdr:y>
    </cdr:from>
    <cdr:to>
      <cdr:x>0.63818</cdr:x>
      <cdr:y>0.86963</cdr:y>
    </cdr:to>
    <cdr:sp macro="" textlink="">
      <cdr:nvSpPr>
        <cdr:cNvPr id="17" name="TextBox 16"/>
        <cdr:cNvSpPr txBox="1"/>
      </cdr:nvSpPr>
      <cdr:spPr>
        <a:xfrm xmlns:a="http://schemas.openxmlformats.org/drawingml/2006/main">
          <a:off x="312422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0.65637</cdr:x>
      <cdr:y>0.65037</cdr:y>
    </cdr:from>
    <cdr:to>
      <cdr:x>0.69637</cdr:x>
      <cdr:y>0.87259</cdr:y>
    </cdr:to>
    <cdr:sp macro="" textlink="">
      <cdr:nvSpPr>
        <cdr:cNvPr id="18" name="TextBox 17"/>
        <cdr:cNvSpPr txBox="1"/>
      </cdr:nvSpPr>
      <cdr:spPr>
        <a:xfrm xmlns:a="http://schemas.openxmlformats.org/drawingml/2006/main">
          <a:off x="3438535" y="2090733"/>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0.67818</cdr:x>
      <cdr:y>0.64741</cdr:y>
    </cdr:from>
    <cdr:to>
      <cdr:x>0.72364</cdr:x>
      <cdr:y>0.86963</cdr:y>
    </cdr:to>
    <cdr:sp macro="" textlink="">
      <cdr:nvSpPr>
        <cdr:cNvPr id="19" name="TextBox 18"/>
        <cdr:cNvSpPr txBox="1"/>
      </cdr:nvSpPr>
      <cdr:spPr>
        <a:xfrm xmlns:a="http://schemas.openxmlformats.org/drawingml/2006/main">
          <a:off x="3552811" y="2081208"/>
          <a:ext cx="238153"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0.70364</cdr:x>
      <cdr:y>0.64445</cdr:y>
    </cdr:from>
    <cdr:to>
      <cdr:x>0.74546</cdr:x>
      <cdr:y>0.86667</cdr:y>
    </cdr:to>
    <cdr:sp macro="" textlink="">
      <cdr:nvSpPr>
        <cdr:cNvPr id="20" name="TextBox 19"/>
        <cdr:cNvSpPr txBox="1"/>
      </cdr:nvSpPr>
      <cdr:spPr>
        <a:xfrm xmlns:a="http://schemas.openxmlformats.org/drawingml/2006/main">
          <a:off x="3686189" y="2071693"/>
          <a:ext cx="219085"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0.77091</cdr:x>
      <cdr:y>0.65037</cdr:y>
    </cdr:from>
    <cdr:to>
      <cdr:x>0.81091</cdr:x>
      <cdr:y>0.87259</cdr:y>
    </cdr:to>
    <cdr:sp macro="" textlink="">
      <cdr:nvSpPr>
        <cdr:cNvPr id="21" name="TextBox 20"/>
        <cdr:cNvSpPr txBox="1"/>
      </cdr:nvSpPr>
      <cdr:spPr>
        <a:xfrm xmlns:a="http://schemas.openxmlformats.org/drawingml/2006/main">
          <a:off x="4038619" y="2090733"/>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0.79636</cdr:x>
      <cdr:y>0.65037</cdr:y>
    </cdr:from>
    <cdr:to>
      <cdr:x>0.84182</cdr:x>
      <cdr:y>0.87259</cdr:y>
    </cdr:to>
    <cdr:sp macro="" textlink="">
      <cdr:nvSpPr>
        <cdr:cNvPr id="22" name="TextBox 21"/>
        <cdr:cNvSpPr txBox="1"/>
      </cdr:nvSpPr>
      <cdr:spPr>
        <a:xfrm xmlns:a="http://schemas.openxmlformats.org/drawingml/2006/main">
          <a:off x="4171945" y="2090733"/>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0.81819</cdr:x>
      <cdr:y>0.64741</cdr:y>
    </cdr:from>
    <cdr:to>
      <cdr:x>0.86</cdr:x>
      <cdr:y>0.86963</cdr:y>
    </cdr:to>
    <cdr:sp macro="" textlink="">
      <cdr:nvSpPr>
        <cdr:cNvPr id="23" name="TextBox 22"/>
        <cdr:cNvSpPr txBox="1"/>
      </cdr:nvSpPr>
      <cdr:spPr>
        <a:xfrm xmlns:a="http://schemas.openxmlformats.org/drawingml/2006/main">
          <a:off x="428627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0.19455</cdr:x>
      <cdr:y>0.65037</cdr:y>
    </cdr:from>
    <cdr:to>
      <cdr:x>0.23455</cdr:x>
      <cdr:y>0.87259</cdr:y>
    </cdr:to>
    <cdr:sp macro="" textlink="">
      <cdr:nvSpPr>
        <cdr:cNvPr id="24" name="TextBox 23"/>
        <cdr:cNvSpPr txBox="1"/>
      </cdr:nvSpPr>
      <cdr:spPr>
        <a:xfrm xmlns:a="http://schemas.openxmlformats.org/drawingml/2006/main">
          <a:off x="1019189" y="2090737"/>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0.30546</cdr:x>
      <cdr:y>0.65334</cdr:y>
    </cdr:from>
    <cdr:to>
      <cdr:x>0.34546</cdr:x>
      <cdr:y>0.87556</cdr:y>
    </cdr:to>
    <cdr:sp macro="" textlink="">
      <cdr:nvSpPr>
        <cdr:cNvPr id="25" name="TextBox 24"/>
        <cdr:cNvSpPr txBox="1"/>
      </cdr:nvSpPr>
      <cdr:spPr>
        <a:xfrm xmlns:a="http://schemas.openxmlformats.org/drawingml/2006/main">
          <a:off x="1600210" y="2100271"/>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0.41454</cdr:x>
      <cdr:y>0.65333</cdr:y>
    </cdr:from>
    <cdr:to>
      <cdr:x>0.45454</cdr:x>
      <cdr:y>0.87555</cdr:y>
    </cdr:to>
    <cdr:sp macro="" textlink="">
      <cdr:nvSpPr>
        <cdr:cNvPr id="26" name="TextBox 25"/>
        <cdr:cNvSpPr txBox="1"/>
      </cdr:nvSpPr>
      <cdr:spPr>
        <a:xfrm xmlns:a="http://schemas.openxmlformats.org/drawingml/2006/main">
          <a:off x="2171676"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0.52545</cdr:x>
      <cdr:y>0.6563</cdr:y>
    </cdr:from>
    <cdr:to>
      <cdr:x>0.56545</cdr:x>
      <cdr:y>0.87852</cdr:y>
    </cdr:to>
    <cdr:sp macro="" textlink="">
      <cdr:nvSpPr>
        <cdr:cNvPr id="27" name="TextBox 26"/>
        <cdr:cNvSpPr txBox="1"/>
      </cdr:nvSpPr>
      <cdr:spPr>
        <a:xfrm xmlns:a="http://schemas.openxmlformats.org/drawingml/2006/main">
          <a:off x="2752715" y="2109796"/>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0.63454</cdr:x>
      <cdr:y>0.65037</cdr:y>
    </cdr:from>
    <cdr:to>
      <cdr:x>0.67454</cdr:x>
      <cdr:y>0.8726</cdr:y>
    </cdr:to>
    <cdr:sp macro="" textlink="">
      <cdr:nvSpPr>
        <cdr:cNvPr id="28" name="TextBox 27"/>
        <cdr:cNvSpPr txBox="1"/>
      </cdr:nvSpPr>
      <cdr:spPr>
        <a:xfrm xmlns:a="http://schemas.openxmlformats.org/drawingml/2006/main">
          <a:off x="3324206" y="2090724"/>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0.74909</cdr:x>
      <cdr:y>0.65037</cdr:y>
    </cdr:from>
    <cdr:to>
      <cdr:x>0.78909</cdr:x>
      <cdr:y>0.8726</cdr:y>
    </cdr:to>
    <cdr:sp macro="" textlink="">
      <cdr:nvSpPr>
        <cdr:cNvPr id="29" name="TextBox 28"/>
        <cdr:cNvSpPr txBox="1"/>
      </cdr:nvSpPr>
      <cdr:spPr>
        <a:xfrm xmlns:a="http://schemas.openxmlformats.org/drawingml/2006/main">
          <a:off x="3924300" y="2090724"/>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0.86</cdr:x>
      <cdr:y>0.6474</cdr:y>
    </cdr:from>
    <cdr:to>
      <cdr:x>0.9</cdr:x>
      <cdr:y>0.86963</cdr:y>
    </cdr:to>
    <cdr:sp macro="" textlink="">
      <cdr:nvSpPr>
        <cdr:cNvPr id="30" name="TextBox 29"/>
        <cdr:cNvSpPr txBox="1"/>
      </cdr:nvSpPr>
      <cdr:spPr>
        <a:xfrm xmlns:a="http://schemas.openxmlformats.org/drawingml/2006/main">
          <a:off x="4505325" y="2081199"/>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0.88364</cdr:x>
      <cdr:y>0.64741</cdr:y>
    </cdr:from>
    <cdr:to>
      <cdr:x>0.92364</cdr:x>
      <cdr:y>0.86963</cdr:y>
    </cdr:to>
    <cdr:sp macro="" textlink="">
      <cdr:nvSpPr>
        <cdr:cNvPr id="31" name="TextBox 30"/>
        <cdr:cNvSpPr txBox="1"/>
      </cdr:nvSpPr>
      <cdr:spPr>
        <a:xfrm xmlns:a="http://schemas.openxmlformats.org/drawingml/2006/main">
          <a:off x="4629169" y="208120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0.90909</cdr:x>
      <cdr:y>0.64741</cdr:y>
    </cdr:from>
    <cdr:to>
      <cdr:x>0.95455</cdr:x>
      <cdr:y>0.86963</cdr:y>
    </cdr:to>
    <cdr:sp macro="" textlink="">
      <cdr:nvSpPr>
        <cdr:cNvPr id="32" name="TextBox 31"/>
        <cdr:cNvSpPr txBox="1"/>
      </cdr:nvSpPr>
      <cdr:spPr>
        <a:xfrm xmlns:a="http://schemas.openxmlformats.org/drawingml/2006/main">
          <a:off x="4762495" y="2081208"/>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0.93273</cdr:x>
      <cdr:y>0.64741</cdr:y>
    </cdr:from>
    <cdr:to>
      <cdr:x>0.97454</cdr:x>
      <cdr:y>0.86963</cdr:y>
    </cdr:to>
    <cdr:sp macro="" textlink="">
      <cdr:nvSpPr>
        <cdr:cNvPr id="33" name="TextBox 32"/>
        <cdr:cNvSpPr txBox="1"/>
      </cdr:nvSpPr>
      <cdr:spPr>
        <a:xfrm xmlns:a="http://schemas.openxmlformats.org/drawingml/2006/main">
          <a:off x="4886349"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userShapes>
</file>

<file path=xl/drawings/drawing11.xml><?xml version="1.0" encoding="utf-8"?>
<xdr:wsDr xmlns:xdr="http://schemas.openxmlformats.org/drawingml/2006/spreadsheetDrawing" xmlns:a="http://schemas.openxmlformats.org/drawingml/2006/main">
  <xdr:twoCellAnchor>
    <xdr:from>
      <xdr:col>8</xdr:col>
      <xdr:colOff>485774</xdr:colOff>
      <xdr:row>3</xdr:row>
      <xdr:rowOff>28575</xdr:rowOff>
    </xdr:from>
    <xdr:to>
      <xdr:col>16</xdr:col>
      <xdr:colOff>276226</xdr:colOff>
      <xdr:row>19</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2</xdr:row>
      <xdr:rowOff>38100</xdr:rowOff>
    </xdr:from>
    <xdr:to>
      <xdr:col>7</xdr:col>
      <xdr:colOff>542925</xdr:colOff>
      <xdr:row>21</xdr:row>
      <xdr:rowOff>171450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0.09641</cdr:x>
      <cdr:y>0.51523</cdr:y>
    </cdr:from>
    <cdr:to>
      <cdr:x>0.95291</cdr:x>
      <cdr:y>0.51777</cdr:y>
    </cdr:to>
    <cdr:cxnSp macro="">
      <cdr:nvCxnSpPr>
        <cdr:cNvPr id="3" name="Straight Connector 2"/>
        <cdr:cNvCxnSpPr/>
      </cdr:nvCxnSpPr>
      <cdr:spPr>
        <a:xfrm xmlns:a="http://schemas.openxmlformats.org/drawingml/2006/main">
          <a:off x="409584" y="1933567"/>
          <a:ext cx="3638541" cy="9533"/>
        </a:xfrm>
        <a:prstGeom xmlns:a="http://schemas.openxmlformats.org/drawingml/2006/main" prst="line">
          <a:avLst/>
        </a:prstGeom>
        <a:ln xmlns:a="http://schemas.openxmlformats.org/drawingml/2006/main" w="28575"/>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xdr:wsDr xmlns:xdr="http://schemas.openxmlformats.org/drawingml/2006/spreadsheetDrawing" xmlns:a="http://schemas.openxmlformats.org/drawingml/2006/main">
  <xdr:twoCellAnchor>
    <xdr:from>
      <xdr:col>9</xdr:col>
      <xdr:colOff>438150</xdr:colOff>
      <xdr:row>1</xdr:row>
      <xdr:rowOff>142875</xdr:rowOff>
    </xdr:from>
    <xdr:to>
      <xdr:col>16</xdr:col>
      <xdr:colOff>419100</xdr:colOff>
      <xdr:row>21</xdr:row>
      <xdr:rowOff>85725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4</xdr:row>
      <xdr:rowOff>123825</xdr:rowOff>
    </xdr:from>
    <xdr:to>
      <xdr:col>8</xdr:col>
      <xdr:colOff>571499</xdr:colOff>
      <xdr:row>21</xdr:row>
      <xdr:rowOff>142875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0.1009</cdr:x>
      <cdr:y>0.23605</cdr:y>
    </cdr:from>
    <cdr:to>
      <cdr:x>0.9574</cdr:x>
      <cdr:y>0.23859</cdr:y>
    </cdr:to>
    <cdr:cxnSp macro="">
      <cdr:nvCxnSpPr>
        <cdr:cNvPr id="3" name="Straight Connector 2"/>
        <cdr:cNvCxnSpPr/>
      </cdr:nvCxnSpPr>
      <cdr:spPr>
        <a:xfrm xmlns:a="http://schemas.openxmlformats.org/drawingml/2006/main">
          <a:off x="428623" y="885845"/>
          <a:ext cx="3638541" cy="9532"/>
        </a:xfrm>
        <a:prstGeom xmlns:a="http://schemas.openxmlformats.org/drawingml/2006/main" prst="line">
          <a:avLst/>
        </a:prstGeom>
        <a:ln xmlns:a="http://schemas.openxmlformats.org/drawingml/2006/main" w="28575"/>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twoCellAnchor>
    <xdr:from>
      <xdr:col>1</xdr:col>
      <xdr:colOff>136072</xdr:colOff>
      <xdr:row>30</xdr:row>
      <xdr:rowOff>14286</xdr:rowOff>
    </xdr:from>
    <xdr:to>
      <xdr:col>9</xdr:col>
      <xdr:colOff>340179</xdr:colOff>
      <xdr:row>46</xdr:row>
      <xdr:rowOff>40821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134470</xdr:colOff>
      <xdr:row>35</xdr:row>
      <xdr:rowOff>14726</xdr:rowOff>
    </xdr:from>
    <xdr:to>
      <xdr:col>24</xdr:col>
      <xdr:colOff>601113</xdr:colOff>
      <xdr:row>55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272144</xdr:colOff>
      <xdr:row>52</xdr:row>
      <xdr:rowOff>27214</xdr:rowOff>
    </xdr:from>
    <xdr:to>
      <xdr:col>9</xdr:col>
      <xdr:colOff>285750</xdr:colOff>
      <xdr:row>66</xdr:row>
      <xdr:rowOff>122464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0.02631</cdr:x>
      <cdr:y>0.90458</cdr:y>
    </cdr:from>
    <cdr:to>
      <cdr:x>0.49097</cdr:x>
      <cdr:y>1</cdr:y>
    </cdr:to>
    <cdr:sp macro="" textlink="">
      <cdr:nvSpPr>
        <cdr:cNvPr id="2" name="TextBox 1"/>
        <cdr:cNvSpPr txBox="1"/>
      </cdr:nvSpPr>
      <cdr:spPr>
        <a:xfrm xmlns:a="http://schemas.openxmlformats.org/drawingml/2006/main">
          <a:off x="143349" y="2498676"/>
          <a:ext cx="2531654" cy="2635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t>*Excludes TT</a:t>
          </a:r>
        </a:p>
      </cdr:txBody>
    </cdr:sp>
  </cdr:relSizeAnchor>
</c:userShapes>
</file>

<file path=xl/drawings/drawing17.xml><?xml version="1.0" encoding="utf-8"?>
<xdr:wsDr xmlns:xdr="http://schemas.openxmlformats.org/drawingml/2006/spreadsheetDrawing" xmlns:a="http://schemas.openxmlformats.org/drawingml/2006/main">
  <xdr:twoCellAnchor>
    <xdr:from>
      <xdr:col>17</xdr:col>
      <xdr:colOff>276225</xdr:colOff>
      <xdr:row>8</xdr:row>
      <xdr:rowOff>100012</xdr:rowOff>
    </xdr:from>
    <xdr:to>
      <xdr:col>24</xdr:col>
      <xdr:colOff>581025</xdr:colOff>
      <xdr:row>22</xdr:row>
      <xdr:rowOff>176212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276225</xdr:colOff>
      <xdr:row>35</xdr:row>
      <xdr:rowOff>4762</xdr:rowOff>
    </xdr:from>
    <xdr:to>
      <xdr:col>24</xdr:col>
      <xdr:colOff>581025</xdr:colOff>
      <xdr:row>49</xdr:row>
      <xdr:rowOff>80962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209550</xdr:colOff>
      <xdr:row>64</xdr:row>
      <xdr:rowOff>100012</xdr:rowOff>
    </xdr:from>
    <xdr:to>
      <xdr:col>24</xdr:col>
      <xdr:colOff>514350</xdr:colOff>
      <xdr:row>78</xdr:row>
      <xdr:rowOff>176212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209550</xdr:colOff>
      <xdr:row>91</xdr:row>
      <xdr:rowOff>138112</xdr:rowOff>
    </xdr:from>
    <xdr:to>
      <xdr:col>24</xdr:col>
      <xdr:colOff>514350</xdr:colOff>
      <xdr:row>106</xdr:row>
      <xdr:rowOff>23812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361950</xdr:colOff>
      <xdr:row>122</xdr:row>
      <xdr:rowOff>23812</xdr:rowOff>
    </xdr:from>
    <xdr:to>
      <xdr:col>25</xdr:col>
      <xdr:colOff>57150</xdr:colOff>
      <xdr:row>136</xdr:row>
      <xdr:rowOff>100012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361950</xdr:colOff>
      <xdr:row>151</xdr:row>
      <xdr:rowOff>23812</xdr:rowOff>
    </xdr:from>
    <xdr:to>
      <xdr:col>25</xdr:col>
      <xdr:colOff>57150</xdr:colOff>
      <xdr:row>165</xdr:row>
      <xdr:rowOff>100012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520512</xdr:colOff>
      <xdr:row>7</xdr:row>
      <xdr:rowOff>106175</xdr:rowOff>
    </xdr:from>
    <xdr:to>
      <xdr:col>34</xdr:col>
      <xdr:colOff>215712</xdr:colOff>
      <xdr:row>21</xdr:row>
      <xdr:rowOff>182375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180975</xdr:colOff>
      <xdr:row>11</xdr:row>
      <xdr:rowOff>14287</xdr:rowOff>
    </xdr:from>
    <xdr:to>
      <xdr:col>14</xdr:col>
      <xdr:colOff>76200</xdr:colOff>
      <xdr:row>31</xdr:row>
      <xdr:rowOff>47625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104775</xdr:colOff>
      <xdr:row>4</xdr:row>
      <xdr:rowOff>28575</xdr:rowOff>
    </xdr:from>
    <xdr:to>
      <xdr:col>23</xdr:col>
      <xdr:colOff>447675</xdr:colOff>
      <xdr:row>23</xdr:row>
      <xdr:rowOff>161925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0.08364</cdr:x>
      <cdr:y>0.65333</cdr:y>
    </cdr:from>
    <cdr:to>
      <cdr:x>0.12364</cdr:x>
      <cdr:y>0.87556</cdr:y>
    </cdr:to>
    <cdr:sp macro="" textlink="">
      <cdr:nvSpPr>
        <cdr:cNvPr id="2" name="TextBox 1"/>
        <cdr:cNvSpPr txBox="1"/>
      </cdr:nvSpPr>
      <cdr:spPr>
        <a:xfrm xmlns:a="http://schemas.openxmlformats.org/drawingml/2006/main">
          <a:off x="438151"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0.11091</cdr:x>
      <cdr:y>0.65333</cdr:y>
    </cdr:from>
    <cdr:to>
      <cdr:x>0.15091</cdr:x>
      <cdr:y>0.87556</cdr:y>
    </cdr:to>
    <cdr:sp macro="" textlink="">
      <cdr:nvSpPr>
        <cdr:cNvPr id="3" name="TextBox 2"/>
        <cdr:cNvSpPr txBox="1"/>
      </cdr:nvSpPr>
      <cdr:spPr>
        <a:xfrm xmlns:a="http://schemas.openxmlformats.org/drawingml/2006/main">
          <a:off x="581026"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0.13636</cdr:x>
      <cdr:y>0.65333</cdr:y>
    </cdr:from>
    <cdr:to>
      <cdr:x>0.18182</cdr:x>
      <cdr:y>0.87556</cdr:y>
    </cdr:to>
    <cdr:sp macro="" textlink="">
      <cdr:nvSpPr>
        <cdr:cNvPr id="4" name="TextBox 3"/>
        <cdr:cNvSpPr txBox="1"/>
      </cdr:nvSpPr>
      <cdr:spPr>
        <a:xfrm xmlns:a="http://schemas.openxmlformats.org/drawingml/2006/main">
          <a:off x="714375" y="21002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0.16182</cdr:x>
      <cdr:y>0.65037</cdr:y>
    </cdr:from>
    <cdr:to>
      <cdr:x>0.20364</cdr:x>
      <cdr:y>0.87259</cdr:y>
    </cdr:to>
    <cdr:sp macro="" textlink="">
      <cdr:nvSpPr>
        <cdr:cNvPr id="5" name="TextBox 4"/>
        <cdr:cNvSpPr txBox="1"/>
      </cdr:nvSpPr>
      <cdr:spPr>
        <a:xfrm xmlns:a="http://schemas.openxmlformats.org/drawingml/2006/main">
          <a:off x="847725" y="20907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0.23455</cdr:x>
      <cdr:y>0.65037</cdr:y>
    </cdr:from>
    <cdr:to>
      <cdr:x>0.27455</cdr:x>
      <cdr:y>0.87259</cdr:y>
    </cdr:to>
    <cdr:sp macro="" textlink="">
      <cdr:nvSpPr>
        <cdr:cNvPr id="6" name="TextBox 5"/>
        <cdr:cNvSpPr txBox="1"/>
      </cdr:nvSpPr>
      <cdr:spPr>
        <a:xfrm xmlns:a="http://schemas.openxmlformats.org/drawingml/2006/main">
          <a:off x="12287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0.26</cdr:x>
      <cdr:y>0.65037</cdr:y>
    </cdr:from>
    <cdr:to>
      <cdr:x>0.30545</cdr:x>
      <cdr:y>0.87259</cdr:y>
    </cdr:to>
    <cdr:sp macro="" textlink="">
      <cdr:nvSpPr>
        <cdr:cNvPr id="7" name="TextBox 6"/>
        <cdr:cNvSpPr txBox="1"/>
      </cdr:nvSpPr>
      <cdr:spPr>
        <a:xfrm xmlns:a="http://schemas.openxmlformats.org/drawingml/2006/main">
          <a:off x="1362075" y="2090738"/>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0.28545</cdr:x>
      <cdr:y>0.64741</cdr:y>
    </cdr:from>
    <cdr:to>
      <cdr:x>0.32727</cdr:x>
      <cdr:y>0.86963</cdr:y>
    </cdr:to>
    <cdr:sp macro="" textlink="">
      <cdr:nvSpPr>
        <cdr:cNvPr id="8" name="TextBox 7"/>
        <cdr:cNvSpPr txBox="1"/>
      </cdr:nvSpPr>
      <cdr:spPr>
        <a:xfrm xmlns:a="http://schemas.openxmlformats.org/drawingml/2006/main">
          <a:off x="1495425" y="2081213"/>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0.36545</cdr:x>
      <cdr:y>0.64741</cdr:y>
    </cdr:from>
    <cdr:to>
      <cdr:x>0.40545</cdr:x>
      <cdr:y>0.86963</cdr:y>
    </cdr:to>
    <cdr:sp macro="" textlink="">
      <cdr:nvSpPr>
        <cdr:cNvPr id="9" name="TextBox 8"/>
        <cdr:cNvSpPr txBox="1"/>
      </cdr:nvSpPr>
      <cdr:spPr>
        <a:xfrm xmlns:a="http://schemas.openxmlformats.org/drawingml/2006/main">
          <a:off x="19145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0.39091</cdr:x>
      <cdr:y>0.64741</cdr:y>
    </cdr:from>
    <cdr:to>
      <cdr:x>0.43636</cdr:x>
      <cdr:y>0.86963</cdr:y>
    </cdr:to>
    <cdr:sp macro="" textlink="">
      <cdr:nvSpPr>
        <cdr:cNvPr id="10" name="TextBox 9"/>
        <cdr:cNvSpPr txBox="1"/>
      </cdr:nvSpPr>
      <cdr:spPr>
        <a:xfrm xmlns:a="http://schemas.openxmlformats.org/drawingml/2006/main">
          <a:off x="2047875" y="208121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0.41636</cdr:x>
      <cdr:y>0.64444</cdr:y>
    </cdr:from>
    <cdr:to>
      <cdr:x>0.45818</cdr:x>
      <cdr:y>0.86667</cdr:y>
    </cdr:to>
    <cdr:sp macro="" textlink="">
      <cdr:nvSpPr>
        <cdr:cNvPr id="11" name="TextBox 10"/>
        <cdr:cNvSpPr txBox="1"/>
      </cdr:nvSpPr>
      <cdr:spPr>
        <a:xfrm xmlns:a="http://schemas.openxmlformats.org/drawingml/2006/main">
          <a:off x="2181225" y="207168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0.49273</cdr:x>
      <cdr:y>0.64148</cdr:y>
    </cdr:from>
    <cdr:to>
      <cdr:x>0.53273</cdr:x>
      <cdr:y>0.8637</cdr:y>
    </cdr:to>
    <cdr:sp macro="" textlink="">
      <cdr:nvSpPr>
        <cdr:cNvPr id="12" name="TextBox 11"/>
        <cdr:cNvSpPr txBox="1"/>
      </cdr:nvSpPr>
      <cdr:spPr>
        <a:xfrm xmlns:a="http://schemas.openxmlformats.org/drawingml/2006/main">
          <a:off x="25812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0.51818</cdr:x>
      <cdr:y>0.64148</cdr:y>
    </cdr:from>
    <cdr:to>
      <cdr:x>0.56364</cdr:x>
      <cdr:y>0.8637</cdr:y>
    </cdr:to>
    <cdr:sp macro="" textlink="">
      <cdr:nvSpPr>
        <cdr:cNvPr id="13" name="TextBox 12"/>
        <cdr:cNvSpPr txBox="1"/>
      </cdr:nvSpPr>
      <cdr:spPr>
        <a:xfrm xmlns:a="http://schemas.openxmlformats.org/drawingml/2006/main">
          <a:off x="27146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0.54364</cdr:x>
      <cdr:y>0.63852</cdr:y>
    </cdr:from>
    <cdr:to>
      <cdr:x>0.58545</cdr:x>
      <cdr:y>0.86074</cdr:y>
    </cdr:to>
    <cdr:sp macro="" textlink="">
      <cdr:nvSpPr>
        <cdr:cNvPr id="14" name="TextBox 13"/>
        <cdr:cNvSpPr txBox="1"/>
      </cdr:nvSpPr>
      <cdr:spPr>
        <a:xfrm xmlns:a="http://schemas.openxmlformats.org/drawingml/2006/main">
          <a:off x="28479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0.62364</cdr:x>
      <cdr:y>0.64148</cdr:y>
    </cdr:from>
    <cdr:to>
      <cdr:x>0.66364</cdr:x>
      <cdr:y>0.8637</cdr:y>
    </cdr:to>
    <cdr:sp macro="" textlink="">
      <cdr:nvSpPr>
        <cdr:cNvPr id="15" name="TextBox 14"/>
        <cdr:cNvSpPr txBox="1"/>
      </cdr:nvSpPr>
      <cdr:spPr>
        <a:xfrm xmlns:a="http://schemas.openxmlformats.org/drawingml/2006/main">
          <a:off x="32670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0.64909</cdr:x>
      <cdr:y>0.64148</cdr:y>
    </cdr:from>
    <cdr:to>
      <cdr:x>0.69455</cdr:x>
      <cdr:y>0.8637</cdr:y>
    </cdr:to>
    <cdr:sp macro="" textlink="">
      <cdr:nvSpPr>
        <cdr:cNvPr id="16" name="TextBox 15"/>
        <cdr:cNvSpPr txBox="1"/>
      </cdr:nvSpPr>
      <cdr:spPr>
        <a:xfrm xmlns:a="http://schemas.openxmlformats.org/drawingml/2006/main">
          <a:off x="34004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0.67455</cdr:x>
      <cdr:y>0.63852</cdr:y>
    </cdr:from>
    <cdr:to>
      <cdr:x>0.71636</cdr:x>
      <cdr:y>0.86074</cdr:y>
    </cdr:to>
    <cdr:sp macro="" textlink="">
      <cdr:nvSpPr>
        <cdr:cNvPr id="17" name="TextBox 16"/>
        <cdr:cNvSpPr txBox="1"/>
      </cdr:nvSpPr>
      <cdr:spPr>
        <a:xfrm xmlns:a="http://schemas.openxmlformats.org/drawingml/2006/main">
          <a:off x="35337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0.74182</cdr:x>
      <cdr:y>0.64148</cdr:y>
    </cdr:from>
    <cdr:to>
      <cdr:x>0.78182</cdr:x>
      <cdr:y>0.8637</cdr:y>
    </cdr:to>
    <cdr:sp macro="" textlink="">
      <cdr:nvSpPr>
        <cdr:cNvPr id="18" name="TextBox 17"/>
        <cdr:cNvSpPr txBox="1"/>
      </cdr:nvSpPr>
      <cdr:spPr>
        <a:xfrm xmlns:a="http://schemas.openxmlformats.org/drawingml/2006/main">
          <a:off x="38862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0.76727</cdr:x>
      <cdr:y>0.64148</cdr:y>
    </cdr:from>
    <cdr:to>
      <cdr:x>0.81273</cdr:x>
      <cdr:y>0.8637</cdr:y>
    </cdr:to>
    <cdr:sp macro="" textlink="">
      <cdr:nvSpPr>
        <cdr:cNvPr id="19" name="TextBox 18"/>
        <cdr:cNvSpPr txBox="1"/>
      </cdr:nvSpPr>
      <cdr:spPr>
        <a:xfrm xmlns:a="http://schemas.openxmlformats.org/drawingml/2006/main">
          <a:off x="4019550"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0.79273</cdr:x>
      <cdr:y>0.63852</cdr:y>
    </cdr:from>
    <cdr:to>
      <cdr:x>0.83455</cdr:x>
      <cdr:y>0.86074</cdr:y>
    </cdr:to>
    <cdr:sp macro="" textlink="">
      <cdr:nvSpPr>
        <cdr:cNvPr id="20" name="TextBox 19"/>
        <cdr:cNvSpPr txBox="1"/>
      </cdr:nvSpPr>
      <cdr:spPr>
        <a:xfrm xmlns:a="http://schemas.openxmlformats.org/drawingml/2006/main">
          <a:off x="4152900"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0.86364</cdr:x>
      <cdr:y>0.64148</cdr:y>
    </cdr:from>
    <cdr:to>
      <cdr:x>0.90364</cdr:x>
      <cdr:y>0.8637</cdr:y>
    </cdr:to>
    <cdr:sp macro="" textlink="">
      <cdr:nvSpPr>
        <cdr:cNvPr id="21" name="TextBox 20"/>
        <cdr:cNvSpPr txBox="1"/>
      </cdr:nvSpPr>
      <cdr:spPr>
        <a:xfrm xmlns:a="http://schemas.openxmlformats.org/drawingml/2006/main">
          <a:off x="45243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0.88909</cdr:x>
      <cdr:y>0.64148</cdr:y>
    </cdr:from>
    <cdr:to>
      <cdr:x>0.93455</cdr:x>
      <cdr:y>0.8637</cdr:y>
    </cdr:to>
    <cdr:sp macro="" textlink="">
      <cdr:nvSpPr>
        <cdr:cNvPr id="22" name="TextBox 21"/>
        <cdr:cNvSpPr txBox="1"/>
      </cdr:nvSpPr>
      <cdr:spPr>
        <a:xfrm xmlns:a="http://schemas.openxmlformats.org/drawingml/2006/main">
          <a:off x="46577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0.91455</cdr:x>
      <cdr:y>0.63852</cdr:y>
    </cdr:from>
    <cdr:to>
      <cdr:x>0.95636</cdr:x>
      <cdr:y>0.86074</cdr:y>
    </cdr:to>
    <cdr:sp macro="" textlink="">
      <cdr:nvSpPr>
        <cdr:cNvPr id="23" name="TextBox 22"/>
        <cdr:cNvSpPr txBox="1"/>
      </cdr:nvSpPr>
      <cdr:spPr>
        <a:xfrm xmlns:a="http://schemas.openxmlformats.org/drawingml/2006/main">
          <a:off x="47910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0.21273</cdr:x>
      <cdr:y>0.65037</cdr:y>
    </cdr:from>
    <cdr:to>
      <cdr:x>0.25273</cdr:x>
      <cdr:y>0.87259</cdr:y>
    </cdr:to>
    <cdr:sp macro="" textlink="">
      <cdr:nvSpPr>
        <cdr:cNvPr id="24" name="TextBox 23"/>
        <cdr:cNvSpPr txBox="1"/>
      </cdr:nvSpPr>
      <cdr:spPr>
        <a:xfrm xmlns:a="http://schemas.openxmlformats.org/drawingml/2006/main">
          <a:off x="11144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0.34182</cdr:x>
      <cdr:y>0.64741</cdr:y>
    </cdr:from>
    <cdr:to>
      <cdr:x>0.38182</cdr:x>
      <cdr:y>0.86963</cdr:y>
    </cdr:to>
    <cdr:sp macro="" textlink="">
      <cdr:nvSpPr>
        <cdr:cNvPr id="25" name="TextBox 24"/>
        <cdr:cNvSpPr txBox="1"/>
      </cdr:nvSpPr>
      <cdr:spPr>
        <a:xfrm xmlns:a="http://schemas.openxmlformats.org/drawingml/2006/main">
          <a:off x="1790701"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0.46545</cdr:x>
      <cdr:y>0.64148</cdr:y>
    </cdr:from>
    <cdr:to>
      <cdr:x>0.50545</cdr:x>
      <cdr:y>0.8637</cdr:y>
    </cdr:to>
    <cdr:sp macro="" textlink="">
      <cdr:nvSpPr>
        <cdr:cNvPr id="26" name="TextBox 25"/>
        <cdr:cNvSpPr txBox="1"/>
      </cdr:nvSpPr>
      <cdr:spPr>
        <a:xfrm xmlns:a="http://schemas.openxmlformats.org/drawingml/2006/main">
          <a:off x="24384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0.59818</cdr:x>
      <cdr:y>0.64741</cdr:y>
    </cdr:from>
    <cdr:to>
      <cdr:x>0.63818</cdr:x>
      <cdr:y>0.86963</cdr:y>
    </cdr:to>
    <cdr:sp macro="" textlink="">
      <cdr:nvSpPr>
        <cdr:cNvPr id="27" name="TextBox 26"/>
        <cdr:cNvSpPr txBox="1"/>
      </cdr:nvSpPr>
      <cdr:spPr>
        <a:xfrm xmlns:a="http://schemas.openxmlformats.org/drawingml/2006/main">
          <a:off x="31337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0.71636</cdr:x>
      <cdr:y>0.64444</cdr:y>
    </cdr:from>
    <cdr:to>
      <cdr:x>0.75636</cdr:x>
      <cdr:y>0.86667</cdr:y>
    </cdr:to>
    <cdr:sp macro="" textlink="">
      <cdr:nvSpPr>
        <cdr:cNvPr id="28" name="TextBox 27"/>
        <cdr:cNvSpPr txBox="1"/>
      </cdr:nvSpPr>
      <cdr:spPr>
        <a:xfrm xmlns:a="http://schemas.openxmlformats.org/drawingml/2006/main">
          <a:off x="37528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0.84</cdr:x>
      <cdr:y>0.64444</cdr:y>
    </cdr:from>
    <cdr:to>
      <cdr:x>0.88</cdr:x>
      <cdr:y>0.86667</cdr:y>
    </cdr:to>
    <cdr:sp macro="" textlink="">
      <cdr:nvSpPr>
        <cdr:cNvPr id="29" name="TextBox 28"/>
        <cdr:cNvSpPr txBox="1"/>
      </cdr:nvSpPr>
      <cdr:spPr>
        <a:xfrm xmlns:a="http://schemas.openxmlformats.org/drawingml/2006/main">
          <a:off x="44005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userShapes>
</file>

<file path=xl/drawings/drawing20.xml><?xml version="1.0" encoding="utf-8"?>
<xdr:wsDr xmlns:xdr="http://schemas.openxmlformats.org/drawingml/2006/spreadsheetDrawing" xmlns:a="http://schemas.openxmlformats.org/drawingml/2006/main">
  <xdr:twoCellAnchor>
    <xdr:from>
      <xdr:col>29</xdr:col>
      <xdr:colOff>566057</xdr:colOff>
      <xdr:row>27</xdr:row>
      <xdr:rowOff>108858</xdr:rowOff>
    </xdr:from>
    <xdr:to>
      <xdr:col>38</xdr:col>
      <xdr:colOff>247650</xdr:colOff>
      <xdr:row>43</xdr:row>
      <xdr:rowOff>142876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3</xdr:col>
      <xdr:colOff>526676</xdr:colOff>
      <xdr:row>15</xdr:row>
      <xdr:rowOff>54068</xdr:rowOff>
    </xdr:from>
    <xdr:to>
      <xdr:col>13</xdr:col>
      <xdr:colOff>164726</xdr:colOff>
      <xdr:row>36</xdr:row>
      <xdr:rowOff>11206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3</xdr:col>
      <xdr:colOff>7842</xdr:colOff>
      <xdr:row>13</xdr:row>
      <xdr:rowOff>4200</xdr:rowOff>
    </xdr:from>
    <xdr:to>
      <xdr:col>11</xdr:col>
      <xdr:colOff>36418</xdr:colOff>
      <xdr:row>30</xdr:row>
      <xdr:rowOff>85163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323849</xdr:colOff>
      <xdr:row>13</xdr:row>
      <xdr:rowOff>133350</xdr:rowOff>
    </xdr:from>
    <xdr:to>
      <xdr:col>25</xdr:col>
      <xdr:colOff>47624</xdr:colOff>
      <xdr:row>44</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581105</xdr:colOff>
      <xdr:row>172</xdr:row>
      <xdr:rowOff>178014</xdr:rowOff>
    </xdr:from>
    <xdr:to>
      <xdr:col>11</xdr:col>
      <xdr:colOff>43224</xdr:colOff>
      <xdr:row>190</xdr:row>
      <xdr:rowOff>132070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171</xdr:row>
      <xdr:rowOff>168088</xdr:rowOff>
    </xdr:from>
    <xdr:to>
      <xdr:col>15</xdr:col>
      <xdr:colOff>313765</xdr:colOff>
      <xdr:row>189</xdr:row>
      <xdr:rowOff>122144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683559</xdr:colOff>
      <xdr:row>172</xdr:row>
      <xdr:rowOff>0</xdr:rowOff>
    </xdr:from>
    <xdr:to>
      <xdr:col>15</xdr:col>
      <xdr:colOff>145677</xdr:colOff>
      <xdr:row>189</xdr:row>
      <xdr:rowOff>166968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0.46053</cdr:x>
      <cdr:y>0.63075</cdr:y>
    </cdr:from>
    <cdr:to>
      <cdr:x>0.60816</cdr:x>
      <cdr:y>0.85298</cdr:y>
    </cdr:to>
    <cdr:sp macro="" textlink="">
      <cdr:nvSpPr>
        <cdr:cNvPr id="36" name="TextBox 1"/>
        <cdr:cNvSpPr txBox="1"/>
      </cdr:nvSpPr>
      <cdr:spPr>
        <a:xfrm xmlns:a="http://schemas.openxmlformats.org/drawingml/2006/main">
          <a:off x="2594537" y="2269564"/>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0.08062</cdr:x>
      <cdr:y>0.62141</cdr:y>
    </cdr:from>
    <cdr:to>
      <cdr:x>0.22824</cdr:x>
      <cdr:y>0.84364</cdr:y>
    </cdr:to>
    <cdr:sp macro="" textlink="">
      <cdr:nvSpPr>
        <cdr:cNvPr id="37" name="TextBox 1"/>
        <cdr:cNvSpPr txBox="1"/>
      </cdr:nvSpPr>
      <cdr:spPr>
        <a:xfrm xmlns:a="http://schemas.openxmlformats.org/drawingml/2006/main">
          <a:off x="454212" y="2235947"/>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0.20196</cdr:x>
      <cdr:y>0.62763</cdr:y>
    </cdr:from>
    <cdr:to>
      <cdr:x>0.34958</cdr:x>
      <cdr:y>0.84986</cdr:y>
    </cdr:to>
    <cdr:sp macro="" textlink="">
      <cdr:nvSpPr>
        <cdr:cNvPr id="38" name="TextBox 1"/>
        <cdr:cNvSpPr txBox="1"/>
      </cdr:nvSpPr>
      <cdr:spPr>
        <a:xfrm xmlns:a="http://schemas.openxmlformats.org/drawingml/2006/main">
          <a:off x="1137771" y="2258358"/>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0.33323</cdr:x>
      <cdr:y>0.62141</cdr:y>
    </cdr:from>
    <cdr:to>
      <cdr:x>0.48086</cdr:x>
      <cdr:y>0.84364</cdr:y>
    </cdr:to>
    <cdr:sp macro="" textlink="">
      <cdr:nvSpPr>
        <cdr:cNvPr id="39" name="TextBox 1"/>
        <cdr:cNvSpPr txBox="1"/>
      </cdr:nvSpPr>
      <cdr:spPr>
        <a:xfrm xmlns:a="http://schemas.openxmlformats.org/drawingml/2006/main">
          <a:off x="1877359" y="2235947"/>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0.58584</cdr:x>
      <cdr:y>0.63698</cdr:y>
    </cdr:from>
    <cdr:to>
      <cdr:x>0.73347</cdr:x>
      <cdr:y>0.85921</cdr:y>
    </cdr:to>
    <cdr:sp macro="" textlink="">
      <cdr:nvSpPr>
        <cdr:cNvPr id="40" name="TextBox 1"/>
        <cdr:cNvSpPr txBox="1"/>
      </cdr:nvSpPr>
      <cdr:spPr>
        <a:xfrm xmlns:a="http://schemas.openxmlformats.org/drawingml/2006/main">
          <a:off x="3300505" y="2291977"/>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0.71314</cdr:x>
      <cdr:y>0.63386</cdr:y>
    </cdr:from>
    <cdr:to>
      <cdr:x>0.86077</cdr:x>
      <cdr:y>0.85609</cdr:y>
    </cdr:to>
    <cdr:sp macro="" textlink="">
      <cdr:nvSpPr>
        <cdr:cNvPr id="41" name="TextBox 1"/>
        <cdr:cNvSpPr txBox="1"/>
      </cdr:nvSpPr>
      <cdr:spPr>
        <a:xfrm xmlns:a="http://schemas.openxmlformats.org/drawingml/2006/main">
          <a:off x="4017682" y="2280770"/>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dr:relSizeAnchor xmlns:cdr="http://schemas.openxmlformats.org/drawingml/2006/chartDrawing">
    <cdr:from>
      <cdr:x>0.83846</cdr:x>
      <cdr:y>0.64321</cdr:y>
    </cdr:from>
    <cdr:to>
      <cdr:x>0.98608</cdr:x>
      <cdr:y>0.86544</cdr:y>
    </cdr:to>
    <cdr:sp macro="" textlink="">
      <cdr:nvSpPr>
        <cdr:cNvPr id="42" name="TextBox 1"/>
        <cdr:cNvSpPr txBox="1"/>
      </cdr:nvSpPr>
      <cdr:spPr>
        <a:xfrm xmlns:a="http://schemas.openxmlformats.org/drawingml/2006/main">
          <a:off x="4723654" y="2314387"/>
          <a:ext cx="831664" cy="799630"/>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t>1992 - 1996</a:t>
          </a:r>
        </a:p>
        <a:p xmlns:a="http://schemas.openxmlformats.org/drawingml/2006/main">
          <a:r>
            <a:rPr lang="en-US" sz="1000"/>
            <a:t>1997 - 2001</a:t>
          </a:r>
        </a:p>
        <a:p xmlns:a="http://schemas.openxmlformats.org/drawingml/2006/main">
          <a:r>
            <a:rPr lang="en-US" sz="1000"/>
            <a:t>2002 - 2006</a:t>
          </a:r>
        </a:p>
        <a:p xmlns:a="http://schemas.openxmlformats.org/drawingml/2006/main">
          <a:r>
            <a:rPr lang="en-US" sz="1000"/>
            <a:t>2007 - 2011</a:t>
          </a:r>
        </a:p>
      </cdr:txBody>
    </cdr:sp>
  </cdr:relSizeAnchor>
</c:userShapes>
</file>

<file path=xl/drawings/drawing4.xml><?xml version="1.0" encoding="utf-8"?>
<c:userShapes xmlns:c="http://schemas.openxmlformats.org/drawingml/2006/chart">
  <cdr:relSizeAnchor xmlns:cdr="http://schemas.openxmlformats.org/drawingml/2006/chartDrawing">
    <cdr:from>
      <cdr:x>0.08364</cdr:x>
      <cdr:y>0.65333</cdr:y>
    </cdr:from>
    <cdr:to>
      <cdr:x>0.12364</cdr:x>
      <cdr:y>0.87556</cdr:y>
    </cdr:to>
    <cdr:sp macro="" textlink="">
      <cdr:nvSpPr>
        <cdr:cNvPr id="2" name="TextBox 1"/>
        <cdr:cNvSpPr txBox="1"/>
      </cdr:nvSpPr>
      <cdr:spPr>
        <a:xfrm xmlns:a="http://schemas.openxmlformats.org/drawingml/2006/main">
          <a:off x="438151"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0.11091</cdr:x>
      <cdr:y>0.65333</cdr:y>
    </cdr:from>
    <cdr:to>
      <cdr:x>0.15091</cdr:x>
      <cdr:y>0.87556</cdr:y>
    </cdr:to>
    <cdr:sp macro="" textlink="">
      <cdr:nvSpPr>
        <cdr:cNvPr id="3" name="TextBox 2"/>
        <cdr:cNvSpPr txBox="1"/>
      </cdr:nvSpPr>
      <cdr:spPr>
        <a:xfrm xmlns:a="http://schemas.openxmlformats.org/drawingml/2006/main">
          <a:off x="581026"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0.13636</cdr:x>
      <cdr:y>0.65333</cdr:y>
    </cdr:from>
    <cdr:to>
      <cdr:x>0.18182</cdr:x>
      <cdr:y>0.87556</cdr:y>
    </cdr:to>
    <cdr:sp macro="" textlink="">
      <cdr:nvSpPr>
        <cdr:cNvPr id="4" name="TextBox 3"/>
        <cdr:cNvSpPr txBox="1"/>
      </cdr:nvSpPr>
      <cdr:spPr>
        <a:xfrm xmlns:a="http://schemas.openxmlformats.org/drawingml/2006/main">
          <a:off x="714375" y="21002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0.16182</cdr:x>
      <cdr:y>0.65037</cdr:y>
    </cdr:from>
    <cdr:to>
      <cdr:x>0.20364</cdr:x>
      <cdr:y>0.87259</cdr:y>
    </cdr:to>
    <cdr:sp macro="" textlink="">
      <cdr:nvSpPr>
        <cdr:cNvPr id="5" name="TextBox 4"/>
        <cdr:cNvSpPr txBox="1"/>
      </cdr:nvSpPr>
      <cdr:spPr>
        <a:xfrm xmlns:a="http://schemas.openxmlformats.org/drawingml/2006/main">
          <a:off x="847725" y="20907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0.23455</cdr:x>
      <cdr:y>0.65037</cdr:y>
    </cdr:from>
    <cdr:to>
      <cdr:x>0.27455</cdr:x>
      <cdr:y>0.87259</cdr:y>
    </cdr:to>
    <cdr:sp macro="" textlink="">
      <cdr:nvSpPr>
        <cdr:cNvPr id="6" name="TextBox 5"/>
        <cdr:cNvSpPr txBox="1"/>
      </cdr:nvSpPr>
      <cdr:spPr>
        <a:xfrm xmlns:a="http://schemas.openxmlformats.org/drawingml/2006/main">
          <a:off x="12287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0.26</cdr:x>
      <cdr:y>0.65037</cdr:y>
    </cdr:from>
    <cdr:to>
      <cdr:x>0.30545</cdr:x>
      <cdr:y>0.87259</cdr:y>
    </cdr:to>
    <cdr:sp macro="" textlink="">
      <cdr:nvSpPr>
        <cdr:cNvPr id="7" name="TextBox 6"/>
        <cdr:cNvSpPr txBox="1"/>
      </cdr:nvSpPr>
      <cdr:spPr>
        <a:xfrm xmlns:a="http://schemas.openxmlformats.org/drawingml/2006/main">
          <a:off x="1362075" y="2090738"/>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0.28545</cdr:x>
      <cdr:y>0.64741</cdr:y>
    </cdr:from>
    <cdr:to>
      <cdr:x>0.32727</cdr:x>
      <cdr:y>0.86963</cdr:y>
    </cdr:to>
    <cdr:sp macro="" textlink="">
      <cdr:nvSpPr>
        <cdr:cNvPr id="8" name="TextBox 7"/>
        <cdr:cNvSpPr txBox="1"/>
      </cdr:nvSpPr>
      <cdr:spPr>
        <a:xfrm xmlns:a="http://schemas.openxmlformats.org/drawingml/2006/main">
          <a:off x="1495425" y="2081213"/>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0.36545</cdr:x>
      <cdr:y>0.64741</cdr:y>
    </cdr:from>
    <cdr:to>
      <cdr:x>0.40545</cdr:x>
      <cdr:y>0.86963</cdr:y>
    </cdr:to>
    <cdr:sp macro="" textlink="">
      <cdr:nvSpPr>
        <cdr:cNvPr id="9" name="TextBox 8"/>
        <cdr:cNvSpPr txBox="1"/>
      </cdr:nvSpPr>
      <cdr:spPr>
        <a:xfrm xmlns:a="http://schemas.openxmlformats.org/drawingml/2006/main">
          <a:off x="19145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0.39091</cdr:x>
      <cdr:y>0.64741</cdr:y>
    </cdr:from>
    <cdr:to>
      <cdr:x>0.43636</cdr:x>
      <cdr:y>0.86963</cdr:y>
    </cdr:to>
    <cdr:sp macro="" textlink="">
      <cdr:nvSpPr>
        <cdr:cNvPr id="10" name="TextBox 9"/>
        <cdr:cNvSpPr txBox="1"/>
      </cdr:nvSpPr>
      <cdr:spPr>
        <a:xfrm xmlns:a="http://schemas.openxmlformats.org/drawingml/2006/main">
          <a:off x="2047875" y="208121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0.41636</cdr:x>
      <cdr:y>0.64444</cdr:y>
    </cdr:from>
    <cdr:to>
      <cdr:x>0.45818</cdr:x>
      <cdr:y>0.86667</cdr:y>
    </cdr:to>
    <cdr:sp macro="" textlink="">
      <cdr:nvSpPr>
        <cdr:cNvPr id="11" name="TextBox 10"/>
        <cdr:cNvSpPr txBox="1"/>
      </cdr:nvSpPr>
      <cdr:spPr>
        <a:xfrm xmlns:a="http://schemas.openxmlformats.org/drawingml/2006/main">
          <a:off x="2181225" y="207168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0.49273</cdr:x>
      <cdr:y>0.64148</cdr:y>
    </cdr:from>
    <cdr:to>
      <cdr:x>0.53273</cdr:x>
      <cdr:y>0.8637</cdr:y>
    </cdr:to>
    <cdr:sp macro="" textlink="">
      <cdr:nvSpPr>
        <cdr:cNvPr id="12" name="TextBox 11"/>
        <cdr:cNvSpPr txBox="1"/>
      </cdr:nvSpPr>
      <cdr:spPr>
        <a:xfrm xmlns:a="http://schemas.openxmlformats.org/drawingml/2006/main">
          <a:off x="25812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0.51818</cdr:x>
      <cdr:y>0.64148</cdr:y>
    </cdr:from>
    <cdr:to>
      <cdr:x>0.56364</cdr:x>
      <cdr:y>0.8637</cdr:y>
    </cdr:to>
    <cdr:sp macro="" textlink="">
      <cdr:nvSpPr>
        <cdr:cNvPr id="13" name="TextBox 12"/>
        <cdr:cNvSpPr txBox="1"/>
      </cdr:nvSpPr>
      <cdr:spPr>
        <a:xfrm xmlns:a="http://schemas.openxmlformats.org/drawingml/2006/main">
          <a:off x="27146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0.54364</cdr:x>
      <cdr:y>0.63852</cdr:y>
    </cdr:from>
    <cdr:to>
      <cdr:x>0.58545</cdr:x>
      <cdr:y>0.86074</cdr:y>
    </cdr:to>
    <cdr:sp macro="" textlink="">
      <cdr:nvSpPr>
        <cdr:cNvPr id="14" name="TextBox 13"/>
        <cdr:cNvSpPr txBox="1"/>
      </cdr:nvSpPr>
      <cdr:spPr>
        <a:xfrm xmlns:a="http://schemas.openxmlformats.org/drawingml/2006/main">
          <a:off x="28479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0.62364</cdr:x>
      <cdr:y>0.64148</cdr:y>
    </cdr:from>
    <cdr:to>
      <cdr:x>0.66364</cdr:x>
      <cdr:y>0.8637</cdr:y>
    </cdr:to>
    <cdr:sp macro="" textlink="">
      <cdr:nvSpPr>
        <cdr:cNvPr id="15" name="TextBox 14"/>
        <cdr:cNvSpPr txBox="1"/>
      </cdr:nvSpPr>
      <cdr:spPr>
        <a:xfrm xmlns:a="http://schemas.openxmlformats.org/drawingml/2006/main">
          <a:off x="32670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0.64909</cdr:x>
      <cdr:y>0.64148</cdr:y>
    </cdr:from>
    <cdr:to>
      <cdr:x>0.69455</cdr:x>
      <cdr:y>0.8637</cdr:y>
    </cdr:to>
    <cdr:sp macro="" textlink="">
      <cdr:nvSpPr>
        <cdr:cNvPr id="16" name="TextBox 15"/>
        <cdr:cNvSpPr txBox="1"/>
      </cdr:nvSpPr>
      <cdr:spPr>
        <a:xfrm xmlns:a="http://schemas.openxmlformats.org/drawingml/2006/main">
          <a:off x="34004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0.67455</cdr:x>
      <cdr:y>0.63852</cdr:y>
    </cdr:from>
    <cdr:to>
      <cdr:x>0.71636</cdr:x>
      <cdr:y>0.86074</cdr:y>
    </cdr:to>
    <cdr:sp macro="" textlink="">
      <cdr:nvSpPr>
        <cdr:cNvPr id="17" name="TextBox 16"/>
        <cdr:cNvSpPr txBox="1"/>
      </cdr:nvSpPr>
      <cdr:spPr>
        <a:xfrm xmlns:a="http://schemas.openxmlformats.org/drawingml/2006/main">
          <a:off x="35337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0.74182</cdr:x>
      <cdr:y>0.64148</cdr:y>
    </cdr:from>
    <cdr:to>
      <cdr:x>0.78182</cdr:x>
      <cdr:y>0.8637</cdr:y>
    </cdr:to>
    <cdr:sp macro="" textlink="">
      <cdr:nvSpPr>
        <cdr:cNvPr id="18" name="TextBox 17"/>
        <cdr:cNvSpPr txBox="1"/>
      </cdr:nvSpPr>
      <cdr:spPr>
        <a:xfrm xmlns:a="http://schemas.openxmlformats.org/drawingml/2006/main">
          <a:off x="38862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0.76727</cdr:x>
      <cdr:y>0.64148</cdr:y>
    </cdr:from>
    <cdr:to>
      <cdr:x>0.81273</cdr:x>
      <cdr:y>0.8637</cdr:y>
    </cdr:to>
    <cdr:sp macro="" textlink="">
      <cdr:nvSpPr>
        <cdr:cNvPr id="19" name="TextBox 18"/>
        <cdr:cNvSpPr txBox="1"/>
      </cdr:nvSpPr>
      <cdr:spPr>
        <a:xfrm xmlns:a="http://schemas.openxmlformats.org/drawingml/2006/main">
          <a:off x="4019550"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0.79273</cdr:x>
      <cdr:y>0.63852</cdr:y>
    </cdr:from>
    <cdr:to>
      <cdr:x>0.83455</cdr:x>
      <cdr:y>0.86074</cdr:y>
    </cdr:to>
    <cdr:sp macro="" textlink="">
      <cdr:nvSpPr>
        <cdr:cNvPr id="20" name="TextBox 19"/>
        <cdr:cNvSpPr txBox="1"/>
      </cdr:nvSpPr>
      <cdr:spPr>
        <a:xfrm xmlns:a="http://schemas.openxmlformats.org/drawingml/2006/main">
          <a:off x="4152900"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0.86364</cdr:x>
      <cdr:y>0.64148</cdr:y>
    </cdr:from>
    <cdr:to>
      <cdr:x>0.90364</cdr:x>
      <cdr:y>0.8637</cdr:y>
    </cdr:to>
    <cdr:sp macro="" textlink="">
      <cdr:nvSpPr>
        <cdr:cNvPr id="21" name="TextBox 20"/>
        <cdr:cNvSpPr txBox="1"/>
      </cdr:nvSpPr>
      <cdr:spPr>
        <a:xfrm xmlns:a="http://schemas.openxmlformats.org/drawingml/2006/main">
          <a:off x="45243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0.88909</cdr:x>
      <cdr:y>0.64148</cdr:y>
    </cdr:from>
    <cdr:to>
      <cdr:x>0.93455</cdr:x>
      <cdr:y>0.8637</cdr:y>
    </cdr:to>
    <cdr:sp macro="" textlink="">
      <cdr:nvSpPr>
        <cdr:cNvPr id="22" name="TextBox 21"/>
        <cdr:cNvSpPr txBox="1"/>
      </cdr:nvSpPr>
      <cdr:spPr>
        <a:xfrm xmlns:a="http://schemas.openxmlformats.org/drawingml/2006/main">
          <a:off x="46577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0.91455</cdr:x>
      <cdr:y>0.63852</cdr:y>
    </cdr:from>
    <cdr:to>
      <cdr:x>0.95636</cdr:x>
      <cdr:y>0.86074</cdr:y>
    </cdr:to>
    <cdr:sp macro="" textlink="">
      <cdr:nvSpPr>
        <cdr:cNvPr id="23" name="TextBox 22"/>
        <cdr:cNvSpPr txBox="1"/>
      </cdr:nvSpPr>
      <cdr:spPr>
        <a:xfrm xmlns:a="http://schemas.openxmlformats.org/drawingml/2006/main">
          <a:off x="47910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0.21273</cdr:x>
      <cdr:y>0.65037</cdr:y>
    </cdr:from>
    <cdr:to>
      <cdr:x>0.25273</cdr:x>
      <cdr:y>0.87259</cdr:y>
    </cdr:to>
    <cdr:sp macro="" textlink="">
      <cdr:nvSpPr>
        <cdr:cNvPr id="24" name="TextBox 23"/>
        <cdr:cNvSpPr txBox="1"/>
      </cdr:nvSpPr>
      <cdr:spPr>
        <a:xfrm xmlns:a="http://schemas.openxmlformats.org/drawingml/2006/main">
          <a:off x="11144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0.34182</cdr:x>
      <cdr:y>0.64741</cdr:y>
    </cdr:from>
    <cdr:to>
      <cdr:x>0.38182</cdr:x>
      <cdr:y>0.86963</cdr:y>
    </cdr:to>
    <cdr:sp macro="" textlink="">
      <cdr:nvSpPr>
        <cdr:cNvPr id="25" name="TextBox 24"/>
        <cdr:cNvSpPr txBox="1"/>
      </cdr:nvSpPr>
      <cdr:spPr>
        <a:xfrm xmlns:a="http://schemas.openxmlformats.org/drawingml/2006/main">
          <a:off x="1790701"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0.46545</cdr:x>
      <cdr:y>0.64148</cdr:y>
    </cdr:from>
    <cdr:to>
      <cdr:x>0.50545</cdr:x>
      <cdr:y>0.8637</cdr:y>
    </cdr:to>
    <cdr:sp macro="" textlink="">
      <cdr:nvSpPr>
        <cdr:cNvPr id="26" name="TextBox 25"/>
        <cdr:cNvSpPr txBox="1"/>
      </cdr:nvSpPr>
      <cdr:spPr>
        <a:xfrm xmlns:a="http://schemas.openxmlformats.org/drawingml/2006/main">
          <a:off x="24384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0.59818</cdr:x>
      <cdr:y>0.64741</cdr:y>
    </cdr:from>
    <cdr:to>
      <cdr:x>0.63818</cdr:x>
      <cdr:y>0.86963</cdr:y>
    </cdr:to>
    <cdr:sp macro="" textlink="">
      <cdr:nvSpPr>
        <cdr:cNvPr id="27" name="TextBox 26"/>
        <cdr:cNvSpPr txBox="1"/>
      </cdr:nvSpPr>
      <cdr:spPr>
        <a:xfrm xmlns:a="http://schemas.openxmlformats.org/drawingml/2006/main">
          <a:off x="31337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0.71636</cdr:x>
      <cdr:y>0.64444</cdr:y>
    </cdr:from>
    <cdr:to>
      <cdr:x>0.75636</cdr:x>
      <cdr:y>0.86667</cdr:y>
    </cdr:to>
    <cdr:sp macro="" textlink="">
      <cdr:nvSpPr>
        <cdr:cNvPr id="28" name="TextBox 27"/>
        <cdr:cNvSpPr txBox="1"/>
      </cdr:nvSpPr>
      <cdr:spPr>
        <a:xfrm xmlns:a="http://schemas.openxmlformats.org/drawingml/2006/main">
          <a:off x="37528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0.84</cdr:x>
      <cdr:y>0.64444</cdr:y>
    </cdr:from>
    <cdr:to>
      <cdr:x>0.88</cdr:x>
      <cdr:y>0.86667</cdr:y>
    </cdr:to>
    <cdr:sp macro="" textlink="">
      <cdr:nvSpPr>
        <cdr:cNvPr id="29" name="TextBox 28"/>
        <cdr:cNvSpPr txBox="1"/>
      </cdr:nvSpPr>
      <cdr:spPr>
        <a:xfrm xmlns:a="http://schemas.openxmlformats.org/drawingml/2006/main">
          <a:off x="44005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userShapes>
</file>

<file path=xl/drawings/drawing5.xml><?xml version="1.0" encoding="utf-8"?>
<c:userShapes xmlns:c="http://schemas.openxmlformats.org/drawingml/2006/chart">
  <cdr:relSizeAnchor xmlns:cdr="http://schemas.openxmlformats.org/drawingml/2006/chartDrawing">
    <cdr:from>
      <cdr:x>0.08182</cdr:x>
      <cdr:y>0.65333</cdr:y>
    </cdr:from>
    <cdr:to>
      <cdr:x>0.12182</cdr:x>
      <cdr:y>0.87556</cdr:y>
    </cdr:to>
    <cdr:sp macro="" textlink="">
      <cdr:nvSpPr>
        <cdr:cNvPr id="2" name="TextBox 1"/>
        <cdr:cNvSpPr txBox="1"/>
      </cdr:nvSpPr>
      <cdr:spPr>
        <a:xfrm xmlns:a="http://schemas.openxmlformats.org/drawingml/2006/main">
          <a:off x="428644" y="2100252"/>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0.10364</cdr:x>
      <cdr:y>0.65333</cdr:y>
    </cdr:from>
    <cdr:to>
      <cdr:x>0.14364</cdr:x>
      <cdr:y>0.87556</cdr:y>
    </cdr:to>
    <cdr:sp macro="" textlink="">
      <cdr:nvSpPr>
        <cdr:cNvPr id="3" name="TextBox 2"/>
        <cdr:cNvSpPr txBox="1"/>
      </cdr:nvSpPr>
      <cdr:spPr>
        <a:xfrm xmlns:a="http://schemas.openxmlformats.org/drawingml/2006/main">
          <a:off x="542930" y="2100252"/>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0.12727</cdr:x>
      <cdr:y>0.65333</cdr:y>
    </cdr:from>
    <cdr:to>
      <cdr:x>0.17273</cdr:x>
      <cdr:y>0.87556</cdr:y>
    </cdr:to>
    <cdr:sp macro="" textlink="">
      <cdr:nvSpPr>
        <cdr:cNvPr id="4" name="TextBox 3"/>
        <cdr:cNvSpPr txBox="1"/>
      </cdr:nvSpPr>
      <cdr:spPr>
        <a:xfrm xmlns:a="http://schemas.openxmlformats.org/drawingml/2006/main">
          <a:off x="666731" y="2100252"/>
          <a:ext cx="238154"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0.15091</cdr:x>
      <cdr:y>0.65037</cdr:y>
    </cdr:from>
    <cdr:to>
      <cdr:x>0.19273</cdr:x>
      <cdr:y>0.87259</cdr:y>
    </cdr:to>
    <cdr:sp macro="" textlink="">
      <cdr:nvSpPr>
        <cdr:cNvPr id="5" name="TextBox 4"/>
        <cdr:cNvSpPr txBox="1"/>
      </cdr:nvSpPr>
      <cdr:spPr>
        <a:xfrm xmlns:a="http://schemas.openxmlformats.org/drawingml/2006/main">
          <a:off x="790585" y="2090737"/>
          <a:ext cx="21908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0.21819</cdr:x>
      <cdr:y>0.65037</cdr:y>
    </cdr:from>
    <cdr:to>
      <cdr:x>0.25819</cdr:x>
      <cdr:y>0.87259</cdr:y>
    </cdr:to>
    <cdr:sp macro="" textlink="">
      <cdr:nvSpPr>
        <cdr:cNvPr id="6" name="TextBox 5"/>
        <cdr:cNvSpPr txBox="1"/>
      </cdr:nvSpPr>
      <cdr:spPr>
        <a:xfrm xmlns:a="http://schemas.openxmlformats.org/drawingml/2006/main">
          <a:off x="1143024" y="2090737"/>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0.24182</cdr:x>
      <cdr:y>0.65037</cdr:y>
    </cdr:from>
    <cdr:to>
      <cdr:x>0.28727</cdr:x>
      <cdr:y>0.87259</cdr:y>
    </cdr:to>
    <cdr:sp macro="" textlink="">
      <cdr:nvSpPr>
        <cdr:cNvPr id="7" name="TextBox 6"/>
        <cdr:cNvSpPr txBox="1"/>
      </cdr:nvSpPr>
      <cdr:spPr>
        <a:xfrm xmlns:a="http://schemas.openxmlformats.org/drawingml/2006/main">
          <a:off x="1266825" y="2090737"/>
          <a:ext cx="238101"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0.26181</cdr:x>
      <cdr:y>0.64741</cdr:y>
    </cdr:from>
    <cdr:to>
      <cdr:x>0.30363</cdr:x>
      <cdr:y>0.86963</cdr:y>
    </cdr:to>
    <cdr:sp macro="" textlink="">
      <cdr:nvSpPr>
        <cdr:cNvPr id="8" name="TextBox 7"/>
        <cdr:cNvSpPr txBox="1"/>
      </cdr:nvSpPr>
      <cdr:spPr>
        <a:xfrm xmlns:a="http://schemas.openxmlformats.org/drawingml/2006/main">
          <a:off x="1371576" y="2081221"/>
          <a:ext cx="219085"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0.32545</cdr:x>
      <cdr:y>0.65334</cdr:y>
    </cdr:from>
    <cdr:to>
      <cdr:x>0.36545</cdr:x>
      <cdr:y>0.87556</cdr:y>
    </cdr:to>
    <cdr:sp macro="" textlink="">
      <cdr:nvSpPr>
        <cdr:cNvPr id="9" name="TextBox 8"/>
        <cdr:cNvSpPr txBox="1"/>
      </cdr:nvSpPr>
      <cdr:spPr>
        <a:xfrm xmlns:a="http://schemas.openxmlformats.org/drawingml/2006/main">
          <a:off x="1704951" y="2100271"/>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0.34909</cdr:x>
      <cdr:y>0.65037</cdr:y>
    </cdr:from>
    <cdr:to>
      <cdr:x>0.39454</cdr:x>
      <cdr:y>0.87259</cdr:y>
    </cdr:to>
    <cdr:sp macro="" textlink="">
      <cdr:nvSpPr>
        <cdr:cNvPr id="10" name="TextBox 9"/>
        <cdr:cNvSpPr txBox="1"/>
      </cdr:nvSpPr>
      <cdr:spPr>
        <a:xfrm xmlns:a="http://schemas.openxmlformats.org/drawingml/2006/main">
          <a:off x="1828805" y="2090746"/>
          <a:ext cx="238101"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0.37272</cdr:x>
      <cdr:y>0.65037</cdr:y>
    </cdr:from>
    <cdr:to>
      <cdr:x>0.41454</cdr:x>
      <cdr:y>0.8726</cdr:y>
    </cdr:to>
    <cdr:sp macro="" textlink="">
      <cdr:nvSpPr>
        <cdr:cNvPr id="11" name="TextBox 10"/>
        <cdr:cNvSpPr txBox="1"/>
      </cdr:nvSpPr>
      <cdr:spPr>
        <a:xfrm xmlns:a="http://schemas.openxmlformats.org/drawingml/2006/main">
          <a:off x="1952606" y="2090724"/>
          <a:ext cx="219084"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0.43637</cdr:x>
      <cdr:y>0.65333</cdr:y>
    </cdr:from>
    <cdr:to>
      <cdr:x>0.47637</cdr:x>
      <cdr:y>0.87555</cdr:y>
    </cdr:to>
    <cdr:sp macro="" textlink="">
      <cdr:nvSpPr>
        <cdr:cNvPr id="12" name="TextBox 11"/>
        <cdr:cNvSpPr txBox="1"/>
      </cdr:nvSpPr>
      <cdr:spPr>
        <a:xfrm xmlns:a="http://schemas.openxmlformats.org/drawingml/2006/main">
          <a:off x="2286014"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0.46</cdr:x>
      <cdr:y>0.65037</cdr:y>
    </cdr:from>
    <cdr:to>
      <cdr:x>0.50546</cdr:x>
      <cdr:y>0.87259</cdr:y>
    </cdr:to>
    <cdr:sp macro="" textlink="">
      <cdr:nvSpPr>
        <cdr:cNvPr id="13" name="TextBox 12"/>
        <cdr:cNvSpPr txBox="1"/>
      </cdr:nvSpPr>
      <cdr:spPr>
        <a:xfrm xmlns:a="http://schemas.openxmlformats.org/drawingml/2006/main">
          <a:off x="2409815" y="2090733"/>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0.48182</cdr:x>
      <cdr:y>0.64741</cdr:y>
    </cdr:from>
    <cdr:to>
      <cdr:x>0.52363</cdr:x>
      <cdr:y>0.86963</cdr:y>
    </cdr:to>
    <cdr:sp macro="" textlink="">
      <cdr:nvSpPr>
        <cdr:cNvPr id="14" name="TextBox 13"/>
        <cdr:cNvSpPr txBox="1"/>
      </cdr:nvSpPr>
      <cdr:spPr>
        <a:xfrm xmlns:a="http://schemas.openxmlformats.org/drawingml/2006/main">
          <a:off x="252414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0.54909</cdr:x>
      <cdr:y>0.65333</cdr:y>
    </cdr:from>
    <cdr:to>
      <cdr:x>0.58909</cdr:x>
      <cdr:y>0.87555</cdr:y>
    </cdr:to>
    <cdr:sp macro="" textlink="">
      <cdr:nvSpPr>
        <cdr:cNvPr id="15" name="TextBox 14"/>
        <cdr:cNvSpPr txBox="1"/>
      </cdr:nvSpPr>
      <cdr:spPr>
        <a:xfrm xmlns:a="http://schemas.openxmlformats.org/drawingml/2006/main">
          <a:off x="2876569"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0.57454</cdr:x>
      <cdr:y>0.65333</cdr:y>
    </cdr:from>
    <cdr:to>
      <cdr:x>0.62</cdr:x>
      <cdr:y>0.87555</cdr:y>
    </cdr:to>
    <cdr:sp macro="" textlink="">
      <cdr:nvSpPr>
        <cdr:cNvPr id="16" name="TextBox 15"/>
        <cdr:cNvSpPr txBox="1"/>
      </cdr:nvSpPr>
      <cdr:spPr>
        <a:xfrm xmlns:a="http://schemas.openxmlformats.org/drawingml/2006/main">
          <a:off x="3009895" y="2100258"/>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0.59637</cdr:x>
      <cdr:y>0.64741</cdr:y>
    </cdr:from>
    <cdr:to>
      <cdr:x>0.63818</cdr:x>
      <cdr:y>0.86963</cdr:y>
    </cdr:to>
    <cdr:sp macro="" textlink="">
      <cdr:nvSpPr>
        <cdr:cNvPr id="17" name="TextBox 16"/>
        <cdr:cNvSpPr txBox="1"/>
      </cdr:nvSpPr>
      <cdr:spPr>
        <a:xfrm xmlns:a="http://schemas.openxmlformats.org/drawingml/2006/main">
          <a:off x="312422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0.65637</cdr:x>
      <cdr:y>0.65037</cdr:y>
    </cdr:from>
    <cdr:to>
      <cdr:x>0.69637</cdr:x>
      <cdr:y>0.87259</cdr:y>
    </cdr:to>
    <cdr:sp macro="" textlink="">
      <cdr:nvSpPr>
        <cdr:cNvPr id="18" name="TextBox 17"/>
        <cdr:cNvSpPr txBox="1"/>
      </cdr:nvSpPr>
      <cdr:spPr>
        <a:xfrm xmlns:a="http://schemas.openxmlformats.org/drawingml/2006/main">
          <a:off x="3438535" y="2090733"/>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0.67818</cdr:x>
      <cdr:y>0.64741</cdr:y>
    </cdr:from>
    <cdr:to>
      <cdr:x>0.72364</cdr:x>
      <cdr:y>0.86963</cdr:y>
    </cdr:to>
    <cdr:sp macro="" textlink="">
      <cdr:nvSpPr>
        <cdr:cNvPr id="19" name="TextBox 18"/>
        <cdr:cNvSpPr txBox="1"/>
      </cdr:nvSpPr>
      <cdr:spPr>
        <a:xfrm xmlns:a="http://schemas.openxmlformats.org/drawingml/2006/main">
          <a:off x="3552811" y="2081208"/>
          <a:ext cx="238153"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0.70364</cdr:x>
      <cdr:y>0.64445</cdr:y>
    </cdr:from>
    <cdr:to>
      <cdr:x>0.74546</cdr:x>
      <cdr:y>0.86667</cdr:y>
    </cdr:to>
    <cdr:sp macro="" textlink="">
      <cdr:nvSpPr>
        <cdr:cNvPr id="20" name="TextBox 19"/>
        <cdr:cNvSpPr txBox="1"/>
      </cdr:nvSpPr>
      <cdr:spPr>
        <a:xfrm xmlns:a="http://schemas.openxmlformats.org/drawingml/2006/main">
          <a:off x="3686189" y="2071693"/>
          <a:ext cx="219085"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0.77091</cdr:x>
      <cdr:y>0.65037</cdr:y>
    </cdr:from>
    <cdr:to>
      <cdr:x>0.81091</cdr:x>
      <cdr:y>0.87259</cdr:y>
    </cdr:to>
    <cdr:sp macro="" textlink="">
      <cdr:nvSpPr>
        <cdr:cNvPr id="21" name="TextBox 20"/>
        <cdr:cNvSpPr txBox="1"/>
      </cdr:nvSpPr>
      <cdr:spPr>
        <a:xfrm xmlns:a="http://schemas.openxmlformats.org/drawingml/2006/main">
          <a:off x="4038619" y="2090733"/>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0.79636</cdr:x>
      <cdr:y>0.65037</cdr:y>
    </cdr:from>
    <cdr:to>
      <cdr:x>0.84182</cdr:x>
      <cdr:y>0.87259</cdr:y>
    </cdr:to>
    <cdr:sp macro="" textlink="">
      <cdr:nvSpPr>
        <cdr:cNvPr id="22" name="TextBox 21"/>
        <cdr:cNvSpPr txBox="1"/>
      </cdr:nvSpPr>
      <cdr:spPr>
        <a:xfrm xmlns:a="http://schemas.openxmlformats.org/drawingml/2006/main">
          <a:off x="4171945" y="2090733"/>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0.81819</cdr:x>
      <cdr:y>0.64741</cdr:y>
    </cdr:from>
    <cdr:to>
      <cdr:x>0.86</cdr:x>
      <cdr:y>0.86963</cdr:y>
    </cdr:to>
    <cdr:sp macro="" textlink="">
      <cdr:nvSpPr>
        <cdr:cNvPr id="23" name="TextBox 22"/>
        <cdr:cNvSpPr txBox="1"/>
      </cdr:nvSpPr>
      <cdr:spPr>
        <a:xfrm xmlns:a="http://schemas.openxmlformats.org/drawingml/2006/main">
          <a:off x="4286274"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0.19455</cdr:x>
      <cdr:y>0.65037</cdr:y>
    </cdr:from>
    <cdr:to>
      <cdr:x>0.23455</cdr:x>
      <cdr:y>0.87259</cdr:y>
    </cdr:to>
    <cdr:sp macro="" textlink="">
      <cdr:nvSpPr>
        <cdr:cNvPr id="24" name="TextBox 23"/>
        <cdr:cNvSpPr txBox="1"/>
      </cdr:nvSpPr>
      <cdr:spPr>
        <a:xfrm xmlns:a="http://schemas.openxmlformats.org/drawingml/2006/main">
          <a:off x="1019189" y="2090737"/>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0.30546</cdr:x>
      <cdr:y>0.65334</cdr:y>
    </cdr:from>
    <cdr:to>
      <cdr:x>0.34546</cdr:x>
      <cdr:y>0.87556</cdr:y>
    </cdr:to>
    <cdr:sp macro="" textlink="">
      <cdr:nvSpPr>
        <cdr:cNvPr id="25" name="TextBox 24"/>
        <cdr:cNvSpPr txBox="1"/>
      </cdr:nvSpPr>
      <cdr:spPr>
        <a:xfrm xmlns:a="http://schemas.openxmlformats.org/drawingml/2006/main">
          <a:off x="1600210" y="2100271"/>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0.41454</cdr:x>
      <cdr:y>0.65333</cdr:y>
    </cdr:from>
    <cdr:to>
      <cdr:x>0.45454</cdr:x>
      <cdr:y>0.87555</cdr:y>
    </cdr:to>
    <cdr:sp macro="" textlink="">
      <cdr:nvSpPr>
        <cdr:cNvPr id="26" name="TextBox 25"/>
        <cdr:cNvSpPr txBox="1"/>
      </cdr:nvSpPr>
      <cdr:spPr>
        <a:xfrm xmlns:a="http://schemas.openxmlformats.org/drawingml/2006/main">
          <a:off x="2171676" y="210025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0.52545</cdr:x>
      <cdr:y>0.6563</cdr:y>
    </cdr:from>
    <cdr:to>
      <cdr:x>0.56545</cdr:x>
      <cdr:y>0.87852</cdr:y>
    </cdr:to>
    <cdr:sp macro="" textlink="">
      <cdr:nvSpPr>
        <cdr:cNvPr id="27" name="TextBox 26"/>
        <cdr:cNvSpPr txBox="1"/>
      </cdr:nvSpPr>
      <cdr:spPr>
        <a:xfrm xmlns:a="http://schemas.openxmlformats.org/drawingml/2006/main">
          <a:off x="2752715" y="2109796"/>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0.63454</cdr:x>
      <cdr:y>0.65037</cdr:y>
    </cdr:from>
    <cdr:to>
      <cdr:x>0.67454</cdr:x>
      <cdr:y>0.8726</cdr:y>
    </cdr:to>
    <cdr:sp macro="" textlink="">
      <cdr:nvSpPr>
        <cdr:cNvPr id="28" name="TextBox 27"/>
        <cdr:cNvSpPr txBox="1"/>
      </cdr:nvSpPr>
      <cdr:spPr>
        <a:xfrm xmlns:a="http://schemas.openxmlformats.org/drawingml/2006/main">
          <a:off x="3324206" y="2090724"/>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0.74909</cdr:x>
      <cdr:y>0.65037</cdr:y>
    </cdr:from>
    <cdr:to>
      <cdr:x>0.78909</cdr:x>
      <cdr:y>0.8726</cdr:y>
    </cdr:to>
    <cdr:sp macro="" textlink="">
      <cdr:nvSpPr>
        <cdr:cNvPr id="29" name="TextBox 28"/>
        <cdr:cNvSpPr txBox="1"/>
      </cdr:nvSpPr>
      <cdr:spPr>
        <a:xfrm xmlns:a="http://schemas.openxmlformats.org/drawingml/2006/main">
          <a:off x="3924300" y="2090724"/>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0.86</cdr:x>
      <cdr:y>0.6474</cdr:y>
    </cdr:from>
    <cdr:to>
      <cdr:x>0.9</cdr:x>
      <cdr:y>0.86963</cdr:y>
    </cdr:to>
    <cdr:sp macro="" textlink="">
      <cdr:nvSpPr>
        <cdr:cNvPr id="30" name="TextBox 29"/>
        <cdr:cNvSpPr txBox="1"/>
      </cdr:nvSpPr>
      <cdr:spPr>
        <a:xfrm xmlns:a="http://schemas.openxmlformats.org/drawingml/2006/main">
          <a:off x="4505325" y="2081199"/>
          <a:ext cx="209550" cy="7144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0.88364</cdr:x>
      <cdr:y>0.64741</cdr:y>
    </cdr:from>
    <cdr:to>
      <cdr:x>0.92364</cdr:x>
      <cdr:y>0.86963</cdr:y>
    </cdr:to>
    <cdr:sp macro="" textlink="">
      <cdr:nvSpPr>
        <cdr:cNvPr id="31" name="TextBox 30"/>
        <cdr:cNvSpPr txBox="1"/>
      </cdr:nvSpPr>
      <cdr:spPr>
        <a:xfrm xmlns:a="http://schemas.openxmlformats.org/drawingml/2006/main">
          <a:off x="4629169" y="2081208"/>
          <a:ext cx="209550"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0.90909</cdr:x>
      <cdr:y>0.64741</cdr:y>
    </cdr:from>
    <cdr:to>
      <cdr:x>0.95455</cdr:x>
      <cdr:y>0.86963</cdr:y>
    </cdr:to>
    <cdr:sp macro="" textlink="">
      <cdr:nvSpPr>
        <cdr:cNvPr id="32" name="TextBox 31"/>
        <cdr:cNvSpPr txBox="1"/>
      </cdr:nvSpPr>
      <cdr:spPr>
        <a:xfrm xmlns:a="http://schemas.openxmlformats.org/drawingml/2006/main">
          <a:off x="4762495" y="2081208"/>
          <a:ext cx="238154"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0.93273</cdr:x>
      <cdr:y>0.64741</cdr:y>
    </cdr:from>
    <cdr:to>
      <cdr:x>0.97454</cdr:x>
      <cdr:y>0.86963</cdr:y>
    </cdr:to>
    <cdr:sp macro="" textlink="">
      <cdr:nvSpPr>
        <cdr:cNvPr id="33" name="TextBox 32"/>
        <cdr:cNvSpPr txBox="1"/>
      </cdr:nvSpPr>
      <cdr:spPr>
        <a:xfrm xmlns:a="http://schemas.openxmlformats.org/drawingml/2006/main">
          <a:off x="4886349" y="2081218"/>
          <a:ext cx="219032" cy="714368"/>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533400</xdr:colOff>
      <xdr:row>318</xdr:row>
      <xdr:rowOff>95250</xdr:rowOff>
    </xdr:from>
    <xdr:to>
      <xdr:col>7</xdr:col>
      <xdr:colOff>685800</xdr:colOff>
      <xdr:row>335</xdr:row>
      <xdr:rowOff>71438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809625</xdr:colOff>
      <xdr:row>357</xdr:row>
      <xdr:rowOff>133350</xdr:rowOff>
    </xdr:from>
    <xdr:to>
      <xdr:col>8</xdr:col>
      <xdr:colOff>114300</xdr:colOff>
      <xdr:row>374</xdr:row>
      <xdr:rowOff>109538</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504825</xdr:colOff>
      <xdr:row>385</xdr:row>
      <xdr:rowOff>28575</xdr:rowOff>
    </xdr:from>
    <xdr:to>
      <xdr:col>8</xdr:col>
      <xdr:colOff>657225</xdr:colOff>
      <xdr:row>402</xdr:row>
      <xdr:rowOff>4763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257175</xdr:colOff>
      <xdr:row>417</xdr:row>
      <xdr:rowOff>57150</xdr:rowOff>
    </xdr:from>
    <xdr:to>
      <xdr:col>8</xdr:col>
      <xdr:colOff>409575</xdr:colOff>
      <xdr:row>434</xdr:row>
      <xdr:rowOff>33338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0.08364</cdr:x>
      <cdr:y>0.65333</cdr:y>
    </cdr:from>
    <cdr:to>
      <cdr:x>0.12364</cdr:x>
      <cdr:y>0.87556</cdr:y>
    </cdr:to>
    <cdr:sp macro="" textlink="">
      <cdr:nvSpPr>
        <cdr:cNvPr id="2" name="TextBox 1"/>
        <cdr:cNvSpPr txBox="1"/>
      </cdr:nvSpPr>
      <cdr:spPr>
        <a:xfrm xmlns:a="http://schemas.openxmlformats.org/drawingml/2006/main">
          <a:off x="438151"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0.11091</cdr:x>
      <cdr:y>0.65333</cdr:y>
    </cdr:from>
    <cdr:to>
      <cdr:x>0.15091</cdr:x>
      <cdr:y>0.87556</cdr:y>
    </cdr:to>
    <cdr:sp macro="" textlink="">
      <cdr:nvSpPr>
        <cdr:cNvPr id="3" name="TextBox 2"/>
        <cdr:cNvSpPr txBox="1"/>
      </cdr:nvSpPr>
      <cdr:spPr>
        <a:xfrm xmlns:a="http://schemas.openxmlformats.org/drawingml/2006/main">
          <a:off x="581026"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0.13636</cdr:x>
      <cdr:y>0.65333</cdr:y>
    </cdr:from>
    <cdr:to>
      <cdr:x>0.18182</cdr:x>
      <cdr:y>0.87556</cdr:y>
    </cdr:to>
    <cdr:sp macro="" textlink="">
      <cdr:nvSpPr>
        <cdr:cNvPr id="4" name="TextBox 3"/>
        <cdr:cNvSpPr txBox="1"/>
      </cdr:nvSpPr>
      <cdr:spPr>
        <a:xfrm xmlns:a="http://schemas.openxmlformats.org/drawingml/2006/main">
          <a:off x="714375" y="21002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0.16182</cdr:x>
      <cdr:y>0.65037</cdr:y>
    </cdr:from>
    <cdr:to>
      <cdr:x>0.20364</cdr:x>
      <cdr:y>0.87259</cdr:y>
    </cdr:to>
    <cdr:sp macro="" textlink="">
      <cdr:nvSpPr>
        <cdr:cNvPr id="5" name="TextBox 4"/>
        <cdr:cNvSpPr txBox="1"/>
      </cdr:nvSpPr>
      <cdr:spPr>
        <a:xfrm xmlns:a="http://schemas.openxmlformats.org/drawingml/2006/main">
          <a:off x="847725" y="20907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0.23455</cdr:x>
      <cdr:y>0.65037</cdr:y>
    </cdr:from>
    <cdr:to>
      <cdr:x>0.27455</cdr:x>
      <cdr:y>0.87259</cdr:y>
    </cdr:to>
    <cdr:sp macro="" textlink="">
      <cdr:nvSpPr>
        <cdr:cNvPr id="6" name="TextBox 5"/>
        <cdr:cNvSpPr txBox="1"/>
      </cdr:nvSpPr>
      <cdr:spPr>
        <a:xfrm xmlns:a="http://schemas.openxmlformats.org/drawingml/2006/main">
          <a:off x="12287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0.26</cdr:x>
      <cdr:y>0.65037</cdr:y>
    </cdr:from>
    <cdr:to>
      <cdr:x>0.30545</cdr:x>
      <cdr:y>0.87259</cdr:y>
    </cdr:to>
    <cdr:sp macro="" textlink="">
      <cdr:nvSpPr>
        <cdr:cNvPr id="7" name="TextBox 6"/>
        <cdr:cNvSpPr txBox="1"/>
      </cdr:nvSpPr>
      <cdr:spPr>
        <a:xfrm xmlns:a="http://schemas.openxmlformats.org/drawingml/2006/main">
          <a:off x="1362075" y="2090738"/>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0.28545</cdr:x>
      <cdr:y>0.64741</cdr:y>
    </cdr:from>
    <cdr:to>
      <cdr:x>0.32727</cdr:x>
      <cdr:y>0.86963</cdr:y>
    </cdr:to>
    <cdr:sp macro="" textlink="">
      <cdr:nvSpPr>
        <cdr:cNvPr id="8" name="TextBox 7"/>
        <cdr:cNvSpPr txBox="1"/>
      </cdr:nvSpPr>
      <cdr:spPr>
        <a:xfrm xmlns:a="http://schemas.openxmlformats.org/drawingml/2006/main">
          <a:off x="1495425" y="2081213"/>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0.36545</cdr:x>
      <cdr:y>0.64741</cdr:y>
    </cdr:from>
    <cdr:to>
      <cdr:x>0.40545</cdr:x>
      <cdr:y>0.86963</cdr:y>
    </cdr:to>
    <cdr:sp macro="" textlink="">
      <cdr:nvSpPr>
        <cdr:cNvPr id="9" name="TextBox 8"/>
        <cdr:cNvSpPr txBox="1"/>
      </cdr:nvSpPr>
      <cdr:spPr>
        <a:xfrm xmlns:a="http://schemas.openxmlformats.org/drawingml/2006/main">
          <a:off x="19145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0.39091</cdr:x>
      <cdr:y>0.64741</cdr:y>
    </cdr:from>
    <cdr:to>
      <cdr:x>0.43636</cdr:x>
      <cdr:y>0.86963</cdr:y>
    </cdr:to>
    <cdr:sp macro="" textlink="">
      <cdr:nvSpPr>
        <cdr:cNvPr id="10" name="TextBox 9"/>
        <cdr:cNvSpPr txBox="1"/>
      </cdr:nvSpPr>
      <cdr:spPr>
        <a:xfrm xmlns:a="http://schemas.openxmlformats.org/drawingml/2006/main">
          <a:off x="2047875" y="208121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0.41636</cdr:x>
      <cdr:y>0.64444</cdr:y>
    </cdr:from>
    <cdr:to>
      <cdr:x>0.45818</cdr:x>
      <cdr:y>0.86667</cdr:y>
    </cdr:to>
    <cdr:sp macro="" textlink="">
      <cdr:nvSpPr>
        <cdr:cNvPr id="11" name="TextBox 10"/>
        <cdr:cNvSpPr txBox="1"/>
      </cdr:nvSpPr>
      <cdr:spPr>
        <a:xfrm xmlns:a="http://schemas.openxmlformats.org/drawingml/2006/main">
          <a:off x="2181225" y="207168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0.49273</cdr:x>
      <cdr:y>0.64148</cdr:y>
    </cdr:from>
    <cdr:to>
      <cdr:x>0.53273</cdr:x>
      <cdr:y>0.8637</cdr:y>
    </cdr:to>
    <cdr:sp macro="" textlink="">
      <cdr:nvSpPr>
        <cdr:cNvPr id="12" name="TextBox 11"/>
        <cdr:cNvSpPr txBox="1"/>
      </cdr:nvSpPr>
      <cdr:spPr>
        <a:xfrm xmlns:a="http://schemas.openxmlformats.org/drawingml/2006/main">
          <a:off x="25812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0.51818</cdr:x>
      <cdr:y>0.64148</cdr:y>
    </cdr:from>
    <cdr:to>
      <cdr:x>0.56364</cdr:x>
      <cdr:y>0.8637</cdr:y>
    </cdr:to>
    <cdr:sp macro="" textlink="">
      <cdr:nvSpPr>
        <cdr:cNvPr id="13" name="TextBox 12"/>
        <cdr:cNvSpPr txBox="1"/>
      </cdr:nvSpPr>
      <cdr:spPr>
        <a:xfrm xmlns:a="http://schemas.openxmlformats.org/drawingml/2006/main">
          <a:off x="27146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0.54364</cdr:x>
      <cdr:y>0.63852</cdr:y>
    </cdr:from>
    <cdr:to>
      <cdr:x>0.58545</cdr:x>
      <cdr:y>0.86074</cdr:y>
    </cdr:to>
    <cdr:sp macro="" textlink="">
      <cdr:nvSpPr>
        <cdr:cNvPr id="14" name="TextBox 13"/>
        <cdr:cNvSpPr txBox="1"/>
      </cdr:nvSpPr>
      <cdr:spPr>
        <a:xfrm xmlns:a="http://schemas.openxmlformats.org/drawingml/2006/main">
          <a:off x="28479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0.62364</cdr:x>
      <cdr:y>0.64148</cdr:y>
    </cdr:from>
    <cdr:to>
      <cdr:x>0.66364</cdr:x>
      <cdr:y>0.8637</cdr:y>
    </cdr:to>
    <cdr:sp macro="" textlink="">
      <cdr:nvSpPr>
        <cdr:cNvPr id="15" name="TextBox 14"/>
        <cdr:cNvSpPr txBox="1"/>
      </cdr:nvSpPr>
      <cdr:spPr>
        <a:xfrm xmlns:a="http://schemas.openxmlformats.org/drawingml/2006/main">
          <a:off x="32670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0.64909</cdr:x>
      <cdr:y>0.64148</cdr:y>
    </cdr:from>
    <cdr:to>
      <cdr:x>0.69455</cdr:x>
      <cdr:y>0.8637</cdr:y>
    </cdr:to>
    <cdr:sp macro="" textlink="">
      <cdr:nvSpPr>
        <cdr:cNvPr id="16" name="TextBox 15"/>
        <cdr:cNvSpPr txBox="1"/>
      </cdr:nvSpPr>
      <cdr:spPr>
        <a:xfrm xmlns:a="http://schemas.openxmlformats.org/drawingml/2006/main">
          <a:off x="34004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0.67455</cdr:x>
      <cdr:y>0.63852</cdr:y>
    </cdr:from>
    <cdr:to>
      <cdr:x>0.71636</cdr:x>
      <cdr:y>0.86074</cdr:y>
    </cdr:to>
    <cdr:sp macro="" textlink="">
      <cdr:nvSpPr>
        <cdr:cNvPr id="17" name="TextBox 16"/>
        <cdr:cNvSpPr txBox="1"/>
      </cdr:nvSpPr>
      <cdr:spPr>
        <a:xfrm xmlns:a="http://schemas.openxmlformats.org/drawingml/2006/main">
          <a:off x="35337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0.74182</cdr:x>
      <cdr:y>0.64148</cdr:y>
    </cdr:from>
    <cdr:to>
      <cdr:x>0.78182</cdr:x>
      <cdr:y>0.8637</cdr:y>
    </cdr:to>
    <cdr:sp macro="" textlink="">
      <cdr:nvSpPr>
        <cdr:cNvPr id="18" name="TextBox 17"/>
        <cdr:cNvSpPr txBox="1"/>
      </cdr:nvSpPr>
      <cdr:spPr>
        <a:xfrm xmlns:a="http://schemas.openxmlformats.org/drawingml/2006/main">
          <a:off x="38862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0.76727</cdr:x>
      <cdr:y>0.64148</cdr:y>
    </cdr:from>
    <cdr:to>
      <cdr:x>0.81273</cdr:x>
      <cdr:y>0.8637</cdr:y>
    </cdr:to>
    <cdr:sp macro="" textlink="">
      <cdr:nvSpPr>
        <cdr:cNvPr id="19" name="TextBox 18"/>
        <cdr:cNvSpPr txBox="1"/>
      </cdr:nvSpPr>
      <cdr:spPr>
        <a:xfrm xmlns:a="http://schemas.openxmlformats.org/drawingml/2006/main">
          <a:off x="4019550"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0.79273</cdr:x>
      <cdr:y>0.63852</cdr:y>
    </cdr:from>
    <cdr:to>
      <cdr:x>0.83455</cdr:x>
      <cdr:y>0.86074</cdr:y>
    </cdr:to>
    <cdr:sp macro="" textlink="">
      <cdr:nvSpPr>
        <cdr:cNvPr id="20" name="TextBox 19"/>
        <cdr:cNvSpPr txBox="1"/>
      </cdr:nvSpPr>
      <cdr:spPr>
        <a:xfrm xmlns:a="http://schemas.openxmlformats.org/drawingml/2006/main">
          <a:off x="4152900"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0.86364</cdr:x>
      <cdr:y>0.64148</cdr:y>
    </cdr:from>
    <cdr:to>
      <cdr:x>0.90364</cdr:x>
      <cdr:y>0.8637</cdr:y>
    </cdr:to>
    <cdr:sp macro="" textlink="">
      <cdr:nvSpPr>
        <cdr:cNvPr id="21" name="TextBox 20"/>
        <cdr:cNvSpPr txBox="1"/>
      </cdr:nvSpPr>
      <cdr:spPr>
        <a:xfrm xmlns:a="http://schemas.openxmlformats.org/drawingml/2006/main">
          <a:off x="45243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0.88909</cdr:x>
      <cdr:y>0.64148</cdr:y>
    </cdr:from>
    <cdr:to>
      <cdr:x>0.93455</cdr:x>
      <cdr:y>0.8637</cdr:y>
    </cdr:to>
    <cdr:sp macro="" textlink="">
      <cdr:nvSpPr>
        <cdr:cNvPr id="22" name="TextBox 21"/>
        <cdr:cNvSpPr txBox="1"/>
      </cdr:nvSpPr>
      <cdr:spPr>
        <a:xfrm xmlns:a="http://schemas.openxmlformats.org/drawingml/2006/main">
          <a:off x="46577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0.91455</cdr:x>
      <cdr:y>0.63852</cdr:y>
    </cdr:from>
    <cdr:to>
      <cdr:x>0.95636</cdr:x>
      <cdr:y>0.86074</cdr:y>
    </cdr:to>
    <cdr:sp macro="" textlink="">
      <cdr:nvSpPr>
        <cdr:cNvPr id="23" name="TextBox 22"/>
        <cdr:cNvSpPr txBox="1"/>
      </cdr:nvSpPr>
      <cdr:spPr>
        <a:xfrm xmlns:a="http://schemas.openxmlformats.org/drawingml/2006/main">
          <a:off x="47910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0.21273</cdr:x>
      <cdr:y>0.65037</cdr:y>
    </cdr:from>
    <cdr:to>
      <cdr:x>0.25273</cdr:x>
      <cdr:y>0.87259</cdr:y>
    </cdr:to>
    <cdr:sp macro="" textlink="">
      <cdr:nvSpPr>
        <cdr:cNvPr id="24" name="TextBox 23"/>
        <cdr:cNvSpPr txBox="1"/>
      </cdr:nvSpPr>
      <cdr:spPr>
        <a:xfrm xmlns:a="http://schemas.openxmlformats.org/drawingml/2006/main">
          <a:off x="11144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0.34182</cdr:x>
      <cdr:y>0.64741</cdr:y>
    </cdr:from>
    <cdr:to>
      <cdr:x>0.38182</cdr:x>
      <cdr:y>0.86963</cdr:y>
    </cdr:to>
    <cdr:sp macro="" textlink="">
      <cdr:nvSpPr>
        <cdr:cNvPr id="25" name="TextBox 24"/>
        <cdr:cNvSpPr txBox="1"/>
      </cdr:nvSpPr>
      <cdr:spPr>
        <a:xfrm xmlns:a="http://schemas.openxmlformats.org/drawingml/2006/main">
          <a:off x="1790701"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0.46545</cdr:x>
      <cdr:y>0.64148</cdr:y>
    </cdr:from>
    <cdr:to>
      <cdr:x>0.50545</cdr:x>
      <cdr:y>0.8637</cdr:y>
    </cdr:to>
    <cdr:sp macro="" textlink="">
      <cdr:nvSpPr>
        <cdr:cNvPr id="26" name="TextBox 25"/>
        <cdr:cNvSpPr txBox="1"/>
      </cdr:nvSpPr>
      <cdr:spPr>
        <a:xfrm xmlns:a="http://schemas.openxmlformats.org/drawingml/2006/main">
          <a:off x="24384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0.59818</cdr:x>
      <cdr:y>0.64741</cdr:y>
    </cdr:from>
    <cdr:to>
      <cdr:x>0.63818</cdr:x>
      <cdr:y>0.86963</cdr:y>
    </cdr:to>
    <cdr:sp macro="" textlink="">
      <cdr:nvSpPr>
        <cdr:cNvPr id="27" name="TextBox 26"/>
        <cdr:cNvSpPr txBox="1"/>
      </cdr:nvSpPr>
      <cdr:spPr>
        <a:xfrm xmlns:a="http://schemas.openxmlformats.org/drawingml/2006/main">
          <a:off x="31337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0.71636</cdr:x>
      <cdr:y>0.64444</cdr:y>
    </cdr:from>
    <cdr:to>
      <cdr:x>0.75636</cdr:x>
      <cdr:y>0.86667</cdr:y>
    </cdr:to>
    <cdr:sp macro="" textlink="">
      <cdr:nvSpPr>
        <cdr:cNvPr id="28" name="TextBox 27"/>
        <cdr:cNvSpPr txBox="1"/>
      </cdr:nvSpPr>
      <cdr:spPr>
        <a:xfrm xmlns:a="http://schemas.openxmlformats.org/drawingml/2006/main">
          <a:off x="37528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0.84</cdr:x>
      <cdr:y>0.64444</cdr:y>
    </cdr:from>
    <cdr:to>
      <cdr:x>0.88</cdr:x>
      <cdr:y>0.86667</cdr:y>
    </cdr:to>
    <cdr:sp macro="" textlink="">
      <cdr:nvSpPr>
        <cdr:cNvPr id="29" name="TextBox 28"/>
        <cdr:cNvSpPr txBox="1"/>
      </cdr:nvSpPr>
      <cdr:spPr>
        <a:xfrm xmlns:a="http://schemas.openxmlformats.org/drawingml/2006/main">
          <a:off x="44005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userShapes>
</file>

<file path=xl/drawings/drawing8.xml><?xml version="1.0" encoding="utf-8"?>
<c:userShapes xmlns:c="http://schemas.openxmlformats.org/drawingml/2006/chart">
  <cdr:relSizeAnchor xmlns:cdr="http://schemas.openxmlformats.org/drawingml/2006/chartDrawing">
    <cdr:from>
      <cdr:x>0.08364</cdr:x>
      <cdr:y>0.65333</cdr:y>
    </cdr:from>
    <cdr:to>
      <cdr:x>0.12364</cdr:x>
      <cdr:y>0.87556</cdr:y>
    </cdr:to>
    <cdr:sp macro="" textlink="">
      <cdr:nvSpPr>
        <cdr:cNvPr id="2" name="TextBox 1"/>
        <cdr:cNvSpPr txBox="1"/>
      </cdr:nvSpPr>
      <cdr:spPr>
        <a:xfrm xmlns:a="http://schemas.openxmlformats.org/drawingml/2006/main">
          <a:off x="438151"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0.11091</cdr:x>
      <cdr:y>0.65333</cdr:y>
    </cdr:from>
    <cdr:to>
      <cdr:x>0.15091</cdr:x>
      <cdr:y>0.87556</cdr:y>
    </cdr:to>
    <cdr:sp macro="" textlink="">
      <cdr:nvSpPr>
        <cdr:cNvPr id="3" name="TextBox 2"/>
        <cdr:cNvSpPr txBox="1"/>
      </cdr:nvSpPr>
      <cdr:spPr>
        <a:xfrm xmlns:a="http://schemas.openxmlformats.org/drawingml/2006/main">
          <a:off x="581026"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0.13636</cdr:x>
      <cdr:y>0.65333</cdr:y>
    </cdr:from>
    <cdr:to>
      <cdr:x>0.18182</cdr:x>
      <cdr:y>0.87556</cdr:y>
    </cdr:to>
    <cdr:sp macro="" textlink="">
      <cdr:nvSpPr>
        <cdr:cNvPr id="4" name="TextBox 3"/>
        <cdr:cNvSpPr txBox="1"/>
      </cdr:nvSpPr>
      <cdr:spPr>
        <a:xfrm xmlns:a="http://schemas.openxmlformats.org/drawingml/2006/main">
          <a:off x="714375" y="21002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0.16182</cdr:x>
      <cdr:y>0.65037</cdr:y>
    </cdr:from>
    <cdr:to>
      <cdr:x>0.20364</cdr:x>
      <cdr:y>0.87259</cdr:y>
    </cdr:to>
    <cdr:sp macro="" textlink="">
      <cdr:nvSpPr>
        <cdr:cNvPr id="5" name="TextBox 4"/>
        <cdr:cNvSpPr txBox="1"/>
      </cdr:nvSpPr>
      <cdr:spPr>
        <a:xfrm xmlns:a="http://schemas.openxmlformats.org/drawingml/2006/main">
          <a:off x="847725" y="20907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0.23455</cdr:x>
      <cdr:y>0.65037</cdr:y>
    </cdr:from>
    <cdr:to>
      <cdr:x>0.27455</cdr:x>
      <cdr:y>0.87259</cdr:y>
    </cdr:to>
    <cdr:sp macro="" textlink="">
      <cdr:nvSpPr>
        <cdr:cNvPr id="6" name="TextBox 5"/>
        <cdr:cNvSpPr txBox="1"/>
      </cdr:nvSpPr>
      <cdr:spPr>
        <a:xfrm xmlns:a="http://schemas.openxmlformats.org/drawingml/2006/main">
          <a:off x="12287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0.26</cdr:x>
      <cdr:y>0.65037</cdr:y>
    </cdr:from>
    <cdr:to>
      <cdr:x>0.30545</cdr:x>
      <cdr:y>0.87259</cdr:y>
    </cdr:to>
    <cdr:sp macro="" textlink="">
      <cdr:nvSpPr>
        <cdr:cNvPr id="7" name="TextBox 6"/>
        <cdr:cNvSpPr txBox="1"/>
      </cdr:nvSpPr>
      <cdr:spPr>
        <a:xfrm xmlns:a="http://schemas.openxmlformats.org/drawingml/2006/main">
          <a:off x="1362075" y="2090738"/>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0.28545</cdr:x>
      <cdr:y>0.64741</cdr:y>
    </cdr:from>
    <cdr:to>
      <cdr:x>0.32727</cdr:x>
      <cdr:y>0.86963</cdr:y>
    </cdr:to>
    <cdr:sp macro="" textlink="">
      <cdr:nvSpPr>
        <cdr:cNvPr id="8" name="TextBox 7"/>
        <cdr:cNvSpPr txBox="1"/>
      </cdr:nvSpPr>
      <cdr:spPr>
        <a:xfrm xmlns:a="http://schemas.openxmlformats.org/drawingml/2006/main">
          <a:off x="1495425" y="2081213"/>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0.36545</cdr:x>
      <cdr:y>0.64741</cdr:y>
    </cdr:from>
    <cdr:to>
      <cdr:x>0.40545</cdr:x>
      <cdr:y>0.86963</cdr:y>
    </cdr:to>
    <cdr:sp macro="" textlink="">
      <cdr:nvSpPr>
        <cdr:cNvPr id="9" name="TextBox 8"/>
        <cdr:cNvSpPr txBox="1"/>
      </cdr:nvSpPr>
      <cdr:spPr>
        <a:xfrm xmlns:a="http://schemas.openxmlformats.org/drawingml/2006/main">
          <a:off x="19145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0.39091</cdr:x>
      <cdr:y>0.64741</cdr:y>
    </cdr:from>
    <cdr:to>
      <cdr:x>0.43636</cdr:x>
      <cdr:y>0.86963</cdr:y>
    </cdr:to>
    <cdr:sp macro="" textlink="">
      <cdr:nvSpPr>
        <cdr:cNvPr id="10" name="TextBox 9"/>
        <cdr:cNvSpPr txBox="1"/>
      </cdr:nvSpPr>
      <cdr:spPr>
        <a:xfrm xmlns:a="http://schemas.openxmlformats.org/drawingml/2006/main">
          <a:off x="2047875" y="208121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0.41636</cdr:x>
      <cdr:y>0.64444</cdr:y>
    </cdr:from>
    <cdr:to>
      <cdr:x>0.45818</cdr:x>
      <cdr:y>0.86667</cdr:y>
    </cdr:to>
    <cdr:sp macro="" textlink="">
      <cdr:nvSpPr>
        <cdr:cNvPr id="11" name="TextBox 10"/>
        <cdr:cNvSpPr txBox="1"/>
      </cdr:nvSpPr>
      <cdr:spPr>
        <a:xfrm xmlns:a="http://schemas.openxmlformats.org/drawingml/2006/main">
          <a:off x="2181225" y="207168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0.49273</cdr:x>
      <cdr:y>0.64148</cdr:y>
    </cdr:from>
    <cdr:to>
      <cdr:x>0.53273</cdr:x>
      <cdr:y>0.8637</cdr:y>
    </cdr:to>
    <cdr:sp macro="" textlink="">
      <cdr:nvSpPr>
        <cdr:cNvPr id="12" name="TextBox 11"/>
        <cdr:cNvSpPr txBox="1"/>
      </cdr:nvSpPr>
      <cdr:spPr>
        <a:xfrm xmlns:a="http://schemas.openxmlformats.org/drawingml/2006/main">
          <a:off x="25812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0.51818</cdr:x>
      <cdr:y>0.64148</cdr:y>
    </cdr:from>
    <cdr:to>
      <cdr:x>0.56364</cdr:x>
      <cdr:y>0.8637</cdr:y>
    </cdr:to>
    <cdr:sp macro="" textlink="">
      <cdr:nvSpPr>
        <cdr:cNvPr id="13" name="TextBox 12"/>
        <cdr:cNvSpPr txBox="1"/>
      </cdr:nvSpPr>
      <cdr:spPr>
        <a:xfrm xmlns:a="http://schemas.openxmlformats.org/drawingml/2006/main">
          <a:off x="27146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0.54364</cdr:x>
      <cdr:y>0.63852</cdr:y>
    </cdr:from>
    <cdr:to>
      <cdr:x>0.58545</cdr:x>
      <cdr:y>0.86074</cdr:y>
    </cdr:to>
    <cdr:sp macro="" textlink="">
      <cdr:nvSpPr>
        <cdr:cNvPr id="14" name="TextBox 13"/>
        <cdr:cNvSpPr txBox="1"/>
      </cdr:nvSpPr>
      <cdr:spPr>
        <a:xfrm xmlns:a="http://schemas.openxmlformats.org/drawingml/2006/main">
          <a:off x="28479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0.62364</cdr:x>
      <cdr:y>0.64148</cdr:y>
    </cdr:from>
    <cdr:to>
      <cdr:x>0.66364</cdr:x>
      <cdr:y>0.8637</cdr:y>
    </cdr:to>
    <cdr:sp macro="" textlink="">
      <cdr:nvSpPr>
        <cdr:cNvPr id="15" name="TextBox 14"/>
        <cdr:cNvSpPr txBox="1"/>
      </cdr:nvSpPr>
      <cdr:spPr>
        <a:xfrm xmlns:a="http://schemas.openxmlformats.org/drawingml/2006/main">
          <a:off x="32670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0.64909</cdr:x>
      <cdr:y>0.64148</cdr:y>
    </cdr:from>
    <cdr:to>
      <cdr:x>0.69455</cdr:x>
      <cdr:y>0.8637</cdr:y>
    </cdr:to>
    <cdr:sp macro="" textlink="">
      <cdr:nvSpPr>
        <cdr:cNvPr id="16" name="TextBox 15"/>
        <cdr:cNvSpPr txBox="1"/>
      </cdr:nvSpPr>
      <cdr:spPr>
        <a:xfrm xmlns:a="http://schemas.openxmlformats.org/drawingml/2006/main">
          <a:off x="34004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0.67455</cdr:x>
      <cdr:y>0.63852</cdr:y>
    </cdr:from>
    <cdr:to>
      <cdr:x>0.71636</cdr:x>
      <cdr:y>0.86074</cdr:y>
    </cdr:to>
    <cdr:sp macro="" textlink="">
      <cdr:nvSpPr>
        <cdr:cNvPr id="17" name="TextBox 16"/>
        <cdr:cNvSpPr txBox="1"/>
      </cdr:nvSpPr>
      <cdr:spPr>
        <a:xfrm xmlns:a="http://schemas.openxmlformats.org/drawingml/2006/main">
          <a:off x="35337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0.74182</cdr:x>
      <cdr:y>0.64148</cdr:y>
    </cdr:from>
    <cdr:to>
      <cdr:x>0.78182</cdr:x>
      <cdr:y>0.8637</cdr:y>
    </cdr:to>
    <cdr:sp macro="" textlink="">
      <cdr:nvSpPr>
        <cdr:cNvPr id="18" name="TextBox 17"/>
        <cdr:cNvSpPr txBox="1"/>
      </cdr:nvSpPr>
      <cdr:spPr>
        <a:xfrm xmlns:a="http://schemas.openxmlformats.org/drawingml/2006/main">
          <a:off x="38862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0.76727</cdr:x>
      <cdr:y>0.64148</cdr:y>
    </cdr:from>
    <cdr:to>
      <cdr:x>0.81273</cdr:x>
      <cdr:y>0.8637</cdr:y>
    </cdr:to>
    <cdr:sp macro="" textlink="">
      <cdr:nvSpPr>
        <cdr:cNvPr id="19" name="TextBox 18"/>
        <cdr:cNvSpPr txBox="1"/>
      </cdr:nvSpPr>
      <cdr:spPr>
        <a:xfrm xmlns:a="http://schemas.openxmlformats.org/drawingml/2006/main">
          <a:off x="4019550"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0.79273</cdr:x>
      <cdr:y>0.63852</cdr:y>
    </cdr:from>
    <cdr:to>
      <cdr:x>0.83455</cdr:x>
      <cdr:y>0.86074</cdr:y>
    </cdr:to>
    <cdr:sp macro="" textlink="">
      <cdr:nvSpPr>
        <cdr:cNvPr id="20" name="TextBox 19"/>
        <cdr:cNvSpPr txBox="1"/>
      </cdr:nvSpPr>
      <cdr:spPr>
        <a:xfrm xmlns:a="http://schemas.openxmlformats.org/drawingml/2006/main">
          <a:off x="4152900"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0.86364</cdr:x>
      <cdr:y>0.64148</cdr:y>
    </cdr:from>
    <cdr:to>
      <cdr:x>0.90364</cdr:x>
      <cdr:y>0.8637</cdr:y>
    </cdr:to>
    <cdr:sp macro="" textlink="">
      <cdr:nvSpPr>
        <cdr:cNvPr id="21" name="TextBox 20"/>
        <cdr:cNvSpPr txBox="1"/>
      </cdr:nvSpPr>
      <cdr:spPr>
        <a:xfrm xmlns:a="http://schemas.openxmlformats.org/drawingml/2006/main">
          <a:off x="45243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0.88909</cdr:x>
      <cdr:y>0.64148</cdr:y>
    </cdr:from>
    <cdr:to>
      <cdr:x>0.93455</cdr:x>
      <cdr:y>0.8637</cdr:y>
    </cdr:to>
    <cdr:sp macro="" textlink="">
      <cdr:nvSpPr>
        <cdr:cNvPr id="22" name="TextBox 21"/>
        <cdr:cNvSpPr txBox="1"/>
      </cdr:nvSpPr>
      <cdr:spPr>
        <a:xfrm xmlns:a="http://schemas.openxmlformats.org/drawingml/2006/main">
          <a:off x="46577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0.91455</cdr:x>
      <cdr:y>0.63852</cdr:y>
    </cdr:from>
    <cdr:to>
      <cdr:x>0.95636</cdr:x>
      <cdr:y>0.86074</cdr:y>
    </cdr:to>
    <cdr:sp macro="" textlink="">
      <cdr:nvSpPr>
        <cdr:cNvPr id="23" name="TextBox 22"/>
        <cdr:cNvSpPr txBox="1"/>
      </cdr:nvSpPr>
      <cdr:spPr>
        <a:xfrm xmlns:a="http://schemas.openxmlformats.org/drawingml/2006/main">
          <a:off x="47910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0.21273</cdr:x>
      <cdr:y>0.65037</cdr:y>
    </cdr:from>
    <cdr:to>
      <cdr:x>0.25273</cdr:x>
      <cdr:y>0.87259</cdr:y>
    </cdr:to>
    <cdr:sp macro="" textlink="">
      <cdr:nvSpPr>
        <cdr:cNvPr id="24" name="TextBox 23"/>
        <cdr:cNvSpPr txBox="1"/>
      </cdr:nvSpPr>
      <cdr:spPr>
        <a:xfrm xmlns:a="http://schemas.openxmlformats.org/drawingml/2006/main">
          <a:off x="11144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0.34182</cdr:x>
      <cdr:y>0.64741</cdr:y>
    </cdr:from>
    <cdr:to>
      <cdr:x>0.38182</cdr:x>
      <cdr:y>0.86963</cdr:y>
    </cdr:to>
    <cdr:sp macro="" textlink="">
      <cdr:nvSpPr>
        <cdr:cNvPr id="25" name="TextBox 24"/>
        <cdr:cNvSpPr txBox="1"/>
      </cdr:nvSpPr>
      <cdr:spPr>
        <a:xfrm xmlns:a="http://schemas.openxmlformats.org/drawingml/2006/main">
          <a:off x="1790701"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0.46545</cdr:x>
      <cdr:y>0.64148</cdr:y>
    </cdr:from>
    <cdr:to>
      <cdr:x>0.50545</cdr:x>
      <cdr:y>0.8637</cdr:y>
    </cdr:to>
    <cdr:sp macro="" textlink="">
      <cdr:nvSpPr>
        <cdr:cNvPr id="26" name="TextBox 25"/>
        <cdr:cNvSpPr txBox="1"/>
      </cdr:nvSpPr>
      <cdr:spPr>
        <a:xfrm xmlns:a="http://schemas.openxmlformats.org/drawingml/2006/main">
          <a:off x="24384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0.59818</cdr:x>
      <cdr:y>0.64741</cdr:y>
    </cdr:from>
    <cdr:to>
      <cdr:x>0.63818</cdr:x>
      <cdr:y>0.86963</cdr:y>
    </cdr:to>
    <cdr:sp macro="" textlink="">
      <cdr:nvSpPr>
        <cdr:cNvPr id="27" name="TextBox 26"/>
        <cdr:cNvSpPr txBox="1"/>
      </cdr:nvSpPr>
      <cdr:spPr>
        <a:xfrm xmlns:a="http://schemas.openxmlformats.org/drawingml/2006/main">
          <a:off x="31337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0.71636</cdr:x>
      <cdr:y>0.64444</cdr:y>
    </cdr:from>
    <cdr:to>
      <cdr:x>0.75636</cdr:x>
      <cdr:y>0.86667</cdr:y>
    </cdr:to>
    <cdr:sp macro="" textlink="">
      <cdr:nvSpPr>
        <cdr:cNvPr id="28" name="TextBox 27"/>
        <cdr:cNvSpPr txBox="1"/>
      </cdr:nvSpPr>
      <cdr:spPr>
        <a:xfrm xmlns:a="http://schemas.openxmlformats.org/drawingml/2006/main">
          <a:off x="37528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0.84</cdr:x>
      <cdr:y>0.64444</cdr:y>
    </cdr:from>
    <cdr:to>
      <cdr:x>0.88</cdr:x>
      <cdr:y>0.86667</cdr:y>
    </cdr:to>
    <cdr:sp macro="" textlink="">
      <cdr:nvSpPr>
        <cdr:cNvPr id="29" name="TextBox 28"/>
        <cdr:cNvSpPr txBox="1"/>
      </cdr:nvSpPr>
      <cdr:spPr>
        <a:xfrm xmlns:a="http://schemas.openxmlformats.org/drawingml/2006/main">
          <a:off x="44005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userShapes>
</file>

<file path=xl/drawings/drawing9.xml><?xml version="1.0" encoding="utf-8"?>
<c:userShapes xmlns:c="http://schemas.openxmlformats.org/drawingml/2006/chart">
  <cdr:relSizeAnchor xmlns:cdr="http://schemas.openxmlformats.org/drawingml/2006/chartDrawing">
    <cdr:from>
      <cdr:x>0.08364</cdr:x>
      <cdr:y>0.65333</cdr:y>
    </cdr:from>
    <cdr:to>
      <cdr:x>0.12364</cdr:x>
      <cdr:y>0.87556</cdr:y>
    </cdr:to>
    <cdr:sp macro="" textlink="">
      <cdr:nvSpPr>
        <cdr:cNvPr id="2" name="TextBox 1"/>
        <cdr:cNvSpPr txBox="1"/>
      </cdr:nvSpPr>
      <cdr:spPr>
        <a:xfrm xmlns:a="http://schemas.openxmlformats.org/drawingml/2006/main">
          <a:off x="438151"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0.11091</cdr:x>
      <cdr:y>0.65333</cdr:y>
    </cdr:from>
    <cdr:to>
      <cdr:x>0.15091</cdr:x>
      <cdr:y>0.87556</cdr:y>
    </cdr:to>
    <cdr:sp macro="" textlink="">
      <cdr:nvSpPr>
        <cdr:cNvPr id="3" name="TextBox 2"/>
        <cdr:cNvSpPr txBox="1"/>
      </cdr:nvSpPr>
      <cdr:spPr>
        <a:xfrm xmlns:a="http://schemas.openxmlformats.org/drawingml/2006/main">
          <a:off x="581026" y="21002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0.13636</cdr:x>
      <cdr:y>0.65333</cdr:y>
    </cdr:from>
    <cdr:to>
      <cdr:x>0.18182</cdr:x>
      <cdr:y>0.87556</cdr:y>
    </cdr:to>
    <cdr:sp macro="" textlink="">
      <cdr:nvSpPr>
        <cdr:cNvPr id="4" name="TextBox 3"/>
        <cdr:cNvSpPr txBox="1"/>
      </cdr:nvSpPr>
      <cdr:spPr>
        <a:xfrm xmlns:a="http://schemas.openxmlformats.org/drawingml/2006/main">
          <a:off x="714375" y="21002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0.16182</cdr:x>
      <cdr:y>0.65037</cdr:y>
    </cdr:from>
    <cdr:to>
      <cdr:x>0.20364</cdr:x>
      <cdr:y>0.87259</cdr:y>
    </cdr:to>
    <cdr:sp macro="" textlink="">
      <cdr:nvSpPr>
        <cdr:cNvPr id="5" name="TextBox 4"/>
        <cdr:cNvSpPr txBox="1"/>
      </cdr:nvSpPr>
      <cdr:spPr>
        <a:xfrm xmlns:a="http://schemas.openxmlformats.org/drawingml/2006/main">
          <a:off x="847725" y="20907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0.23455</cdr:x>
      <cdr:y>0.65037</cdr:y>
    </cdr:from>
    <cdr:to>
      <cdr:x>0.27455</cdr:x>
      <cdr:y>0.87259</cdr:y>
    </cdr:to>
    <cdr:sp macro="" textlink="">
      <cdr:nvSpPr>
        <cdr:cNvPr id="6" name="TextBox 5"/>
        <cdr:cNvSpPr txBox="1"/>
      </cdr:nvSpPr>
      <cdr:spPr>
        <a:xfrm xmlns:a="http://schemas.openxmlformats.org/drawingml/2006/main">
          <a:off x="12287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0.26</cdr:x>
      <cdr:y>0.65037</cdr:y>
    </cdr:from>
    <cdr:to>
      <cdr:x>0.30545</cdr:x>
      <cdr:y>0.87259</cdr:y>
    </cdr:to>
    <cdr:sp macro="" textlink="">
      <cdr:nvSpPr>
        <cdr:cNvPr id="7" name="TextBox 6"/>
        <cdr:cNvSpPr txBox="1"/>
      </cdr:nvSpPr>
      <cdr:spPr>
        <a:xfrm xmlns:a="http://schemas.openxmlformats.org/drawingml/2006/main">
          <a:off x="1362075" y="2090738"/>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0.28545</cdr:x>
      <cdr:y>0.64741</cdr:y>
    </cdr:from>
    <cdr:to>
      <cdr:x>0.32727</cdr:x>
      <cdr:y>0.86963</cdr:y>
    </cdr:to>
    <cdr:sp macro="" textlink="">
      <cdr:nvSpPr>
        <cdr:cNvPr id="8" name="TextBox 7"/>
        <cdr:cNvSpPr txBox="1"/>
      </cdr:nvSpPr>
      <cdr:spPr>
        <a:xfrm xmlns:a="http://schemas.openxmlformats.org/drawingml/2006/main">
          <a:off x="1495425" y="2081213"/>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0.36545</cdr:x>
      <cdr:y>0.64741</cdr:y>
    </cdr:from>
    <cdr:to>
      <cdr:x>0.40545</cdr:x>
      <cdr:y>0.86963</cdr:y>
    </cdr:to>
    <cdr:sp macro="" textlink="">
      <cdr:nvSpPr>
        <cdr:cNvPr id="9" name="TextBox 8"/>
        <cdr:cNvSpPr txBox="1"/>
      </cdr:nvSpPr>
      <cdr:spPr>
        <a:xfrm xmlns:a="http://schemas.openxmlformats.org/drawingml/2006/main">
          <a:off x="19145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0.39091</cdr:x>
      <cdr:y>0.64741</cdr:y>
    </cdr:from>
    <cdr:to>
      <cdr:x>0.43636</cdr:x>
      <cdr:y>0.86963</cdr:y>
    </cdr:to>
    <cdr:sp macro="" textlink="">
      <cdr:nvSpPr>
        <cdr:cNvPr id="10" name="TextBox 9"/>
        <cdr:cNvSpPr txBox="1"/>
      </cdr:nvSpPr>
      <cdr:spPr>
        <a:xfrm xmlns:a="http://schemas.openxmlformats.org/drawingml/2006/main">
          <a:off x="2047875" y="208121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0.41636</cdr:x>
      <cdr:y>0.64444</cdr:y>
    </cdr:from>
    <cdr:to>
      <cdr:x>0.45818</cdr:x>
      <cdr:y>0.86667</cdr:y>
    </cdr:to>
    <cdr:sp macro="" textlink="">
      <cdr:nvSpPr>
        <cdr:cNvPr id="11" name="TextBox 10"/>
        <cdr:cNvSpPr txBox="1"/>
      </cdr:nvSpPr>
      <cdr:spPr>
        <a:xfrm xmlns:a="http://schemas.openxmlformats.org/drawingml/2006/main">
          <a:off x="2181225" y="207168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0.49273</cdr:x>
      <cdr:y>0.64148</cdr:y>
    </cdr:from>
    <cdr:to>
      <cdr:x>0.53273</cdr:x>
      <cdr:y>0.8637</cdr:y>
    </cdr:to>
    <cdr:sp macro="" textlink="">
      <cdr:nvSpPr>
        <cdr:cNvPr id="12" name="TextBox 11"/>
        <cdr:cNvSpPr txBox="1"/>
      </cdr:nvSpPr>
      <cdr:spPr>
        <a:xfrm xmlns:a="http://schemas.openxmlformats.org/drawingml/2006/main">
          <a:off x="25812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0.51818</cdr:x>
      <cdr:y>0.64148</cdr:y>
    </cdr:from>
    <cdr:to>
      <cdr:x>0.56364</cdr:x>
      <cdr:y>0.8637</cdr:y>
    </cdr:to>
    <cdr:sp macro="" textlink="">
      <cdr:nvSpPr>
        <cdr:cNvPr id="13" name="TextBox 12"/>
        <cdr:cNvSpPr txBox="1"/>
      </cdr:nvSpPr>
      <cdr:spPr>
        <a:xfrm xmlns:a="http://schemas.openxmlformats.org/drawingml/2006/main">
          <a:off x="27146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0.54364</cdr:x>
      <cdr:y>0.63852</cdr:y>
    </cdr:from>
    <cdr:to>
      <cdr:x>0.58545</cdr:x>
      <cdr:y>0.86074</cdr:y>
    </cdr:to>
    <cdr:sp macro="" textlink="">
      <cdr:nvSpPr>
        <cdr:cNvPr id="14" name="TextBox 13"/>
        <cdr:cNvSpPr txBox="1"/>
      </cdr:nvSpPr>
      <cdr:spPr>
        <a:xfrm xmlns:a="http://schemas.openxmlformats.org/drawingml/2006/main">
          <a:off x="28479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0.62364</cdr:x>
      <cdr:y>0.64148</cdr:y>
    </cdr:from>
    <cdr:to>
      <cdr:x>0.66364</cdr:x>
      <cdr:y>0.8637</cdr:y>
    </cdr:to>
    <cdr:sp macro="" textlink="">
      <cdr:nvSpPr>
        <cdr:cNvPr id="15" name="TextBox 14"/>
        <cdr:cNvSpPr txBox="1"/>
      </cdr:nvSpPr>
      <cdr:spPr>
        <a:xfrm xmlns:a="http://schemas.openxmlformats.org/drawingml/2006/main">
          <a:off x="32670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0.64909</cdr:x>
      <cdr:y>0.64148</cdr:y>
    </cdr:from>
    <cdr:to>
      <cdr:x>0.69455</cdr:x>
      <cdr:y>0.8637</cdr:y>
    </cdr:to>
    <cdr:sp macro="" textlink="">
      <cdr:nvSpPr>
        <cdr:cNvPr id="16" name="TextBox 15"/>
        <cdr:cNvSpPr txBox="1"/>
      </cdr:nvSpPr>
      <cdr:spPr>
        <a:xfrm xmlns:a="http://schemas.openxmlformats.org/drawingml/2006/main">
          <a:off x="34004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0.67455</cdr:x>
      <cdr:y>0.63852</cdr:y>
    </cdr:from>
    <cdr:to>
      <cdr:x>0.71636</cdr:x>
      <cdr:y>0.86074</cdr:y>
    </cdr:to>
    <cdr:sp macro="" textlink="">
      <cdr:nvSpPr>
        <cdr:cNvPr id="17" name="TextBox 16"/>
        <cdr:cNvSpPr txBox="1"/>
      </cdr:nvSpPr>
      <cdr:spPr>
        <a:xfrm xmlns:a="http://schemas.openxmlformats.org/drawingml/2006/main">
          <a:off x="35337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0.74182</cdr:x>
      <cdr:y>0.64148</cdr:y>
    </cdr:from>
    <cdr:to>
      <cdr:x>0.78182</cdr:x>
      <cdr:y>0.8637</cdr:y>
    </cdr:to>
    <cdr:sp macro="" textlink="">
      <cdr:nvSpPr>
        <cdr:cNvPr id="18" name="TextBox 17"/>
        <cdr:cNvSpPr txBox="1"/>
      </cdr:nvSpPr>
      <cdr:spPr>
        <a:xfrm xmlns:a="http://schemas.openxmlformats.org/drawingml/2006/main">
          <a:off x="38862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0.76727</cdr:x>
      <cdr:y>0.64148</cdr:y>
    </cdr:from>
    <cdr:to>
      <cdr:x>0.81273</cdr:x>
      <cdr:y>0.8637</cdr:y>
    </cdr:to>
    <cdr:sp macro="" textlink="">
      <cdr:nvSpPr>
        <cdr:cNvPr id="19" name="TextBox 18"/>
        <cdr:cNvSpPr txBox="1"/>
      </cdr:nvSpPr>
      <cdr:spPr>
        <a:xfrm xmlns:a="http://schemas.openxmlformats.org/drawingml/2006/main">
          <a:off x="4019550"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0.79273</cdr:x>
      <cdr:y>0.63852</cdr:y>
    </cdr:from>
    <cdr:to>
      <cdr:x>0.83455</cdr:x>
      <cdr:y>0.86074</cdr:y>
    </cdr:to>
    <cdr:sp macro="" textlink="">
      <cdr:nvSpPr>
        <cdr:cNvPr id="20" name="TextBox 19"/>
        <cdr:cNvSpPr txBox="1"/>
      </cdr:nvSpPr>
      <cdr:spPr>
        <a:xfrm xmlns:a="http://schemas.openxmlformats.org/drawingml/2006/main">
          <a:off x="4152900"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0.86364</cdr:x>
      <cdr:y>0.64148</cdr:y>
    </cdr:from>
    <cdr:to>
      <cdr:x>0.90364</cdr:x>
      <cdr:y>0.8637</cdr:y>
    </cdr:to>
    <cdr:sp macro="" textlink="">
      <cdr:nvSpPr>
        <cdr:cNvPr id="21" name="TextBox 20"/>
        <cdr:cNvSpPr txBox="1"/>
      </cdr:nvSpPr>
      <cdr:spPr>
        <a:xfrm xmlns:a="http://schemas.openxmlformats.org/drawingml/2006/main">
          <a:off x="4524376"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1997-2001-</a:t>
          </a:r>
        </a:p>
      </cdr:txBody>
    </cdr:sp>
  </cdr:relSizeAnchor>
  <cdr:relSizeAnchor xmlns:cdr="http://schemas.openxmlformats.org/drawingml/2006/chartDrawing">
    <cdr:from>
      <cdr:x>0.88909</cdr:x>
      <cdr:y>0.64148</cdr:y>
    </cdr:from>
    <cdr:to>
      <cdr:x>0.93455</cdr:x>
      <cdr:y>0.8637</cdr:y>
    </cdr:to>
    <cdr:sp macro="" textlink="">
      <cdr:nvSpPr>
        <cdr:cNvPr id="22" name="TextBox 21"/>
        <cdr:cNvSpPr txBox="1"/>
      </cdr:nvSpPr>
      <cdr:spPr>
        <a:xfrm xmlns:a="http://schemas.openxmlformats.org/drawingml/2006/main">
          <a:off x="4657725" y="2062163"/>
          <a:ext cx="23812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2002-2006-</a:t>
          </a:r>
        </a:p>
      </cdr:txBody>
    </cdr:sp>
  </cdr:relSizeAnchor>
  <cdr:relSizeAnchor xmlns:cdr="http://schemas.openxmlformats.org/drawingml/2006/chartDrawing">
    <cdr:from>
      <cdr:x>0.91455</cdr:x>
      <cdr:y>0.63852</cdr:y>
    </cdr:from>
    <cdr:to>
      <cdr:x>0.95636</cdr:x>
      <cdr:y>0.86074</cdr:y>
    </cdr:to>
    <cdr:sp macro="" textlink="">
      <cdr:nvSpPr>
        <cdr:cNvPr id="23" name="TextBox 22"/>
        <cdr:cNvSpPr txBox="1"/>
      </cdr:nvSpPr>
      <cdr:spPr>
        <a:xfrm xmlns:a="http://schemas.openxmlformats.org/drawingml/2006/main">
          <a:off x="4791075" y="2052638"/>
          <a:ext cx="219075"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2007-2011-</a:t>
          </a:r>
        </a:p>
      </cdr:txBody>
    </cdr:sp>
  </cdr:relSizeAnchor>
  <cdr:relSizeAnchor xmlns:cdr="http://schemas.openxmlformats.org/drawingml/2006/chartDrawing">
    <cdr:from>
      <cdr:x>0.21273</cdr:x>
      <cdr:y>0.65037</cdr:y>
    </cdr:from>
    <cdr:to>
      <cdr:x>0.25273</cdr:x>
      <cdr:y>0.87259</cdr:y>
    </cdr:to>
    <cdr:sp macro="" textlink="">
      <cdr:nvSpPr>
        <cdr:cNvPr id="24" name="TextBox 23"/>
        <cdr:cNvSpPr txBox="1"/>
      </cdr:nvSpPr>
      <cdr:spPr>
        <a:xfrm xmlns:a="http://schemas.openxmlformats.org/drawingml/2006/main">
          <a:off x="1114426" y="209073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0.34182</cdr:x>
      <cdr:y>0.64741</cdr:y>
    </cdr:from>
    <cdr:to>
      <cdr:x>0.38182</cdr:x>
      <cdr:y>0.86963</cdr:y>
    </cdr:to>
    <cdr:sp macro="" textlink="">
      <cdr:nvSpPr>
        <cdr:cNvPr id="25" name="TextBox 24"/>
        <cdr:cNvSpPr txBox="1"/>
      </cdr:nvSpPr>
      <cdr:spPr>
        <a:xfrm xmlns:a="http://schemas.openxmlformats.org/drawingml/2006/main">
          <a:off x="1790701"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0.46545</cdr:x>
      <cdr:y>0.64148</cdr:y>
    </cdr:from>
    <cdr:to>
      <cdr:x>0.50545</cdr:x>
      <cdr:y>0.8637</cdr:y>
    </cdr:to>
    <cdr:sp macro="" textlink="">
      <cdr:nvSpPr>
        <cdr:cNvPr id="26" name="TextBox 25"/>
        <cdr:cNvSpPr txBox="1"/>
      </cdr:nvSpPr>
      <cdr:spPr>
        <a:xfrm xmlns:a="http://schemas.openxmlformats.org/drawingml/2006/main">
          <a:off x="2438401" y="206216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0.59818</cdr:x>
      <cdr:y>0.64741</cdr:y>
    </cdr:from>
    <cdr:to>
      <cdr:x>0.63818</cdr:x>
      <cdr:y>0.86963</cdr:y>
    </cdr:to>
    <cdr:sp macro="" textlink="">
      <cdr:nvSpPr>
        <cdr:cNvPr id="27" name="TextBox 26"/>
        <cdr:cNvSpPr txBox="1"/>
      </cdr:nvSpPr>
      <cdr:spPr>
        <a:xfrm xmlns:a="http://schemas.openxmlformats.org/drawingml/2006/main">
          <a:off x="3133726" y="2081213"/>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0.71636</cdr:x>
      <cdr:y>0.64444</cdr:y>
    </cdr:from>
    <cdr:to>
      <cdr:x>0.75636</cdr:x>
      <cdr:y>0.86667</cdr:y>
    </cdr:to>
    <cdr:sp macro="" textlink="">
      <cdr:nvSpPr>
        <cdr:cNvPr id="28" name="TextBox 27"/>
        <cdr:cNvSpPr txBox="1"/>
      </cdr:nvSpPr>
      <cdr:spPr>
        <a:xfrm xmlns:a="http://schemas.openxmlformats.org/drawingml/2006/main">
          <a:off x="37528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dr:relSizeAnchor xmlns:cdr="http://schemas.openxmlformats.org/drawingml/2006/chartDrawing">
    <cdr:from>
      <cdr:x>0.84</cdr:x>
      <cdr:y>0.64444</cdr:y>
    </cdr:from>
    <cdr:to>
      <cdr:x>0.88</cdr:x>
      <cdr:y>0.86667</cdr:y>
    </cdr:to>
    <cdr:sp macro="" textlink="">
      <cdr:nvSpPr>
        <cdr:cNvPr id="29" name="TextBox 28"/>
        <cdr:cNvSpPr txBox="1"/>
      </cdr:nvSpPr>
      <cdr:spPr>
        <a:xfrm xmlns:a="http://schemas.openxmlformats.org/drawingml/2006/main">
          <a:off x="4400551" y="2071688"/>
          <a:ext cx="209550" cy="714375"/>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US" sz="800"/>
            <a:t>1992-1996-</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lm\Documents\Inder%20Requests\MINE\Small%20states%20(data%20se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sierra\AppData\Local\Microsoft\Windows\Temporary%20Internet%20Files\Content.Outlook\K4JXS0N3\WEF_GCI_2013_2014_7th%20pillar_Labor%20Market%20Efficienc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rlm\Documents\MINE\Small%20states%20(data%20se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arlm\Documents\Inder%20Requests\Policy%20Briefs\productivit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nvestment%20and%20Population_NOV20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sierra\AppData\Local\Microsoft\Windows\Temporary%20Internet%20Files\Content.Outlook\K4JXS0N3\Investment%20and%20Population_NOV20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rrivals_WT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arlm\Documents\Inder%20Requests\Exchange%20rate\Copy%20of%20REER%20gap_Article%20IV.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rsierra\AppData\Local\Microsoft\Windows\Temporary%20Internet%20Files\Content.Outlook\K4JXS0N3\WEF_GCI_2013_2014_All%20pillars%20and%20subindexe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rsierra\AppData\Local\Microsoft\Windows\Temporary%20Internet%20Files\Content.Outlook\K4JXS0N3\WEF_GCI_2013_2014_6th%20pillar_Goods%20Market%20Efficienc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s>
    <sheetDataSet>
      <sheetData sheetId="0" refreshError="1"/>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cell r="AS1" t="str">
            <v>Standard dev.</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cell r="AS2">
            <v>3.3532280342976795</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cell r="AS3">
            <v>2.1142296627061752</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cell r="AS4">
            <v>4.5285695284521923</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cell r="AS5">
            <v>4.3769318713066854</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cell r="AS6">
            <v>4.391907415105309</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cell r="AS7">
            <v>5.0223014769127357</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cell r="AS8">
            <v>3.1656284112471678</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cell r="AS9">
            <v>2.001384021121384</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cell r="AS10">
            <v>2.9307666526186367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cell r="AS11">
            <v>4.9563656498028239</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cell r="AS12">
            <v>2.0824849213424703</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cell r="AS13">
            <v>3.4199694857629059</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cell r="AS14">
            <v>1.0323161434171595</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cell r="AS15">
            <v>4.3561102589622527</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cell r="AS16">
            <v>21.105413279992842</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cell r="AS17">
            <v>2.555577922139928</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cell r="AS18">
            <v>2.113057144478903</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cell r="AS19">
            <v>1.701177399760103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cell r="AS20">
            <v>6.7801983921237472</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cell r="AS21">
            <v>5.1386759603818515</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cell r="AS22">
            <v>4.9456810134513507</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cell r="AS23">
            <v>3.5751351790368844</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cell r="AS24">
            <v>1.6167900592944449</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cell r="AS25">
            <v>10.480491548709161</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cell r="AS26">
            <v>1.2356945139548776</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cell r="AS27">
            <v>4.6324686357242237</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cell r="AS28">
            <v>8.61773965296676</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cell r="AS29">
            <v>2.5333813561786234</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cell r="AS30">
            <v>1.8893746179541955</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cell r="AS31">
            <v>4.1661840230009117</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cell r="AS32">
            <v>2.500864419444695</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cell r="AS33">
            <v>3.2098590243999472</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cell r="AS34">
            <v>5.9236716548944681</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cell r="AS35">
            <v>1.7261036843615931</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cell r="AS36">
            <v>4.4354027650829817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cell r="AS37">
            <v>5.5458127521229326</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cell r="AS38">
            <v>7.1039468300948725</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cell r="AS39">
            <v>9.0722976940794808</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cell r="AS40">
            <v>5.3263380045732314</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cell r="AS41">
            <v>1.1818813199917553</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cell r="AS42">
            <v>1.9871243113030015</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cell r="AS43">
            <v>1.3555405850721614</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cell r="AS44">
            <v>4.0911762672854861</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cell r="AS45">
            <v>3.1687368528558917</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cell r="AS46">
            <v>2.595149944664878</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cell r="AS47">
            <v>6.0374896430947675</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cell r="AS48">
            <v>3.9552472035966386</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cell r="AS49">
            <v>1.5385429501719503</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cell r="AS50">
            <v>10.112184591109795</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cell r="AS51">
            <v>1.6214623578047618</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cell r="AS52">
            <v>1.7328992279444662</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cell r="AS53">
            <v>15.35135767611451</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cell r="AS54">
            <v>15.909464516775143</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cell r="AS55">
            <v>4.2827442609163784</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cell r="AS56">
            <v>3.6892110967155243</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cell r="AS57">
            <v>1.7585992452128361</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cell r="AS58">
            <v>5.4713539572029575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cell r="AS59">
            <v>2.4780097600630508</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cell r="AS60">
            <v>5.7775611857782465</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cell r="AS61">
            <v>3.2285141659433609</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cell r="AS62">
            <v>7.1787134467117486</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cell r="AS63">
            <v>2.2733424615792157</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cell r="AS64">
            <v>4.7315706656151413</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cell r="AS65">
            <v>5.6479611771567972</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cell r="AS66">
            <v>3.0112358585975523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cell r="AS67">
            <v>0.50455119570853157</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cell r="AS68">
            <v>3.7597460999288819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cell r="AS69">
            <v>2.7182431199381103</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cell r="AS70">
            <v>3.6166500653558322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cell r="AS71">
            <v>7.0990503409158316</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cell r="AS72">
            <v>1.8183198767660285</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cell r="AS73">
            <v>1.4808730500877481</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cell r="AS74">
            <v>1.6441164509887263</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cell r="AS75">
            <v>3.8276965595006227</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cell r="AS76">
            <v>1.3121831543023186</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cell r="AS77">
            <v>1.4565560538059594</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cell r="AS78">
            <v>4.0072566405896177</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cell r="AS79">
            <v>13.566683461438089</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cell r="AS80">
            <v>8.1618497947201032</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cell r="AS81">
            <v>3.8504376955054997</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cell r="AS82">
            <v>2.6721162906981601</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cell r="AS83">
            <v>5.1489807954197788</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cell r="AS84">
            <v>3.0421603607111605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cell r="AS85">
            <v>3.393302104292466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cell r="AS86">
            <v>1.9514617768910223</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cell r="AS87">
            <v>2.705494939741222</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cell r="AS88">
            <v>9.4627225452050858</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cell r="AS89">
            <v>2.5849031782982648</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cell r="AS90">
            <v>7.5227272959809488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cell r="AS91">
            <v>37.528628742699333</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cell r="AS92">
            <v>3.5645852493663144</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cell r="AS93">
            <v>2.4836650871548032</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cell r="AS94">
            <v>3.4317340897332591</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cell r="AS95">
            <v>3.6287992838436387</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cell r="AS96">
            <v>7.3725444853527744</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cell r="AS97">
            <v>14.030122205940909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cell r="AS98">
            <v>6.9513470575339413</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cell r="AS99">
            <v>3.7580337813163891</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cell r="AS100">
            <v>2.0728351126927014</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cell r="AS101">
            <v>2.8241992631579631</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cell r="AS102">
            <v>3.9447629542370852</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cell r="AS103">
            <v>3.613087199489005</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cell r="AS104">
            <v>3.0562475109986269</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cell r="AS105">
            <v>6.8224710876942396</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cell r="AS106">
            <v>1.7761067484298865</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cell r="AS107">
            <v>1.251835815548872</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cell r="AS108">
            <v>0.97658420015890091</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cell r="AS109">
            <v>0.93576380647851043</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cell r="AS110">
            <v>2.2440290378047298</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cell r="AS111">
            <v>5.0405841609702682</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cell r="AS112">
            <v>9.5399513562475722</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cell r="AS113">
            <v>3.9727855886434815</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cell r="AS114">
            <v>3.5865308697478206</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cell r="AS115">
            <v>4.8077782876821864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cell r="AS116">
            <v>1.40123575170922</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cell r="AS117">
            <v>3.1033292205440026</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cell r="AS118">
            <v>2.4383567989094401</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cell r="AS119">
            <v>3.0758098957357358</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cell r="AS120">
            <v>3.9190266746888107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cell r="AS121">
            <v>1.8989540183049092</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cell r="AS122">
            <v>2.9565030963663039</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cell r="AS123">
            <v>7.7308375687988438</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cell r="AS124">
            <v>3.3597972331050938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cell r="AS125">
            <v>4.4030279722794621</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cell r="AS126">
            <v>1.6101848773297078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cell r="AS127">
            <v>6.5106773510337437</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cell r="AS128">
            <v>3.1034333901921127</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cell r="AS129">
            <v>3.6906109534176266</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cell r="AS130">
            <v>0.96091834231950224</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cell r="AS131">
            <v>1.0819620234839291</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cell r="AS132">
            <v>2.3009891686863209</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cell r="AS133">
            <v>3.273980055622725</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cell r="AS134">
            <v>8.8164014780207154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cell r="AS135">
            <v>2.5260926288829881</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cell r="AS136">
            <v>3.4830654807018981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cell r="AS137">
            <v>2.9916911147904042</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cell r="AS138">
            <v>4.3963657693623981</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cell r="AS139">
            <v>11.268636102300063</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cell r="AS140">
            <v>4.3073170139860659</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cell r="AS141">
            <v>3.4031208170522826</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cell r="AS142">
            <v>3.9238305457187059</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cell r="AS143">
            <v>8.6737151718149441</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cell r="AS144">
            <v>3.7648660354853756</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cell r="AS145">
            <v>4.5162503374358902</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cell r="AS146">
            <v>5.4022171885606927</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cell r="AS147">
            <v>2.4494563367384679</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cell r="AS148">
            <v>12.735633744516159</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cell r="AS149">
            <v>2.7858596138138028</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cell r="AS150">
            <v>3.7646581066920617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cell r="AS151">
            <v>2.6584660616351292</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cell r="AS152">
            <v>6.6565804877821915</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cell r="AS153">
            <v>3.2426891490519436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cell r="AS154">
            <v>2.3144554973021054</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cell r="AS155">
            <v>10.451396402072142</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cell r="AS156">
            <v>5.6285930025461681</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cell r="AS157">
            <v>7.929880430155249</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cell r="AS158">
            <v>5.6580226483564475</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cell r="AS159">
            <v>2.319733475857686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cell r="AS160">
            <v>2.7015098247708322</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cell r="AS161">
            <v>3.0647266882034905</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cell r="AS162">
            <v>4.2641292374699384</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cell r="AS163">
            <v>4.3176250686382422</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cell r="AS164">
            <v>2.528957412766816</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cell r="AS165">
            <v>5.7402479271501505</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cell r="AS166">
            <v>3.3273220974112538</v>
          </cell>
        </row>
        <row r="167">
          <cell r="A167" t="str">
            <v>Tonga</v>
          </cell>
          <cell r="B167" t="str">
            <v>General government total expenditure</v>
          </cell>
          <cell r="C167" t="str">
            <v>Percent of GDP</v>
          </cell>
          <cell r="AR167" t="e">
            <v>#DIV/0!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cell r="AS168">
            <v>4.6019864119636047</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cell r="AS169">
            <v>1.4040498430984425</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cell r="AS170">
            <v>3.5015157495639579</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cell r="AS171">
            <v>4.1569132607191683</v>
          </cell>
        </row>
        <row r="172">
          <cell r="A172" t="str">
            <v>Tuvalu</v>
          </cell>
          <cell r="B172" t="str">
            <v>General government total expenditure</v>
          </cell>
          <cell r="C172" t="str">
            <v>Percent of GDP</v>
          </cell>
          <cell r="AR172" t="e">
            <v>#DIV/0!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cell r="AS173">
            <v>1.7857618088914431</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cell r="AS174">
            <v>5.766549917618045</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cell r="AS175">
            <v>3.8529885719915309</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cell r="AS176">
            <v>3.0842862389588048</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cell r="AS177">
            <v>3.1752799017638518</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cell r="AS178">
            <v>0.79558117766599434</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cell r="AS179">
            <v>6.256679701264158</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cell r="AS180">
            <v>4.3567233826963969</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cell r="AS181">
            <v>4.00972448003564</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cell r="AS182">
            <v>4.2469447589666576</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cell r="AS183">
            <v>4.7677899954986103</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cell r="AS184">
            <v>3.5322138134946517</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cell r="AS185">
            <v>10.865159799846047</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D1" t="str">
            <v>Basic Requirements</v>
          </cell>
          <cell r="F1" t="str">
            <v>Efficiency Enhancers</v>
          </cell>
          <cell r="H1" t="str">
            <v>Innovation and Sophistication</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D1" t="str">
            <v>Institutions</v>
          </cell>
          <cell r="F1" t="str">
            <v>Infrastructure</v>
          </cell>
          <cell r="H1" t="str">
            <v>Macroeconomic Env.</v>
          </cell>
          <cell r="J1" t="str">
            <v>Health &amp; primary edu</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refreshError="1"/>
      <sheetData sheetId="14" refreshError="1"/>
      <sheetData sheetId="15" refreshError="1"/>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ow r="13">
          <cell r="C13" t="str">
            <v xml:space="preserve"> Long-term average Real GDP growth</v>
          </cell>
        </row>
      </sheetData>
      <sheetData sheetId="3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d"/>
      <sheetName val="GCI_data_platform-33"/>
      <sheetName val="GCI_data_platform-34"/>
      <sheetName val="GCI_data_platform-35"/>
      <sheetName val="GCI_data_platform-36"/>
      <sheetName val="GCI_data_platform-37"/>
      <sheetName val="GCI_data_platform-38"/>
      <sheetName val="GCI_data_platform-39"/>
      <sheetName val="GCI_data_platform-40"/>
      <sheetName val="GCI_data_platform-41"/>
      <sheetName val="GCI_data_platform-42"/>
      <sheetName val="GCI_data_platform-43"/>
      <sheetName val="GCI_data_platform-44"/>
      <sheetName val="GCI_data_platform-45"/>
    </sheetNames>
    <sheetDataSet>
      <sheetData sheetId="0">
        <row r="168">
          <cell r="J168" t="str">
            <v>Subpillar 7.A. Flexibility</v>
          </cell>
        </row>
      </sheetData>
      <sheetData sheetId="1">
        <row r="1">
          <cell r="F1" t="str">
            <v>Entity code</v>
          </cell>
          <cell r="G1" t="str">
            <v>Value</v>
          </cell>
        </row>
        <row r="2">
          <cell r="C2" t="str">
            <v>7th pillar: Labor market efficiency, 1-7 (best)</v>
          </cell>
          <cell r="F2" t="str">
            <v>VEN</v>
          </cell>
          <cell r="G2">
            <v>2.8461268335885701</v>
          </cell>
        </row>
        <row r="3">
          <cell r="F3" t="str">
            <v>DZA</v>
          </cell>
          <cell r="G3">
            <v>2.91098703065061</v>
          </cell>
        </row>
        <row r="4">
          <cell r="F4" t="str">
            <v>EGY</v>
          </cell>
          <cell r="G4">
            <v>2.9968054504430199</v>
          </cell>
        </row>
        <row r="5">
          <cell r="F5" t="str">
            <v>IRN</v>
          </cell>
          <cell r="G5">
            <v>3.0159082628510099</v>
          </cell>
        </row>
        <row r="6">
          <cell r="F6" t="str">
            <v>ARG</v>
          </cell>
          <cell r="G6">
            <v>3.1462292226097501</v>
          </cell>
        </row>
        <row r="7">
          <cell r="F7" t="str">
            <v>MRT</v>
          </cell>
          <cell r="G7">
            <v>3.2330973732699602</v>
          </cell>
        </row>
        <row r="8">
          <cell r="F8" t="str">
            <v>HND</v>
          </cell>
          <cell r="G8">
            <v>3.34313826682473</v>
          </cell>
        </row>
        <row r="9">
          <cell r="F9" t="str">
            <v>YEM</v>
          </cell>
          <cell r="G9">
            <v>3.3643142875816201</v>
          </cell>
        </row>
        <row r="10">
          <cell r="F10" t="str">
            <v>ZWE</v>
          </cell>
          <cell r="G10">
            <v>3.3966463429075402</v>
          </cell>
        </row>
        <row r="11">
          <cell r="F11" t="str">
            <v>URY</v>
          </cell>
          <cell r="G11">
            <v>3.4403668762526798</v>
          </cell>
        </row>
        <row r="12">
          <cell r="F12" t="str">
            <v>PAK</v>
          </cell>
          <cell r="G12">
            <v>3.4568236055166</v>
          </cell>
        </row>
        <row r="13">
          <cell r="F13" t="str">
            <v>ITA</v>
          </cell>
          <cell r="G13">
            <v>3.4807179776220498</v>
          </cell>
        </row>
        <row r="14">
          <cell r="F14" t="str">
            <v>LBY</v>
          </cell>
          <cell r="G14">
            <v>3.52529732526054</v>
          </cell>
        </row>
        <row r="15">
          <cell r="F15" t="str">
            <v>LKA</v>
          </cell>
          <cell r="G15">
            <v>3.5332233368093302</v>
          </cell>
        </row>
        <row r="16">
          <cell r="F16" t="str">
            <v>AGO</v>
          </cell>
          <cell r="G16">
            <v>3.6553285644006999</v>
          </cell>
        </row>
        <row r="17">
          <cell r="F17" t="str">
            <v>NPL</v>
          </cell>
          <cell r="G17">
            <v>3.6634444506627402</v>
          </cell>
        </row>
        <row r="18">
          <cell r="F18" t="str">
            <v>TUN</v>
          </cell>
          <cell r="G18">
            <v>3.6730713002200299</v>
          </cell>
        </row>
        <row r="19">
          <cell r="F19" t="str">
            <v>BOL</v>
          </cell>
          <cell r="G19">
            <v>3.7047947694220298</v>
          </cell>
        </row>
        <row r="20">
          <cell r="F20" t="str">
            <v>TUR</v>
          </cell>
          <cell r="G20">
            <v>3.7361669212606099</v>
          </cell>
        </row>
        <row r="21">
          <cell r="F21" t="str">
            <v>CPV</v>
          </cell>
          <cell r="G21">
            <v>3.74490079327314</v>
          </cell>
        </row>
        <row r="22">
          <cell r="F22" t="str">
            <v>TCD</v>
          </cell>
          <cell r="G22">
            <v>3.7609684202586502</v>
          </cell>
        </row>
        <row r="23">
          <cell r="F23" t="str">
            <v>GRC</v>
          </cell>
          <cell r="G23">
            <v>3.7654731424988901</v>
          </cell>
        </row>
        <row r="24">
          <cell r="F24" t="str">
            <v>PRT</v>
          </cell>
          <cell r="G24">
            <v>3.7889493169658399</v>
          </cell>
        </row>
        <row r="25">
          <cell r="F25" t="str">
            <v>MOZ</v>
          </cell>
          <cell r="G25">
            <v>3.7974050080646</v>
          </cell>
        </row>
        <row r="26">
          <cell r="F26" t="str">
            <v>BGD</v>
          </cell>
          <cell r="G26">
            <v>3.7993821769617702</v>
          </cell>
        </row>
        <row r="27">
          <cell r="F27" t="str">
            <v>BDI</v>
          </cell>
          <cell r="G27">
            <v>3.83667046713169</v>
          </cell>
        </row>
        <row r="28">
          <cell r="F28" t="str">
            <v>MAR</v>
          </cell>
          <cell r="G28">
            <v>3.8622772984704401</v>
          </cell>
        </row>
        <row r="29">
          <cell r="F29" t="str">
            <v>SLV</v>
          </cell>
          <cell r="G29">
            <v>3.8758050971810998</v>
          </cell>
        </row>
        <row r="30">
          <cell r="F30" t="str">
            <v>LBN</v>
          </cell>
          <cell r="G30">
            <v>3.8980476337818999</v>
          </cell>
        </row>
        <row r="31">
          <cell r="F31" t="str">
            <v>SRB</v>
          </cell>
          <cell r="G31">
            <v>3.8988177584113899</v>
          </cell>
        </row>
        <row r="32">
          <cell r="F32" t="str">
            <v>DOM</v>
          </cell>
          <cell r="G32">
            <v>3.9172417885420399</v>
          </cell>
        </row>
        <row r="33">
          <cell r="F33" t="str">
            <v>PRY</v>
          </cell>
          <cell r="G33">
            <v>3.9199781675734302</v>
          </cell>
        </row>
        <row r="34">
          <cell r="F34" t="str">
            <v>ZAF</v>
          </cell>
          <cell r="G34">
            <v>3.9322640053505999</v>
          </cell>
        </row>
        <row r="35">
          <cell r="F35" t="str">
            <v>ESP</v>
          </cell>
          <cell r="G35">
            <v>3.9342497212116898</v>
          </cell>
        </row>
        <row r="36">
          <cell r="F36" t="str">
            <v>HRV</v>
          </cell>
          <cell r="G36">
            <v>3.9364213689719301</v>
          </cell>
        </row>
        <row r="37">
          <cell r="F37" t="str">
            <v>MEX</v>
          </cell>
          <cell r="G37">
            <v>3.9415476027794099</v>
          </cell>
        </row>
        <row r="38">
          <cell r="F38" t="str">
            <v>MLI</v>
          </cell>
          <cell r="G38">
            <v>3.9593448554584101</v>
          </cell>
        </row>
        <row r="39">
          <cell r="F39" t="str">
            <v>ECU</v>
          </cell>
          <cell r="G39">
            <v>3.9632969842294501</v>
          </cell>
        </row>
        <row r="40">
          <cell r="F40" t="str">
            <v>ROU</v>
          </cell>
          <cell r="G40">
            <v>3.9636599833904702</v>
          </cell>
        </row>
        <row r="41">
          <cell r="F41" t="str">
            <v>TLS</v>
          </cell>
          <cell r="G41">
            <v>3.9790563160331698</v>
          </cell>
        </row>
        <row r="42">
          <cell r="F42" t="str">
            <v>ETH</v>
          </cell>
          <cell r="G42">
            <v>3.9919275481376499</v>
          </cell>
        </row>
        <row r="43">
          <cell r="F43" t="str">
            <v>NIC</v>
          </cell>
          <cell r="G43">
            <v>3.9941201184478001</v>
          </cell>
        </row>
        <row r="44">
          <cell r="F44" t="str">
            <v>SVN</v>
          </cell>
          <cell r="G44">
            <v>4.0008813289155603</v>
          </cell>
        </row>
        <row r="45">
          <cell r="F45" t="str">
            <v>KWT</v>
          </cell>
          <cell r="G45">
            <v>4.0117619569488001</v>
          </cell>
        </row>
        <row r="46">
          <cell r="F46" t="str">
            <v>SWZ</v>
          </cell>
          <cell r="G46">
            <v>4.0146942006455397</v>
          </cell>
        </row>
        <row r="47">
          <cell r="F47" t="str">
            <v>IDN</v>
          </cell>
          <cell r="G47">
            <v>4.0364263757709402</v>
          </cell>
        </row>
        <row r="48">
          <cell r="F48" t="str">
            <v>SUR</v>
          </cell>
          <cell r="G48">
            <v>4.04052945081445</v>
          </cell>
        </row>
        <row r="49">
          <cell r="F49" t="str">
            <v>JOR</v>
          </cell>
          <cell r="G49">
            <v>4.0664753210437503</v>
          </cell>
        </row>
        <row r="50">
          <cell r="F50" t="str">
            <v>PHL</v>
          </cell>
          <cell r="G50">
            <v>4.0766326883596404</v>
          </cell>
        </row>
        <row r="51">
          <cell r="F51" t="str">
            <v>IND</v>
          </cell>
          <cell r="G51">
            <v>4.0800366760286204</v>
          </cell>
        </row>
        <row r="52">
          <cell r="F52" t="str">
            <v>MMR</v>
          </cell>
          <cell r="G52">
            <v>4.0855479870442402</v>
          </cell>
        </row>
        <row r="53">
          <cell r="F53" t="str">
            <v>SLE</v>
          </cell>
          <cell r="G53">
            <v>4.0901348457860696</v>
          </cell>
        </row>
        <row r="54">
          <cell r="F54" t="str">
            <v>KGZ</v>
          </cell>
          <cell r="G54">
            <v>4.0934540578065199</v>
          </cell>
        </row>
        <row r="55">
          <cell r="F55" t="str">
            <v>MDA</v>
          </cell>
          <cell r="G55">
            <v>4.0942330470662203</v>
          </cell>
        </row>
        <row r="56">
          <cell r="F56" t="str">
            <v>BEN</v>
          </cell>
          <cell r="G56">
            <v>4.1135664809386796</v>
          </cell>
        </row>
        <row r="57">
          <cell r="F57" t="str">
            <v>ZMB</v>
          </cell>
          <cell r="G57">
            <v>4.1150778406039796</v>
          </cell>
        </row>
        <row r="58">
          <cell r="F58" t="str">
            <v>BRA</v>
          </cell>
          <cell r="G58">
            <v>4.1290863647550804</v>
          </cell>
        </row>
        <row r="59">
          <cell r="F59" t="str">
            <v>GHA</v>
          </cell>
          <cell r="G59">
            <v>4.14156988135188</v>
          </cell>
        </row>
        <row r="60">
          <cell r="F60" t="str">
            <v>GTM</v>
          </cell>
          <cell r="G60">
            <v>4.1501200206894602</v>
          </cell>
        </row>
        <row r="61">
          <cell r="F61" t="str">
            <v>TTO</v>
          </cell>
          <cell r="G61">
            <v>4.1501401816347503</v>
          </cell>
        </row>
        <row r="62">
          <cell r="F62" t="str">
            <v>BIH</v>
          </cell>
          <cell r="G62">
            <v>4.1539539271624397</v>
          </cell>
        </row>
        <row r="63">
          <cell r="F63" t="str">
            <v>COL</v>
          </cell>
          <cell r="G63">
            <v>4.1609948085420498</v>
          </cell>
        </row>
        <row r="64">
          <cell r="F64" t="str">
            <v>LSO</v>
          </cell>
          <cell r="G64">
            <v>4.1724678018279899</v>
          </cell>
        </row>
        <row r="65">
          <cell r="F65" t="str">
            <v>HUN</v>
          </cell>
          <cell r="G65">
            <v>4.1805657564419798</v>
          </cell>
        </row>
        <row r="66">
          <cell r="F66" t="str">
            <v>UKR</v>
          </cell>
          <cell r="G66">
            <v>4.1808540858617498</v>
          </cell>
        </row>
        <row r="67">
          <cell r="F67" t="str">
            <v>BFA</v>
          </cell>
          <cell r="G67">
            <v>4.1929515422712704</v>
          </cell>
        </row>
        <row r="68">
          <cell r="F68" t="str">
            <v>CMR</v>
          </cell>
          <cell r="G68">
            <v>4.1938738529182</v>
          </cell>
        </row>
        <row r="69">
          <cell r="F69" t="str">
            <v>CZE</v>
          </cell>
          <cell r="G69">
            <v>4.1983119069616199</v>
          </cell>
        </row>
        <row r="70">
          <cell r="F70" t="str">
            <v>POL</v>
          </cell>
          <cell r="G70">
            <v>4.2031316252401796</v>
          </cell>
        </row>
        <row r="71">
          <cell r="F71" t="str">
            <v>MKD</v>
          </cell>
          <cell r="G71">
            <v>4.2105173797865696</v>
          </cell>
        </row>
        <row r="72">
          <cell r="F72" t="str">
            <v>KOR</v>
          </cell>
          <cell r="G72">
            <v>4.2125514188876103</v>
          </cell>
        </row>
        <row r="73">
          <cell r="F73" t="str">
            <v>HTI</v>
          </cell>
          <cell r="G73">
            <v>4.2305807524992902</v>
          </cell>
        </row>
        <row r="74">
          <cell r="F74" t="str">
            <v>SVK</v>
          </cell>
          <cell r="G74">
            <v>4.2366038642674804</v>
          </cell>
        </row>
        <row r="75">
          <cell r="F75" t="str">
            <v>PAN</v>
          </cell>
          <cell r="G75">
            <v>4.25290047491153</v>
          </cell>
        </row>
        <row r="76">
          <cell r="F76" t="str">
            <v>GIN</v>
          </cell>
          <cell r="G76">
            <v>4.2836284096355204</v>
          </cell>
        </row>
        <row r="77">
          <cell r="F77" t="str">
            <v>GAB</v>
          </cell>
          <cell r="G77">
            <v>4.3051028909493398</v>
          </cell>
        </row>
        <row r="78">
          <cell r="F78" t="str">
            <v>RUS</v>
          </cell>
          <cell r="G78">
            <v>4.3102682692998799</v>
          </cell>
        </row>
        <row r="79">
          <cell r="F79" t="str">
            <v>FRA</v>
          </cell>
          <cell r="G79">
            <v>4.3123352350913002</v>
          </cell>
        </row>
        <row r="80">
          <cell r="F80" t="str">
            <v>SAU</v>
          </cell>
          <cell r="G80">
            <v>4.31342467358966</v>
          </cell>
        </row>
        <row r="81">
          <cell r="F81" t="str">
            <v>LTU</v>
          </cell>
          <cell r="G81">
            <v>4.31474565420329</v>
          </cell>
        </row>
        <row r="82">
          <cell r="F82" t="str">
            <v>CIV</v>
          </cell>
          <cell r="G82">
            <v>4.3213263816425203</v>
          </cell>
        </row>
        <row r="83">
          <cell r="F83" t="str">
            <v>ALB</v>
          </cell>
          <cell r="G83">
            <v>4.3296438180353798</v>
          </cell>
        </row>
        <row r="84">
          <cell r="F84" t="str">
            <v>JAM</v>
          </cell>
          <cell r="G84">
            <v>4.3303062200675901</v>
          </cell>
        </row>
        <row r="85">
          <cell r="F85" t="str">
            <v>SEN</v>
          </cell>
          <cell r="G85">
            <v>4.3315464761271301</v>
          </cell>
        </row>
        <row r="86">
          <cell r="F86" t="str">
            <v>BEL</v>
          </cell>
          <cell r="G86">
            <v>4.3371222114147399</v>
          </cell>
        </row>
        <row r="87">
          <cell r="F87" t="str">
            <v>GUY</v>
          </cell>
          <cell r="G87">
            <v>4.3430337191369004</v>
          </cell>
        </row>
        <row r="88">
          <cell r="F88" t="str">
            <v>THA</v>
          </cell>
          <cell r="G88">
            <v>4.3482845068936697</v>
          </cell>
        </row>
        <row r="89">
          <cell r="F89" t="str">
            <v>BGR</v>
          </cell>
          <cell r="G89">
            <v>4.3577183432297</v>
          </cell>
        </row>
        <row r="90">
          <cell r="F90" t="str">
            <v>LBR</v>
          </cell>
          <cell r="G90">
            <v>4.3748061654337702</v>
          </cell>
        </row>
        <row r="91">
          <cell r="F91" t="str">
            <v>NAM</v>
          </cell>
          <cell r="G91">
            <v>4.3874166189702999</v>
          </cell>
        </row>
        <row r="92">
          <cell r="F92" t="str">
            <v>MNE</v>
          </cell>
          <cell r="G92">
            <v>4.3877967309240402</v>
          </cell>
        </row>
        <row r="93">
          <cell r="F93" t="str">
            <v>ISR</v>
          </cell>
          <cell r="G93">
            <v>4.3938278524187302</v>
          </cell>
        </row>
        <row r="94">
          <cell r="F94" t="str">
            <v>VNM</v>
          </cell>
          <cell r="G94">
            <v>4.4048836045363204</v>
          </cell>
        </row>
        <row r="95">
          <cell r="F95" t="str">
            <v>MUS</v>
          </cell>
          <cell r="G95">
            <v>4.4501002593093801</v>
          </cell>
        </row>
        <row r="96">
          <cell r="F96" t="str">
            <v>AUS</v>
          </cell>
          <cell r="G96">
            <v>4.4530761361572404</v>
          </cell>
        </row>
        <row r="97">
          <cell r="F97" t="str">
            <v>CRI</v>
          </cell>
          <cell r="G97">
            <v>4.4785949019939899</v>
          </cell>
        </row>
        <row r="98">
          <cell r="F98" t="str">
            <v>NGA</v>
          </cell>
          <cell r="G98">
            <v>4.4797069767676696</v>
          </cell>
        </row>
        <row r="99">
          <cell r="F99" t="str">
            <v>MNG</v>
          </cell>
          <cell r="G99">
            <v>4.4864072560763697</v>
          </cell>
        </row>
        <row r="100">
          <cell r="F100" t="str">
            <v>ARM</v>
          </cell>
          <cell r="G100">
            <v>4.4880772707230498</v>
          </cell>
        </row>
        <row r="101">
          <cell r="F101" t="str">
            <v>TZA</v>
          </cell>
          <cell r="G101">
            <v>4.48808303375721</v>
          </cell>
        </row>
        <row r="102">
          <cell r="F102" t="str">
            <v>PER</v>
          </cell>
          <cell r="G102">
            <v>4.5014033150366801</v>
          </cell>
        </row>
        <row r="103">
          <cell r="F103" t="str">
            <v>BWA</v>
          </cell>
          <cell r="G103">
            <v>4.5053137285254703</v>
          </cell>
        </row>
        <row r="104">
          <cell r="F104" t="str">
            <v>GMB</v>
          </cell>
          <cell r="G104">
            <v>4.5320043272434596</v>
          </cell>
        </row>
        <row r="105">
          <cell r="F105" t="str">
            <v>CHL</v>
          </cell>
          <cell r="G105">
            <v>4.5347469984165798</v>
          </cell>
        </row>
        <row r="106">
          <cell r="F106" t="str">
            <v>LAO</v>
          </cell>
          <cell r="G106">
            <v>4.5547597625031404</v>
          </cell>
        </row>
        <row r="107">
          <cell r="F107" t="str">
            <v>MLT</v>
          </cell>
          <cell r="G107">
            <v>4.5584502028375198</v>
          </cell>
        </row>
        <row r="108">
          <cell r="F108" t="str">
            <v>AUT</v>
          </cell>
          <cell r="G108">
            <v>4.5638847736191002</v>
          </cell>
        </row>
        <row r="109">
          <cell r="F109" t="str">
            <v>DEU</v>
          </cell>
          <cell r="G109">
            <v>4.57428820658268</v>
          </cell>
        </row>
        <row r="110">
          <cell r="F110" t="str">
            <v>GEO</v>
          </cell>
          <cell r="G110">
            <v>4.58569385880112</v>
          </cell>
        </row>
        <row r="111">
          <cell r="F111" t="str">
            <v>MWI</v>
          </cell>
          <cell r="G111">
            <v>4.5859970441145999</v>
          </cell>
        </row>
        <row r="112">
          <cell r="F112" t="str">
            <v>PRI</v>
          </cell>
          <cell r="G112">
            <v>4.5874229355098297</v>
          </cell>
        </row>
        <row r="113">
          <cell r="F113" t="str">
            <v>MDG</v>
          </cell>
          <cell r="G113">
            <v>4.5984023625143102</v>
          </cell>
        </row>
        <row r="114">
          <cell r="F114" t="str">
            <v>CYP</v>
          </cell>
          <cell r="G114">
            <v>4.6189038821656601</v>
          </cell>
        </row>
        <row r="115">
          <cell r="F115" t="str">
            <v>KEN</v>
          </cell>
          <cell r="G115">
            <v>4.6232066908220597</v>
          </cell>
        </row>
        <row r="116">
          <cell r="F116" t="str">
            <v>CHN</v>
          </cell>
          <cell r="G116">
            <v>4.6253749893546798</v>
          </cell>
        </row>
        <row r="117">
          <cell r="F117" t="str">
            <v>TWN</v>
          </cell>
          <cell r="G117">
            <v>4.6732798596756</v>
          </cell>
        </row>
        <row r="118">
          <cell r="F118" t="str">
            <v>UGA</v>
          </cell>
          <cell r="G118">
            <v>4.6858066746864102</v>
          </cell>
        </row>
        <row r="119">
          <cell r="F119" t="str">
            <v>SYC</v>
          </cell>
          <cell r="G119">
            <v>4.6879695347831403</v>
          </cell>
        </row>
        <row r="120">
          <cell r="F120" t="str">
            <v>AZE</v>
          </cell>
          <cell r="G120">
            <v>4.7215365861627099</v>
          </cell>
        </row>
        <row r="121">
          <cell r="F121" t="str">
            <v>BTN</v>
          </cell>
          <cell r="G121">
            <v>4.7299928036422099</v>
          </cell>
        </row>
        <row r="122">
          <cell r="F122" t="str">
            <v>OMN</v>
          </cell>
          <cell r="G122">
            <v>4.7348023067670999</v>
          </cell>
        </row>
        <row r="123">
          <cell r="F123" t="str">
            <v>KHM</v>
          </cell>
          <cell r="G123">
            <v>4.7558670629569999</v>
          </cell>
        </row>
        <row r="124">
          <cell r="F124" t="str">
            <v>LVA</v>
          </cell>
          <cell r="G124">
            <v>4.7620588232239403</v>
          </cell>
        </row>
        <row r="125">
          <cell r="F125" t="str">
            <v>MYS</v>
          </cell>
          <cell r="G125">
            <v>4.7942655197454398</v>
          </cell>
        </row>
        <row r="126">
          <cell r="F126" t="str">
            <v>BRB</v>
          </cell>
          <cell r="G126">
            <v>4.7946981651616696</v>
          </cell>
        </row>
        <row r="127">
          <cell r="F127" t="str">
            <v>JPN</v>
          </cell>
          <cell r="G127">
            <v>4.8221956677672901</v>
          </cell>
        </row>
        <row r="128">
          <cell r="F128" t="str">
            <v>LUX</v>
          </cell>
          <cell r="G128">
            <v>4.8316007949576401</v>
          </cell>
        </row>
        <row r="129">
          <cell r="F129" t="str">
            <v>NLD</v>
          </cell>
          <cell r="G129">
            <v>4.8415173928878596</v>
          </cell>
        </row>
        <row r="130">
          <cell r="F130" t="str">
            <v>FIN</v>
          </cell>
          <cell r="G130">
            <v>4.8491875694309003</v>
          </cell>
        </row>
        <row r="131">
          <cell r="F131" t="str">
            <v>BHR</v>
          </cell>
          <cell r="G131">
            <v>4.8695178112295103</v>
          </cell>
        </row>
        <row r="132">
          <cell r="F132" t="str">
            <v>SWE</v>
          </cell>
          <cell r="G132">
            <v>4.8829280336794296</v>
          </cell>
        </row>
        <row r="133">
          <cell r="F133" t="str">
            <v>ISL</v>
          </cell>
          <cell r="G133">
            <v>4.9101853894292402</v>
          </cell>
        </row>
        <row r="134">
          <cell r="F134" t="str">
            <v>IRL</v>
          </cell>
          <cell r="G134">
            <v>4.9256387235255596</v>
          </cell>
        </row>
        <row r="135">
          <cell r="F135" t="str">
            <v>KAZ</v>
          </cell>
          <cell r="G135">
            <v>4.9784695601311899</v>
          </cell>
        </row>
        <row r="136">
          <cell r="F136" t="str">
            <v>NOR</v>
          </cell>
          <cell r="G136">
            <v>5.0159114456482197</v>
          </cell>
        </row>
        <row r="137">
          <cell r="F137" t="str">
            <v>DNK</v>
          </cell>
          <cell r="G137">
            <v>5.0305770036372399</v>
          </cell>
        </row>
        <row r="138">
          <cell r="F138" t="str">
            <v>EST</v>
          </cell>
          <cell r="G138">
            <v>5.0337172344282202</v>
          </cell>
        </row>
        <row r="139">
          <cell r="F139" t="str">
            <v>RWA</v>
          </cell>
          <cell r="G139">
            <v>5.0554771347402196</v>
          </cell>
        </row>
        <row r="140">
          <cell r="F140" t="str">
            <v>BRN</v>
          </cell>
          <cell r="G140">
            <v>5.0606586876558604</v>
          </cell>
        </row>
        <row r="141">
          <cell r="F141" t="str">
            <v>ARE</v>
          </cell>
          <cell r="G141">
            <v>5.20076253985129</v>
          </cell>
        </row>
        <row r="142">
          <cell r="F142" t="str">
            <v>NZL</v>
          </cell>
          <cell r="G142">
            <v>5.2340525633632398</v>
          </cell>
        </row>
        <row r="143">
          <cell r="F143" t="str">
            <v>CAN</v>
          </cell>
          <cell r="G143">
            <v>5.2617077860039103</v>
          </cell>
        </row>
        <row r="144">
          <cell r="F144" t="str">
            <v>QAT</v>
          </cell>
          <cell r="G144">
            <v>5.2909729443815898</v>
          </cell>
        </row>
        <row r="145">
          <cell r="F145" t="str">
            <v>GBR</v>
          </cell>
          <cell r="G145">
            <v>5.3519150950012397</v>
          </cell>
        </row>
        <row r="146">
          <cell r="F146" t="str">
            <v>USA</v>
          </cell>
          <cell r="G146">
            <v>5.3696980651484996</v>
          </cell>
        </row>
        <row r="147">
          <cell r="F147" t="str">
            <v>HKG</v>
          </cell>
          <cell r="G147">
            <v>5.7392545806275796</v>
          </cell>
        </row>
        <row r="148">
          <cell r="F148" t="str">
            <v>CHE</v>
          </cell>
          <cell r="G148">
            <v>5.7573886888578603</v>
          </cell>
        </row>
        <row r="149">
          <cell r="F149" t="str">
            <v>SGP</v>
          </cell>
          <cell r="G149">
            <v>5.7717577229221204</v>
          </cell>
        </row>
      </sheetData>
      <sheetData sheetId="2">
        <row r="1">
          <cell r="F1" t="str">
            <v>Entity code</v>
          </cell>
          <cell r="G1" t="str">
            <v>Value</v>
          </cell>
        </row>
        <row r="2">
          <cell r="C2" t="str">
            <v>7.A. Flexibility, 1-7 (best)</v>
          </cell>
          <cell r="F2" t="str">
            <v>VEN</v>
          </cell>
          <cell r="G2">
            <v>2.5406485045161298</v>
          </cell>
        </row>
        <row r="3">
          <cell r="F3" t="str">
            <v>ZWE</v>
          </cell>
          <cell r="G3">
            <v>2.6232602029752101</v>
          </cell>
        </row>
        <row r="4">
          <cell r="F4" t="str">
            <v>ARG</v>
          </cell>
          <cell r="G4">
            <v>2.7991905193597102</v>
          </cell>
        </row>
        <row r="5">
          <cell r="F5" t="str">
            <v>BOL</v>
          </cell>
          <cell r="G5">
            <v>3.1838548109589002</v>
          </cell>
        </row>
        <row r="6">
          <cell r="F6" t="str">
            <v>URY</v>
          </cell>
          <cell r="G6">
            <v>3.2595750940423298</v>
          </cell>
        </row>
        <row r="7">
          <cell r="F7" t="str">
            <v>MOZ</v>
          </cell>
          <cell r="G7">
            <v>3.3036920988739902</v>
          </cell>
        </row>
        <row r="8">
          <cell r="F8" t="str">
            <v>PRT</v>
          </cell>
          <cell r="G8">
            <v>3.3898275153948001</v>
          </cell>
        </row>
        <row r="9">
          <cell r="F9" t="str">
            <v>EGY</v>
          </cell>
          <cell r="G9">
            <v>3.4774492882706798</v>
          </cell>
        </row>
        <row r="10">
          <cell r="F10" t="str">
            <v>HND</v>
          </cell>
          <cell r="G10">
            <v>3.4929688937450001</v>
          </cell>
        </row>
        <row r="11">
          <cell r="F11" t="str">
            <v>LKA</v>
          </cell>
          <cell r="G11">
            <v>3.4970295082926799</v>
          </cell>
        </row>
        <row r="12">
          <cell r="F12" t="str">
            <v>NPL</v>
          </cell>
          <cell r="G12">
            <v>3.50445737400644</v>
          </cell>
        </row>
        <row r="13">
          <cell r="F13" t="str">
            <v>AGO</v>
          </cell>
          <cell r="G13">
            <v>3.50791078281418</v>
          </cell>
        </row>
        <row r="14">
          <cell r="F14" t="str">
            <v>GHA</v>
          </cell>
          <cell r="G14">
            <v>3.5598237456375799</v>
          </cell>
        </row>
        <row r="15">
          <cell r="F15" t="str">
            <v>ITA</v>
          </cell>
          <cell r="G15">
            <v>3.6096392522093002</v>
          </cell>
        </row>
        <row r="16">
          <cell r="F16" t="str">
            <v>IRN</v>
          </cell>
          <cell r="G16">
            <v>3.7353455727832299</v>
          </cell>
        </row>
        <row r="17">
          <cell r="F17" t="str">
            <v>IDN</v>
          </cell>
          <cell r="G17">
            <v>3.7358661120000001</v>
          </cell>
        </row>
        <row r="18">
          <cell r="F18" t="str">
            <v>ZAF</v>
          </cell>
          <cell r="G18">
            <v>3.7421626256538101</v>
          </cell>
        </row>
        <row r="19">
          <cell r="F19" t="str">
            <v>SLE</v>
          </cell>
          <cell r="G19">
            <v>3.7657280200000001</v>
          </cell>
        </row>
        <row r="20">
          <cell r="F20" t="str">
            <v>KOR</v>
          </cell>
          <cell r="G20">
            <v>3.8222446283554099</v>
          </cell>
        </row>
        <row r="21">
          <cell r="F21" t="str">
            <v>ECU</v>
          </cell>
          <cell r="G21">
            <v>3.8236194638679999</v>
          </cell>
        </row>
        <row r="22">
          <cell r="F22" t="str">
            <v>ZMB</v>
          </cell>
          <cell r="G22">
            <v>3.8249208138547499</v>
          </cell>
        </row>
        <row r="23">
          <cell r="F23" t="str">
            <v>DZA</v>
          </cell>
          <cell r="G23">
            <v>3.8258353518259902</v>
          </cell>
        </row>
        <row r="24">
          <cell r="F24" t="str">
            <v>CPV</v>
          </cell>
          <cell r="G24">
            <v>3.8618764129126801</v>
          </cell>
        </row>
        <row r="25">
          <cell r="F25" t="str">
            <v>GRC</v>
          </cell>
          <cell r="G25">
            <v>3.8783548055025499</v>
          </cell>
        </row>
        <row r="26">
          <cell r="F26" t="str">
            <v>SVN</v>
          </cell>
          <cell r="G26">
            <v>3.90075780639346</v>
          </cell>
        </row>
        <row r="27">
          <cell r="F27" t="str">
            <v>ESP</v>
          </cell>
          <cell r="G27">
            <v>3.9181384035316902</v>
          </cell>
        </row>
        <row r="28">
          <cell r="F28" t="str">
            <v>BRA</v>
          </cell>
          <cell r="G28">
            <v>3.9468545159599899</v>
          </cell>
        </row>
        <row r="29">
          <cell r="F29" t="str">
            <v>HRV</v>
          </cell>
          <cell r="G29">
            <v>3.9814370533529</v>
          </cell>
        </row>
        <row r="30">
          <cell r="F30" t="str">
            <v>THA</v>
          </cell>
          <cell r="G30">
            <v>3.9838383922392899</v>
          </cell>
        </row>
        <row r="31">
          <cell r="F31" t="str">
            <v>SLV</v>
          </cell>
          <cell r="G31">
            <v>3.9863955399752098</v>
          </cell>
        </row>
        <row r="32">
          <cell r="F32" t="str">
            <v>BEL</v>
          </cell>
          <cell r="G32">
            <v>4.0088451750295899</v>
          </cell>
        </row>
        <row r="33">
          <cell r="F33" t="str">
            <v>BGD</v>
          </cell>
          <cell r="G33">
            <v>4.0180004414692796</v>
          </cell>
        </row>
        <row r="34">
          <cell r="F34" t="str">
            <v>FRA</v>
          </cell>
          <cell r="G34">
            <v>4.0380255916473002</v>
          </cell>
        </row>
        <row r="35">
          <cell r="F35" t="str">
            <v>BDI</v>
          </cell>
          <cell r="G35">
            <v>4.0393931376580099</v>
          </cell>
        </row>
        <row r="36">
          <cell r="F36" t="str">
            <v>LAO</v>
          </cell>
          <cell r="G36">
            <v>4.0542496000000003</v>
          </cell>
        </row>
        <row r="37">
          <cell r="F37" t="str">
            <v>DEU</v>
          </cell>
          <cell r="G37">
            <v>4.0597370353778404</v>
          </cell>
        </row>
        <row r="38">
          <cell r="F38" t="str">
            <v>CZE</v>
          </cell>
          <cell r="G38">
            <v>4.0673908693572001</v>
          </cell>
        </row>
        <row r="39">
          <cell r="F39" t="str">
            <v>TUR</v>
          </cell>
          <cell r="G39">
            <v>4.07216784401058</v>
          </cell>
        </row>
        <row r="40">
          <cell r="F40" t="str">
            <v>PAK</v>
          </cell>
          <cell r="G40">
            <v>4.0750675498397797</v>
          </cell>
        </row>
        <row r="41">
          <cell r="F41" t="str">
            <v>ETH</v>
          </cell>
          <cell r="G41">
            <v>4.0762601352540502</v>
          </cell>
        </row>
        <row r="42">
          <cell r="F42" t="str">
            <v>PHL</v>
          </cell>
          <cell r="G42">
            <v>4.0805347895015096</v>
          </cell>
        </row>
        <row r="43">
          <cell r="F43" t="str">
            <v>YEM</v>
          </cell>
          <cell r="G43">
            <v>4.0809954107420001</v>
          </cell>
        </row>
        <row r="44">
          <cell r="F44" t="str">
            <v>LTU</v>
          </cell>
          <cell r="G44">
            <v>4.0821892420193304</v>
          </cell>
        </row>
        <row r="45">
          <cell r="F45" t="str">
            <v>DOM</v>
          </cell>
          <cell r="G45">
            <v>4.0822419825199399</v>
          </cell>
        </row>
        <row r="46">
          <cell r="F46" t="str">
            <v>MDA</v>
          </cell>
          <cell r="G46">
            <v>4.0916595381068097</v>
          </cell>
        </row>
        <row r="47">
          <cell r="F47" t="str">
            <v>TCD</v>
          </cell>
          <cell r="G47">
            <v>4.1060776085387403</v>
          </cell>
        </row>
        <row r="48">
          <cell r="F48" t="str">
            <v>MRT</v>
          </cell>
          <cell r="G48">
            <v>4.1626164716939398</v>
          </cell>
        </row>
        <row r="49">
          <cell r="F49" t="str">
            <v>ISR</v>
          </cell>
          <cell r="G49">
            <v>4.1730698474822203</v>
          </cell>
        </row>
        <row r="50">
          <cell r="F50" t="str">
            <v>AUS</v>
          </cell>
          <cell r="G50">
            <v>4.1747555139127801</v>
          </cell>
        </row>
        <row r="51">
          <cell r="F51" t="str">
            <v>MEX</v>
          </cell>
          <cell r="G51">
            <v>4.1764343372328803</v>
          </cell>
        </row>
        <row r="52">
          <cell r="F52" t="str">
            <v>LBY</v>
          </cell>
          <cell r="G52">
            <v>4.1780365499999998</v>
          </cell>
        </row>
        <row r="53">
          <cell r="F53" t="str">
            <v>VNM</v>
          </cell>
          <cell r="G53">
            <v>4.1962105352796604</v>
          </cell>
        </row>
        <row r="54">
          <cell r="F54" t="str">
            <v>TTO</v>
          </cell>
          <cell r="G54">
            <v>4.2458450270776096</v>
          </cell>
        </row>
        <row r="55">
          <cell r="F55" t="str">
            <v>PRY</v>
          </cell>
          <cell r="G55">
            <v>4.2476511227951903</v>
          </cell>
        </row>
        <row r="56">
          <cell r="F56" t="str">
            <v>MMR</v>
          </cell>
          <cell r="G56">
            <v>4.25532325</v>
          </cell>
        </row>
        <row r="57">
          <cell r="F57" t="str">
            <v>TUN</v>
          </cell>
          <cell r="G57">
            <v>4.2648870330461701</v>
          </cell>
        </row>
        <row r="58">
          <cell r="F58" t="str">
            <v>ROU</v>
          </cell>
          <cell r="G58">
            <v>4.2799375968159197</v>
          </cell>
        </row>
        <row r="59">
          <cell r="F59" t="str">
            <v>CHN</v>
          </cell>
          <cell r="G59">
            <v>4.2799599387039002</v>
          </cell>
        </row>
        <row r="60">
          <cell r="F60" t="str">
            <v>POL</v>
          </cell>
          <cell r="G60">
            <v>4.2845873694395404</v>
          </cell>
        </row>
        <row r="61">
          <cell r="F61" t="str">
            <v>SVK</v>
          </cell>
          <cell r="G61">
            <v>4.2861541509774401</v>
          </cell>
        </row>
        <row r="62">
          <cell r="F62" t="str">
            <v>AUT</v>
          </cell>
          <cell r="G62">
            <v>4.2883765944117602</v>
          </cell>
        </row>
        <row r="63">
          <cell r="F63" t="str">
            <v>RUS</v>
          </cell>
          <cell r="G63">
            <v>4.31594762546833</v>
          </cell>
        </row>
        <row r="64">
          <cell r="F64" t="str">
            <v>LBR</v>
          </cell>
          <cell r="G64">
            <v>4.3177994374761202</v>
          </cell>
        </row>
        <row r="65">
          <cell r="F65" t="str">
            <v>UKR</v>
          </cell>
          <cell r="G65">
            <v>4.3189036728304604</v>
          </cell>
        </row>
        <row r="66">
          <cell r="F66" t="str">
            <v>GAB</v>
          </cell>
          <cell r="G66">
            <v>4.3492606610751201</v>
          </cell>
        </row>
        <row r="67">
          <cell r="F67" t="str">
            <v>COL</v>
          </cell>
          <cell r="G67">
            <v>4.3543681274973096</v>
          </cell>
        </row>
        <row r="68">
          <cell r="F68" t="str">
            <v>LSO</v>
          </cell>
          <cell r="G68">
            <v>4.3548238767798502</v>
          </cell>
        </row>
        <row r="69">
          <cell r="F69" t="str">
            <v>NIC</v>
          </cell>
          <cell r="G69">
            <v>4.3605794862914102</v>
          </cell>
        </row>
        <row r="70">
          <cell r="F70" t="str">
            <v>SWZ</v>
          </cell>
          <cell r="G70">
            <v>4.3739782503479896</v>
          </cell>
        </row>
        <row r="71">
          <cell r="F71" t="str">
            <v>SRB</v>
          </cell>
          <cell r="G71">
            <v>4.3853693498492499</v>
          </cell>
        </row>
        <row r="72">
          <cell r="F72" t="str">
            <v>ALB</v>
          </cell>
          <cell r="G72">
            <v>4.3884614621482303</v>
          </cell>
        </row>
        <row r="73">
          <cell r="F73" t="str">
            <v>BWA</v>
          </cell>
          <cell r="G73">
            <v>4.3891720513709398</v>
          </cell>
        </row>
        <row r="74">
          <cell r="F74" t="str">
            <v>MAR</v>
          </cell>
          <cell r="G74">
            <v>4.3899843054998202</v>
          </cell>
        </row>
        <row r="75">
          <cell r="F75" t="str">
            <v>HUN</v>
          </cell>
          <cell r="G75">
            <v>4.3998851550795504</v>
          </cell>
        </row>
        <row r="76">
          <cell r="F76" t="str">
            <v>CMR</v>
          </cell>
          <cell r="G76">
            <v>4.4048299541753</v>
          </cell>
        </row>
        <row r="77">
          <cell r="F77" t="str">
            <v>FIN</v>
          </cell>
          <cell r="G77">
            <v>4.4166293380451096</v>
          </cell>
        </row>
        <row r="78">
          <cell r="F78" t="str">
            <v>PAN</v>
          </cell>
          <cell r="G78">
            <v>4.4310956092341103</v>
          </cell>
        </row>
        <row r="79">
          <cell r="F79" t="str">
            <v>MWI</v>
          </cell>
          <cell r="G79">
            <v>4.4351340474656498</v>
          </cell>
        </row>
        <row r="80">
          <cell r="F80" t="str">
            <v>GMB</v>
          </cell>
          <cell r="G80">
            <v>4.4355416566151602</v>
          </cell>
        </row>
        <row r="81">
          <cell r="F81" t="str">
            <v>SUR</v>
          </cell>
          <cell r="G81">
            <v>4.4361795739745897</v>
          </cell>
        </row>
        <row r="82">
          <cell r="F82" t="str">
            <v>KWT</v>
          </cell>
          <cell r="G82">
            <v>4.4363881599326502</v>
          </cell>
        </row>
        <row r="83">
          <cell r="F83" t="str">
            <v>GTM</v>
          </cell>
          <cell r="G83">
            <v>4.4611280407441702</v>
          </cell>
        </row>
        <row r="84">
          <cell r="F84" t="str">
            <v>BEN</v>
          </cell>
          <cell r="G84">
            <v>4.4747707431815096</v>
          </cell>
        </row>
        <row r="85">
          <cell r="F85" t="str">
            <v>CHL</v>
          </cell>
          <cell r="G85">
            <v>4.4955830914419996</v>
          </cell>
        </row>
        <row r="86">
          <cell r="F86" t="str">
            <v>NAM</v>
          </cell>
          <cell r="G86">
            <v>4.4980650285191199</v>
          </cell>
        </row>
        <row r="87">
          <cell r="F87" t="str">
            <v>PER</v>
          </cell>
          <cell r="G87">
            <v>4.5097176056433401</v>
          </cell>
        </row>
        <row r="88">
          <cell r="F88" t="str">
            <v>MLI</v>
          </cell>
          <cell r="G88">
            <v>4.51289454156821</v>
          </cell>
        </row>
        <row r="89">
          <cell r="F89" t="str">
            <v>JAM</v>
          </cell>
          <cell r="G89">
            <v>4.5314663695853596</v>
          </cell>
        </row>
        <row r="90">
          <cell r="F90" t="str">
            <v>KGZ</v>
          </cell>
          <cell r="G90">
            <v>4.5441941628157902</v>
          </cell>
        </row>
        <row r="91">
          <cell r="F91" t="str">
            <v>TZA</v>
          </cell>
          <cell r="G91">
            <v>4.5611488377309799</v>
          </cell>
        </row>
        <row r="92">
          <cell r="F92" t="str">
            <v>TWN</v>
          </cell>
          <cell r="G92">
            <v>4.5665969123562702</v>
          </cell>
        </row>
        <row r="93">
          <cell r="F93" t="str">
            <v>SWE</v>
          </cell>
          <cell r="G93">
            <v>4.5669507862344396</v>
          </cell>
        </row>
        <row r="94">
          <cell r="F94" t="str">
            <v>HTI</v>
          </cell>
          <cell r="G94">
            <v>4.6058849744409898</v>
          </cell>
        </row>
        <row r="95">
          <cell r="F95" t="str">
            <v>BFA</v>
          </cell>
          <cell r="G95">
            <v>4.61271483529538</v>
          </cell>
        </row>
        <row r="96">
          <cell r="F96" t="str">
            <v>LUX</v>
          </cell>
          <cell r="G96">
            <v>4.6153696637859403</v>
          </cell>
        </row>
        <row r="97">
          <cell r="F97" t="str">
            <v>SEN</v>
          </cell>
          <cell r="G97">
            <v>4.6283689512343402</v>
          </cell>
        </row>
        <row r="98">
          <cell r="F98" t="str">
            <v>TLS</v>
          </cell>
          <cell r="G98">
            <v>4.6397171788405798</v>
          </cell>
        </row>
        <row r="99">
          <cell r="F99" t="str">
            <v>IND</v>
          </cell>
          <cell r="G99">
            <v>4.6464132234472304</v>
          </cell>
        </row>
        <row r="100">
          <cell r="F100" t="str">
            <v>NLD</v>
          </cell>
          <cell r="G100">
            <v>4.6483208665373503</v>
          </cell>
        </row>
        <row r="101">
          <cell r="F101" t="str">
            <v>KEN</v>
          </cell>
          <cell r="G101">
            <v>4.6505138286062904</v>
          </cell>
        </row>
        <row r="102">
          <cell r="F102" t="str">
            <v>MNE</v>
          </cell>
          <cell r="G102">
            <v>4.6536433085011204</v>
          </cell>
        </row>
        <row r="103">
          <cell r="F103" t="str">
            <v>AZE</v>
          </cell>
          <cell r="G103">
            <v>4.66270516162907</v>
          </cell>
        </row>
        <row r="104">
          <cell r="F104" t="str">
            <v>NOR</v>
          </cell>
          <cell r="G104">
            <v>4.6701300039875902</v>
          </cell>
        </row>
        <row r="105">
          <cell r="F105" t="str">
            <v>MDG</v>
          </cell>
          <cell r="G105">
            <v>4.6774186030458198</v>
          </cell>
        </row>
        <row r="106">
          <cell r="F106" t="str">
            <v>KHM</v>
          </cell>
          <cell r="G106">
            <v>4.6984473659979802</v>
          </cell>
        </row>
        <row r="107">
          <cell r="F107" t="str">
            <v>CRI</v>
          </cell>
          <cell r="G107">
            <v>4.7107030138316404</v>
          </cell>
        </row>
        <row r="108">
          <cell r="F108" t="str">
            <v>BGR</v>
          </cell>
          <cell r="G108">
            <v>4.7199114047761199</v>
          </cell>
        </row>
        <row r="109">
          <cell r="F109" t="str">
            <v>NGA</v>
          </cell>
          <cell r="G109">
            <v>4.7742062182074898</v>
          </cell>
        </row>
        <row r="110">
          <cell r="F110" t="str">
            <v>SYC</v>
          </cell>
          <cell r="G110">
            <v>4.7806523534789296</v>
          </cell>
        </row>
        <row r="111">
          <cell r="F111" t="str">
            <v>BRB</v>
          </cell>
          <cell r="G111">
            <v>4.78728593656336</v>
          </cell>
        </row>
        <row r="112">
          <cell r="F112" t="str">
            <v>MKD</v>
          </cell>
          <cell r="G112">
            <v>4.7964511783124504</v>
          </cell>
        </row>
        <row r="113">
          <cell r="F113" t="str">
            <v>BIH</v>
          </cell>
          <cell r="G113">
            <v>4.8186098906014996</v>
          </cell>
        </row>
        <row r="114">
          <cell r="F114" t="str">
            <v>CIV</v>
          </cell>
          <cell r="G114">
            <v>4.8356903837333203</v>
          </cell>
        </row>
        <row r="115">
          <cell r="F115" t="str">
            <v>MNG</v>
          </cell>
          <cell r="G115">
            <v>4.8435030184962402</v>
          </cell>
        </row>
        <row r="116">
          <cell r="F116" t="str">
            <v>LBN</v>
          </cell>
          <cell r="G116">
            <v>4.8473942287628198</v>
          </cell>
        </row>
        <row r="117">
          <cell r="F117" t="str">
            <v>BTN</v>
          </cell>
          <cell r="G117">
            <v>4.8571219752953798</v>
          </cell>
        </row>
        <row r="118">
          <cell r="F118" t="str">
            <v>CYP</v>
          </cell>
          <cell r="G118">
            <v>4.8600670508450703</v>
          </cell>
        </row>
        <row r="119">
          <cell r="F119" t="str">
            <v>GUY</v>
          </cell>
          <cell r="G119">
            <v>4.8605677792821798</v>
          </cell>
        </row>
        <row r="120">
          <cell r="F120" t="str">
            <v>LVA</v>
          </cell>
          <cell r="G120">
            <v>4.8715943938384401</v>
          </cell>
        </row>
        <row r="121">
          <cell r="F121" t="str">
            <v>MYS</v>
          </cell>
          <cell r="G121">
            <v>4.8890234571997597</v>
          </cell>
        </row>
        <row r="122">
          <cell r="F122" t="str">
            <v>ISL</v>
          </cell>
          <cell r="G122">
            <v>4.8985663022670796</v>
          </cell>
        </row>
        <row r="123">
          <cell r="F123" t="str">
            <v>GIN</v>
          </cell>
          <cell r="G123">
            <v>4.9067402951724102</v>
          </cell>
        </row>
        <row r="124">
          <cell r="F124" t="str">
            <v>PRI</v>
          </cell>
          <cell r="G124">
            <v>4.9197803515625003</v>
          </cell>
        </row>
        <row r="125">
          <cell r="F125" t="str">
            <v>IRL</v>
          </cell>
          <cell r="G125">
            <v>4.9403719066666696</v>
          </cell>
        </row>
        <row r="126">
          <cell r="F126" t="str">
            <v>SAU</v>
          </cell>
          <cell r="G126">
            <v>4.9413272906112304</v>
          </cell>
        </row>
        <row r="127">
          <cell r="F127" t="str">
            <v>MUS</v>
          </cell>
          <cell r="G127">
            <v>4.9780790893743303</v>
          </cell>
        </row>
        <row r="128">
          <cell r="F128" t="str">
            <v>JPN</v>
          </cell>
          <cell r="G128">
            <v>4.9833821242477896</v>
          </cell>
        </row>
        <row r="129">
          <cell r="F129" t="str">
            <v>JOR</v>
          </cell>
          <cell r="G129">
            <v>4.9854777576719602</v>
          </cell>
        </row>
        <row r="130">
          <cell r="F130" t="str">
            <v>RWA</v>
          </cell>
          <cell r="G130">
            <v>4.9945185197755899</v>
          </cell>
        </row>
        <row r="131">
          <cell r="F131" t="str">
            <v>ARM</v>
          </cell>
          <cell r="G131">
            <v>5.0102465913707297</v>
          </cell>
        </row>
        <row r="132">
          <cell r="F132" t="str">
            <v>MLT</v>
          </cell>
          <cell r="G132">
            <v>5.0530817939999997</v>
          </cell>
        </row>
        <row r="133">
          <cell r="F133" t="str">
            <v>DNK</v>
          </cell>
          <cell r="G133">
            <v>5.0976020558139501</v>
          </cell>
        </row>
        <row r="134">
          <cell r="F134" t="str">
            <v>GEO</v>
          </cell>
          <cell r="G134">
            <v>5.1041753117159798</v>
          </cell>
        </row>
        <row r="135">
          <cell r="F135" t="str">
            <v>KAZ</v>
          </cell>
          <cell r="G135">
            <v>5.1166096642606496</v>
          </cell>
        </row>
        <row r="136">
          <cell r="F136" t="str">
            <v>UGA</v>
          </cell>
          <cell r="G136">
            <v>5.1631347152520704</v>
          </cell>
        </row>
        <row r="137">
          <cell r="F137" t="str">
            <v>CAN</v>
          </cell>
          <cell r="G137">
            <v>5.2024445089320803</v>
          </cell>
        </row>
        <row r="138">
          <cell r="F138" t="str">
            <v>EST</v>
          </cell>
          <cell r="G138">
            <v>5.2200076581639303</v>
          </cell>
        </row>
        <row r="139">
          <cell r="F139" t="str">
            <v>USA</v>
          </cell>
          <cell r="G139">
            <v>5.2422257874371896</v>
          </cell>
        </row>
        <row r="140">
          <cell r="F140" t="str">
            <v>GBR</v>
          </cell>
          <cell r="G140">
            <v>5.26181079460014</v>
          </cell>
        </row>
        <row r="141">
          <cell r="F141" t="str">
            <v>NZL</v>
          </cell>
          <cell r="G141">
            <v>5.4510148108695597</v>
          </cell>
        </row>
        <row r="142">
          <cell r="F142" t="str">
            <v>BRN</v>
          </cell>
          <cell r="G142">
            <v>5.4630538953846104</v>
          </cell>
        </row>
        <row r="143">
          <cell r="F143" t="str">
            <v>OMN</v>
          </cell>
          <cell r="G143">
            <v>5.5174821869369399</v>
          </cell>
        </row>
        <row r="144">
          <cell r="F144" t="str">
            <v>QAT</v>
          </cell>
          <cell r="G144">
            <v>5.5463629825215897</v>
          </cell>
        </row>
        <row r="145">
          <cell r="F145" t="str">
            <v>BHR</v>
          </cell>
          <cell r="G145">
            <v>5.6542308649056601</v>
          </cell>
        </row>
        <row r="146">
          <cell r="F146" t="str">
            <v>CHE</v>
          </cell>
          <cell r="G146">
            <v>5.7659155345714304</v>
          </cell>
        </row>
        <row r="147">
          <cell r="F147" t="str">
            <v>ARE</v>
          </cell>
          <cell r="G147">
            <v>5.7834475509827499</v>
          </cell>
        </row>
        <row r="148">
          <cell r="F148" t="str">
            <v>HKG</v>
          </cell>
          <cell r="G148">
            <v>6.0827346144185999</v>
          </cell>
        </row>
        <row r="149">
          <cell r="F149" t="str">
            <v>SGP</v>
          </cell>
          <cell r="G149">
            <v>6.12486263182927</v>
          </cell>
        </row>
      </sheetData>
      <sheetData sheetId="3">
        <row r="1">
          <cell r="F1" t="str">
            <v>Entity code</v>
          </cell>
          <cell r="G1" t="str">
            <v>Value</v>
          </cell>
        </row>
        <row r="2">
          <cell r="C2" t="str">
            <v>7.01 Cooperation in labor-employer relations, 1-7 (best)</v>
          </cell>
          <cell r="F2" t="str">
            <v>ZAF</v>
          </cell>
          <cell r="G2">
            <v>2.6006535108695701</v>
          </cell>
        </row>
        <row r="3">
          <cell r="F3" t="str">
            <v>VEN</v>
          </cell>
          <cell r="G3">
            <v>2.9663499290322601</v>
          </cell>
        </row>
        <row r="4">
          <cell r="F4" t="str">
            <v>NPL</v>
          </cell>
          <cell r="G4">
            <v>3.0364610999999999</v>
          </cell>
        </row>
        <row r="5">
          <cell r="F5" t="str">
            <v>AGO</v>
          </cell>
          <cell r="G5">
            <v>3.1176469999999998</v>
          </cell>
        </row>
        <row r="6">
          <cell r="F6" t="str">
            <v>SRB</v>
          </cell>
          <cell r="G6">
            <v>3.2201627065326601</v>
          </cell>
        </row>
        <row r="7">
          <cell r="F7" t="str">
            <v>BDI</v>
          </cell>
          <cell r="G7">
            <v>3.2289905900990101</v>
          </cell>
        </row>
        <row r="8">
          <cell r="F8" t="str">
            <v>MRT</v>
          </cell>
          <cell r="G8">
            <v>3.2794686470588199</v>
          </cell>
        </row>
        <row r="9">
          <cell r="F9" t="str">
            <v>TCD</v>
          </cell>
          <cell r="G9">
            <v>3.3044921391304301</v>
          </cell>
        </row>
        <row r="10">
          <cell r="F10" t="str">
            <v>ARG</v>
          </cell>
          <cell r="G10">
            <v>3.3100784126696801</v>
          </cell>
        </row>
        <row r="11">
          <cell r="F11" t="str">
            <v>ROU</v>
          </cell>
          <cell r="G11">
            <v>3.3126512328358202</v>
          </cell>
        </row>
        <row r="12">
          <cell r="F12" t="str">
            <v>URY</v>
          </cell>
          <cell r="G12">
            <v>3.3393972543352599</v>
          </cell>
        </row>
        <row r="13">
          <cell r="F13" t="str">
            <v>DZA</v>
          </cell>
          <cell r="G13">
            <v>3.3523841030612198</v>
          </cell>
        </row>
        <row r="14">
          <cell r="F14" t="str">
            <v>ITA</v>
          </cell>
          <cell r="G14">
            <v>3.4079716988372102</v>
          </cell>
        </row>
        <row r="15">
          <cell r="F15" t="str">
            <v>FRA</v>
          </cell>
          <cell r="G15">
            <v>3.4394764741626802</v>
          </cell>
        </row>
        <row r="16">
          <cell r="F16" t="str">
            <v>TTO</v>
          </cell>
          <cell r="G16">
            <v>3.4868665819787998</v>
          </cell>
        </row>
        <row r="17">
          <cell r="F17" t="str">
            <v>HRV</v>
          </cell>
          <cell r="G17">
            <v>3.4934190631016002</v>
          </cell>
        </row>
        <row r="18">
          <cell r="F18" t="str">
            <v>KOR</v>
          </cell>
          <cell r="G18">
            <v>3.5124427642458098</v>
          </cell>
        </row>
        <row r="19">
          <cell r="F19" t="str">
            <v>MMR</v>
          </cell>
          <cell r="G19">
            <v>3.5615899999999998</v>
          </cell>
        </row>
        <row r="20">
          <cell r="F20" t="str">
            <v>MOZ</v>
          </cell>
          <cell r="G20">
            <v>3.5997430488764</v>
          </cell>
        </row>
        <row r="21">
          <cell r="F21" t="str">
            <v>HTI</v>
          </cell>
          <cell r="G21">
            <v>3.6690889831521698</v>
          </cell>
        </row>
        <row r="22">
          <cell r="F22" t="str">
            <v>IRN</v>
          </cell>
          <cell r="G22">
            <v>3.6716103191218101</v>
          </cell>
        </row>
        <row r="23">
          <cell r="F23" t="str">
            <v>BEN</v>
          </cell>
          <cell r="G23">
            <v>3.6934445905759201</v>
          </cell>
        </row>
        <row r="24">
          <cell r="F24" t="str">
            <v>CMR</v>
          </cell>
          <cell r="G24">
            <v>3.7289341146853099</v>
          </cell>
        </row>
        <row r="25">
          <cell r="F25" t="str">
            <v>UKR</v>
          </cell>
          <cell r="G25">
            <v>3.73003756820277</v>
          </cell>
        </row>
        <row r="26">
          <cell r="F26" t="str">
            <v>GRC</v>
          </cell>
          <cell r="G26">
            <v>3.73080186206897</v>
          </cell>
        </row>
        <row r="27">
          <cell r="F27" t="str">
            <v>ZWE</v>
          </cell>
          <cell r="G27">
            <v>3.7408177851239701</v>
          </cell>
        </row>
        <row r="28">
          <cell r="F28" t="str">
            <v>LSO</v>
          </cell>
          <cell r="G28">
            <v>3.77952527150538</v>
          </cell>
        </row>
        <row r="29">
          <cell r="F29" t="str">
            <v>ETH</v>
          </cell>
          <cell r="G29">
            <v>3.78836709620253</v>
          </cell>
        </row>
        <row r="30">
          <cell r="F30" t="str">
            <v>SVN</v>
          </cell>
          <cell r="G30">
            <v>3.8289511057692298</v>
          </cell>
        </row>
        <row r="31">
          <cell r="F31" t="str">
            <v>TUN</v>
          </cell>
          <cell r="G31">
            <v>3.8320411754490999</v>
          </cell>
        </row>
        <row r="32">
          <cell r="F32" t="str">
            <v>CPV</v>
          </cell>
          <cell r="G32">
            <v>3.8473306042553199</v>
          </cell>
        </row>
        <row r="33">
          <cell r="F33" t="str">
            <v>EGY</v>
          </cell>
          <cell r="G33">
            <v>3.84822267368421</v>
          </cell>
        </row>
        <row r="34">
          <cell r="F34" t="str">
            <v>TZA</v>
          </cell>
          <cell r="G34">
            <v>3.8510371638743499</v>
          </cell>
        </row>
        <row r="35">
          <cell r="F35" t="str">
            <v>BOL</v>
          </cell>
          <cell r="G35">
            <v>3.8597735863013698</v>
          </cell>
        </row>
        <row r="36">
          <cell r="F36" t="str">
            <v>GAB</v>
          </cell>
          <cell r="G36">
            <v>3.8664251981308402</v>
          </cell>
        </row>
        <row r="37">
          <cell r="F37" t="str">
            <v>SUR</v>
          </cell>
          <cell r="G37">
            <v>3.8874759252873599</v>
          </cell>
        </row>
        <row r="38">
          <cell r="F38" t="str">
            <v>RUS</v>
          </cell>
          <cell r="G38">
            <v>3.9156029288135601</v>
          </cell>
        </row>
        <row r="39">
          <cell r="F39" t="str">
            <v>TLS</v>
          </cell>
          <cell r="G39">
            <v>3.9220465028985498</v>
          </cell>
        </row>
        <row r="40">
          <cell r="F40" t="str">
            <v>BFA</v>
          </cell>
          <cell r="G40">
            <v>3.96483114693878</v>
          </cell>
        </row>
        <row r="41">
          <cell r="F41" t="str">
            <v>MNG</v>
          </cell>
          <cell r="G41">
            <v>3.9666800000000002</v>
          </cell>
        </row>
        <row r="42">
          <cell r="F42" t="str">
            <v>BWA</v>
          </cell>
          <cell r="G42">
            <v>3.9906878682634699</v>
          </cell>
        </row>
        <row r="43">
          <cell r="F43" t="str">
            <v>ESP</v>
          </cell>
          <cell r="G43">
            <v>3.9961010199999998</v>
          </cell>
        </row>
        <row r="44">
          <cell r="F44" t="str">
            <v>SVK</v>
          </cell>
          <cell r="G44">
            <v>4.0056144549450599</v>
          </cell>
        </row>
        <row r="45">
          <cell r="F45" t="str">
            <v>PAK</v>
          </cell>
          <cell r="G45">
            <v>4.02211621666667</v>
          </cell>
        </row>
        <row r="46">
          <cell r="F46" t="str">
            <v>NAM</v>
          </cell>
          <cell r="G46">
            <v>4.0228856086956499</v>
          </cell>
        </row>
        <row r="47">
          <cell r="F47" t="str">
            <v>AUS</v>
          </cell>
          <cell r="G47">
            <v>4.0331754479999997</v>
          </cell>
        </row>
        <row r="48">
          <cell r="F48" t="str">
            <v>GIN</v>
          </cell>
          <cell r="G48">
            <v>4.0376218758620697</v>
          </cell>
        </row>
        <row r="49">
          <cell r="F49" t="str">
            <v>SWZ</v>
          </cell>
          <cell r="G49">
            <v>4.0566927542168703</v>
          </cell>
        </row>
        <row r="50">
          <cell r="F50" t="str">
            <v>NGA</v>
          </cell>
          <cell r="G50">
            <v>4.0609814431924898</v>
          </cell>
        </row>
        <row r="51">
          <cell r="F51" t="str">
            <v>BGR</v>
          </cell>
          <cell r="G51">
            <v>4.0625541074626899</v>
          </cell>
        </row>
        <row r="52">
          <cell r="F52" t="str">
            <v>MKD</v>
          </cell>
          <cell r="G52">
            <v>4.0696383485380103</v>
          </cell>
        </row>
        <row r="53">
          <cell r="F53" t="str">
            <v>PRT</v>
          </cell>
          <cell r="G53">
            <v>4.0784806162790703</v>
          </cell>
        </row>
        <row r="54">
          <cell r="F54" t="str">
            <v>BGD</v>
          </cell>
          <cell r="G54">
            <v>4.0835718025477696</v>
          </cell>
        </row>
        <row r="55">
          <cell r="F55" t="str">
            <v>MWI</v>
          </cell>
          <cell r="G55">
            <v>4.0893078224137902</v>
          </cell>
        </row>
        <row r="56">
          <cell r="F56" t="str">
            <v>MNE</v>
          </cell>
          <cell r="G56">
            <v>4.0902814363636404</v>
          </cell>
        </row>
        <row r="57">
          <cell r="F57" t="str">
            <v>UGA</v>
          </cell>
          <cell r="G57">
            <v>4.0996769508196698</v>
          </cell>
        </row>
        <row r="58">
          <cell r="F58" t="str">
            <v>JAM</v>
          </cell>
          <cell r="G58">
            <v>4.0996947507352903</v>
          </cell>
        </row>
        <row r="59">
          <cell r="F59" t="str">
            <v>MAR</v>
          </cell>
          <cell r="G59">
            <v>4.1018597278688498</v>
          </cell>
        </row>
        <row r="60">
          <cell r="F60" t="str">
            <v>NIC</v>
          </cell>
          <cell r="G60">
            <v>4.1233969541095901</v>
          </cell>
        </row>
        <row r="61">
          <cell r="F61" t="str">
            <v>KGZ</v>
          </cell>
          <cell r="G61">
            <v>4.1259878025000001</v>
          </cell>
        </row>
        <row r="62">
          <cell r="F62" t="str">
            <v>POL</v>
          </cell>
          <cell r="G62">
            <v>4.1299775787439597</v>
          </cell>
        </row>
        <row r="63">
          <cell r="F63" t="str">
            <v>BRA</v>
          </cell>
          <cell r="G63">
            <v>4.1365000751037302</v>
          </cell>
        </row>
        <row r="64">
          <cell r="F64" t="str">
            <v>YEM</v>
          </cell>
          <cell r="G64">
            <v>4.1600212360000004</v>
          </cell>
        </row>
        <row r="65">
          <cell r="F65" t="str">
            <v>LBY</v>
          </cell>
          <cell r="G65">
            <v>4.1604634666666698</v>
          </cell>
        </row>
        <row r="66">
          <cell r="F66" t="str">
            <v>LBN</v>
          </cell>
          <cell r="G66">
            <v>4.1660129142857096</v>
          </cell>
        </row>
        <row r="67">
          <cell r="F67" t="str">
            <v>HUN</v>
          </cell>
          <cell r="G67">
            <v>4.1687850115183203</v>
          </cell>
        </row>
        <row r="68">
          <cell r="F68" t="str">
            <v>TUR</v>
          </cell>
          <cell r="G68">
            <v>4.1740332089385497</v>
          </cell>
        </row>
        <row r="69">
          <cell r="F69" t="str">
            <v>PER</v>
          </cell>
          <cell r="G69">
            <v>4.1797010722222199</v>
          </cell>
        </row>
        <row r="70">
          <cell r="F70" t="str">
            <v>GEO</v>
          </cell>
          <cell r="G70">
            <v>4.18299223372781</v>
          </cell>
        </row>
        <row r="71">
          <cell r="F71" t="str">
            <v>BEL</v>
          </cell>
          <cell r="G71">
            <v>4.1903640745562099</v>
          </cell>
        </row>
        <row r="72">
          <cell r="F72" t="str">
            <v>LBR</v>
          </cell>
          <cell r="G72">
            <v>4.2111565054054099</v>
          </cell>
        </row>
        <row r="73">
          <cell r="F73" t="str">
            <v>MDA</v>
          </cell>
          <cell r="G73">
            <v>4.2117256940170904</v>
          </cell>
        </row>
        <row r="74">
          <cell r="F74" t="str">
            <v>SLV</v>
          </cell>
          <cell r="G74">
            <v>4.2181742205128199</v>
          </cell>
        </row>
        <row r="75">
          <cell r="F75" t="str">
            <v>BTN</v>
          </cell>
          <cell r="G75">
            <v>4.2284980000000001</v>
          </cell>
        </row>
        <row r="76">
          <cell r="F76" t="str">
            <v>CZE</v>
          </cell>
          <cell r="G76">
            <v>4.2293938751173696</v>
          </cell>
        </row>
        <row r="77">
          <cell r="F77" t="str">
            <v>KEN</v>
          </cell>
          <cell r="G77">
            <v>4.2353618377358497</v>
          </cell>
        </row>
        <row r="78">
          <cell r="F78" t="str">
            <v>LTU</v>
          </cell>
          <cell r="G78">
            <v>4.2530761061224496</v>
          </cell>
        </row>
        <row r="79">
          <cell r="F79" t="str">
            <v>PRY</v>
          </cell>
          <cell r="G79">
            <v>4.2908415072463804</v>
          </cell>
        </row>
        <row r="80">
          <cell r="F80" t="str">
            <v>ECU</v>
          </cell>
          <cell r="G80">
            <v>4.3043140809523797</v>
          </cell>
        </row>
        <row r="81">
          <cell r="F81" t="str">
            <v>GHA</v>
          </cell>
          <cell r="G81">
            <v>4.31386459798658</v>
          </cell>
        </row>
        <row r="82">
          <cell r="F82" t="str">
            <v>KHM</v>
          </cell>
          <cell r="G82">
            <v>4.3375574705882398</v>
          </cell>
        </row>
        <row r="83">
          <cell r="F83" t="str">
            <v>ZMB</v>
          </cell>
          <cell r="G83">
            <v>4.3423607776536297</v>
          </cell>
        </row>
        <row r="84">
          <cell r="F84" t="str">
            <v>MDG</v>
          </cell>
          <cell r="G84">
            <v>4.3694607461847399</v>
          </cell>
        </row>
        <row r="85">
          <cell r="F85" t="str">
            <v>HND</v>
          </cell>
          <cell r="G85">
            <v>4.37385306666667</v>
          </cell>
        </row>
        <row r="86">
          <cell r="F86" t="str">
            <v>VNM</v>
          </cell>
          <cell r="G86">
            <v>4.3817476731707297</v>
          </cell>
        </row>
        <row r="87">
          <cell r="F87" t="str">
            <v>SLE</v>
          </cell>
          <cell r="G87">
            <v>4.3849985499999997</v>
          </cell>
        </row>
        <row r="88">
          <cell r="F88" t="str">
            <v>KWT</v>
          </cell>
          <cell r="G88">
            <v>4.3946303135135096</v>
          </cell>
        </row>
        <row r="89">
          <cell r="F89" t="str">
            <v>IND</v>
          </cell>
          <cell r="G89">
            <v>4.3978655545893703</v>
          </cell>
        </row>
        <row r="90">
          <cell r="F90" t="str">
            <v>CHN</v>
          </cell>
          <cell r="G90">
            <v>4.4012061428571396</v>
          </cell>
        </row>
        <row r="91">
          <cell r="F91" t="str">
            <v>PAN</v>
          </cell>
          <cell r="G91">
            <v>4.4389851657794699</v>
          </cell>
        </row>
        <row r="92">
          <cell r="F92" t="str">
            <v>ISR</v>
          </cell>
          <cell r="G92">
            <v>4.4478073270270304</v>
          </cell>
        </row>
        <row r="93">
          <cell r="F93" t="str">
            <v>SEN</v>
          </cell>
          <cell r="G93">
            <v>4.4548348625000003</v>
          </cell>
        </row>
        <row r="94">
          <cell r="F94" t="str">
            <v>COL</v>
          </cell>
          <cell r="G94">
            <v>4.4610286877550998</v>
          </cell>
        </row>
        <row r="95">
          <cell r="F95" t="str">
            <v>GUY</v>
          </cell>
          <cell r="G95">
            <v>4.4713772977900597</v>
          </cell>
        </row>
        <row r="96">
          <cell r="F96" t="str">
            <v>MLI</v>
          </cell>
          <cell r="G96">
            <v>4.4892868306122402</v>
          </cell>
        </row>
        <row r="97">
          <cell r="F97" t="str">
            <v>LKA</v>
          </cell>
          <cell r="G97">
            <v>4.5242120512195099</v>
          </cell>
        </row>
        <row r="98">
          <cell r="F98" t="str">
            <v>SAU</v>
          </cell>
          <cell r="G98">
            <v>4.52476828076923</v>
          </cell>
        </row>
        <row r="99">
          <cell r="F99" t="str">
            <v>LVA</v>
          </cell>
          <cell r="G99">
            <v>4.5288087692307704</v>
          </cell>
        </row>
        <row r="100">
          <cell r="F100" t="str">
            <v>DOM</v>
          </cell>
          <cell r="G100">
            <v>4.5495791761904796</v>
          </cell>
        </row>
        <row r="101">
          <cell r="F101" t="str">
            <v>IDN</v>
          </cell>
          <cell r="G101">
            <v>4.5627375600000004</v>
          </cell>
        </row>
        <row r="102">
          <cell r="F102" t="str">
            <v>AZE</v>
          </cell>
          <cell r="G102">
            <v>4.59685779444444</v>
          </cell>
        </row>
        <row r="103">
          <cell r="F103" t="str">
            <v>JOR</v>
          </cell>
          <cell r="G103">
            <v>4.5987020000000003</v>
          </cell>
        </row>
        <row r="104">
          <cell r="F104" t="str">
            <v>BIH</v>
          </cell>
          <cell r="G104">
            <v>4.6185640000000001</v>
          </cell>
        </row>
        <row r="105">
          <cell r="F105" t="str">
            <v>SYC</v>
          </cell>
          <cell r="G105">
            <v>4.62086723174603</v>
          </cell>
        </row>
        <row r="106">
          <cell r="F106" t="str">
            <v>MEX</v>
          </cell>
          <cell r="G106">
            <v>4.63041450501672</v>
          </cell>
        </row>
        <row r="107">
          <cell r="F107" t="str">
            <v>CHL</v>
          </cell>
          <cell r="G107">
            <v>4.6407181749999999</v>
          </cell>
        </row>
        <row r="108">
          <cell r="F108" t="str">
            <v>USA</v>
          </cell>
          <cell r="G108">
            <v>4.6586385879397003</v>
          </cell>
        </row>
        <row r="109">
          <cell r="F109" t="str">
            <v>CYP</v>
          </cell>
          <cell r="G109">
            <v>4.6722225528169004</v>
          </cell>
        </row>
        <row r="110">
          <cell r="F110" t="str">
            <v>KAZ</v>
          </cell>
          <cell r="G110">
            <v>4.6792222428571399</v>
          </cell>
        </row>
        <row r="111">
          <cell r="F111" t="str">
            <v>ALB</v>
          </cell>
          <cell r="G111">
            <v>4.7314470499999999</v>
          </cell>
        </row>
        <row r="112">
          <cell r="F112" t="str">
            <v>MUS</v>
          </cell>
          <cell r="G112">
            <v>4.7552724041666696</v>
          </cell>
        </row>
        <row r="113">
          <cell r="F113" t="str">
            <v>THA</v>
          </cell>
          <cell r="G113">
            <v>4.7754386018633497</v>
          </cell>
        </row>
        <row r="114">
          <cell r="F114" t="str">
            <v>CIV</v>
          </cell>
          <cell r="G114">
            <v>4.7769738485549098</v>
          </cell>
        </row>
        <row r="115">
          <cell r="F115" t="str">
            <v>ARM</v>
          </cell>
          <cell r="G115">
            <v>4.79281076923077</v>
          </cell>
        </row>
        <row r="116">
          <cell r="F116" t="str">
            <v>PHL</v>
          </cell>
          <cell r="G116">
            <v>4.8055394343612301</v>
          </cell>
        </row>
        <row r="117">
          <cell r="F117" t="str">
            <v>PRI</v>
          </cell>
          <cell r="G117">
            <v>4.8464596718750004</v>
          </cell>
        </row>
        <row r="118">
          <cell r="F118" t="str">
            <v>RWA</v>
          </cell>
          <cell r="G118">
            <v>4.88134435371901</v>
          </cell>
        </row>
        <row r="119">
          <cell r="F119" t="str">
            <v>CAN</v>
          </cell>
          <cell r="G119">
            <v>4.9260598872881403</v>
          </cell>
        </row>
        <row r="120">
          <cell r="F120" t="str">
            <v>BHR</v>
          </cell>
          <cell r="G120">
            <v>4.9372240103773599</v>
          </cell>
        </row>
        <row r="121">
          <cell r="F121" t="str">
            <v>EST</v>
          </cell>
          <cell r="G121">
            <v>4.9382368706214699</v>
          </cell>
        </row>
        <row r="122">
          <cell r="F122" t="str">
            <v>GMB</v>
          </cell>
          <cell r="G122">
            <v>4.9505234269938603</v>
          </cell>
        </row>
        <row r="123">
          <cell r="F123" t="str">
            <v>MLT</v>
          </cell>
          <cell r="G123">
            <v>5.0279767199999998</v>
          </cell>
        </row>
        <row r="124">
          <cell r="F124" t="str">
            <v>GBR</v>
          </cell>
          <cell r="G124">
            <v>5.0350792727272697</v>
          </cell>
        </row>
        <row r="125">
          <cell r="F125" t="str">
            <v>TWN</v>
          </cell>
          <cell r="G125">
            <v>5.0830665120567398</v>
          </cell>
        </row>
        <row r="126">
          <cell r="F126" t="str">
            <v>BRN</v>
          </cell>
          <cell r="G126">
            <v>5.1122134051282</v>
          </cell>
        </row>
        <row r="127">
          <cell r="F127" t="str">
            <v>GTM</v>
          </cell>
          <cell r="G127">
            <v>5.1214957384615403</v>
          </cell>
        </row>
        <row r="128">
          <cell r="F128" t="str">
            <v>LUX</v>
          </cell>
          <cell r="G128">
            <v>5.1361332294117599</v>
          </cell>
        </row>
        <row r="129">
          <cell r="F129" t="str">
            <v>FIN</v>
          </cell>
          <cell r="G129">
            <v>5.1523706105263196</v>
          </cell>
        </row>
        <row r="130">
          <cell r="F130" t="str">
            <v>BRB</v>
          </cell>
          <cell r="G130">
            <v>5.1855043658536601</v>
          </cell>
        </row>
        <row r="131">
          <cell r="F131" t="str">
            <v>MYS</v>
          </cell>
          <cell r="G131">
            <v>5.1938171297297302</v>
          </cell>
        </row>
        <row r="132">
          <cell r="F132" t="str">
            <v>DEU</v>
          </cell>
          <cell r="G132">
            <v>5.2021703922558897</v>
          </cell>
        </row>
        <row r="133">
          <cell r="F133" t="str">
            <v>ARE</v>
          </cell>
          <cell r="G133">
            <v>5.2442149999999996</v>
          </cell>
        </row>
        <row r="134">
          <cell r="F134" t="str">
            <v>OMN</v>
          </cell>
          <cell r="G134">
            <v>5.2951319999999997</v>
          </cell>
        </row>
        <row r="135">
          <cell r="F135" t="str">
            <v>LAO</v>
          </cell>
          <cell r="G135">
            <v>5.3158729999999998</v>
          </cell>
        </row>
        <row r="136">
          <cell r="F136" t="str">
            <v>CRI</v>
          </cell>
          <cell r="G136">
            <v>5.3389333931372596</v>
          </cell>
        </row>
        <row r="137">
          <cell r="F137" t="str">
            <v>IRL</v>
          </cell>
          <cell r="G137">
            <v>5.3542960769230801</v>
          </cell>
        </row>
        <row r="138">
          <cell r="F138" t="str">
            <v>ISL</v>
          </cell>
          <cell r="G138">
            <v>5.46543648478261</v>
          </cell>
        </row>
        <row r="139">
          <cell r="F139" t="str">
            <v>NZL</v>
          </cell>
          <cell r="G139">
            <v>5.50131549347826</v>
          </cell>
        </row>
        <row r="140">
          <cell r="F140" t="str">
            <v>AUT</v>
          </cell>
          <cell r="G140">
            <v>5.53686014852941</v>
          </cell>
        </row>
        <row r="141">
          <cell r="F141" t="str">
            <v>JPN</v>
          </cell>
          <cell r="G141">
            <v>5.5657214884955701</v>
          </cell>
        </row>
        <row r="142">
          <cell r="F142" t="str">
            <v>HKG</v>
          </cell>
          <cell r="G142">
            <v>5.5723447488372102</v>
          </cell>
        </row>
        <row r="143">
          <cell r="F143" t="str">
            <v>QAT</v>
          </cell>
          <cell r="G143">
            <v>5.5759565764192098</v>
          </cell>
        </row>
        <row r="144">
          <cell r="F144" t="str">
            <v>SWE</v>
          </cell>
          <cell r="G144">
            <v>5.6525208680327896</v>
          </cell>
        </row>
        <row r="145">
          <cell r="F145" t="str">
            <v>NLD</v>
          </cell>
          <cell r="G145">
            <v>5.6770212674556202</v>
          </cell>
        </row>
        <row r="146">
          <cell r="F146" t="str">
            <v>NOR</v>
          </cell>
          <cell r="G146">
            <v>5.7557170755244798</v>
          </cell>
        </row>
        <row r="147">
          <cell r="F147" t="str">
            <v>DNK</v>
          </cell>
          <cell r="G147">
            <v>5.8428048093023301</v>
          </cell>
        </row>
        <row r="148">
          <cell r="F148" t="str">
            <v>SGP</v>
          </cell>
          <cell r="G148">
            <v>6.0298325603658496</v>
          </cell>
        </row>
        <row r="149">
          <cell r="F149" t="str">
            <v>CHE</v>
          </cell>
          <cell r="G149">
            <v>6.04577366</v>
          </cell>
        </row>
      </sheetData>
      <sheetData sheetId="4">
        <row r="1">
          <cell r="F1" t="str">
            <v>Entity code</v>
          </cell>
          <cell r="G1" t="str">
            <v>Value</v>
          </cell>
        </row>
        <row r="2">
          <cell r="C2" t="str">
            <v>7.02 Flexibility of wage determination, 1-7 (best)</v>
          </cell>
          <cell r="F2" t="str">
            <v>URY</v>
          </cell>
          <cell r="G2">
            <v>2.2756567664739902</v>
          </cell>
        </row>
        <row r="3">
          <cell r="F3" t="str">
            <v>AUT</v>
          </cell>
          <cell r="G3">
            <v>2.3890425235294099</v>
          </cell>
        </row>
        <row r="4">
          <cell r="F4" t="str">
            <v>ZWE</v>
          </cell>
          <cell r="G4">
            <v>2.6282950512396699</v>
          </cell>
        </row>
        <row r="5">
          <cell r="F5" t="str">
            <v>ARG</v>
          </cell>
          <cell r="G5">
            <v>2.66212081674208</v>
          </cell>
        </row>
        <row r="6">
          <cell r="F6" t="str">
            <v>ZAF</v>
          </cell>
          <cell r="G6">
            <v>2.70611005652174</v>
          </cell>
        </row>
        <row r="7">
          <cell r="F7" t="str">
            <v>FIN</v>
          </cell>
          <cell r="G7">
            <v>2.7506295052631602</v>
          </cell>
        </row>
        <row r="8">
          <cell r="F8" t="str">
            <v>ITA</v>
          </cell>
          <cell r="G8">
            <v>3.0606087982558101</v>
          </cell>
        </row>
        <row r="9">
          <cell r="F9" t="str">
            <v>DEU</v>
          </cell>
          <cell r="G9">
            <v>3.34256508888889</v>
          </cell>
        </row>
        <row r="10">
          <cell r="F10" t="str">
            <v>SWE</v>
          </cell>
          <cell r="G10">
            <v>3.5345808713114799</v>
          </cell>
        </row>
        <row r="11">
          <cell r="F11" t="str">
            <v>VEN</v>
          </cell>
          <cell r="G11">
            <v>3.5595422645161299</v>
          </cell>
        </row>
        <row r="12">
          <cell r="F12" t="str">
            <v>IRN</v>
          </cell>
          <cell r="G12">
            <v>3.6059631063739399</v>
          </cell>
        </row>
        <row r="13">
          <cell r="F13" t="str">
            <v>NLD</v>
          </cell>
          <cell r="G13">
            <v>3.70667664142012</v>
          </cell>
        </row>
        <row r="14">
          <cell r="F14" t="str">
            <v>NOR</v>
          </cell>
          <cell r="G14">
            <v>3.7067526258741301</v>
          </cell>
        </row>
        <row r="15">
          <cell r="F15" t="str">
            <v>AUS</v>
          </cell>
          <cell r="G15">
            <v>3.7338309679999999</v>
          </cell>
        </row>
        <row r="16">
          <cell r="F16" t="str">
            <v>BEL</v>
          </cell>
          <cell r="G16">
            <v>3.7689214124260402</v>
          </cell>
        </row>
        <row r="17">
          <cell r="F17" t="str">
            <v>MOZ</v>
          </cell>
          <cell r="G17">
            <v>3.8933966584269699</v>
          </cell>
        </row>
        <row r="18">
          <cell r="F18" t="str">
            <v>GRC</v>
          </cell>
          <cell r="G18">
            <v>3.9122977304597701</v>
          </cell>
        </row>
        <row r="19">
          <cell r="F19" t="str">
            <v>ESP</v>
          </cell>
          <cell r="G19">
            <v>3.9534780600000001</v>
          </cell>
        </row>
        <row r="20">
          <cell r="F20" t="str">
            <v>BOL</v>
          </cell>
          <cell r="G20">
            <v>3.9767457095890402</v>
          </cell>
        </row>
        <row r="21">
          <cell r="F21" t="str">
            <v>TUN</v>
          </cell>
          <cell r="G21">
            <v>4.0486552461077796</v>
          </cell>
        </row>
        <row r="22">
          <cell r="F22" t="str">
            <v>ISL</v>
          </cell>
          <cell r="G22">
            <v>4.0835401641304303</v>
          </cell>
        </row>
        <row r="23">
          <cell r="F23" t="str">
            <v>BRA</v>
          </cell>
          <cell r="G23">
            <v>4.1383515448132799</v>
          </cell>
        </row>
        <row r="24">
          <cell r="F24" t="str">
            <v>NPL</v>
          </cell>
          <cell r="G24">
            <v>4.1484091999999997</v>
          </cell>
        </row>
        <row r="25">
          <cell r="F25" t="str">
            <v>SVN</v>
          </cell>
          <cell r="G25">
            <v>4.1821221538461497</v>
          </cell>
        </row>
        <row r="26">
          <cell r="F26" t="str">
            <v>HND</v>
          </cell>
          <cell r="G26">
            <v>4.2708218198581598</v>
          </cell>
        </row>
        <row r="27">
          <cell r="F27" t="str">
            <v>ALB</v>
          </cell>
          <cell r="G27">
            <v>4.2722949000000003</v>
          </cell>
        </row>
        <row r="28">
          <cell r="F28" t="str">
            <v>GHA</v>
          </cell>
          <cell r="G28">
            <v>4.2807848778523496</v>
          </cell>
        </row>
        <row r="29">
          <cell r="F29" t="str">
            <v>AGO</v>
          </cell>
          <cell r="G29">
            <v>4.28125</v>
          </cell>
        </row>
        <row r="30">
          <cell r="F30" t="str">
            <v>CYP</v>
          </cell>
          <cell r="G30">
            <v>4.34821033591549</v>
          </cell>
        </row>
        <row r="31">
          <cell r="F31" t="str">
            <v>ECU</v>
          </cell>
          <cell r="G31">
            <v>4.3823935341269804</v>
          </cell>
        </row>
        <row r="32">
          <cell r="F32" t="str">
            <v>BIH</v>
          </cell>
          <cell r="G32">
            <v>4.4042089999999998</v>
          </cell>
        </row>
        <row r="33">
          <cell r="F33" t="str">
            <v>LSO</v>
          </cell>
          <cell r="G33">
            <v>4.4053426333333299</v>
          </cell>
        </row>
        <row r="34">
          <cell r="F34" t="str">
            <v>DZA</v>
          </cell>
          <cell r="G34">
            <v>4.4121818816326499</v>
          </cell>
        </row>
        <row r="35">
          <cell r="F35" t="str">
            <v>SLV</v>
          </cell>
          <cell r="G35">
            <v>4.42499866153846</v>
          </cell>
        </row>
        <row r="36">
          <cell r="F36" t="str">
            <v>NIC</v>
          </cell>
          <cell r="G36">
            <v>4.4300041500000003</v>
          </cell>
        </row>
        <row r="37">
          <cell r="F37" t="str">
            <v>GAB</v>
          </cell>
          <cell r="G37">
            <v>4.4377277514018703</v>
          </cell>
        </row>
        <row r="38">
          <cell r="F38" t="str">
            <v>TLS</v>
          </cell>
          <cell r="G38">
            <v>4.4657248014492801</v>
          </cell>
        </row>
        <row r="39">
          <cell r="F39" t="str">
            <v>THA</v>
          </cell>
          <cell r="G39">
            <v>4.4895345006211196</v>
          </cell>
        </row>
        <row r="40">
          <cell r="F40" t="str">
            <v>SEN</v>
          </cell>
          <cell r="G40">
            <v>4.5277376781249998</v>
          </cell>
        </row>
        <row r="41">
          <cell r="F41" t="str">
            <v>PHL</v>
          </cell>
          <cell r="G41">
            <v>4.5294473656387702</v>
          </cell>
        </row>
        <row r="42">
          <cell r="F42" t="str">
            <v>TTO</v>
          </cell>
          <cell r="G42">
            <v>4.5370577544169599</v>
          </cell>
        </row>
        <row r="43">
          <cell r="F43" t="str">
            <v>CMR</v>
          </cell>
          <cell r="G43">
            <v>4.5374912811188803</v>
          </cell>
        </row>
        <row r="44">
          <cell r="F44" t="str">
            <v>IDN</v>
          </cell>
          <cell r="G44">
            <v>4.5796927257142901</v>
          </cell>
        </row>
        <row r="45">
          <cell r="F45" t="str">
            <v>PRT</v>
          </cell>
          <cell r="G45">
            <v>4.6061718488372101</v>
          </cell>
        </row>
        <row r="46">
          <cell r="F46" t="str">
            <v>MUS</v>
          </cell>
          <cell r="G46">
            <v>4.64011254166667</v>
          </cell>
        </row>
        <row r="47">
          <cell r="F47" t="str">
            <v>IRL</v>
          </cell>
          <cell r="G47">
            <v>4.6493129811965801</v>
          </cell>
        </row>
        <row r="48">
          <cell r="F48" t="str">
            <v>ETH</v>
          </cell>
          <cell r="G48">
            <v>4.6858002430379697</v>
          </cell>
        </row>
        <row r="49">
          <cell r="F49" t="str">
            <v>LBY</v>
          </cell>
          <cell r="G49">
            <v>4.6998414000000004</v>
          </cell>
        </row>
        <row r="50">
          <cell r="F50" t="str">
            <v>TZA</v>
          </cell>
          <cell r="G50">
            <v>4.7046483261780097</v>
          </cell>
        </row>
        <row r="51">
          <cell r="F51" t="str">
            <v>PAN</v>
          </cell>
          <cell r="G51">
            <v>4.7134030539924003</v>
          </cell>
        </row>
        <row r="52">
          <cell r="F52" t="str">
            <v>LUX</v>
          </cell>
          <cell r="G52">
            <v>4.7265451205882396</v>
          </cell>
        </row>
        <row r="53">
          <cell r="F53" t="str">
            <v>PAK</v>
          </cell>
          <cell r="G53">
            <v>4.7519205291666697</v>
          </cell>
        </row>
        <row r="54">
          <cell r="F54" t="str">
            <v>SWZ</v>
          </cell>
          <cell r="G54">
            <v>4.7680486265060198</v>
          </cell>
        </row>
        <row r="55">
          <cell r="F55" t="str">
            <v>BGD</v>
          </cell>
          <cell r="G55">
            <v>4.78374107006369</v>
          </cell>
        </row>
        <row r="56">
          <cell r="F56" t="str">
            <v>CHN</v>
          </cell>
          <cell r="G56">
            <v>4.8122041666666702</v>
          </cell>
        </row>
        <row r="57">
          <cell r="F57" t="str">
            <v>DNK</v>
          </cell>
          <cell r="G57">
            <v>4.8216903096345503</v>
          </cell>
        </row>
        <row r="58">
          <cell r="F58" t="str">
            <v>LBR</v>
          </cell>
          <cell r="G58">
            <v>4.82388107567568</v>
          </cell>
        </row>
        <row r="59">
          <cell r="F59" t="str">
            <v>ISR</v>
          </cell>
          <cell r="G59">
            <v>4.8301868783783801</v>
          </cell>
        </row>
        <row r="60">
          <cell r="F60" t="str">
            <v>BRB</v>
          </cell>
          <cell r="G60">
            <v>4.8609953707317102</v>
          </cell>
        </row>
        <row r="61">
          <cell r="F61" t="str">
            <v>NAM</v>
          </cell>
          <cell r="G61">
            <v>4.8778645689440996</v>
          </cell>
        </row>
        <row r="62">
          <cell r="F62" t="str">
            <v>HUN</v>
          </cell>
          <cell r="G62">
            <v>4.8789734617800997</v>
          </cell>
        </row>
        <row r="63">
          <cell r="F63" t="str">
            <v>MEX</v>
          </cell>
          <cell r="G63">
            <v>4.9051195652173902</v>
          </cell>
        </row>
        <row r="64">
          <cell r="F64" t="str">
            <v>MNE</v>
          </cell>
          <cell r="G64">
            <v>4.91991446753247</v>
          </cell>
        </row>
        <row r="65">
          <cell r="F65" t="str">
            <v>SLE</v>
          </cell>
          <cell r="G65">
            <v>4.9371615999999996</v>
          </cell>
        </row>
        <row r="66">
          <cell r="F66" t="str">
            <v>SYC</v>
          </cell>
          <cell r="G66">
            <v>4.9375371111111104</v>
          </cell>
        </row>
        <row r="67">
          <cell r="F67" t="str">
            <v>SUR</v>
          </cell>
          <cell r="G67">
            <v>4.9402761137931002</v>
          </cell>
        </row>
        <row r="68">
          <cell r="F68" t="str">
            <v>ZMB</v>
          </cell>
          <cell r="G68">
            <v>4.9429950033519603</v>
          </cell>
        </row>
        <row r="69">
          <cell r="F69" t="str">
            <v>MRT</v>
          </cell>
          <cell r="G69">
            <v>4.9566629117647096</v>
          </cell>
        </row>
        <row r="70">
          <cell r="F70" t="str">
            <v>MLI</v>
          </cell>
          <cell r="G70">
            <v>4.9735489408163298</v>
          </cell>
        </row>
        <row r="71">
          <cell r="F71" t="str">
            <v>UKR</v>
          </cell>
          <cell r="G71">
            <v>4.9995862686635899</v>
          </cell>
        </row>
        <row r="72">
          <cell r="F72" t="str">
            <v>CRI</v>
          </cell>
          <cell r="G72">
            <v>5.0005646696078401</v>
          </cell>
        </row>
        <row r="73">
          <cell r="F73" t="str">
            <v>COL</v>
          </cell>
          <cell r="G73">
            <v>5.0723780755102004</v>
          </cell>
        </row>
        <row r="74">
          <cell r="F74" t="str">
            <v>SVK</v>
          </cell>
          <cell r="G74">
            <v>5.0744093208791199</v>
          </cell>
        </row>
        <row r="75">
          <cell r="F75" t="str">
            <v>FRA</v>
          </cell>
          <cell r="G75">
            <v>5.0749309779904301</v>
          </cell>
        </row>
        <row r="76">
          <cell r="F76" t="str">
            <v>MDG</v>
          </cell>
          <cell r="G76">
            <v>5.0902563927710798</v>
          </cell>
        </row>
        <row r="77">
          <cell r="F77" t="str">
            <v>ROU</v>
          </cell>
          <cell r="G77">
            <v>5.0930167104477597</v>
          </cell>
        </row>
        <row r="78">
          <cell r="F78" t="str">
            <v>LBN</v>
          </cell>
          <cell r="G78">
            <v>5.0970530675324701</v>
          </cell>
        </row>
        <row r="79">
          <cell r="F79" t="str">
            <v>KHM</v>
          </cell>
          <cell r="G79">
            <v>5.11783627941176</v>
          </cell>
        </row>
        <row r="80">
          <cell r="F80" t="str">
            <v>TCD</v>
          </cell>
          <cell r="G80">
            <v>5.1398379492753596</v>
          </cell>
        </row>
        <row r="81">
          <cell r="F81" t="str">
            <v>VNM</v>
          </cell>
          <cell r="G81">
            <v>5.1398979121951198</v>
          </cell>
        </row>
        <row r="82">
          <cell r="F82" t="str">
            <v>KEN</v>
          </cell>
          <cell r="G82">
            <v>5.1409252528301899</v>
          </cell>
        </row>
        <row r="83">
          <cell r="F83" t="str">
            <v>BDI</v>
          </cell>
          <cell r="G83">
            <v>5.1419129940594104</v>
          </cell>
        </row>
        <row r="84">
          <cell r="F84" t="str">
            <v>BTN</v>
          </cell>
          <cell r="G84">
            <v>5.1546859999999999</v>
          </cell>
        </row>
        <row r="85">
          <cell r="F85" t="str">
            <v>LKA</v>
          </cell>
          <cell r="G85">
            <v>5.1667615341463398</v>
          </cell>
        </row>
        <row r="86">
          <cell r="F86" t="str">
            <v>JOR</v>
          </cell>
          <cell r="G86">
            <v>5.1742239999999997</v>
          </cell>
        </row>
        <row r="87">
          <cell r="F87" t="str">
            <v>CZE</v>
          </cell>
          <cell r="G87">
            <v>5.1787592295774703</v>
          </cell>
        </row>
        <row r="88">
          <cell r="F88" t="str">
            <v>BFA</v>
          </cell>
          <cell r="G88">
            <v>5.1834027938775504</v>
          </cell>
        </row>
        <row r="89">
          <cell r="F89" t="str">
            <v>KOR</v>
          </cell>
          <cell r="G89">
            <v>5.1899679899441296</v>
          </cell>
        </row>
        <row r="90">
          <cell r="F90" t="str">
            <v>MWI</v>
          </cell>
          <cell r="G90">
            <v>5.2018549741379303</v>
          </cell>
        </row>
        <row r="91">
          <cell r="F91" t="str">
            <v>JAM</v>
          </cell>
          <cell r="G91">
            <v>5.21682558382353</v>
          </cell>
        </row>
        <row r="92">
          <cell r="F92" t="str">
            <v>CIV</v>
          </cell>
          <cell r="G92">
            <v>5.2205369063583804</v>
          </cell>
        </row>
        <row r="93">
          <cell r="F93" t="str">
            <v>CPV</v>
          </cell>
          <cell r="G93">
            <v>5.2273664255319199</v>
          </cell>
        </row>
        <row r="94">
          <cell r="F94" t="str">
            <v>RWA</v>
          </cell>
          <cell r="G94">
            <v>5.2326069768594996</v>
          </cell>
        </row>
        <row r="95">
          <cell r="F95" t="str">
            <v>BWA</v>
          </cell>
          <cell r="G95">
            <v>5.2518091005988001</v>
          </cell>
        </row>
        <row r="96">
          <cell r="F96" t="str">
            <v>NGA</v>
          </cell>
          <cell r="G96">
            <v>5.2668926046948403</v>
          </cell>
        </row>
        <row r="97">
          <cell r="F97" t="str">
            <v>PER</v>
          </cell>
          <cell r="G97">
            <v>5.2760783839506198</v>
          </cell>
        </row>
        <row r="98">
          <cell r="F98" t="str">
            <v>DOM</v>
          </cell>
          <cell r="G98">
            <v>5.2764664095238096</v>
          </cell>
        </row>
        <row r="99">
          <cell r="F99" t="str">
            <v>PRY</v>
          </cell>
          <cell r="G99">
            <v>5.2836902666666701</v>
          </cell>
        </row>
        <row r="100">
          <cell r="F100" t="str">
            <v>IND</v>
          </cell>
          <cell r="G100">
            <v>5.2912588318840603</v>
          </cell>
        </row>
        <row r="101">
          <cell r="F101" t="str">
            <v>BGR</v>
          </cell>
          <cell r="G101">
            <v>5.2924424626865703</v>
          </cell>
        </row>
        <row r="102">
          <cell r="F102" t="str">
            <v>HTI</v>
          </cell>
          <cell r="G102">
            <v>5.2987456081521698</v>
          </cell>
        </row>
        <row r="103">
          <cell r="F103" t="str">
            <v>GEO</v>
          </cell>
          <cell r="G103">
            <v>5.3008523923076902</v>
          </cell>
        </row>
        <row r="104">
          <cell r="F104" t="str">
            <v>BEN</v>
          </cell>
          <cell r="G104">
            <v>5.3046849434555003</v>
          </cell>
        </row>
        <row r="105">
          <cell r="F105" t="str">
            <v>HRV</v>
          </cell>
          <cell r="G105">
            <v>5.3083335566844898</v>
          </cell>
        </row>
        <row r="106">
          <cell r="F106" t="str">
            <v>EGY</v>
          </cell>
          <cell r="G106">
            <v>5.31247640300752</v>
          </cell>
        </row>
        <row r="107">
          <cell r="F107" t="str">
            <v>MAR</v>
          </cell>
          <cell r="G107">
            <v>5.3219738622950796</v>
          </cell>
        </row>
        <row r="108">
          <cell r="F108" t="str">
            <v>MLT</v>
          </cell>
          <cell r="G108">
            <v>5.3298063600000001</v>
          </cell>
        </row>
        <row r="109">
          <cell r="F109" t="str">
            <v>RUS</v>
          </cell>
          <cell r="G109">
            <v>5.3423492703389801</v>
          </cell>
        </row>
        <row r="110">
          <cell r="F110" t="str">
            <v>GIN</v>
          </cell>
          <cell r="G110">
            <v>5.3970958965517202</v>
          </cell>
        </row>
        <row r="111">
          <cell r="F111" t="str">
            <v>KWT</v>
          </cell>
          <cell r="G111">
            <v>5.4128680459459497</v>
          </cell>
        </row>
        <row r="112">
          <cell r="F112" t="str">
            <v>ARM</v>
          </cell>
          <cell r="G112">
            <v>5.4186285999999999</v>
          </cell>
        </row>
        <row r="113">
          <cell r="F113" t="str">
            <v>POL</v>
          </cell>
          <cell r="G113">
            <v>5.4293746613526599</v>
          </cell>
        </row>
        <row r="114">
          <cell r="F114" t="str">
            <v>AZE</v>
          </cell>
          <cell r="G114">
            <v>5.4384269027777803</v>
          </cell>
        </row>
        <row r="115">
          <cell r="F115" t="str">
            <v>SRB</v>
          </cell>
          <cell r="G115">
            <v>5.4419189909547701</v>
          </cell>
        </row>
        <row r="116">
          <cell r="F116" t="str">
            <v>MDA</v>
          </cell>
          <cell r="G116">
            <v>5.4448698256410202</v>
          </cell>
        </row>
        <row r="117">
          <cell r="F117" t="str">
            <v>MYS</v>
          </cell>
          <cell r="G117">
            <v>5.4761450135135101</v>
          </cell>
        </row>
        <row r="118">
          <cell r="F118" t="str">
            <v>TUR</v>
          </cell>
          <cell r="G118">
            <v>5.4777749312849204</v>
          </cell>
        </row>
        <row r="119">
          <cell r="F119" t="str">
            <v>TWN</v>
          </cell>
          <cell r="G119">
            <v>5.4931457546099303</v>
          </cell>
        </row>
        <row r="120">
          <cell r="F120" t="str">
            <v>CAN</v>
          </cell>
          <cell r="G120">
            <v>5.5059804830508501</v>
          </cell>
        </row>
        <row r="121">
          <cell r="F121" t="str">
            <v>USA</v>
          </cell>
          <cell r="G121">
            <v>5.5154056482412104</v>
          </cell>
        </row>
        <row r="122">
          <cell r="F122" t="str">
            <v>MKD</v>
          </cell>
          <cell r="G122">
            <v>5.5335298602339202</v>
          </cell>
        </row>
        <row r="123">
          <cell r="F123" t="str">
            <v>GTM</v>
          </cell>
          <cell r="G123">
            <v>5.5364281615384598</v>
          </cell>
        </row>
        <row r="124">
          <cell r="F124" t="str">
            <v>KGZ</v>
          </cell>
          <cell r="G124">
            <v>5.5428602324999998</v>
          </cell>
        </row>
        <row r="125">
          <cell r="F125" t="str">
            <v>GUY</v>
          </cell>
          <cell r="G125">
            <v>5.5611674441989001</v>
          </cell>
        </row>
        <row r="126">
          <cell r="F126" t="str">
            <v>KAZ</v>
          </cell>
          <cell r="G126">
            <v>5.5672763309523798</v>
          </cell>
        </row>
        <row r="127">
          <cell r="F127" t="str">
            <v>MMR</v>
          </cell>
          <cell r="G127">
            <v>5.5728270000000002</v>
          </cell>
        </row>
        <row r="128">
          <cell r="F128" t="str">
            <v>OMN</v>
          </cell>
          <cell r="G128">
            <v>5.5779350000000001</v>
          </cell>
        </row>
        <row r="129">
          <cell r="F129" t="str">
            <v>GMB</v>
          </cell>
          <cell r="G129">
            <v>5.58179255705521</v>
          </cell>
        </row>
        <row r="130">
          <cell r="F130" t="str">
            <v>PRI</v>
          </cell>
          <cell r="G130">
            <v>5.5818489179687498</v>
          </cell>
        </row>
        <row r="131">
          <cell r="F131" t="str">
            <v>CHL</v>
          </cell>
          <cell r="G131">
            <v>5.58371335</v>
          </cell>
        </row>
        <row r="132">
          <cell r="F132" t="str">
            <v>LAO</v>
          </cell>
          <cell r="G132">
            <v>5.6067169999999997</v>
          </cell>
        </row>
        <row r="133">
          <cell r="F133" t="str">
            <v>CHE</v>
          </cell>
          <cell r="G133">
            <v>5.71165534666667</v>
          </cell>
        </row>
        <row r="134">
          <cell r="F134" t="str">
            <v>MNG</v>
          </cell>
          <cell r="G134">
            <v>5.7696615292397704</v>
          </cell>
        </row>
        <row r="135">
          <cell r="F135" t="str">
            <v>YEM</v>
          </cell>
          <cell r="G135">
            <v>5.7710233960000004</v>
          </cell>
        </row>
        <row r="136">
          <cell r="F136" t="str">
            <v>BRN</v>
          </cell>
          <cell r="G136">
            <v>5.7792948769230801</v>
          </cell>
        </row>
        <row r="137">
          <cell r="F137" t="str">
            <v>LVA</v>
          </cell>
          <cell r="G137">
            <v>5.78281199487179</v>
          </cell>
        </row>
        <row r="138">
          <cell r="F138" t="str">
            <v>GBR</v>
          </cell>
          <cell r="G138">
            <v>5.8156692045454497</v>
          </cell>
        </row>
        <row r="139">
          <cell r="F139" t="str">
            <v>JPN</v>
          </cell>
          <cell r="G139">
            <v>5.8379610867256604</v>
          </cell>
        </row>
        <row r="140">
          <cell r="F140" t="str">
            <v>NZL</v>
          </cell>
          <cell r="G140">
            <v>5.8480609576086904</v>
          </cell>
        </row>
        <row r="141">
          <cell r="F141" t="str">
            <v>SAU</v>
          </cell>
          <cell r="G141">
            <v>5.8540830012820502</v>
          </cell>
        </row>
        <row r="142">
          <cell r="F142" t="str">
            <v>BHR</v>
          </cell>
          <cell r="G142">
            <v>5.9086476584905698</v>
          </cell>
        </row>
        <row r="143">
          <cell r="F143" t="str">
            <v>LTU</v>
          </cell>
          <cell r="G143">
            <v>5.9182123163265299</v>
          </cell>
        </row>
        <row r="144">
          <cell r="F144" t="str">
            <v>QAT</v>
          </cell>
          <cell r="G144">
            <v>5.9688266646288204</v>
          </cell>
        </row>
        <row r="145">
          <cell r="F145" t="str">
            <v>SGP</v>
          </cell>
          <cell r="G145">
            <v>5.9946330048780503</v>
          </cell>
        </row>
        <row r="146">
          <cell r="F146" t="str">
            <v>HKG</v>
          </cell>
          <cell r="G146">
            <v>6.0462201116279104</v>
          </cell>
        </row>
        <row r="147">
          <cell r="F147" t="str">
            <v>ARE</v>
          </cell>
          <cell r="G147">
            <v>6.0473309999999998</v>
          </cell>
        </row>
        <row r="148">
          <cell r="F148" t="str">
            <v>EST</v>
          </cell>
          <cell r="G148">
            <v>6.0490232367231602</v>
          </cell>
        </row>
        <row r="149">
          <cell r="F149" t="str">
            <v>UGA</v>
          </cell>
          <cell r="G149">
            <v>6.2440913442622898</v>
          </cell>
        </row>
      </sheetData>
      <sheetData sheetId="5">
        <row r="1">
          <cell r="F1" t="str">
            <v>Entity code</v>
          </cell>
          <cell r="G1" t="str">
            <v>Value</v>
          </cell>
        </row>
        <row r="2">
          <cell r="C2" t="str">
            <v>7.03 Hiring and firing practices, 1-7 (best)</v>
          </cell>
          <cell r="F2" t="str">
            <v>VEN</v>
          </cell>
          <cell r="G2">
            <v>1.67735032903226</v>
          </cell>
        </row>
        <row r="3">
          <cell r="F3" t="str">
            <v>ZAF</v>
          </cell>
          <cell r="G3">
            <v>1.9292844706521699</v>
          </cell>
        </row>
        <row r="4">
          <cell r="F4" t="str">
            <v>ZWE</v>
          </cell>
          <cell r="G4">
            <v>2.3633701785124002</v>
          </cell>
        </row>
        <row r="5">
          <cell r="F5" t="str">
            <v>SVN</v>
          </cell>
          <cell r="G5">
            <v>2.3671343480769198</v>
          </cell>
        </row>
        <row r="6">
          <cell r="F6" t="str">
            <v>FRA</v>
          </cell>
          <cell r="G6">
            <v>2.54644944593301</v>
          </cell>
        </row>
        <row r="7">
          <cell r="F7" t="str">
            <v>ITA</v>
          </cell>
          <cell r="G7">
            <v>2.5544157639534899</v>
          </cell>
        </row>
        <row r="8">
          <cell r="F8" t="str">
            <v>DZA</v>
          </cell>
          <cell r="G8">
            <v>2.6535921428571401</v>
          </cell>
        </row>
        <row r="9">
          <cell r="F9" t="str">
            <v>NOR</v>
          </cell>
          <cell r="G9">
            <v>2.7092892734265699</v>
          </cell>
        </row>
        <row r="10">
          <cell r="F10" t="str">
            <v>ARG</v>
          </cell>
          <cell r="G10">
            <v>2.7187358561086001</v>
          </cell>
        </row>
        <row r="11">
          <cell r="F11" t="str">
            <v>BEL</v>
          </cell>
          <cell r="G11">
            <v>2.77508338816568</v>
          </cell>
        </row>
        <row r="12">
          <cell r="F12" t="str">
            <v>SUR</v>
          </cell>
          <cell r="G12">
            <v>2.7866397781609198</v>
          </cell>
        </row>
        <row r="13">
          <cell r="F13" t="str">
            <v>AUS</v>
          </cell>
          <cell r="G13">
            <v>2.8497389279999998</v>
          </cell>
        </row>
        <row r="14">
          <cell r="F14" t="str">
            <v>URY</v>
          </cell>
          <cell r="G14">
            <v>2.8779309832369901</v>
          </cell>
        </row>
        <row r="15">
          <cell r="F15" t="str">
            <v>NAM</v>
          </cell>
          <cell r="G15">
            <v>2.8817428521739101</v>
          </cell>
        </row>
        <row r="16">
          <cell r="F16" t="str">
            <v>JPN</v>
          </cell>
          <cell r="G16">
            <v>2.9023970460177</v>
          </cell>
        </row>
        <row r="17">
          <cell r="F17" t="str">
            <v>AGO</v>
          </cell>
          <cell r="G17">
            <v>2.9117649999999999</v>
          </cell>
        </row>
        <row r="18">
          <cell r="F18" t="str">
            <v>LKA</v>
          </cell>
          <cell r="G18">
            <v>2.9395599560975598</v>
          </cell>
        </row>
        <row r="19">
          <cell r="F19" t="str">
            <v>HRV</v>
          </cell>
          <cell r="G19">
            <v>3.0034341657754</v>
          </cell>
        </row>
        <row r="20">
          <cell r="F20" t="str">
            <v>LTU</v>
          </cell>
          <cell r="G20">
            <v>3.0764986673469399</v>
          </cell>
        </row>
        <row r="21">
          <cell r="F21" t="str">
            <v>PER</v>
          </cell>
          <cell r="G21">
            <v>3.1415930543209898</v>
          </cell>
        </row>
        <row r="22">
          <cell r="F22" t="str">
            <v>NLD</v>
          </cell>
          <cell r="G22">
            <v>3.1726843786982202</v>
          </cell>
        </row>
        <row r="23">
          <cell r="F23" t="str">
            <v>BRA</v>
          </cell>
          <cell r="G23">
            <v>3.2037597257261399</v>
          </cell>
        </row>
        <row r="24">
          <cell r="F24" t="str">
            <v>SVK</v>
          </cell>
          <cell r="G24">
            <v>3.2181997384615402</v>
          </cell>
        </row>
        <row r="25">
          <cell r="F25" t="str">
            <v>NPL</v>
          </cell>
          <cell r="G25">
            <v>3.2367667</v>
          </cell>
        </row>
        <row r="26">
          <cell r="F26" t="str">
            <v>PRT</v>
          </cell>
          <cell r="G26">
            <v>3.2447627906976702</v>
          </cell>
        </row>
        <row r="27">
          <cell r="F27" t="str">
            <v>ESP</v>
          </cell>
          <cell r="G27">
            <v>3.27029316</v>
          </cell>
        </row>
        <row r="28">
          <cell r="F28" t="str">
            <v>GAB</v>
          </cell>
          <cell r="G28">
            <v>3.27138289719626</v>
          </cell>
        </row>
        <row r="29">
          <cell r="F29" t="str">
            <v>CZE</v>
          </cell>
          <cell r="G29">
            <v>3.2728724150234698</v>
          </cell>
        </row>
        <row r="30">
          <cell r="F30" t="str">
            <v>EGY</v>
          </cell>
          <cell r="G30">
            <v>3.2782179135338301</v>
          </cell>
        </row>
        <row r="31">
          <cell r="F31" t="str">
            <v>PRY</v>
          </cell>
          <cell r="G31">
            <v>3.28913540289855</v>
          </cell>
        </row>
        <row r="32">
          <cell r="F32" t="str">
            <v>DEU</v>
          </cell>
          <cell r="G32">
            <v>3.3018867784511801</v>
          </cell>
        </row>
        <row r="33">
          <cell r="F33" t="str">
            <v>PHL</v>
          </cell>
          <cell r="G33">
            <v>3.3019568317180599</v>
          </cell>
        </row>
        <row r="34">
          <cell r="F34" t="str">
            <v>LUX</v>
          </cell>
          <cell r="G34">
            <v>3.3085410441176499</v>
          </cell>
        </row>
        <row r="35">
          <cell r="F35" t="str">
            <v>AUT</v>
          </cell>
          <cell r="G35">
            <v>3.3165092999999999</v>
          </cell>
        </row>
        <row r="36">
          <cell r="F36" t="str">
            <v>SWE</v>
          </cell>
          <cell r="G36">
            <v>3.3455677557376999</v>
          </cell>
        </row>
        <row r="37">
          <cell r="F37" t="str">
            <v>MEX</v>
          </cell>
          <cell r="G37">
            <v>3.3688116685618699</v>
          </cell>
        </row>
        <row r="38">
          <cell r="F38" t="str">
            <v>POL</v>
          </cell>
          <cell r="G38">
            <v>3.3906658777777801</v>
          </cell>
        </row>
        <row r="39">
          <cell r="F39" t="str">
            <v>BDI</v>
          </cell>
          <cell r="G39">
            <v>3.3912465702970298</v>
          </cell>
        </row>
        <row r="40">
          <cell r="F40" t="str">
            <v>SWZ</v>
          </cell>
          <cell r="G40">
            <v>3.4166407120481899</v>
          </cell>
        </row>
        <row r="41">
          <cell r="F41" t="str">
            <v>IRN</v>
          </cell>
          <cell r="G41">
            <v>3.4260054158640201</v>
          </cell>
        </row>
        <row r="42">
          <cell r="F42" t="str">
            <v>KOR</v>
          </cell>
          <cell r="G42">
            <v>3.4554952178770999</v>
          </cell>
        </row>
        <row r="43">
          <cell r="F43" t="str">
            <v>HND</v>
          </cell>
          <cell r="G43">
            <v>3.4591020709219902</v>
          </cell>
        </row>
        <row r="44">
          <cell r="F44" t="str">
            <v>BWA</v>
          </cell>
          <cell r="G44">
            <v>3.4618227616766499</v>
          </cell>
        </row>
        <row r="45">
          <cell r="F45" t="str">
            <v>TUN</v>
          </cell>
          <cell r="G45">
            <v>3.4651821808383199</v>
          </cell>
        </row>
        <row r="46">
          <cell r="F46" t="str">
            <v>CPV</v>
          </cell>
          <cell r="G46">
            <v>3.5124502914893601</v>
          </cell>
        </row>
        <row r="47">
          <cell r="F47" t="str">
            <v>SRB</v>
          </cell>
          <cell r="G47">
            <v>3.5164510517587901</v>
          </cell>
        </row>
        <row r="48">
          <cell r="F48" t="str">
            <v>GRC</v>
          </cell>
          <cell r="G48">
            <v>3.54483790114943</v>
          </cell>
        </row>
        <row r="49">
          <cell r="F49" t="str">
            <v>KWT</v>
          </cell>
          <cell r="G49">
            <v>3.5905407216216201</v>
          </cell>
        </row>
        <row r="50">
          <cell r="F50" t="str">
            <v>BOL</v>
          </cell>
          <cell r="G50">
            <v>3.5927647589041101</v>
          </cell>
        </row>
        <row r="51">
          <cell r="F51" t="str">
            <v>ETH</v>
          </cell>
          <cell r="G51">
            <v>3.5968771544303801</v>
          </cell>
        </row>
        <row r="52">
          <cell r="F52" t="str">
            <v>MOZ</v>
          </cell>
          <cell r="G52">
            <v>3.6057029331460702</v>
          </cell>
        </row>
        <row r="53">
          <cell r="F53" t="str">
            <v>ECU</v>
          </cell>
          <cell r="G53">
            <v>3.6145450952381002</v>
          </cell>
        </row>
        <row r="54">
          <cell r="F54" t="str">
            <v>SLV</v>
          </cell>
          <cell r="G54">
            <v>3.61618424102564</v>
          </cell>
        </row>
        <row r="55">
          <cell r="F55" t="str">
            <v>MDA</v>
          </cell>
          <cell r="G55">
            <v>3.6335249829059801</v>
          </cell>
        </row>
        <row r="56">
          <cell r="F56" t="str">
            <v>MRT</v>
          </cell>
          <cell r="G56">
            <v>3.6649838823529399</v>
          </cell>
        </row>
        <row r="57">
          <cell r="F57" t="str">
            <v>MAR</v>
          </cell>
          <cell r="G57">
            <v>3.6787784786885198</v>
          </cell>
        </row>
        <row r="58">
          <cell r="F58" t="str">
            <v>FIN</v>
          </cell>
          <cell r="G58">
            <v>3.6951844315789502</v>
          </cell>
        </row>
        <row r="59">
          <cell r="F59" t="str">
            <v>PAN</v>
          </cell>
          <cell r="G59">
            <v>3.7098355406844101</v>
          </cell>
        </row>
        <row r="60">
          <cell r="F60" t="str">
            <v>PRI</v>
          </cell>
          <cell r="G60">
            <v>3.71421916796875</v>
          </cell>
        </row>
        <row r="61">
          <cell r="F61" t="str">
            <v>BEN</v>
          </cell>
          <cell r="G61">
            <v>3.74391698638743</v>
          </cell>
        </row>
        <row r="62">
          <cell r="F62" t="str">
            <v>COL</v>
          </cell>
          <cell r="G62">
            <v>3.7564452877551</v>
          </cell>
        </row>
        <row r="63">
          <cell r="F63" t="str">
            <v>TCD</v>
          </cell>
          <cell r="G63">
            <v>3.7582196159420298</v>
          </cell>
        </row>
        <row r="64">
          <cell r="F64" t="str">
            <v>LBY</v>
          </cell>
          <cell r="G64">
            <v>3.8129063333333302</v>
          </cell>
        </row>
        <row r="65">
          <cell r="F65" t="str">
            <v>LSO</v>
          </cell>
          <cell r="G65">
            <v>3.8531250053763402</v>
          </cell>
        </row>
        <row r="66">
          <cell r="F66" t="str">
            <v>ROU</v>
          </cell>
          <cell r="G66">
            <v>3.8596590407960201</v>
          </cell>
        </row>
        <row r="67">
          <cell r="F67" t="str">
            <v>BFA</v>
          </cell>
          <cell r="G67">
            <v>3.8637223183673499</v>
          </cell>
        </row>
        <row r="68">
          <cell r="F68" t="str">
            <v>MLT</v>
          </cell>
          <cell r="G68">
            <v>3.8942668899999999</v>
          </cell>
        </row>
        <row r="69">
          <cell r="F69" t="str">
            <v>VNM</v>
          </cell>
          <cell r="G69">
            <v>3.8994529707317098</v>
          </cell>
        </row>
        <row r="70">
          <cell r="F70" t="str">
            <v>SYC</v>
          </cell>
          <cell r="G70">
            <v>3.9046136253968302</v>
          </cell>
        </row>
        <row r="71">
          <cell r="F71" t="str">
            <v>NIC</v>
          </cell>
          <cell r="G71">
            <v>3.9304165253424701</v>
          </cell>
        </row>
        <row r="72">
          <cell r="F72" t="str">
            <v>BTN</v>
          </cell>
          <cell r="G72">
            <v>3.9308960000000002</v>
          </cell>
        </row>
        <row r="73">
          <cell r="F73" t="str">
            <v>RUS</v>
          </cell>
          <cell r="G73">
            <v>3.9455102966101698</v>
          </cell>
        </row>
        <row r="74">
          <cell r="F74" t="str">
            <v>YEM</v>
          </cell>
          <cell r="G74">
            <v>3.9493272519999998</v>
          </cell>
        </row>
        <row r="75">
          <cell r="F75" t="str">
            <v>SEN</v>
          </cell>
          <cell r="G75">
            <v>3.9589430802083299</v>
          </cell>
        </row>
        <row r="76">
          <cell r="F76" t="str">
            <v>CHL</v>
          </cell>
          <cell r="G76">
            <v>3.9747957624999999</v>
          </cell>
        </row>
        <row r="77">
          <cell r="F77" t="str">
            <v>TTO</v>
          </cell>
          <cell r="G77">
            <v>3.9785284166077699</v>
          </cell>
        </row>
        <row r="78">
          <cell r="F78" t="str">
            <v>JOR</v>
          </cell>
          <cell r="G78">
            <v>3.9799540000000002</v>
          </cell>
        </row>
        <row r="79">
          <cell r="F79" t="str">
            <v>TZA</v>
          </cell>
          <cell r="G79">
            <v>3.9921056083769599</v>
          </cell>
        </row>
        <row r="80">
          <cell r="F80" t="str">
            <v>BGR</v>
          </cell>
          <cell r="G80">
            <v>3.9924554537313401</v>
          </cell>
        </row>
        <row r="81">
          <cell r="F81" t="str">
            <v>DOM</v>
          </cell>
          <cell r="G81">
            <v>3.9952748238095199</v>
          </cell>
        </row>
        <row r="82">
          <cell r="F82" t="str">
            <v>TLS</v>
          </cell>
          <cell r="G82">
            <v>4.01698158985507</v>
          </cell>
        </row>
        <row r="83">
          <cell r="F83" t="str">
            <v>MUS</v>
          </cell>
          <cell r="G83">
            <v>4.0371734666666699</v>
          </cell>
        </row>
        <row r="84">
          <cell r="F84" t="str">
            <v>MWI</v>
          </cell>
          <cell r="G84">
            <v>4.0372398543103403</v>
          </cell>
        </row>
        <row r="85">
          <cell r="F85" t="str">
            <v>CYP</v>
          </cell>
          <cell r="G85">
            <v>4.0476643654929596</v>
          </cell>
        </row>
        <row r="86">
          <cell r="F86" t="str">
            <v>MNE</v>
          </cell>
          <cell r="G86">
            <v>4.0500773636363601</v>
          </cell>
        </row>
        <row r="87">
          <cell r="F87" t="str">
            <v>MNG</v>
          </cell>
          <cell r="G87">
            <v>4.0510555181286598</v>
          </cell>
        </row>
        <row r="88">
          <cell r="F88" t="str">
            <v>HTI</v>
          </cell>
          <cell r="G88">
            <v>4.0517511380434801</v>
          </cell>
        </row>
        <row r="89">
          <cell r="F89" t="str">
            <v>NZL</v>
          </cell>
          <cell r="G89">
            <v>4.1030786032608697</v>
          </cell>
        </row>
        <row r="90">
          <cell r="F90" t="str">
            <v>BRB</v>
          </cell>
          <cell r="G90">
            <v>4.10880240487805</v>
          </cell>
        </row>
        <row r="91">
          <cell r="F91" t="str">
            <v>TUR</v>
          </cell>
          <cell r="G91">
            <v>4.1093466061452499</v>
          </cell>
        </row>
        <row r="92">
          <cell r="F92" t="str">
            <v>MLI</v>
          </cell>
          <cell r="G92">
            <v>4.1094490040816298</v>
          </cell>
        </row>
        <row r="93">
          <cell r="F93" t="str">
            <v>LAO</v>
          </cell>
          <cell r="G93">
            <v>4.1097960000000002</v>
          </cell>
        </row>
        <row r="94">
          <cell r="F94" t="str">
            <v>BRN</v>
          </cell>
          <cell r="G94">
            <v>4.1162681948718003</v>
          </cell>
        </row>
        <row r="95">
          <cell r="F95" t="str">
            <v>TWN</v>
          </cell>
          <cell r="G95">
            <v>4.1180718794326197</v>
          </cell>
        </row>
        <row r="96">
          <cell r="F96" t="str">
            <v>ISR</v>
          </cell>
          <cell r="G96">
            <v>4.1374547162162196</v>
          </cell>
        </row>
        <row r="97">
          <cell r="F97" t="str">
            <v>HUN</v>
          </cell>
          <cell r="G97">
            <v>4.1407143643979003</v>
          </cell>
        </row>
        <row r="98">
          <cell r="F98" t="str">
            <v>IND</v>
          </cell>
          <cell r="G98">
            <v>4.1426209198067596</v>
          </cell>
        </row>
        <row r="99">
          <cell r="F99" t="str">
            <v>MKD</v>
          </cell>
          <cell r="G99">
            <v>4.1559173444444504</v>
          </cell>
        </row>
        <row r="100">
          <cell r="F100" t="str">
            <v>OMN</v>
          </cell>
          <cell r="G100">
            <v>4.1721149999999998</v>
          </cell>
        </row>
        <row r="101">
          <cell r="F101" t="str">
            <v>LBN</v>
          </cell>
          <cell r="G101">
            <v>4.1775001168831203</v>
          </cell>
        </row>
        <row r="102">
          <cell r="F102" t="str">
            <v>GIN</v>
          </cell>
          <cell r="G102">
            <v>4.2148077034482796</v>
          </cell>
        </row>
        <row r="103">
          <cell r="F103" t="str">
            <v>LBR</v>
          </cell>
          <cell r="G103">
            <v>4.2227214108108102</v>
          </cell>
        </row>
        <row r="104">
          <cell r="F104" t="str">
            <v>RWA</v>
          </cell>
          <cell r="G104">
            <v>4.2258580760330604</v>
          </cell>
        </row>
        <row r="105">
          <cell r="F105" t="str">
            <v>LVA</v>
          </cell>
          <cell r="G105">
            <v>4.2295100923076898</v>
          </cell>
        </row>
        <row r="106">
          <cell r="F106" t="str">
            <v>CRI</v>
          </cell>
          <cell r="G106">
            <v>4.2305003823529397</v>
          </cell>
        </row>
        <row r="107">
          <cell r="F107" t="str">
            <v>IRL</v>
          </cell>
          <cell r="G107">
            <v>4.2312594752136796</v>
          </cell>
        </row>
        <row r="108">
          <cell r="F108" t="str">
            <v>GTM</v>
          </cell>
          <cell r="G108">
            <v>4.2373773538461501</v>
          </cell>
        </row>
        <row r="109">
          <cell r="F109" t="str">
            <v>MMR</v>
          </cell>
          <cell r="G109">
            <v>4.2486819999999996</v>
          </cell>
        </row>
        <row r="110">
          <cell r="F110" t="str">
            <v>BHR</v>
          </cell>
          <cell r="G110">
            <v>4.2690326556603804</v>
          </cell>
        </row>
        <row r="111">
          <cell r="F111" t="str">
            <v>IDN</v>
          </cell>
          <cell r="G111">
            <v>4.2713802742857103</v>
          </cell>
        </row>
        <row r="112">
          <cell r="F112" t="str">
            <v>MDG</v>
          </cell>
          <cell r="G112">
            <v>4.2941791598393602</v>
          </cell>
        </row>
        <row r="113">
          <cell r="F113" t="str">
            <v>GMB</v>
          </cell>
          <cell r="G113">
            <v>4.31255508098159</v>
          </cell>
        </row>
        <row r="114">
          <cell r="F114" t="str">
            <v>SAU</v>
          </cell>
          <cell r="G114">
            <v>4.3173120388888897</v>
          </cell>
        </row>
        <row r="115">
          <cell r="F115" t="str">
            <v>PAK</v>
          </cell>
          <cell r="G115">
            <v>4.3224201333333303</v>
          </cell>
        </row>
        <row r="116">
          <cell r="F116" t="str">
            <v>BIH</v>
          </cell>
          <cell r="G116">
            <v>4.3308900000000001</v>
          </cell>
        </row>
        <row r="117">
          <cell r="F117" t="str">
            <v>KGZ</v>
          </cell>
          <cell r="G117">
            <v>4.3366671475</v>
          </cell>
        </row>
        <row r="118">
          <cell r="F118" t="str">
            <v>UKR</v>
          </cell>
          <cell r="G118">
            <v>4.3411531889400896</v>
          </cell>
        </row>
        <row r="119">
          <cell r="F119" t="str">
            <v>THA</v>
          </cell>
          <cell r="G119">
            <v>4.3540959639751504</v>
          </cell>
        </row>
        <row r="120">
          <cell r="F120" t="str">
            <v>JAM</v>
          </cell>
          <cell r="G120">
            <v>4.3854541073529401</v>
          </cell>
        </row>
        <row r="121">
          <cell r="F121" t="str">
            <v>ALB</v>
          </cell>
          <cell r="G121">
            <v>4.4102353499999998</v>
          </cell>
        </row>
        <row r="122">
          <cell r="F122" t="str">
            <v>CHN</v>
          </cell>
          <cell r="G122">
            <v>4.4204252142857099</v>
          </cell>
        </row>
        <row r="123">
          <cell r="F123" t="str">
            <v>GBR</v>
          </cell>
          <cell r="G123">
            <v>4.4690739318181798</v>
          </cell>
        </row>
        <row r="124">
          <cell r="F124" t="str">
            <v>MYS</v>
          </cell>
          <cell r="G124">
            <v>4.4702510675675704</v>
          </cell>
        </row>
        <row r="125">
          <cell r="F125" t="str">
            <v>BGD</v>
          </cell>
          <cell r="G125">
            <v>4.49176477834395</v>
          </cell>
        </row>
        <row r="126">
          <cell r="F126" t="str">
            <v>SLE</v>
          </cell>
          <cell r="G126">
            <v>4.5314419499999996</v>
          </cell>
        </row>
        <row r="127">
          <cell r="F127" t="str">
            <v>GHA</v>
          </cell>
          <cell r="G127">
            <v>4.5437632523489899</v>
          </cell>
        </row>
        <row r="128">
          <cell r="F128" t="str">
            <v>CIV</v>
          </cell>
          <cell r="G128">
            <v>4.55038287052023</v>
          </cell>
        </row>
        <row r="129">
          <cell r="F129" t="str">
            <v>KAZ</v>
          </cell>
          <cell r="G129">
            <v>4.5998887023809498</v>
          </cell>
        </row>
        <row r="130">
          <cell r="F130" t="str">
            <v>ZMB</v>
          </cell>
          <cell r="G130">
            <v>4.6094052882681602</v>
          </cell>
        </row>
        <row r="131">
          <cell r="F131" t="str">
            <v>EST</v>
          </cell>
          <cell r="G131">
            <v>4.6366341372881399</v>
          </cell>
        </row>
        <row r="132">
          <cell r="F132" t="str">
            <v>CMR</v>
          </cell>
          <cell r="G132">
            <v>4.6512154615384604</v>
          </cell>
        </row>
        <row r="133">
          <cell r="F133" t="str">
            <v>ARE</v>
          </cell>
          <cell r="G133">
            <v>4.6561729999999999</v>
          </cell>
        </row>
        <row r="134">
          <cell r="F134" t="str">
            <v>CAN</v>
          </cell>
          <cell r="G134">
            <v>4.6673240389830504</v>
          </cell>
        </row>
        <row r="135">
          <cell r="F135" t="str">
            <v>KHM</v>
          </cell>
          <cell r="G135">
            <v>4.7165148823529401</v>
          </cell>
        </row>
        <row r="136">
          <cell r="F136" t="str">
            <v>KEN</v>
          </cell>
          <cell r="G136">
            <v>4.7365112415094304</v>
          </cell>
        </row>
        <row r="137">
          <cell r="F137" t="str">
            <v>GEO</v>
          </cell>
          <cell r="G137">
            <v>4.7896189325443803</v>
          </cell>
        </row>
        <row r="138">
          <cell r="F138" t="str">
            <v>ARM</v>
          </cell>
          <cell r="G138">
            <v>4.79690438461538</v>
          </cell>
        </row>
        <row r="139">
          <cell r="F139" t="str">
            <v>NGA</v>
          </cell>
          <cell r="G139">
            <v>4.8016630882629103</v>
          </cell>
        </row>
        <row r="140">
          <cell r="F140" t="str">
            <v>GUY</v>
          </cell>
          <cell r="G140">
            <v>4.8058485679557998</v>
          </cell>
        </row>
        <row r="141">
          <cell r="F141" t="str">
            <v>USA</v>
          </cell>
          <cell r="G141">
            <v>4.9160417010050201</v>
          </cell>
        </row>
        <row r="142">
          <cell r="F142" t="str">
            <v>AZE</v>
          </cell>
          <cell r="G142">
            <v>4.9187681861111097</v>
          </cell>
        </row>
        <row r="143">
          <cell r="F143" t="str">
            <v>UGA</v>
          </cell>
          <cell r="G143">
            <v>5.0457402360655701</v>
          </cell>
        </row>
        <row r="144">
          <cell r="F144" t="str">
            <v>DNK</v>
          </cell>
          <cell r="G144">
            <v>5.0481081601328901</v>
          </cell>
        </row>
        <row r="145">
          <cell r="F145" t="str">
            <v>ISL</v>
          </cell>
          <cell r="G145">
            <v>5.3221607195652201</v>
          </cell>
        </row>
        <row r="146">
          <cell r="F146" t="str">
            <v>QAT</v>
          </cell>
          <cell r="G146">
            <v>5.4050156414847201</v>
          </cell>
        </row>
        <row r="147">
          <cell r="F147" t="str">
            <v>SGP</v>
          </cell>
          <cell r="G147">
            <v>5.5790795939024402</v>
          </cell>
        </row>
        <row r="148">
          <cell r="F148" t="str">
            <v>CHE</v>
          </cell>
          <cell r="G148">
            <v>5.6315875233333301</v>
          </cell>
        </row>
        <row r="149">
          <cell r="F149" t="str">
            <v>HKG</v>
          </cell>
          <cell r="G149">
            <v>5.8276152116279096</v>
          </cell>
        </row>
      </sheetData>
      <sheetData sheetId="6">
        <row r="1">
          <cell r="F1" t="str">
            <v>Entity code</v>
          </cell>
          <cell r="G1" t="str">
            <v>Value</v>
          </cell>
        </row>
        <row r="2">
          <cell r="C2" t="str">
            <v>7.04 Redundancy costs, weeks of salary</v>
          </cell>
          <cell r="F2" t="str">
            <v>USA</v>
          </cell>
          <cell r="G2">
            <v>0</v>
          </cell>
        </row>
        <row r="3">
          <cell r="F3" t="str">
            <v>PRI</v>
          </cell>
          <cell r="G3">
            <v>0</v>
          </cell>
        </row>
        <row r="4">
          <cell r="F4" t="str">
            <v>NZL</v>
          </cell>
          <cell r="G4">
            <v>0</v>
          </cell>
        </row>
        <row r="5">
          <cell r="F5" t="str">
            <v>DNK</v>
          </cell>
          <cell r="G5">
            <v>0</v>
          </cell>
        </row>
        <row r="6">
          <cell r="F6" t="str">
            <v>AUT</v>
          </cell>
          <cell r="G6">
            <v>2</v>
          </cell>
        </row>
        <row r="7">
          <cell r="F7" t="str">
            <v>SGP</v>
          </cell>
          <cell r="G7">
            <v>3</v>
          </cell>
        </row>
        <row r="8">
          <cell r="F8" t="str">
            <v>BRN</v>
          </cell>
          <cell r="G8">
            <v>3</v>
          </cell>
        </row>
        <row r="9">
          <cell r="F9" t="str">
            <v>ROU</v>
          </cell>
          <cell r="G9">
            <v>4</v>
          </cell>
        </row>
        <row r="10">
          <cell r="F10" t="str">
            <v>ARE</v>
          </cell>
          <cell r="G10">
            <v>4.28571428571429</v>
          </cell>
        </row>
        <row r="11">
          <cell r="F11" t="str">
            <v>TLS</v>
          </cell>
          <cell r="G11">
            <v>4.28571428571429</v>
          </cell>
        </row>
        <row r="12">
          <cell r="F12" t="str">
            <v>OMN</v>
          </cell>
          <cell r="G12">
            <v>4.28571428571429</v>
          </cell>
        </row>
        <row r="13">
          <cell r="F13" t="str">
            <v>JPN</v>
          </cell>
          <cell r="G13">
            <v>4.28571428571429</v>
          </cell>
        </row>
        <row r="14">
          <cell r="F14" t="str">
            <v>BHR</v>
          </cell>
          <cell r="G14">
            <v>4.28571428571429</v>
          </cell>
        </row>
        <row r="15">
          <cell r="F15" t="str">
            <v>JOR</v>
          </cell>
          <cell r="G15">
            <v>4.3333333333333304</v>
          </cell>
        </row>
        <row r="16">
          <cell r="F16" t="str">
            <v>GEO</v>
          </cell>
          <cell r="G16">
            <v>4.3333333333333304</v>
          </cell>
        </row>
        <row r="17">
          <cell r="F17" t="str">
            <v>CYP</v>
          </cell>
          <cell r="G17">
            <v>5.6666666666666696</v>
          </cell>
        </row>
        <row r="18">
          <cell r="F18" t="str">
            <v>HKG</v>
          </cell>
          <cell r="G18">
            <v>5.8629629555555596</v>
          </cell>
        </row>
        <row r="19">
          <cell r="F19" t="str">
            <v>IRL</v>
          </cell>
          <cell r="G19">
            <v>6.8</v>
          </cell>
        </row>
        <row r="20">
          <cell r="F20" t="str">
            <v>ITA</v>
          </cell>
          <cell r="G20">
            <v>7.2222222222222197</v>
          </cell>
        </row>
        <row r="21">
          <cell r="F21" t="str">
            <v>BEL</v>
          </cell>
          <cell r="G21">
            <v>7.2380952380952399</v>
          </cell>
        </row>
        <row r="22">
          <cell r="F22" t="str">
            <v>MLT</v>
          </cell>
          <cell r="G22">
            <v>7.3333333333333304</v>
          </cell>
        </row>
        <row r="23">
          <cell r="F23" t="str">
            <v>BGR</v>
          </cell>
          <cell r="G23">
            <v>7.5079365079365097</v>
          </cell>
        </row>
        <row r="24">
          <cell r="F24" t="str">
            <v>SRB</v>
          </cell>
          <cell r="G24">
            <v>7.70370370370369</v>
          </cell>
        </row>
        <row r="25">
          <cell r="F25" t="str">
            <v>GIN</v>
          </cell>
          <cell r="G25">
            <v>7.92063492063492</v>
          </cell>
        </row>
        <row r="26">
          <cell r="F26" t="str">
            <v>BTN</v>
          </cell>
          <cell r="G26">
            <v>8.28571428571429</v>
          </cell>
        </row>
        <row r="27">
          <cell r="F27" t="str">
            <v>GBR</v>
          </cell>
          <cell r="G27">
            <v>8.3533333333333299</v>
          </cell>
        </row>
        <row r="28">
          <cell r="F28" t="str">
            <v>UGA</v>
          </cell>
          <cell r="G28">
            <v>8.6666666666666696</v>
          </cell>
        </row>
        <row r="29">
          <cell r="F29" t="str">
            <v>NOR</v>
          </cell>
          <cell r="G29">
            <v>8.6666666666666696</v>
          </cell>
        </row>
        <row r="30">
          <cell r="F30" t="str">
            <v>NLD</v>
          </cell>
          <cell r="G30">
            <v>8.6666666666666696</v>
          </cell>
        </row>
        <row r="31">
          <cell r="F31" t="str">
            <v>MNG</v>
          </cell>
          <cell r="G31">
            <v>8.6666666666666696</v>
          </cell>
        </row>
        <row r="32">
          <cell r="F32" t="str">
            <v>LBN</v>
          </cell>
          <cell r="G32">
            <v>8.6666666666666696</v>
          </cell>
        </row>
        <row r="33">
          <cell r="F33" t="str">
            <v>KAZ</v>
          </cell>
          <cell r="G33">
            <v>8.6666666666666696</v>
          </cell>
        </row>
        <row r="34">
          <cell r="F34" t="str">
            <v>SUR</v>
          </cell>
          <cell r="G34">
            <v>8.7777777777777803</v>
          </cell>
        </row>
        <row r="35">
          <cell r="F35" t="str">
            <v>BIH</v>
          </cell>
          <cell r="G35">
            <v>9.2222222222222197</v>
          </cell>
        </row>
        <row r="36">
          <cell r="F36" t="str">
            <v>TZA</v>
          </cell>
          <cell r="G36">
            <v>9.3333333333333304</v>
          </cell>
        </row>
        <row r="37">
          <cell r="F37" t="str">
            <v>ZAF</v>
          </cell>
          <cell r="G37">
            <v>9.3333333333333304</v>
          </cell>
        </row>
        <row r="38">
          <cell r="F38" t="str">
            <v>NAM</v>
          </cell>
          <cell r="G38">
            <v>9.6666666666666696</v>
          </cell>
        </row>
        <row r="39">
          <cell r="F39" t="str">
            <v>LVA</v>
          </cell>
          <cell r="G39">
            <v>9.6666666666666696</v>
          </cell>
        </row>
        <row r="40">
          <cell r="F40" t="str">
            <v>CAN</v>
          </cell>
          <cell r="G40">
            <v>10</v>
          </cell>
        </row>
        <row r="41">
          <cell r="F41" t="str">
            <v>CHE</v>
          </cell>
          <cell r="G41">
            <v>10.1111111111111</v>
          </cell>
        </row>
        <row r="42">
          <cell r="F42" t="str">
            <v>ISL</v>
          </cell>
          <cell r="G42">
            <v>10.1111111111111</v>
          </cell>
        </row>
        <row r="43">
          <cell r="F43" t="str">
            <v>HTI</v>
          </cell>
          <cell r="G43">
            <v>10.1111111111111</v>
          </cell>
        </row>
        <row r="44">
          <cell r="F44" t="str">
            <v>FIN</v>
          </cell>
          <cell r="G44">
            <v>10.1111111111111</v>
          </cell>
        </row>
        <row r="45">
          <cell r="F45" t="str">
            <v>MRT</v>
          </cell>
          <cell r="G45">
            <v>10.4722222222222</v>
          </cell>
        </row>
        <row r="46">
          <cell r="F46" t="str">
            <v>BFA</v>
          </cell>
          <cell r="G46">
            <v>10.4722222222222</v>
          </cell>
        </row>
        <row r="47">
          <cell r="F47" t="str">
            <v>MUS</v>
          </cell>
          <cell r="G47">
            <v>10.619047619047601</v>
          </cell>
        </row>
        <row r="48">
          <cell r="F48" t="str">
            <v>ARM</v>
          </cell>
          <cell r="G48">
            <v>11</v>
          </cell>
        </row>
        <row r="49">
          <cell r="F49" t="str">
            <v>MNE</v>
          </cell>
          <cell r="G49">
            <v>11.219047619047601</v>
          </cell>
        </row>
        <row r="50">
          <cell r="F50" t="str">
            <v>AUS</v>
          </cell>
          <cell r="G50">
            <v>11.3333333333333</v>
          </cell>
        </row>
        <row r="51">
          <cell r="F51" t="str">
            <v>SVN</v>
          </cell>
          <cell r="G51">
            <v>11.419841269841299</v>
          </cell>
        </row>
        <row r="52">
          <cell r="F52" t="str">
            <v>PER</v>
          </cell>
          <cell r="G52">
            <v>11.4285714285714</v>
          </cell>
        </row>
        <row r="53">
          <cell r="F53" t="str">
            <v>SVK</v>
          </cell>
          <cell r="G53">
            <v>11.5555555555556</v>
          </cell>
        </row>
        <row r="54">
          <cell r="F54" t="str">
            <v>BEN</v>
          </cell>
          <cell r="G54">
            <v>11.6277777777778</v>
          </cell>
        </row>
        <row r="55">
          <cell r="F55" t="str">
            <v>FRA</v>
          </cell>
          <cell r="G55">
            <v>11.844444444444401</v>
          </cell>
        </row>
        <row r="56">
          <cell r="F56" t="str">
            <v>TUN</v>
          </cell>
          <cell r="G56">
            <v>12.0952380952381</v>
          </cell>
        </row>
        <row r="57">
          <cell r="F57" t="str">
            <v>MDG</v>
          </cell>
          <cell r="G57">
            <v>12.253968253968299</v>
          </cell>
        </row>
        <row r="58">
          <cell r="F58" t="str">
            <v>EST</v>
          </cell>
          <cell r="G58">
            <v>12.9047619047619</v>
          </cell>
        </row>
        <row r="59">
          <cell r="F59" t="str">
            <v>RWA</v>
          </cell>
          <cell r="G59">
            <v>12.952380952381001</v>
          </cell>
        </row>
        <row r="60">
          <cell r="F60" t="str">
            <v>UKR</v>
          </cell>
          <cell r="G60">
            <v>13</v>
          </cell>
        </row>
        <row r="61">
          <cell r="F61" t="str">
            <v>MKD</v>
          </cell>
          <cell r="G61">
            <v>13</v>
          </cell>
        </row>
        <row r="62">
          <cell r="F62" t="str">
            <v>TCD</v>
          </cell>
          <cell r="G62">
            <v>13</v>
          </cell>
        </row>
        <row r="63">
          <cell r="F63" t="str">
            <v>CIV</v>
          </cell>
          <cell r="G63">
            <v>13.0722222222222</v>
          </cell>
        </row>
        <row r="64">
          <cell r="F64" t="str">
            <v>HUN</v>
          </cell>
          <cell r="G64">
            <v>13.412698412698401</v>
          </cell>
        </row>
        <row r="65">
          <cell r="F65" t="str">
            <v>SYC</v>
          </cell>
          <cell r="G65">
            <v>13.476190476190499</v>
          </cell>
        </row>
        <row r="66">
          <cell r="F66" t="str">
            <v>MLI</v>
          </cell>
          <cell r="G66">
            <v>13.65</v>
          </cell>
        </row>
        <row r="67">
          <cell r="F67" t="str">
            <v>SEN</v>
          </cell>
          <cell r="G67">
            <v>13.6944444444444</v>
          </cell>
        </row>
        <row r="68">
          <cell r="F68" t="str">
            <v>JAM</v>
          </cell>
          <cell r="G68">
            <v>14</v>
          </cell>
        </row>
        <row r="69">
          <cell r="F69" t="str">
            <v>SWE</v>
          </cell>
          <cell r="G69">
            <v>14.4444444444444</v>
          </cell>
        </row>
        <row r="70">
          <cell r="F70" t="str">
            <v>SWZ</v>
          </cell>
          <cell r="G70">
            <v>14.5714285714286</v>
          </cell>
        </row>
        <row r="71">
          <cell r="F71" t="str">
            <v>GAB</v>
          </cell>
          <cell r="G71">
            <v>14.7777777777778</v>
          </cell>
        </row>
        <row r="72">
          <cell r="F72" t="str">
            <v>NIC</v>
          </cell>
          <cell r="G72">
            <v>14.925925925925901</v>
          </cell>
        </row>
        <row r="73">
          <cell r="F73" t="str">
            <v>LSO</v>
          </cell>
          <cell r="G73">
            <v>15</v>
          </cell>
        </row>
        <row r="74">
          <cell r="F74" t="str">
            <v>HRV</v>
          </cell>
          <cell r="G74">
            <v>15.1111111111111</v>
          </cell>
        </row>
        <row r="75">
          <cell r="F75" t="str">
            <v>CMR</v>
          </cell>
          <cell r="G75">
            <v>15.311111</v>
          </cell>
        </row>
        <row r="76">
          <cell r="F76" t="str">
            <v>BRA</v>
          </cell>
          <cell r="G76">
            <v>15.4460952380952</v>
          </cell>
        </row>
        <row r="77">
          <cell r="F77" t="str">
            <v>KEN</v>
          </cell>
          <cell r="G77">
            <v>15.7619047619048</v>
          </cell>
        </row>
        <row r="78">
          <cell r="F78" t="str">
            <v>IND</v>
          </cell>
          <cell r="G78">
            <v>15.7619047619048</v>
          </cell>
        </row>
        <row r="79">
          <cell r="F79" t="str">
            <v>GRC</v>
          </cell>
          <cell r="G79">
            <v>15.8888888888889</v>
          </cell>
        </row>
        <row r="80">
          <cell r="F80" t="str">
            <v>BDI</v>
          </cell>
          <cell r="G80">
            <v>15.8888888888889</v>
          </cell>
        </row>
        <row r="81">
          <cell r="F81" t="str">
            <v>BRB</v>
          </cell>
          <cell r="G81">
            <v>16</v>
          </cell>
        </row>
        <row r="82">
          <cell r="F82" t="str">
            <v>NGA</v>
          </cell>
          <cell r="G82">
            <v>16.2</v>
          </cell>
        </row>
        <row r="83">
          <cell r="F83" t="str">
            <v>MWI</v>
          </cell>
          <cell r="G83">
            <v>16.6666666666667</v>
          </cell>
        </row>
        <row r="84">
          <cell r="F84" t="str">
            <v>GUY</v>
          </cell>
          <cell r="G84">
            <v>16.6666666666667</v>
          </cell>
        </row>
        <row r="85">
          <cell r="F85" t="str">
            <v>COL</v>
          </cell>
          <cell r="G85">
            <v>16.6666666666667</v>
          </cell>
        </row>
        <row r="86">
          <cell r="F86" t="str">
            <v>RUS</v>
          </cell>
          <cell r="G86">
            <v>17.3333333333333</v>
          </cell>
        </row>
        <row r="87">
          <cell r="F87" t="str">
            <v>KGZ</v>
          </cell>
          <cell r="G87">
            <v>17.3333333333333</v>
          </cell>
        </row>
        <row r="88">
          <cell r="F88" t="str">
            <v>DZA</v>
          </cell>
          <cell r="G88">
            <v>17.3333333333333</v>
          </cell>
        </row>
        <row r="89">
          <cell r="F89" t="str">
            <v>ESP</v>
          </cell>
          <cell r="G89">
            <v>17.380952380952401</v>
          </cell>
        </row>
        <row r="90">
          <cell r="F90" t="str">
            <v>PAN</v>
          </cell>
          <cell r="G90">
            <v>18.133333333333301</v>
          </cell>
        </row>
        <row r="91">
          <cell r="F91" t="str">
            <v>CRI</v>
          </cell>
          <cell r="G91">
            <v>18.7</v>
          </cell>
        </row>
        <row r="92">
          <cell r="F92" t="str">
            <v>POL</v>
          </cell>
          <cell r="G92">
            <v>18.7777777777778</v>
          </cell>
        </row>
        <row r="93">
          <cell r="F93" t="str">
            <v>ETH</v>
          </cell>
          <cell r="G93">
            <v>19.1428571428571</v>
          </cell>
        </row>
        <row r="94">
          <cell r="F94" t="str">
            <v>KHM</v>
          </cell>
          <cell r="G94">
            <v>19.365079365079399</v>
          </cell>
        </row>
        <row r="95">
          <cell r="F95" t="str">
            <v>SAU</v>
          </cell>
          <cell r="G95">
            <v>19.452380952380999</v>
          </cell>
        </row>
        <row r="96">
          <cell r="F96" t="str">
            <v>CZE</v>
          </cell>
          <cell r="G96">
            <v>20.2222222222222</v>
          </cell>
        </row>
        <row r="97">
          <cell r="F97" t="str">
            <v>TTO</v>
          </cell>
          <cell r="G97">
            <v>20.511904761904798</v>
          </cell>
        </row>
        <row r="98">
          <cell r="F98" t="str">
            <v>MAR</v>
          </cell>
          <cell r="G98">
            <v>20.688888888888901</v>
          </cell>
        </row>
        <row r="99">
          <cell r="F99" t="str">
            <v>URY</v>
          </cell>
          <cell r="G99">
            <v>20.8</v>
          </cell>
        </row>
        <row r="100">
          <cell r="F100" t="str">
            <v>ALB</v>
          </cell>
          <cell r="G100">
            <v>20.825396825396801</v>
          </cell>
        </row>
        <row r="101">
          <cell r="F101" t="str">
            <v>DEU</v>
          </cell>
          <cell r="G101">
            <v>21.5555555555556</v>
          </cell>
        </row>
        <row r="102">
          <cell r="F102" t="str">
            <v>LUX</v>
          </cell>
          <cell r="G102">
            <v>21.6666666666667</v>
          </cell>
        </row>
        <row r="103">
          <cell r="F103" t="str">
            <v>AZE</v>
          </cell>
          <cell r="G103">
            <v>21.6666666666667</v>
          </cell>
        </row>
        <row r="104">
          <cell r="F104" t="str">
            <v>BWA</v>
          </cell>
          <cell r="G104">
            <v>21.688888888888901</v>
          </cell>
        </row>
        <row r="105">
          <cell r="F105" t="str">
            <v>MEX</v>
          </cell>
          <cell r="G105">
            <v>22</v>
          </cell>
        </row>
        <row r="106">
          <cell r="F106" t="str">
            <v>TWN</v>
          </cell>
          <cell r="G106">
            <v>22.587301587301599</v>
          </cell>
        </row>
        <row r="107">
          <cell r="F107" t="str">
            <v>MDA</v>
          </cell>
          <cell r="G107">
            <v>22.6</v>
          </cell>
        </row>
        <row r="108">
          <cell r="F108" t="str">
            <v>SLV</v>
          </cell>
          <cell r="G108">
            <v>22.8571428571429</v>
          </cell>
        </row>
        <row r="109">
          <cell r="F109" t="str">
            <v>IRN</v>
          </cell>
          <cell r="G109">
            <v>23.1111111111111</v>
          </cell>
        </row>
        <row r="110">
          <cell r="F110" t="str">
            <v>QAT</v>
          </cell>
          <cell r="G110">
            <v>23.2222222222222</v>
          </cell>
        </row>
        <row r="111">
          <cell r="F111" t="str">
            <v>MYS</v>
          </cell>
          <cell r="G111">
            <v>23.8888888888889</v>
          </cell>
        </row>
        <row r="112">
          <cell r="F112" t="str">
            <v>VNM</v>
          </cell>
          <cell r="G112">
            <v>24.5555555555556</v>
          </cell>
        </row>
        <row r="113">
          <cell r="F113" t="str">
            <v>LTU</v>
          </cell>
          <cell r="G113">
            <v>24.5555555555556</v>
          </cell>
        </row>
        <row r="114">
          <cell r="F114" t="str">
            <v>LBR</v>
          </cell>
          <cell r="G114">
            <v>25.6666666666667</v>
          </cell>
        </row>
        <row r="115">
          <cell r="F115" t="str">
            <v>GMB</v>
          </cell>
          <cell r="G115">
            <v>26</v>
          </cell>
        </row>
        <row r="116">
          <cell r="F116" t="str">
            <v>PRY</v>
          </cell>
          <cell r="G116">
            <v>26.071428571428601</v>
          </cell>
        </row>
        <row r="117">
          <cell r="F117" t="str">
            <v>DOM</v>
          </cell>
          <cell r="G117">
            <v>26.181818181818201</v>
          </cell>
        </row>
        <row r="118">
          <cell r="F118" t="str">
            <v>GTM</v>
          </cell>
          <cell r="G118">
            <v>26.962962962963001</v>
          </cell>
        </row>
        <row r="119">
          <cell r="F119" t="str">
            <v>PAK</v>
          </cell>
          <cell r="G119">
            <v>27.1904761904762</v>
          </cell>
        </row>
        <row r="120">
          <cell r="F120" t="str">
            <v>NPL</v>
          </cell>
          <cell r="G120">
            <v>27.1904761904762</v>
          </cell>
        </row>
        <row r="121">
          <cell r="F121" t="str">
            <v>YEM</v>
          </cell>
          <cell r="G121">
            <v>27.396825396825399</v>
          </cell>
        </row>
        <row r="122">
          <cell r="F122" t="str">
            <v>KOR</v>
          </cell>
          <cell r="G122">
            <v>27.396825396825399</v>
          </cell>
        </row>
        <row r="123">
          <cell r="F123" t="str">
            <v>CHN</v>
          </cell>
          <cell r="G123">
            <v>27.396825396825399</v>
          </cell>
        </row>
        <row r="124">
          <cell r="F124" t="str">
            <v>CHL</v>
          </cell>
          <cell r="G124">
            <v>27.396825396825399</v>
          </cell>
        </row>
        <row r="125">
          <cell r="F125" t="str">
            <v>PHL</v>
          </cell>
          <cell r="G125">
            <v>27.4444444444444</v>
          </cell>
        </row>
        <row r="126">
          <cell r="F126" t="str">
            <v>ISR</v>
          </cell>
          <cell r="G126">
            <v>27.4444444444444</v>
          </cell>
        </row>
        <row r="127">
          <cell r="F127" t="str">
            <v>KWT</v>
          </cell>
          <cell r="G127">
            <v>28.119047619047599</v>
          </cell>
        </row>
        <row r="128">
          <cell r="F128" t="str">
            <v>CPV</v>
          </cell>
          <cell r="G128">
            <v>29.539682539682499</v>
          </cell>
        </row>
        <row r="129">
          <cell r="F129" t="str">
            <v>TUR</v>
          </cell>
          <cell r="G129">
            <v>29.7777777777778</v>
          </cell>
        </row>
        <row r="130">
          <cell r="F130" t="str">
            <v>HND</v>
          </cell>
          <cell r="G130">
            <v>30.3333333333333</v>
          </cell>
        </row>
        <row r="131">
          <cell r="F131" t="str">
            <v>ARG</v>
          </cell>
          <cell r="G131">
            <v>30.3333333333333</v>
          </cell>
        </row>
        <row r="132">
          <cell r="F132" t="str">
            <v>BGD</v>
          </cell>
          <cell r="G132">
            <v>31</v>
          </cell>
        </row>
        <row r="133">
          <cell r="F133" t="str">
            <v>AGO</v>
          </cell>
          <cell r="G133">
            <v>31.007936507936499</v>
          </cell>
        </row>
        <row r="134">
          <cell r="F134" t="str">
            <v>ECU</v>
          </cell>
          <cell r="G134">
            <v>31.7777777777778</v>
          </cell>
        </row>
        <row r="135">
          <cell r="F135" t="str">
            <v>PRT</v>
          </cell>
          <cell r="G135">
            <v>33.857142857142897</v>
          </cell>
        </row>
        <row r="136">
          <cell r="F136" t="str">
            <v>THA</v>
          </cell>
          <cell r="G136">
            <v>36</v>
          </cell>
        </row>
        <row r="137">
          <cell r="F137" t="str">
            <v>EGY</v>
          </cell>
          <cell r="G137">
            <v>36.8333333333333</v>
          </cell>
        </row>
        <row r="138">
          <cell r="F138" t="str">
            <v>MOZ</v>
          </cell>
          <cell r="G138">
            <v>37.507936507936499</v>
          </cell>
        </row>
        <row r="139">
          <cell r="F139" t="str">
            <v>LAO</v>
          </cell>
          <cell r="G139">
            <v>47.1619047619048</v>
          </cell>
        </row>
        <row r="140">
          <cell r="F140" t="str">
            <v>GHA</v>
          </cell>
          <cell r="G140">
            <v>49.7777777777778</v>
          </cell>
        </row>
        <row r="141">
          <cell r="F141" t="str">
            <v>ZMB</v>
          </cell>
          <cell r="G141">
            <v>50.5555555555556</v>
          </cell>
        </row>
        <row r="142">
          <cell r="F142" t="str">
            <v>IDN</v>
          </cell>
          <cell r="G142">
            <v>57.7777777777778</v>
          </cell>
        </row>
        <row r="143">
          <cell r="F143" t="str">
            <v>LKA</v>
          </cell>
          <cell r="G143">
            <v>58.5</v>
          </cell>
        </row>
        <row r="144">
          <cell r="F144" t="str">
            <v>SLE</v>
          </cell>
          <cell r="G144">
            <v>78.266666666666694</v>
          </cell>
        </row>
        <row r="145">
          <cell r="F145" t="str">
            <v>ZWE</v>
          </cell>
          <cell r="G145">
            <v>82.3333333333333</v>
          </cell>
        </row>
        <row r="146">
          <cell r="F146" t="str">
            <v>VEN</v>
          </cell>
        </row>
        <row r="147">
          <cell r="F147" t="str">
            <v>MMR</v>
          </cell>
        </row>
        <row r="148">
          <cell r="F148" t="str">
            <v>LBY</v>
          </cell>
        </row>
        <row r="149">
          <cell r="F149" t="str">
            <v>BOL</v>
          </cell>
        </row>
      </sheetData>
      <sheetData sheetId="7">
        <row r="1">
          <cell r="F1" t="str">
            <v>Entity code</v>
          </cell>
          <cell r="G1" t="str">
            <v>Value</v>
          </cell>
        </row>
        <row r="2">
          <cell r="C2" t="str">
            <v>7.05 Effect of taxation on incentives to work, 1-7 (best)</v>
          </cell>
          <cell r="F2" t="str">
            <v>ITA</v>
          </cell>
          <cell r="G2">
            <v>2.0251999999999999</v>
          </cell>
        </row>
        <row r="3">
          <cell r="F3" t="str">
            <v>ARG</v>
          </cell>
          <cell r="G3">
            <v>2.0832130000000002</v>
          </cell>
        </row>
        <row r="4">
          <cell r="F4" t="str">
            <v>ROU</v>
          </cell>
          <cell r="G4">
            <v>2.1343610000000002</v>
          </cell>
        </row>
        <row r="5">
          <cell r="F5" t="str">
            <v>HND</v>
          </cell>
          <cell r="G5">
            <v>2.1392630000000001</v>
          </cell>
        </row>
        <row r="6">
          <cell r="F6" t="str">
            <v>TCD</v>
          </cell>
          <cell r="G6">
            <v>2.1737030000000002</v>
          </cell>
        </row>
        <row r="7">
          <cell r="F7" t="str">
            <v>HRV</v>
          </cell>
          <cell r="G7">
            <v>2.3050060000000001</v>
          </cell>
        </row>
        <row r="8">
          <cell r="F8" t="str">
            <v>BEL</v>
          </cell>
          <cell r="G8">
            <v>2.309857</v>
          </cell>
        </row>
        <row r="9">
          <cell r="F9" t="str">
            <v>MRT</v>
          </cell>
          <cell r="G9">
            <v>2.3302</v>
          </cell>
        </row>
        <row r="10">
          <cell r="F10" t="str">
            <v>UKR</v>
          </cell>
          <cell r="G10">
            <v>2.3696060000000001</v>
          </cell>
        </row>
        <row r="11">
          <cell r="F11" t="str">
            <v>PRT</v>
          </cell>
          <cell r="G11">
            <v>2.3940510000000002</v>
          </cell>
        </row>
        <row r="12">
          <cell r="F12" t="str">
            <v>BRA</v>
          </cell>
          <cell r="G12">
            <v>2.515339</v>
          </cell>
        </row>
        <row r="13">
          <cell r="F13" t="str">
            <v>GRC</v>
          </cell>
          <cell r="G13">
            <v>2.5384229999999999</v>
          </cell>
        </row>
        <row r="14">
          <cell r="F14" t="str">
            <v>MDA</v>
          </cell>
          <cell r="G14">
            <v>2.6381019999999999</v>
          </cell>
        </row>
        <row r="15">
          <cell r="F15" t="str">
            <v>DOM</v>
          </cell>
          <cell r="G15">
            <v>2.6657609999999998</v>
          </cell>
        </row>
        <row r="16">
          <cell r="F16" t="str">
            <v>SVN</v>
          </cell>
          <cell r="G16">
            <v>2.704126</v>
          </cell>
        </row>
        <row r="17">
          <cell r="F17" t="str">
            <v>CZE</v>
          </cell>
          <cell r="G17">
            <v>2.723598</v>
          </cell>
        </row>
        <row r="18">
          <cell r="F18" t="str">
            <v>HUN</v>
          </cell>
          <cell r="G18">
            <v>2.7266349999999999</v>
          </cell>
        </row>
        <row r="19">
          <cell r="F19" t="str">
            <v>SVK</v>
          </cell>
          <cell r="G19">
            <v>2.734051</v>
          </cell>
        </row>
        <row r="20">
          <cell r="F20" t="str">
            <v>SRB</v>
          </cell>
          <cell r="G20">
            <v>2.7483140000000001</v>
          </cell>
        </row>
        <row r="21">
          <cell r="F21" t="str">
            <v>BDI</v>
          </cell>
          <cell r="G21">
            <v>2.7694019999999999</v>
          </cell>
        </row>
        <row r="22">
          <cell r="F22" t="str">
            <v>DNK</v>
          </cell>
          <cell r="G22">
            <v>2.775407</v>
          </cell>
        </row>
        <row r="23">
          <cell r="F23" t="str">
            <v>FRA</v>
          </cell>
          <cell r="G23">
            <v>2.7796470000000002</v>
          </cell>
        </row>
        <row r="24">
          <cell r="F24" t="str">
            <v>YEM</v>
          </cell>
          <cell r="G24">
            <v>2.8060230000000002</v>
          </cell>
        </row>
        <row r="25">
          <cell r="F25" t="str">
            <v>EGY</v>
          </cell>
          <cell r="G25">
            <v>2.826149</v>
          </cell>
        </row>
        <row r="26">
          <cell r="F26" t="str">
            <v>MLI</v>
          </cell>
          <cell r="G26">
            <v>2.9480149999999998</v>
          </cell>
        </row>
        <row r="27">
          <cell r="F27" t="str">
            <v>COL</v>
          </cell>
          <cell r="G27">
            <v>2.9481540000000002</v>
          </cell>
        </row>
        <row r="28">
          <cell r="F28" t="str">
            <v>RUS</v>
          </cell>
          <cell r="G28">
            <v>2.9552230000000002</v>
          </cell>
        </row>
        <row r="29">
          <cell r="F29" t="str">
            <v>ESP</v>
          </cell>
          <cell r="G29">
            <v>2.9578229999999999</v>
          </cell>
        </row>
        <row r="30">
          <cell r="F30" t="str">
            <v>LTU</v>
          </cell>
          <cell r="G30">
            <v>2.963911</v>
          </cell>
        </row>
        <row r="31">
          <cell r="F31" t="str">
            <v>URY</v>
          </cell>
          <cell r="G31">
            <v>2.9703040000000001</v>
          </cell>
        </row>
        <row r="32">
          <cell r="F32" t="str">
            <v>JAM</v>
          </cell>
          <cell r="G32">
            <v>2.9703949999999999</v>
          </cell>
        </row>
        <row r="33">
          <cell r="F33" t="str">
            <v>ISL</v>
          </cell>
          <cell r="G33">
            <v>2.978837</v>
          </cell>
        </row>
        <row r="34">
          <cell r="F34" t="str">
            <v>BIH</v>
          </cell>
          <cell r="G34">
            <v>3.0736968500000001</v>
          </cell>
        </row>
        <row r="35">
          <cell r="F35" t="str">
            <v>LVA</v>
          </cell>
          <cell r="G35">
            <v>3.0987960000000001</v>
          </cell>
        </row>
        <row r="36">
          <cell r="F36" t="str">
            <v>SLV</v>
          </cell>
          <cell r="G36">
            <v>3.1860469999999999</v>
          </cell>
        </row>
        <row r="37">
          <cell r="F37" t="str">
            <v>ETH</v>
          </cell>
          <cell r="G37">
            <v>3.1953260000000001</v>
          </cell>
        </row>
        <row r="38">
          <cell r="F38" t="str">
            <v>AUT</v>
          </cell>
          <cell r="G38">
            <v>3.199471</v>
          </cell>
        </row>
        <row r="39">
          <cell r="F39" t="str">
            <v>KOR</v>
          </cell>
          <cell r="G39">
            <v>3.2347350000000001</v>
          </cell>
        </row>
        <row r="40">
          <cell r="F40" t="str">
            <v>BEN</v>
          </cell>
          <cell r="G40">
            <v>3.2455289999999999</v>
          </cell>
        </row>
        <row r="41">
          <cell r="F41" t="str">
            <v>BGR</v>
          </cell>
          <cell r="G41">
            <v>3.2521049999999998</v>
          </cell>
        </row>
        <row r="42">
          <cell r="F42" t="str">
            <v>TUR</v>
          </cell>
          <cell r="G42">
            <v>3.2838949999999998</v>
          </cell>
        </row>
        <row r="43">
          <cell r="F43" t="str">
            <v>DZA</v>
          </cell>
          <cell r="G43">
            <v>3.2899660000000002</v>
          </cell>
        </row>
        <row r="44">
          <cell r="F44" t="str">
            <v>KGZ</v>
          </cell>
          <cell r="G44">
            <v>3.294403</v>
          </cell>
        </row>
        <row r="45">
          <cell r="F45" t="str">
            <v>POL</v>
          </cell>
          <cell r="G45">
            <v>3.296227</v>
          </cell>
        </row>
        <row r="46">
          <cell r="F46" t="str">
            <v>MWI</v>
          </cell>
          <cell r="G46">
            <v>3.3134329999999999</v>
          </cell>
        </row>
        <row r="47">
          <cell r="F47" t="str">
            <v>CMR</v>
          </cell>
          <cell r="G47">
            <v>3.3433510000000002</v>
          </cell>
        </row>
        <row r="48">
          <cell r="F48" t="str">
            <v>MEX</v>
          </cell>
          <cell r="G48">
            <v>3.346247</v>
          </cell>
        </row>
        <row r="49">
          <cell r="F49" t="str">
            <v>NPL</v>
          </cell>
          <cell r="G49">
            <v>3.347159</v>
          </cell>
        </row>
        <row r="50">
          <cell r="F50" t="str">
            <v>MDG</v>
          </cell>
          <cell r="G50">
            <v>3.3528530000000001</v>
          </cell>
        </row>
        <row r="51">
          <cell r="F51" t="str">
            <v>VNM</v>
          </cell>
          <cell r="G51">
            <v>3.360706</v>
          </cell>
        </row>
        <row r="52">
          <cell r="F52" t="str">
            <v>JOR</v>
          </cell>
          <cell r="G52">
            <v>3.3635398190476198</v>
          </cell>
        </row>
        <row r="53">
          <cell r="F53" t="str">
            <v>CPV</v>
          </cell>
          <cell r="G53">
            <v>3.3661660000000002</v>
          </cell>
        </row>
        <row r="54">
          <cell r="F54" t="str">
            <v>HTI</v>
          </cell>
          <cell r="G54">
            <v>3.3669820000000001</v>
          </cell>
        </row>
        <row r="55">
          <cell r="F55" t="str">
            <v>GMB</v>
          </cell>
          <cell r="G55">
            <v>3.3779499999999998</v>
          </cell>
        </row>
        <row r="56">
          <cell r="F56" t="str">
            <v>ZWE</v>
          </cell>
          <cell r="G56">
            <v>3.3838180000000002</v>
          </cell>
        </row>
        <row r="57">
          <cell r="F57" t="str">
            <v>MOZ</v>
          </cell>
          <cell r="G57">
            <v>3.411562</v>
          </cell>
        </row>
        <row r="58">
          <cell r="F58" t="str">
            <v>KEN</v>
          </cell>
          <cell r="G58">
            <v>3.4528750000000001</v>
          </cell>
        </row>
        <row r="59">
          <cell r="F59" t="str">
            <v>PRI</v>
          </cell>
          <cell r="G59">
            <v>3.4563739999999998</v>
          </cell>
        </row>
        <row r="60">
          <cell r="F60" t="str">
            <v>IRL</v>
          </cell>
          <cell r="G60">
            <v>3.4669910000000002</v>
          </cell>
        </row>
        <row r="61">
          <cell r="F61" t="str">
            <v>BFA</v>
          </cell>
          <cell r="G61">
            <v>3.4698509999999998</v>
          </cell>
        </row>
        <row r="62">
          <cell r="F62" t="str">
            <v>TZA</v>
          </cell>
          <cell r="G62">
            <v>3.483517</v>
          </cell>
        </row>
        <row r="63">
          <cell r="F63" t="str">
            <v>CIV</v>
          </cell>
          <cell r="G63">
            <v>3.4886409999999999</v>
          </cell>
        </row>
        <row r="64">
          <cell r="F64" t="str">
            <v>BOL</v>
          </cell>
          <cell r="G64">
            <v>3.4899900000000001</v>
          </cell>
        </row>
        <row r="65">
          <cell r="F65" t="str">
            <v>NIC</v>
          </cell>
          <cell r="G65">
            <v>3.4907590000000002</v>
          </cell>
        </row>
        <row r="66">
          <cell r="F66" t="str">
            <v>VEN</v>
          </cell>
          <cell r="G66">
            <v>3.5</v>
          </cell>
        </row>
        <row r="67">
          <cell r="F67" t="str">
            <v>PAK</v>
          </cell>
          <cell r="G67">
            <v>3.5253899999999998</v>
          </cell>
        </row>
        <row r="68">
          <cell r="F68" t="str">
            <v>IRN</v>
          </cell>
          <cell r="G68">
            <v>3.5295399999999999</v>
          </cell>
        </row>
        <row r="69">
          <cell r="F69" t="str">
            <v>PER</v>
          </cell>
          <cell r="G69">
            <v>3.531237</v>
          </cell>
        </row>
        <row r="70">
          <cell r="F70" t="str">
            <v>UGA</v>
          </cell>
          <cell r="G70">
            <v>3.5389469999999998</v>
          </cell>
        </row>
        <row r="71">
          <cell r="F71" t="str">
            <v>MNG</v>
          </cell>
          <cell r="G71">
            <v>3.5428999999999999</v>
          </cell>
        </row>
        <row r="72">
          <cell r="F72" t="str">
            <v>ARM</v>
          </cell>
          <cell r="G72">
            <v>3.550408</v>
          </cell>
        </row>
        <row r="73">
          <cell r="F73" t="str">
            <v>TWN</v>
          </cell>
          <cell r="G73">
            <v>3.6064769999999999</v>
          </cell>
        </row>
        <row r="74">
          <cell r="F74" t="str">
            <v>JPN</v>
          </cell>
          <cell r="G74">
            <v>3.6108310000000001</v>
          </cell>
        </row>
        <row r="75">
          <cell r="F75" t="str">
            <v>GTM</v>
          </cell>
          <cell r="G75">
            <v>3.6183589999999999</v>
          </cell>
        </row>
        <row r="76">
          <cell r="F76" t="str">
            <v>BGD</v>
          </cell>
          <cell r="G76">
            <v>3.621902</v>
          </cell>
        </row>
        <row r="77">
          <cell r="F77" t="str">
            <v>MMR</v>
          </cell>
          <cell r="G77">
            <v>3.6381939999999999</v>
          </cell>
        </row>
        <row r="78">
          <cell r="F78" t="str">
            <v>GHA</v>
          </cell>
          <cell r="G78">
            <v>3.6607059999999998</v>
          </cell>
        </row>
        <row r="79">
          <cell r="F79" t="str">
            <v>TUN</v>
          </cell>
          <cell r="G79">
            <v>3.67136</v>
          </cell>
        </row>
        <row r="80">
          <cell r="F80" t="str">
            <v>AZE</v>
          </cell>
          <cell r="G80">
            <v>3.671503</v>
          </cell>
        </row>
        <row r="81">
          <cell r="F81" t="str">
            <v>ALB</v>
          </cell>
          <cell r="G81">
            <v>3.6980400000000002</v>
          </cell>
        </row>
        <row r="82">
          <cell r="F82" t="str">
            <v>SUR</v>
          </cell>
          <cell r="G82">
            <v>3.6980849999999998</v>
          </cell>
        </row>
        <row r="83">
          <cell r="F83" t="str">
            <v>IND</v>
          </cell>
          <cell r="G83">
            <v>3.713425</v>
          </cell>
        </row>
        <row r="84">
          <cell r="F84" t="str">
            <v>ISR</v>
          </cell>
          <cell r="G84">
            <v>3.7393740000000002</v>
          </cell>
        </row>
        <row r="85">
          <cell r="F85" t="str">
            <v>SWZ</v>
          </cell>
          <cell r="G85">
            <v>3.7402169999999999</v>
          </cell>
        </row>
        <row r="86">
          <cell r="F86" t="str">
            <v>DEU</v>
          </cell>
          <cell r="G86">
            <v>3.7452960000000002</v>
          </cell>
        </row>
        <row r="87">
          <cell r="F87" t="str">
            <v>MNE</v>
          </cell>
          <cell r="G87">
            <v>3.7525189999999999</v>
          </cell>
        </row>
        <row r="88">
          <cell r="F88" t="str">
            <v>CRI</v>
          </cell>
          <cell r="G88">
            <v>3.7936670000000001</v>
          </cell>
        </row>
        <row r="89">
          <cell r="F89" t="str">
            <v>TLS</v>
          </cell>
          <cell r="G89">
            <v>3.7938329999999998</v>
          </cell>
        </row>
        <row r="90">
          <cell r="F90" t="str">
            <v>NLD</v>
          </cell>
          <cell r="G90">
            <v>3.7980040000000002</v>
          </cell>
        </row>
        <row r="91">
          <cell r="F91" t="str">
            <v>AUS</v>
          </cell>
          <cell r="G91">
            <v>3.8209420000000001</v>
          </cell>
        </row>
        <row r="92">
          <cell r="F92" t="str">
            <v>ECU</v>
          </cell>
          <cell r="G92">
            <v>3.8394010000000001</v>
          </cell>
        </row>
        <row r="93">
          <cell r="F93" t="str">
            <v>FIN</v>
          </cell>
          <cell r="G93">
            <v>3.8421050000000001</v>
          </cell>
        </row>
        <row r="94">
          <cell r="F94" t="str">
            <v>KAZ</v>
          </cell>
          <cell r="G94">
            <v>3.8494429999999999</v>
          </cell>
        </row>
        <row r="95">
          <cell r="F95" t="str">
            <v>LKA</v>
          </cell>
          <cell r="G95">
            <v>3.8546140000000002</v>
          </cell>
        </row>
        <row r="96">
          <cell r="F96" t="str">
            <v>GIN</v>
          </cell>
          <cell r="G96">
            <v>3.8841760000000001</v>
          </cell>
        </row>
        <row r="97">
          <cell r="F97" t="str">
            <v>LBN</v>
          </cell>
          <cell r="G97">
            <v>3.9091870000000002</v>
          </cell>
        </row>
        <row r="98">
          <cell r="F98" t="str">
            <v>LSO</v>
          </cell>
          <cell r="G98">
            <v>3.920337</v>
          </cell>
        </row>
        <row r="99">
          <cell r="F99" t="str">
            <v>GUY</v>
          </cell>
          <cell r="G99">
            <v>3.9306109999999999</v>
          </cell>
        </row>
        <row r="100">
          <cell r="F100" t="str">
            <v>SLE</v>
          </cell>
          <cell r="G100">
            <v>3.9750380000000001</v>
          </cell>
        </row>
        <row r="101">
          <cell r="F101" t="str">
            <v>NAM</v>
          </cell>
          <cell r="G101">
            <v>3.9897870000000002</v>
          </cell>
        </row>
        <row r="102">
          <cell r="F102" t="str">
            <v>MAR</v>
          </cell>
          <cell r="G102">
            <v>3.9939260000000001</v>
          </cell>
        </row>
        <row r="103">
          <cell r="F103" t="str">
            <v>PAN</v>
          </cell>
          <cell r="G103">
            <v>4.0075399999999997</v>
          </cell>
        </row>
        <row r="104">
          <cell r="F104" t="str">
            <v>MLT</v>
          </cell>
          <cell r="G104">
            <v>4.0133590000000003</v>
          </cell>
        </row>
        <row r="105">
          <cell r="F105" t="str">
            <v>BTN</v>
          </cell>
          <cell r="G105">
            <v>4.0198650000000002</v>
          </cell>
        </row>
        <row r="106">
          <cell r="F106" t="str">
            <v>THA</v>
          </cell>
          <cell r="G106">
            <v>4.0369650000000004</v>
          </cell>
        </row>
        <row r="107">
          <cell r="F107" t="str">
            <v>LBY</v>
          </cell>
          <cell r="G107">
            <v>4.0389350000000004</v>
          </cell>
        </row>
        <row r="108">
          <cell r="F108" t="str">
            <v>CHN</v>
          </cell>
          <cell r="G108">
            <v>4.0473819999999998</v>
          </cell>
        </row>
        <row r="109">
          <cell r="F109" t="str">
            <v>GBR</v>
          </cell>
          <cell r="G109">
            <v>4.0490060000000003</v>
          </cell>
        </row>
        <row r="110">
          <cell r="F110" t="str">
            <v>PHL</v>
          </cell>
          <cell r="G110">
            <v>4.0552039999999998</v>
          </cell>
        </row>
        <row r="111">
          <cell r="F111" t="str">
            <v>MKD</v>
          </cell>
          <cell r="G111">
            <v>4.0690350000000004</v>
          </cell>
        </row>
        <row r="112">
          <cell r="F112" t="str">
            <v>USA</v>
          </cell>
          <cell r="G112">
            <v>4.1210430000000002</v>
          </cell>
        </row>
        <row r="113">
          <cell r="F113" t="str">
            <v>AGO</v>
          </cell>
          <cell r="G113">
            <v>4.1212119999999999</v>
          </cell>
        </row>
        <row r="114">
          <cell r="F114" t="str">
            <v>NGA</v>
          </cell>
          <cell r="G114">
            <v>4.1287120000000002</v>
          </cell>
        </row>
        <row r="115">
          <cell r="F115" t="str">
            <v>BRB</v>
          </cell>
          <cell r="G115">
            <v>4.1345109999999998</v>
          </cell>
        </row>
        <row r="116">
          <cell r="F116" t="str">
            <v>SEN</v>
          </cell>
          <cell r="G116">
            <v>4.1636749999999996</v>
          </cell>
        </row>
        <row r="117">
          <cell r="F117" t="str">
            <v>ZMB</v>
          </cell>
          <cell r="G117">
            <v>4.2298429999999998</v>
          </cell>
        </row>
        <row r="118">
          <cell r="F118" t="str">
            <v>CYP</v>
          </cell>
          <cell r="G118">
            <v>4.2322379999999997</v>
          </cell>
        </row>
        <row r="119">
          <cell r="F119" t="str">
            <v>LAO</v>
          </cell>
          <cell r="G119">
            <v>4.2388620000000001</v>
          </cell>
        </row>
        <row r="120">
          <cell r="F120" t="str">
            <v>KHM</v>
          </cell>
          <cell r="G120">
            <v>4.2429920000000001</v>
          </cell>
        </row>
        <row r="121">
          <cell r="F121" t="str">
            <v>GEO</v>
          </cell>
          <cell r="G121">
            <v>4.2474129999999999</v>
          </cell>
        </row>
        <row r="122">
          <cell r="F122" t="str">
            <v>CAN</v>
          </cell>
          <cell r="G122">
            <v>4.2512040000000004</v>
          </cell>
        </row>
        <row r="123">
          <cell r="F123" t="str">
            <v>IDN</v>
          </cell>
          <cell r="G123">
            <v>4.2655200000000004</v>
          </cell>
        </row>
        <row r="124">
          <cell r="F124" t="str">
            <v>NOR</v>
          </cell>
          <cell r="G124">
            <v>4.2916730000000003</v>
          </cell>
        </row>
        <row r="125">
          <cell r="F125" t="str">
            <v>EST</v>
          </cell>
          <cell r="G125">
            <v>4.3058969999999999</v>
          </cell>
        </row>
        <row r="126">
          <cell r="F126" t="str">
            <v>GAB</v>
          </cell>
          <cell r="G126">
            <v>4.3173839999999997</v>
          </cell>
        </row>
        <row r="127">
          <cell r="F127" t="str">
            <v>LBR</v>
          </cell>
          <cell r="G127">
            <v>4.31996</v>
          </cell>
        </row>
        <row r="128">
          <cell r="F128" t="str">
            <v>TTO</v>
          </cell>
          <cell r="G128">
            <v>4.3434480000000004</v>
          </cell>
        </row>
        <row r="129">
          <cell r="F129" t="str">
            <v>SYC</v>
          </cell>
          <cell r="G129">
            <v>4.3666669999999996</v>
          </cell>
        </row>
        <row r="130">
          <cell r="F130" t="str">
            <v>SWE</v>
          </cell>
          <cell r="G130">
            <v>4.3923100000000002</v>
          </cell>
        </row>
        <row r="131">
          <cell r="F131" t="str">
            <v>PRY</v>
          </cell>
          <cell r="G131">
            <v>4.4317849999999996</v>
          </cell>
        </row>
        <row r="132">
          <cell r="F132" t="str">
            <v>RWA</v>
          </cell>
          <cell r="G132">
            <v>4.4705919999999999</v>
          </cell>
        </row>
        <row r="133">
          <cell r="F133" t="str">
            <v>BWA</v>
          </cell>
          <cell r="G133">
            <v>4.5573300000000003</v>
          </cell>
        </row>
        <row r="134">
          <cell r="F134" t="str">
            <v>CHL</v>
          </cell>
          <cell r="G134">
            <v>4.5601060000000002</v>
          </cell>
        </row>
        <row r="135">
          <cell r="F135" t="str">
            <v>ZAF</v>
          </cell>
          <cell r="G135">
            <v>4.700329</v>
          </cell>
        </row>
        <row r="136">
          <cell r="F136" t="str">
            <v>CHE</v>
          </cell>
          <cell r="G136">
            <v>4.7977040000000004</v>
          </cell>
        </row>
        <row r="137">
          <cell r="F137" t="str">
            <v>NZL</v>
          </cell>
          <cell r="G137">
            <v>4.802619</v>
          </cell>
        </row>
        <row r="138">
          <cell r="F138" t="str">
            <v>MUS</v>
          </cell>
          <cell r="G138">
            <v>4.9009090000000004</v>
          </cell>
        </row>
        <row r="139">
          <cell r="F139" t="str">
            <v>SAU</v>
          </cell>
          <cell r="G139">
            <v>4.9479059999999997</v>
          </cell>
        </row>
        <row r="140">
          <cell r="F140" t="str">
            <v>MYS</v>
          </cell>
          <cell r="G140">
            <v>4.9928739999999996</v>
          </cell>
        </row>
        <row r="141">
          <cell r="F141" t="str">
            <v>KWT</v>
          </cell>
          <cell r="G141">
            <v>5.1875</v>
          </cell>
        </row>
        <row r="142">
          <cell r="F142" t="str">
            <v>LUX</v>
          </cell>
          <cell r="G142">
            <v>5.2176590000000003</v>
          </cell>
        </row>
        <row r="143">
          <cell r="F143" t="str">
            <v>BRN</v>
          </cell>
          <cell r="G143">
            <v>5.307493</v>
          </cell>
        </row>
        <row r="144">
          <cell r="F144" t="str">
            <v>OMN</v>
          </cell>
          <cell r="G144">
            <v>5.5669756824324299</v>
          </cell>
        </row>
        <row r="145">
          <cell r="F145" t="str">
            <v>HKG</v>
          </cell>
          <cell r="G145">
            <v>5.9674930000000002</v>
          </cell>
        </row>
        <row r="146">
          <cell r="F146" t="str">
            <v>SGP</v>
          </cell>
          <cell r="G146">
            <v>6.0207680000000003</v>
          </cell>
        </row>
        <row r="147">
          <cell r="F147" t="str">
            <v>ARE</v>
          </cell>
          <cell r="G147">
            <v>6.15558995884476</v>
          </cell>
        </row>
        <row r="148">
          <cell r="F148" t="str">
            <v>BHR</v>
          </cell>
          <cell r="G148">
            <v>6.15625</v>
          </cell>
        </row>
        <row r="149">
          <cell r="F149" t="str">
            <v>QAT</v>
          </cell>
          <cell r="G149">
            <v>6.3572040000000003</v>
          </cell>
        </row>
      </sheetData>
      <sheetData sheetId="8">
        <row r="1">
          <cell r="F1" t="str">
            <v>Entity code</v>
          </cell>
          <cell r="G1" t="str">
            <v>Value</v>
          </cell>
        </row>
        <row r="2">
          <cell r="C2" t="str">
            <v>7.B. Efficient use of talent, 1-7 (best)</v>
          </cell>
          <cell r="F2" t="str">
            <v>DZA</v>
          </cell>
          <cell r="G2">
            <v>1.9961387094752201</v>
          </cell>
        </row>
        <row r="3">
          <cell r="F3" t="str">
            <v>IRN</v>
          </cell>
          <cell r="G3">
            <v>2.2964709529187899</v>
          </cell>
        </row>
        <row r="4">
          <cell r="F4" t="str">
            <v>MRT</v>
          </cell>
          <cell r="G4">
            <v>2.3035782748459801</v>
          </cell>
        </row>
        <row r="5">
          <cell r="F5" t="str">
            <v>EGY</v>
          </cell>
          <cell r="G5">
            <v>2.5161616126153699</v>
          </cell>
        </row>
        <row r="6">
          <cell r="F6" t="str">
            <v>YEM</v>
          </cell>
          <cell r="G6">
            <v>2.6476331644212401</v>
          </cell>
        </row>
        <row r="7">
          <cell r="F7" t="str">
            <v>PAK</v>
          </cell>
          <cell r="G7">
            <v>2.8385796611934202</v>
          </cell>
        </row>
        <row r="8">
          <cell r="F8" t="str">
            <v>LBY</v>
          </cell>
          <cell r="G8">
            <v>2.8725581005210801</v>
          </cell>
        </row>
        <row r="9">
          <cell r="F9" t="str">
            <v>LBN</v>
          </cell>
          <cell r="G9">
            <v>2.9487010388009902</v>
          </cell>
        </row>
        <row r="10">
          <cell r="F10" t="str">
            <v>TUN</v>
          </cell>
          <cell r="G10">
            <v>3.08125556739388</v>
          </cell>
        </row>
        <row r="11">
          <cell r="F11" t="str">
            <v>JOR</v>
          </cell>
          <cell r="G11">
            <v>3.1474728844155302</v>
          </cell>
        </row>
        <row r="12">
          <cell r="F12" t="str">
            <v>VEN</v>
          </cell>
          <cell r="G12">
            <v>3.1516051626610002</v>
          </cell>
        </row>
        <row r="13">
          <cell r="F13" t="str">
            <v>HND</v>
          </cell>
          <cell r="G13">
            <v>3.19330763990446</v>
          </cell>
        </row>
        <row r="14">
          <cell r="F14" t="str">
            <v>TLS</v>
          </cell>
          <cell r="G14">
            <v>3.3183954532257598</v>
          </cell>
        </row>
        <row r="15">
          <cell r="F15" t="str">
            <v>MAR</v>
          </cell>
          <cell r="G15">
            <v>3.3345702914410702</v>
          </cell>
        </row>
        <row r="16">
          <cell r="F16" t="str">
            <v>ITA</v>
          </cell>
          <cell r="G16">
            <v>3.3517967030347999</v>
          </cell>
        </row>
        <row r="17">
          <cell r="F17" t="str">
            <v>TUR</v>
          </cell>
          <cell r="G17">
            <v>3.4001659985106301</v>
          </cell>
        </row>
        <row r="18">
          <cell r="F18" t="str">
            <v>MLI</v>
          </cell>
          <cell r="G18">
            <v>3.4057951693486199</v>
          </cell>
        </row>
        <row r="19">
          <cell r="F19" t="str">
            <v>SRB</v>
          </cell>
          <cell r="G19">
            <v>3.4122661669735401</v>
          </cell>
        </row>
        <row r="20">
          <cell r="F20" t="str">
            <v>TCD</v>
          </cell>
          <cell r="G20">
            <v>3.4158592319785699</v>
          </cell>
        </row>
        <row r="21">
          <cell r="F21" t="str">
            <v>BIH</v>
          </cell>
          <cell r="G21">
            <v>3.4892979637233799</v>
          </cell>
        </row>
        <row r="22">
          <cell r="F22" t="str">
            <v>ARG</v>
          </cell>
          <cell r="G22">
            <v>3.4932679258597901</v>
          </cell>
        </row>
        <row r="23">
          <cell r="F23" t="str">
            <v>IND</v>
          </cell>
          <cell r="G23">
            <v>3.5136601286100002</v>
          </cell>
        </row>
        <row r="24">
          <cell r="F24" t="str">
            <v>LKA</v>
          </cell>
          <cell r="G24">
            <v>3.5694171653259801</v>
          </cell>
        </row>
        <row r="25">
          <cell r="F25" t="str">
            <v>BGD</v>
          </cell>
          <cell r="G25">
            <v>3.5807639124542598</v>
          </cell>
        </row>
        <row r="26">
          <cell r="F26" t="str">
            <v>KWT</v>
          </cell>
          <cell r="G26">
            <v>3.58713575396495</v>
          </cell>
        </row>
        <row r="27">
          <cell r="F27" t="str">
            <v>PRY</v>
          </cell>
          <cell r="G27">
            <v>3.5923052123516701</v>
          </cell>
        </row>
        <row r="28">
          <cell r="F28" t="str">
            <v>URY</v>
          </cell>
          <cell r="G28">
            <v>3.62115865846304</v>
          </cell>
        </row>
        <row r="29">
          <cell r="F29" t="str">
            <v>MKD</v>
          </cell>
          <cell r="G29">
            <v>3.6245835812606999</v>
          </cell>
        </row>
        <row r="30">
          <cell r="F30" t="str">
            <v>NIC</v>
          </cell>
          <cell r="G30">
            <v>3.6276607506041998</v>
          </cell>
        </row>
        <row r="31">
          <cell r="F31" t="str">
            <v>CPV</v>
          </cell>
          <cell r="G31">
            <v>3.6279251736335998</v>
          </cell>
        </row>
        <row r="32">
          <cell r="F32" t="str">
            <v>BDI</v>
          </cell>
          <cell r="G32">
            <v>3.6339477966053799</v>
          </cell>
        </row>
        <row r="33">
          <cell r="F33" t="str">
            <v>KGZ</v>
          </cell>
          <cell r="G33">
            <v>3.6427139527972501</v>
          </cell>
        </row>
        <row r="34">
          <cell r="F34" t="str">
            <v>SUR</v>
          </cell>
          <cell r="G34">
            <v>3.6448793276543099</v>
          </cell>
        </row>
        <row r="35">
          <cell r="F35" t="str">
            <v>ROU</v>
          </cell>
          <cell r="G35">
            <v>3.6473823699650101</v>
          </cell>
        </row>
        <row r="36">
          <cell r="F36" t="str">
            <v>GRC</v>
          </cell>
          <cell r="G36">
            <v>3.6525914794952299</v>
          </cell>
        </row>
        <row r="37">
          <cell r="F37" t="str">
            <v>SWZ</v>
          </cell>
          <cell r="G37">
            <v>3.6554101509430899</v>
          </cell>
        </row>
        <row r="38">
          <cell r="F38" t="str">
            <v>GIN</v>
          </cell>
          <cell r="G38">
            <v>3.6605165240986399</v>
          </cell>
        </row>
        <row r="39">
          <cell r="F39" t="str">
            <v>SAU</v>
          </cell>
          <cell r="G39">
            <v>3.6855220565680802</v>
          </cell>
        </row>
        <row r="40">
          <cell r="F40" t="str">
            <v>MEX</v>
          </cell>
          <cell r="G40">
            <v>3.7066608683259301</v>
          </cell>
        </row>
        <row r="41">
          <cell r="F41" t="str">
            <v>DOM</v>
          </cell>
          <cell r="G41">
            <v>3.7522415945641399</v>
          </cell>
        </row>
        <row r="42">
          <cell r="F42" t="str">
            <v>BEN</v>
          </cell>
          <cell r="G42">
            <v>3.7523622186958501</v>
          </cell>
        </row>
        <row r="43">
          <cell r="F43" t="str">
            <v>SLV</v>
          </cell>
          <cell r="G43">
            <v>3.7652146543869902</v>
          </cell>
        </row>
        <row r="44">
          <cell r="F44" t="str">
            <v>BFA</v>
          </cell>
          <cell r="G44">
            <v>3.77318824924716</v>
          </cell>
        </row>
        <row r="45">
          <cell r="F45" t="str">
            <v>AGO</v>
          </cell>
          <cell r="G45">
            <v>3.8027463459872299</v>
          </cell>
        </row>
        <row r="46">
          <cell r="F46" t="str">
            <v>CIV</v>
          </cell>
          <cell r="G46">
            <v>3.80696237955171</v>
          </cell>
        </row>
        <row r="47">
          <cell r="F47" t="str">
            <v>NPL</v>
          </cell>
          <cell r="G47">
            <v>3.8224315273190301</v>
          </cell>
        </row>
        <row r="48">
          <cell r="F48" t="str">
            <v>GUY</v>
          </cell>
          <cell r="G48">
            <v>3.8254996589916099</v>
          </cell>
        </row>
        <row r="49">
          <cell r="F49" t="str">
            <v>GTM</v>
          </cell>
          <cell r="G49">
            <v>3.8391120006347599</v>
          </cell>
        </row>
        <row r="50">
          <cell r="F50" t="str">
            <v>HTI</v>
          </cell>
          <cell r="G50">
            <v>3.8552765305575898</v>
          </cell>
        </row>
        <row r="51">
          <cell r="F51" t="str">
            <v>HRV</v>
          </cell>
          <cell r="G51">
            <v>3.8914056845909699</v>
          </cell>
        </row>
        <row r="52">
          <cell r="F52" t="str">
            <v>ETH</v>
          </cell>
          <cell r="G52">
            <v>3.9075949610212599</v>
          </cell>
        </row>
        <row r="53">
          <cell r="F53" t="str">
            <v>MMR</v>
          </cell>
          <cell r="G53">
            <v>3.9157727240884799</v>
          </cell>
        </row>
        <row r="54">
          <cell r="F54" t="str">
            <v>MUS</v>
          </cell>
          <cell r="G54">
            <v>3.9221214292444402</v>
          </cell>
        </row>
        <row r="55">
          <cell r="F55" t="str">
            <v>ESP</v>
          </cell>
          <cell r="G55">
            <v>3.9503610388916899</v>
          </cell>
        </row>
        <row r="56">
          <cell r="F56" t="str">
            <v>OMN</v>
          </cell>
          <cell r="G56">
            <v>3.9521224265972501</v>
          </cell>
        </row>
        <row r="57">
          <cell r="F57" t="str">
            <v>HUN</v>
          </cell>
          <cell r="G57">
            <v>3.9612463578044101</v>
          </cell>
        </row>
        <row r="58">
          <cell r="F58" t="str">
            <v>ARM</v>
          </cell>
          <cell r="G58">
            <v>3.96590795007537</v>
          </cell>
        </row>
        <row r="59">
          <cell r="F59" t="str">
            <v>COL</v>
          </cell>
          <cell r="G59">
            <v>3.9676214895867901</v>
          </cell>
        </row>
        <row r="60">
          <cell r="F60" t="str">
            <v>CMR</v>
          </cell>
          <cell r="G60">
            <v>3.9829177516610899</v>
          </cell>
        </row>
        <row r="61">
          <cell r="F61" t="str">
            <v>LSO</v>
          </cell>
          <cell r="G61">
            <v>3.9901117268761301</v>
          </cell>
        </row>
        <row r="62">
          <cell r="F62" t="str">
            <v>BGR</v>
          </cell>
          <cell r="G62">
            <v>3.99552528168328</v>
          </cell>
        </row>
        <row r="63">
          <cell r="F63" t="str">
            <v>SEN</v>
          </cell>
          <cell r="G63">
            <v>4.0347240010199199</v>
          </cell>
        </row>
        <row r="64">
          <cell r="F64" t="str">
            <v>UKR</v>
          </cell>
          <cell r="G64">
            <v>4.0428044988930401</v>
          </cell>
        </row>
        <row r="65">
          <cell r="F65" t="str">
            <v>TTO</v>
          </cell>
          <cell r="G65">
            <v>4.0544353361918803</v>
          </cell>
        </row>
        <row r="66">
          <cell r="F66" t="str">
            <v>MLT</v>
          </cell>
          <cell r="G66">
            <v>4.0638186116750399</v>
          </cell>
        </row>
        <row r="67">
          <cell r="F67" t="str">
            <v>GEO</v>
          </cell>
          <cell r="G67">
            <v>4.06721240588627</v>
          </cell>
        </row>
        <row r="68">
          <cell r="F68" t="str">
            <v>PHL</v>
          </cell>
          <cell r="G68">
            <v>4.0727305872177704</v>
          </cell>
        </row>
        <row r="69">
          <cell r="F69" t="str">
            <v>PAN</v>
          </cell>
          <cell r="G69">
            <v>4.0747053405889497</v>
          </cell>
        </row>
        <row r="70">
          <cell r="F70" t="str">
            <v>BHR</v>
          </cell>
          <cell r="G70">
            <v>4.0848047575533499</v>
          </cell>
        </row>
        <row r="71">
          <cell r="F71" t="str">
            <v>MDA</v>
          </cell>
          <cell r="G71">
            <v>4.0968065560256397</v>
          </cell>
        </row>
        <row r="72">
          <cell r="F72" t="str">
            <v>SVN</v>
          </cell>
          <cell r="G72">
            <v>4.1010048514376702</v>
          </cell>
        </row>
        <row r="73">
          <cell r="F73" t="str">
            <v>ECU</v>
          </cell>
          <cell r="G73">
            <v>4.1029745045909003</v>
          </cell>
        </row>
        <row r="74">
          <cell r="F74" t="str">
            <v>POL</v>
          </cell>
          <cell r="G74">
            <v>4.1216758810408098</v>
          </cell>
        </row>
        <row r="75">
          <cell r="F75" t="str">
            <v>MNE</v>
          </cell>
          <cell r="G75">
            <v>4.1219501533469698</v>
          </cell>
        </row>
        <row r="76">
          <cell r="F76" t="str">
            <v>ZAF</v>
          </cell>
          <cell r="G76">
            <v>4.1223653850473898</v>
          </cell>
        </row>
        <row r="77">
          <cell r="F77" t="str">
            <v>JAM</v>
          </cell>
          <cell r="G77">
            <v>4.12914607054981</v>
          </cell>
        </row>
        <row r="78">
          <cell r="F78" t="str">
            <v>MNG</v>
          </cell>
          <cell r="G78">
            <v>4.1293114936565098</v>
          </cell>
        </row>
        <row r="79">
          <cell r="F79" t="str">
            <v>ZWE</v>
          </cell>
          <cell r="G79">
            <v>4.17003248283988</v>
          </cell>
        </row>
        <row r="80">
          <cell r="F80" t="str">
            <v>NGA</v>
          </cell>
          <cell r="G80">
            <v>4.1852077353278503</v>
          </cell>
        </row>
        <row r="81">
          <cell r="F81" t="str">
            <v>SVK</v>
          </cell>
          <cell r="G81">
            <v>4.18705357755751</v>
          </cell>
        </row>
        <row r="82">
          <cell r="F82" t="str">
            <v>PRT</v>
          </cell>
          <cell r="G82">
            <v>4.1880711185368797</v>
          </cell>
        </row>
        <row r="83">
          <cell r="F83" t="str">
            <v>UGA</v>
          </cell>
          <cell r="G83">
            <v>4.2084786341207501</v>
          </cell>
        </row>
        <row r="84">
          <cell r="F84" t="str">
            <v>BOL</v>
          </cell>
          <cell r="G84">
            <v>4.2257347278851602</v>
          </cell>
        </row>
        <row r="85">
          <cell r="F85" t="str">
            <v>CRI</v>
          </cell>
          <cell r="G85">
            <v>4.2464867901563403</v>
          </cell>
        </row>
        <row r="86">
          <cell r="F86" t="str">
            <v>PRI</v>
          </cell>
          <cell r="G86">
            <v>4.2550655194571601</v>
          </cell>
        </row>
        <row r="87">
          <cell r="F87" t="str">
            <v>GAB</v>
          </cell>
          <cell r="G87">
            <v>4.2609451208235596</v>
          </cell>
        </row>
        <row r="88">
          <cell r="F88" t="str">
            <v>ALB</v>
          </cell>
          <cell r="G88">
            <v>4.2708261739225399</v>
          </cell>
        </row>
        <row r="89">
          <cell r="F89" t="str">
            <v>NAM</v>
          </cell>
          <cell r="G89">
            <v>4.2767682094214701</v>
          </cell>
        </row>
        <row r="90">
          <cell r="F90" t="str">
            <v>MOZ</v>
          </cell>
          <cell r="G90">
            <v>4.2911179172552201</v>
          </cell>
        </row>
        <row r="91">
          <cell r="F91" t="str">
            <v>RUS</v>
          </cell>
          <cell r="G91">
            <v>4.3045889131314397</v>
          </cell>
        </row>
        <row r="92">
          <cell r="F92" t="str">
            <v>BRA</v>
          </cell>
          <cell r="G92">
            <v>4.3113182135501598</v>
          </cell>
        </row>
        <row r="93">
          <cell r="F93" t="str">
            <v>CZE</v>
          </cell>
          <cell r="G93">
            <v>4.3292329445660398</v>
          </cell>
        </row>
        <row r="94">
          <cell r="F94" t="str">
            <v>IDN</v>
          </cell>
          <cell r="G94">
            <v>4.3369866395418804</v>
          </cell>
        </row>
        <row r="95">
          <cell r="F95" t="str">
            <v>CYP</v>
          </cell>
          <cell r="G95">
            <v>4.3777407134862498</v>
          </cell>
        </row>
        <row r="96">
          <cell r="F96" t="str">
            <v>ZMB</v>
          </cell>
          <cell r="G96">
            <v>4.4052348673532098</v>
          </cell>
        </row>
        <row r="97">
          <cell r="F97" t="str">
            <v>SLE</v>
          </cell>
          <cell r="G97">
            <v>4.4145416715721497</v>
          </cell>
        </row>
        <row r="98">
          <cell r="F98" t="str">
            <v>TZA</v>
          </cell>
          <cell r="G98">
            <v>4.4150172297834498</v>
          </cell>
        </row>
        <row r="99">
          <cell r="F99" t="str">
            <v>LBR</v>
          </cell>
          <cell r="G99">
            <v>4.43181289339143</v>
          </cell>
        </row>
        <row r="100">
          <cell r="F100" t="str">
            <v>PER</v>
          </cell>
          <cell r="G100">
            <v>4.4930890244300201</v>
          </cell>
        </row>
        <row r="101">
          <cell r="F101" t="str">
            <v>MDG</v>
          </cell>
          <cell r="G101">
            <v>4.5193861219827998</v>
          </cell>
        </row>
        <row r="102">
          <cell r="F102" t="str">
            <v>LTU</v>
          </cell>
          <cell r="G102">
            <v>4.5473020663872603</v>
          </cell>
        </row>
        <row r="103">
          <cell r="F103" t="str">
            <v>CHL</v>
          </cell>
          <cell r="G103">
            <v>4.5739109053911697</v>
          </cell>
        </row>
        <row r="104">
          <cell r="F104" t="str">
            <v>FRA</v>
          </cell>
          <cell r="G104">
            <v>4.58664487853531</v>
          </cell>
        </row>
        <row r="105">
          <cell r="F105" t="str">
            <v>SYC</v>
          </cell>
          <cell r="G105">
            <v>4.5952867160873403</v>
          </cell>
        </row>
        <row r="106">
          <cell r="F106" t="str">
            <v>KEN</v>
          </cell>
          <cell r="G106">
            <v>4.5958995530378299</v>
          </cell>
        </row>
        <row r="107">
          <cell r="F107" t="str">
            <v>KOR</v>
          </cell>
          <cell r="G107">
            <v>4.6028582094198098</v>
          </cell>
        </row>
        <row r="108">
          <cell r="F108" t="str">
            <v>BTN</v>
          </cell>
          <cell r="G108">
            <v>4.6028636319890301</v>
          </cell>
        </row>
        <row r="109">
          <cell r="F109" t="str">
            <v>VNM</v>
          </cell>
          <cell r="G109">
            <v>4.6135566737929796</v>
          </cell>
        </row>
        <row r="110">
          <cell r="F110" t="str">
            <v>ISR</v>
          </cell>
          <cell r="G110">
            <v>4.6145858573552401</v>
          </cell>
        </row>
        <row r="111">
          <cell r="F111" t="str">
            <v>ARE</v>
          </cell>
          <cell r="G111">
            <v>4.6180775287198301</v>
          </cell>
        </row>
        <row r="112">
          <cell r="F112" t="str">
            <v>BWA</v>
          </cell>
          <cell r="G112">
            <v>4.6214554056799999</v>
          </cell>
        </row>
        <row r="113">
          <cell r="F113" t="str">
            <v>GMB</v>
          </cell>
          <cell r="G113">
            <v>4.6284669978717696</v>
          </cell>
        </row>
        <row r="114">
          <cell r="F114" t="str">
            <v>LVA</v>
          </cell>
          <cell r="G114">
            <v>4.6525232526094404</v>
          </cell>
        </row>
        <row r="115">
          <cell r="F115" t="str">
            <v>BRN</v>
          </cell>
          <cell r="G115">
            <v>4.6582634799271103</v>
          </cell>
        </row>
        <row r="116">
          <cell r="F116" t="str">
            <v>JPN</v>
          </cell>
          <cell r="G116">
            <v>4.6610092112867898</v>
          </cell>
        </row>
        <row r="117">
          <cell r="F117" t="str">
            <v>BEL</v>
          </cell>
          <cell r="G117">
            <v>4.6653992477998996</v>
          </cell>
        </row>
        <row r="118">
          <cell r="F118" t="str">
            <v>MYS</v>
          </cell>
          <cell r="G118">
            <v>4.6995075822911296</v>
          </cell>
        </row>
        <row r="119">
          <cell r="F119" t="str">
            <v>THA</v>
          </cell>
          <cell r="G119">
            <v>4.71273062154805</v>
          </cell>
        </row>
        <row r="120">
          <cell r="F120" t="str">
            <v>GHA</v>
          </cell>
          <cell r="G120">
            <v>4.7233160170661801</v>
          </cell>
        </row>
        <row r="121">
          <cell r="F121" t="str">
            <v>AUS</v>
          </cell>
          <cell r="G121">
            <v>4.7313967584016998</v>
          </cell>
        </row>
        <row r="122">
          <cell r="F122" t="str">
            <v>MWI</v>
          </cell>
          <cell r="G122">
            <v>4.7368600407635499</v>
          </cell>
        </row>
        <row r="123">
          <cell r="F123" t="str">
            <v>TWN</v>
          </cell>
          <cell r="G123">
            <v>4.7799628069949396</v>
          </cell>
        </row>
        <row r="124">
          <cell r="F124" t="str">
            <v>AZE</v>
          </cell>
          <cell r="G124">
            <v>4.78036801069634</v>
          </cell>
        </row>
        <row r="125">
          <cell r="F125" t="str">
            <v>BRB</v>
          </cell>
          <cell r="G125">
            <v>4.8021103937599801</v>
          </cell>
        </row>
        <row r="126">
          <cell r="F126" t="str">
            <v>KHM</v>
          </cell>
          <cell r="G126">
            <v>4.8132867599160303</v>
          </cell>
        </row>
        <row r="127">
          <cell r="F127" t="str">
            <v>AUT</v>
          </cell>
          <cell r="G127">
            <v>4.8393929528264401</v>
          </cell>
        </row>
        <row r="128">
          <cell r="F128" t="str">
            <v>KAZ</v>
          </cell>
          <cell r="G128">
            <v>4.8403294560017303</v>
          </cell>
        </row>
        <row r="129">
          <cell r="F129" t="str">
            <v>EST</v>
          </cell>
          <cell r="G129">
            <v>4.84742681069251</v>
          </cell>
        </row>
        <row r="130">
          <cell r="F130" t="str">
            <v>IRL</v>
          </cell>
          <cell r="G130">
            <v>4.9109055403844604</v>
          </cell>
        </row>
        <row r="131">
          <cell r="F131" t="str">
            <v>ISL</v>
          </cell>
          <cell r="G131">
            <v>4.9218044765914097</v>
          </cell>
        </row>
        <row r="132">
          <cell r="F132" t="str">
            <v>DNK</v>
          </cell>
          <cell r="G132">
            <v>4.9635519514605297</v>
          </cell>
        </row>
        <row r="133">
          <cell r="F133" t="str">
            <v>CHN</v>
          </cell>
          <cell r="G133">
            <v>4.9707900400054603</v>
          </cell>
        </row>
        <row r="134">
          <cell r="F134" t="str">
            <v>NZL</v>
          </cell>
          <cell r="G134">
            <v>5.0170903158569198</v>
          </cell>
        </row>
        <row r="135">
          <cell r="F135" t="str">
            <v>NLD</v>
          </cell>
          <cell r="G135">
            <v>5.0347139192383601</v>
          </cell>
        </row>
        <row r="136">
          <cell r="F136" t="str">
            <v>QAT</v>
          </cell>
          <cell r="G136">
            <v>5.03558290624159</v>
          </cell>
        </row>
        <row r="137">
          <cell r="F137" t="str">
            <v>LUX</v>
          </cell>
          <cell r="G137">
            <v>5.0478319261293398</v>
          </cell>
        </row>
        <row r="138">
          <cell r="F138" t="str">
            <v>LAO</v>
          </cell>
          <cell r="G138">
            <v>5.0552699250062796</v>
          </cell>
        </row>
        <row r="139">
          <cell r="F139" t="str">
            <v>DEU</v>
          </cell>
          <cell r="G139">
            <v>5.0888393777875196</v>
          </cell>
        </row>
        <row r="140">
          <cell r="F140" t="str">
            <v>RWA</v>
          </cell>
          <cell r="G140">
            <v>5.1164357497048396</v>
          </cell>
        </row>
        <row r="141">
          <cell r="F141" t="str">
            <v>SWE</v>
          </cell>
          <cell r="G141">
            <v>5.1989052811244196</v>
          </cell>
        </row>
        <row r="142">
          <cell r="F142" t="str">
            <v>FIN</v>
          </cell>
          <cell r="G142">
            <v>5.2817458008166902</v>
          </cell>
        </row>
        <row r="143">
          <cell r="F143" t="str">
            <v>CAN</v>
          </cell>
          <cell r="G143">
            <v>5.3209710630757501</v>
          </cell>
        </row>
        <row r="144">
          <cell r="F144" t="str">
            <v>NOR</v>
          </cell>
          <cell r="G144">
            <v>5.3616928873088501</v>
          </cell>
        </row>
        <row r="145">
          <cell r="F145" t="str">
            <v>HKG</v>
          </cell>
          <cell r="G145">
            <v>5.3957745468365603</v>
          </cell>
        </row>
        <row r="146">
          <cell r="F146" t="str">
            <v>SGP</v>
          </cell>
          <cell r="G146">
            <v>5.4186528140149699</v>
          </cell>
        </row>
        <row r="147">
          <cell r="F147" t="str">
            <v>GBR</v>
          </cell>
          <cell r="G147">
            <v>5.4420193954023404</v>
          </cell>
        </row>
        <row r="148">
          <cell r="F148" t="str">
            <v>USA</v>
          </cell>
          <cell r="G148">
            <v>5.4971703428598104</v>
          </cell>
        </row>
        <row r="149">
          <cell r="F149" t="str">
            <v>CHE</v>
          </cell>
          <cell r="G149">
            <v>5.7488618431442902</v>
          </cell>
        </row>
      </sheetData>
      <sheetData sheetId="9">
        <row r="1">
          <cell r="F1" t="str">
            <v>Entity code</v>
          </cell>
          <cell r="G1" t="str">
            <v>Value</v>
          </cell>
        </row>
        <row r="2">
          <cell r="C2" t="str">
            <v>7.06 Pay and productivity, 1-7 (best)</v>
          </cell>
          <cell r="F2" t="str">
            <v>URY</v>
          </cell>
          <cell r="G2">
            <v>2.3691806734104</v>
          </cell>
        </row>
        <row r="3">
          <cell r="F3" t="str">
            <v>BDI</v>
          </cell>
          <cell r="G3">
            <v>2.5410672000000001</v>
          </cell>
        </row>
        <row r="4">
          <cell r="F4" t="str">
            <v>ZWE</v>
          </cell>
          <cell r="G4">
            <v>2.6206519801652899</v>
          </cell>
        </row>
        <row r="5">
          <cell r="F5" t="str">
            <v>MRT</v>
          </cell>
          <cell r="G5">
            <v>2.6274372352941202</v>
          </cell>
        </row>
        <row r="6">
          <cell r="F6" t="str">
            <v>ARG</v>
          </cell>
          <cell r="G6">
            <v>2.7508371398190001</v>
          </cell>
        </row>
        <row r="7">
          <cell r="F7" t="str">
            <v>ITA</v>
          </cell>
          <cell r="G7">
            <v>2.7556030040697701</v>
          </cell>
        </row>
        <row r="8">
          <cell r="F8" t="str">
            <v>ZAF</v>
          </cell>
          <cell r="G8">
            <v>2.7735896521739098</v>
          </cell>
        </row>
        <row r="9">
          <cell r="F9" t="str">
            <v>VEN</v>
          </cell>
          <cell r="G9">
            <v>2.7771922645161302</v>
          </cell>
        </row>
        <row r="10">
          <cell r="F10" t="str">
            <v>DZA</v>
          </cell>
          <cell r="G10">
            <v>2.8171112551020401</v>
          </cell>
        </row>
        <row r="11">
          <cell r="F11" t="str">
            <v>GIN</v>
          </cell>
          <cell r="G11">
            <v>2.83231534482759</v>
          </cell>
        </row>
        <row r="12">
          <cell r="F12" t="str">
            <v>MOZ</v>
          </cell>
          <cell r="G12">
            <v>2.8416672275280899</v>
          </cell>
        </row>
        <row r="13">
          <cell r="F13" t="str">
            <v>TCD</v>
          </cell>
          <cell r="G13">
            <v>2.8519681304347801</v>
          </cell>
        </row>
        <row r="14">
          <cell r="F14" t="str">
            <v>AGO</v>
          </cell>
          <cell r="G14">
            <v>2.9117649999999999</v>
          </cell>
        </row>
        <row r="15">
          <cell r="F15" t="str">
            <v>NPL</v>
          </cell>
          <cell r="G15">
            <v>2.9470198000000001</v>
          </cell>
        </row>
        <row r="16">
          <cell r="F16" t="str">
            <v>BEN</v>
          </cell>
          <cell r="G16">
            <v>3.0161326502617798</v>
          </cell>
        </row>
        <row r="17">
          <cell r="F17" t="str">
            <v>BFA</v>
          </cell>
          <cell r="G17">
            <v>3.0720693397959198</v>
          </cell>
        </row>
        <row r="18">
          <cell r="F18" t="str">
            <v>ESP</v>
          </cell>
          <cell r="G18">
            <v>3.10831166</v>
          </cell>
        </row>
        <row r="19">
          <cell r="F19" t="str">
            <v>EGY</v>
          </cell>
          <cell r="G19">
            <v>3.1282563593985002</v>
          </cell>
        </row>
        <row r="20">
          <cell r="F20" t="str">
            <v>IRN</v>
          </cell>
          <cell r="G20">
            <v>3.1363400349858401</v>
          </cell>
        </row>
        <row r="21">
          <cell r="F21" t="str">
            <v>GRC</v>
          </cell>
          <cell r="G21">
            <v>3.1797049362069001</v>
          </cell>
        </row>
        <row r="22">
          <cell r="F22" t="str">
            <v>CPV</v>
          </cell>
          <cell r="G22">
            <v>3.1896833510638301</v>
          </cell>
        </row>
        <row r="23">
          <cell r="F23" t="str">
            <v>UGA</v>
          </cell>
          <cell r="G23">
            <v>3.2453477672131101</v>
          </cell>
        </row>
        <row r="24">
          <cell r="F24" t="str">
            <v>LBY</v>
          </cell>
          <cell r="G24">
            <v>3.2607717333333301</v>
          </cell>
        </row>
        <row r="25">
          <cell r="F25" t="str">
            <v>ETH</v>
          </cell>
          <cell r="G25">
            <v>3.28131278227848</v>
          </cell>
        </row>
        <row r="26">
          <cell r="F26" t="str">
            <v>CMR</v>
          </cell>
          <cell r="G26">
            <v>3.30190411888112</v>
          </cell>
        </row>
        <row r="27">
          <cell r="F27" t="str">
            <v>TTO</v>
          </cell>
          <cell r="G27">
            <v>3.3033300667844498</v>
          </cell>
        </row>
        <row r="28">
          <cell r="F28" t="str">
            <v>HND</v>
          </cell>
          <cell r="G28">
            <v>3.3361775446808499</v>
          </cell>
        </row>
        <row r="29">
          <cell r="F29" t="str">
            <v>PRT</v>
          </cell>
          <cell r="G29">
            <v>3.3612952465116299</v>
          </cell>
        </row>
        <row r="30">
          <cell r="F30" t="str">
            <v>LSO</v>
          </cell>
          <cell r="G30">
            <v>3.3831597838709699</v>
          </cell>
        </row>
        <row r="31">
          <cell r="F31" t="str">
            <v>TLS</v>
          </cell>
          <cell r="G31">
            <v>3.3891346536231901</v>
          </cell>
        </row>
        <row r="32">
          <cell r="F32" t="str">
            <v>SRB</v>
          </cell>
          <cell r="G32">
            <v>3.3970751386934701</v>
          </cell>
        </row>
        <row r="33">
          <cell r="F33" t="str">
            <v>TZA</v>
          </cell>
          <cell r="G33">
            <v>3.4178425675392701</v>
          </cell>
        </row>
        <row r="34">
          <cell r="F34" t="str">
            <v>HTI</v>
          </cell>
          <cell r="G34">
            <v>3.4256936798913</v>
          </cell>
        </row>
        <row r="35">
          <cell r="F35" t="str">
            <v>MLI</v>
          </cell>
          <cell r="G35">
            <v>3.4440743183673499</v>
          </cell>
        </row>
        <row r="36">
          <cell r="F36" t="str">
            <v>SLV</v>
          </cell>
          <cell r="G36">
            <v>3.4495614410256401</v>
          </cell>
        </row>
        <row r="37">
          <cell r="F37" t="str">
            <v>AUS</v>
          </cell>
          <cell r="G37">
            <v>3.4564730799999999</v>
          </cell>
        </row>
        <row r="38">
          <cell r="F38" t="str">
            <v>SUR</v>
          </cell>
          <cell r="G38">
            <v>3.4669368436781598</v>
          </cell>
        </row>
        <row r="39">
          <cell r="F39" t="str">
            <v>PAN</v>
          </cell>
          <cell r="G39">
            <v>3.47048057452472</v>
          </cell>
        </row>
        <row r="40">
          <cell r="F40" t="str">
            <v>PRY</v>
          </cell>
          <cell r="G40">
            <v>3.48263905797101</v>
          </cell>
        </row>
        <row r="41">
          <cell r="F41" t="str">
            <v>SLE</v>
          </cell>
          <cell r="G41">
            <v>3.4895605500000002</v>
          </cell>
        </row>
        <row r="42">
          <cell r="F42" t="str">
            <v>TUN</v>
          </cell>
          <cell r="G42">
            <v>3.5075779137724599</v>
          </cell>
        </row>
        <row r="43">
          <cell r="F43" t="str">
            <v>DOM</v>
          </cell>
          <cell r="G43">
            <v>3.5091157619047602</v>
          </cell>
        </row>
        <row r="44">
          <cell r="F44" t="str">
            <v>SVN</v>
          </cell>
          <cell r="G44">
            <v>3.5091497778846201</v>
          </cell>
        </row>
        <row r="45">
          <cell r="F45" t="str">
            <v>SEN</v>
          </cell>
          <cell r="G45">
            <v>3.5192205333333302</v>
          </cell>
        </row>
        <row r="46">
          <cell r="F46" t="str">
            <v>BRB</v>
          </cell>
          <cell r="G46">
            <v>3.5386245804878</v>
          </cell>
        </row>
        <row r="47">
          <cell r="F47" t="str">
            <v>NAM</v>
          </cell>
          <cell r="G47">
            <v>3.5849381155279501</v>
          </cell>
        </row>
        <row r="48">
          <cell r="F48" t="str">
            <v>COL</v>
          </cell>
          <cell r="G48">
            <v>3.5916330551020401</v>
          </cell>
        </row>
        <row r="49">
          <cell r="F49" t="str">
            <v>BGD</v>
          </cell>
          <cell r="G49">
            <v>3.6106605681528698</v>
          </cell>
        </row>
        <row r="50">
          <cell r="F50" t="str">
            <v>CIV</v>
          </cell>
          <cell r="G50">
            <v>3.6319071780346799</v>
          </cell>
        </row>
        <row r="51">
          <cell r="F51" t="str">
            <v>BRA</v>
          </cell>
          <cell r="G51">
            <v>3.6340104294605799</v>
          </cell>
        </row>
        <row r="52">
          <cell r="F52" t="str">
            <v>KWT</v>
          </cell>
          <cell r="G52">
            <v>3.6383596054054101</v>
          </cell>
        </row>
        <row r="53">
          <cell r="F53" t="str">
            <v>GAB</v>
          </cell>
          <cell r="G53">
            <v>3.6405068635514</v>
          </cell>
        </row>
        <row r="54">
          <cell r="F54" t="str">
            <v>YEM</v>
          </cell>
          <cell r="G54">
            <v>3.645915756</v>
          </cell>
        </row>
        <row r="55">
          <cell r="F55" t="str">
            <v>JAM</v>
          </cell>
          <cell r="G55">
            <v>3.64730115220588</v>
          </cell>
        </row>
        <row r="56">
          <cell r="F56" t="str">
            <v>ROU</v>
          </cell>
          <cell r="G56">
            <v>3.66249053034826</v>
          </cell>
        </row>
        <row r="57">
          <cell r="F57" t="str">
            <v>SWZ</v>
          </cell>
          <cell r="G57">
            <v>3.6801432542168699</v>
          </cell>
        </row>
        <row r="58">
          <cell r="F58" t="str">
            <v>BEL</v>
          </cell>
          <cell r="G58">
            <v>3.68140810710059</v>
          </cell>
        </row>
        <row r="59">
          <cell r="F59" t="str">
            <v>ZMB</v>
          </cell>
          <cell r="G59">
            <v>3.69070067932961</v>
          </cell>
        </row>
        <row r="60">
          <cell r="F60" t="str">
            <v>NIC</v>
          </cell>
          <cell r="G60">
            <v>3.6933592904109598</v>
          </cell>
        </row>
        <row r="61">
          <cell r="F61" t="str">
            <v>MMR</v>
          </cell>
          <cell r="G61">
            <v>3.7084489999999999</v>
          </cell>
        </row>
        <row r="62">
          <cell r="F62" t="str">
            <v>MEX</v>
          </cell>
          <cell r="G62">
            <v>3.77317533712375</v>
          </cell>
        </row>
        <row r="63">
          <cell r="F63" t="str">
            <v>LBR</v>
          </cell>
          <cell r="G63">
            <v>3.7756234243243201</v>
          </cell>
        </row>
        <row r="64">
          <cell r="F64" t="str">
            <v>PAK</v>
          </cell>
          <cell r="G64">
            <v>3.7842069125000002</v>
          </cell>
        </row>
        <row r="65">
          <cell r="F65" t="str">
            <v>HUN</v>
          </cell>
          <cell r="G65">
            <v>3.7966333931937202</v>
          </cell>
        </row>
        <row r="66">
          <cell r="F66" t="str">
            <v>NOR</v>
          </cell>
          <cell r="G66">
            <v>3.8014978244755202</v>
          </cell>
        </row>
        <row r="67">
          <cell r="F67" t="str">
            <v>BOL</v>
          </cell>
          <cell r="G67">
            <v>3.8046872191780801</v>
          </cell>
        </row>
        <row r="68">
          <cell r="F68" t="str">
            <v>HRV</v>
          </cell>
          <cell r="G68">
            <v>3.8065925160427798</v>
          </cell>
        </row>
        <row r="69">
          <cell r="F69" t="str">
            <v>ECU</v>
          </cell>
          <cell r="G69">
            <v>3.8108538626984099</v>
          </cell>
        </row>
        <row r="70">
          <cell r="F70" t="str">
            <v>MNE</v>
          </cell>
          <cell r="G70">
            <v>3.8232394597402601</v>
          </cell>
        </row>
        <row r="71">
          <cell r="F71" t="str">
            <v>NLD</v>
          </cell>
          <cell r="G71">
            <v>3.8248405550295899</v>
          </cell>
        </row>
        <row r="72">
          <cell r="F72" t="str">
            <v>FRA</v>
          </cell>
          <cell r="G72">
            <v>3.8314567559808599</v>
          </cell>
        </row>
        <row r="73">
          <cell r="F73" t="str">
            <v>NGA</v>
          </cell>
          <cell r="G73">
            <v>3.8438016028169</v>
          </cell>
        </row>
        <row r="74">
          <cell r="F74" t="str">
            <v>PER</v>
          </cell>
          <cell r="G74">
            <v>3.8542546691358002</v>
          </cell>
        </row>
        <row r="75">
          <cell r="F75" t="str">
            <v>CYP</v>
          </cell>
          <cell r="G75">
            <v>3.8971340732394402</v>
          </cell>
        </row>
        <row r="76">
          <cell r="F76" t="str">
            <v>SWE</v>
          </cell>
          <cell r="G76">
            <v>3.91107001639344</v>
          </cell>
        </row>
        <row r="77">
          <cell r="F77" t="str">
            <v>BWA</v>
          </cell>
          <cell r="G77">
            <v>3.9171638910179598</v>
          </cell>
        </row>
        <row r="78">
          <cell r="F78" t="str">
            <v>GHA</v>
          </cell>
          <cell r="G78">
            <v>3.9322074322147702</v>
          </cell>
        </row>
        <row r="79">
          <cell r="F79" t="str">
            <v>GUY</v>
          </cell>
          <cell r="G79">
            <v>3.94059207237569</v>
          </cell>
        </row>
        <row r="80">
          <cell r="F80" t="str">
            <v>BIH</v>
          </cell>
          <cell r="G80">
            <v>3.9410120000000002</v>
          </cell>
        </row>
        <row r="81">
          <cell r="F81" t="str">
            <v>AUT</v>
          </cell>
          <cell r="G81">
            <v>3.9431486544117602</v>
          </cell>
        </row>
        <row r="82">
          <cell r="F82" t="str">
            <v>SYC</v>
          </cell>
          <cell r="G82">
            <v>3.9518334603174599</v>
          </cell>
        </row>
        <row r="83">
          <cell r="F83" t="str">
            <v>MAR</v>
          </cell>
          <cell r="G83">
            <v>3.9554715311475399</v>
          </cell>
        </row>
        <row r="84">
          <cell r="F84" t="str">
            <v>MWI</v>
          </cell>
          <cell r="G84">
            <v>3.9875317241379298</v>
          </cell>
        </row>
        <row r="85">
          <cell r="F85" t="str">
            <v>MUS</v>
          </cell>
          <cell r="G85">
            <v>4.03321265416667</v>
          </cell>
        </row>
        <row r="86">
          <cell r="F86" t="str">
            <v>ISR</v>
          </cell>
          <cell r="G86">
            <v>4.0382294864864896</v>
          </cell>
        </row>
        <row r="87">
          <cell r="F87" t="str">
            <v>KEN</v>
          </cell>
          <cell r="G87">
            <v>4.0549653849056604</v>
          </cell>
        </row>
        <row r="88">
          <cell r="F88" t="str">
            <v>RWA</v>
          </cell>
          <cell r="G88">
            <v>4.06052658512397</v>
          </cell>
        </row>
        <row r="89">
          <cell r="F89" t="str">
            <v>TUR</v>
          </cell>
          <cell r="G89">
            <v>4.0626339899441302</v>
          </cell>
        </row>
        <row r="90">
          <cell r="F90" t="str">
            <v>GEO</v>
          </cell>
          <cell r="G90">
            <v>4.0663701852071004</v>
          </cell>
        </row>
        <row r="91">
          <cell r="F91" t="str">
            <v>ISL</v>
          </cell>
          <cell r="G91">
            <v>4.0706406695652202</v>
          </cell>
        </row>
        <row r="92">
          <cell r="F92" t="str">
            <v>IND</v>
          </cell>
          <cell r="G92">
            <v>4.0723300705314003</v>
          </cell>
        </row>
        <row r="93">
          <cell r="F93" t="str">
            <v>FIN</v>
          </cell>
          <cell r="G93">
            <v>4.0741212315789497</v>
          </cell>
        </row>
        <row r="94">
          <cell r="F94" t="str">
            <v>LBN</v>
          </cell>
          <cell r="G94">
            <v>4.1000644077922104</v>
          </cell>
        </row>
        <row r="95">
          <cell r="F95" t="str">
            <v>JOR</v>
          </cell>
          <cell r="G95">
            <v>4.132409</v>
          </cell>
        </row>
        <row r="96">
          <cell r="F96" t="str">
            <v>MDG</v>
          </cell>
          <cell r="G96">
            <v>4.1423962184739</v>
          </cell>
        </row>
        <row r="97">
          <cell r="F97" t="str">
            <v>CRI</v>
          </cell>
          <cell r="G97">
            <v>4.1463224656862696</v>
          </cell>
        </row>
        <row r="98">
          <cell r="F98" t="str">
            <v>DNK</v>
          </cell>
          <cell r="G98">
            <v>4.1473553528239204</v>
          </cell>
        </row>
        <row r="99">
          <cell r="F99" t="str">
            <v>BTN</v>
          </cell>
          <cell r="G99">
            <v>4.1541790000000001</v>
          </cell>
        </row>
        <row r="100">
          <cell r="F100" t="str">
            <v>GTM</v>
          </cell>
          <cell r="G100">
            <v>4.1559587254437904</v>
          </cell>
        </row>
        <row r="101">
          <cell r="F101" t="str">
            <v>MKD</v>
          </cell>
          <cell r="G101">
            <v>4.1663737485380103</v>
          </cell>
        </row>
        <row r="102">
          <cell r="F102" t="str">
            <v>BGR</v>
          </cell>
          <cell r="G102">
            <v>4.1942299970149302</v>
          </cell>
        </row>
        <row r="103">
          <cell r="F103" t="str">
            <v>LUX</v>
          </cell>
          <cell r="G103">
            <v>4.1979444411764701</v>
          </cell>
        </row>
        <row r="104">
          <cell r="F104" t="str">
            <v>RUS</v>
          </cell>
          <cell r="G104">
            <v>4.2100213847457599</v>
          </cell>
        </row>
        <row r="105">
          <cell r="F105" t="str">
            <v>POL</v>
          </cell>
          <cell r="G105">
            <v>4.2222517072463797</v>
          </cell>
        </row>
        <row r="106">
          <cell r="F106" t="str">
            <v>PHL</v>
          </cell>
          <cell r="G106">
            <v>4.2351135251101297</v>
          </cell>
        </row>
        <row r="107">
          <cell r="F107" t="str">
            <v>MLT</v>
          </cell>
          <cell r="G107">
            <v>4.2574577700000003</v>
          </cell>
        </row>
        <row r="108">
          <cell r="F108" t="str">
            <v>DEU</v>
          </cell>
          <cell r="G108">
            <v>4.2605352710437696</v>
          </cell>
        </row>
        <row r="109">
          <cell r="F109" t="str">
            <v>GMB</v>
          </cell>
          <cell r="G109">
            <v>4.2722868730061396</v>
          </cell>
        </row>
        <row r="110">
          <cell r="F110" t="str">
            <v>OMN</v>
          </cell>
          <cell r="G110">
            <v>4.2740629999999999</v>
          </cell>
        </row>
        <row r="111">
          <cell r="F111" t="str">
            <v>LKA</v>
          </cell>
          <cell r="G111">
            <v>4.2951895829268301</v>
          </cell>
        </row>
        <row r="112">
          <cell r="F112" t="str">
            <v>IRL</v>
          </cell>
          <cell r="G112">
            <v>4.3200683931623898</v>
          </cell>
        </row>
        <row r="113">
          <cell r="F113" t="str">
            <v>BHR</v>
          </cell>
          <cell r="G113">
            <v>4.32369573773585</v>
          </cell>
        </row>
        <row r="114">
          <cell r="F114" t="str">
            <v>ARM</v>
          </cell>
          <cell r="G114">
            <v>4.3330630307692299</v>
          </cell>
        </row>
        <row r="115">
          <cell r="F115" t="str">
            <v>KGZ</v>
          </cell>
          <cell r="G115">
            <v>4.3401555250000001</v>
          </cell>
        </row>
        <row r="116">
          <cell r="F116" t="str">
            <v>MDA</v>
          </cell>
          <cell r="G116">
            <v>4.3718074188034199</v>
          </cell>
        </row>
        <row r="117">
          <cell r="F117" t="str">
            <v>CHL</v>
          </cell>
          <cell r="G117">
            <v>4.3947528374999996</v>
          </cell>
        </row>
        <row r="118">
          <cell r="F118" t="str">
            <v>KHM</v>
          </cell>
          <cell r="G118">
            <v>4.3989398529411803</v>
          </cell>
        </row>
        <row r="119">
          <cell r="F119" t="str">
            <v>THA</v>
          </cell>
          <cell r="G119">
            <v>4.40058029565217</v>
          </cell>
        </row>
        <row r="120">
          <cell r="F120" t="str">
            <v>MNG</v>
          </cell>
          <cell r="G120">
            <v>4.4153614801169603</v>
          </cell>
        </row>
        <row r="121">
          <cell r="F121" t="str">
            <v>IDN</v>
          </cell>
          <cell r="G121">
            <v>4.4361285257142899</v>
          </cell>
        </row>
        <row r="122">
          <cell r="F122" t="str">
            <v>CAN</v>
          </cell>
          <cell r="G122">
            <v>4.4804385067796604</v>
          </cell>
        </row>
        <row r="123">
          <cell r="F123" t="str">
            <v>PRI</v>
          </cell>
          <cell r="G123">
            <v>4.49894382890625</v>
          </cell>
        </row>
        <row r="124">
          <cell r="F124" t="str">
            <v>UKR</v>
          </cell>
          <cell r="G124">
            <v>4.5023492926267297</v>
          </cell>
        </row>
        <row r="125">
          <cell r="F125" t="str">
            <v>SAU</v>
          </cell>
          <cell r="G125">
            <v>4.5210919568376102</v>
          </cell>
        </row>
        <row r="126">
          <cell r="F126" t="str">
            <v>ALB</v>
          </cell>
          <cell r="G126">
            <v>4.5240772500000004</v>
          </cell>
        </row>
        <row r="127">
          <cell r="F127" t="str">
            <v>AZE</v>
          </cell>
          <cell r="G127">
            <v>4.5952615694444399</v>
          </cell>
        </row>
        <row r="128">
          <cell r="F128" t="str">
            <v>SVK</v>
          </cell>
          <cell r="G128">
            <v>4.5969463648351701</v>
          </cell>
        </row>
        <row r="129">
          <cell r="F129" t="str">
            <v>KOR</v>
          </cell>
          <cell r="G129">
            <v>4.6024080860335204</v>
          </cell>
        </row>
        <row r="130">
          <cell r="F130" t="str">
            <v>LVA</v>
          </cell>
          <cell r="G130">
            <v>4.6147278820512803</v>
          </cell>
        </row>
        <row r="131">
          <cell r="F131" t="str">
            <v>CZE</v>
          </cell>
          <cell r="G131">
            <v>4.6241706234741802</v>
          </cell>
        </row>
        <row r="132">
          <cell r="F132" t="str">
            <v>BRN</v>
          </cell>
          <cell r="G132">
            <v>4.6268531794871803</v>
          </cell>
        </row>
        <row r="133">
          <cell r="F133" t="str">
            <v>CHN</v>
          </cell>
          <cell r="G133">
            <v>4.6608944761904798</v>
          </cell>
        </row>
        <row r="134">
          <cell r="F134" t="str">
            <v>NZL</v>
          </cell>
          <cell r="G134">
            <v>4.6711689717391298</v>
          </cell>
        </row>
        <row r="135">
          <cell r="F135" t="str">
            <v>VNM</v>
          </cell>
          <cell r="G135">
            <v>4.6714992439024403</v>
          </cell>
        </row>
        <row r="136">
          <cell r="F136" t="str">
            <v>LTU</v>
          </cell>
          <cell r="G136">
            <v>4.6853886357142898</v>
          </cell>
        </row>
        <row r="137">
          <cell r="F137" t="str">
            <v>JPN</v>
          </cell>
          <cell r="G137">
            <v>4.6876935305309697</v>
          </cell>
        </row>
        <row r="138">
          <cell r="F138" t="str">
            <v>USA</v>
          </cell>
          <cell r="G138">
            <v>4.7931642236180902</v>
          </cell>
        </row>
        <row r="139">
          <cell r="F139" t="str">
            <v>GBR</v>
          </cell>
          <cell r="G139">
            <v>4.7981311136363596</v>
          </cell>
        </row>
        <row r="140">
          <cell r="F140" t="str">
            <v>LAO</v>
          </cell>
          <cell r="G140">
            <v>4.8392689999999998</v>
          </cell>
        </row>
        <row r="141">
          <cell r="F141" t="str">
            <v>KAZ</v>
          </cell>
          <cell r="G141">
            <v>4.8635464952380998</v>
          </cell>
        </row>
        <row r="142">
          <cell r="F142" t="str">
            <v>EST</v>
          </cell>
          <cell r="G142">
            <v>4.9215695474576302</v>
          </cell>
        </row>
        <row r="143">
          <cell r="F143" t="str">
            <v>ARE</v>
          </cell>
          <cell r="G143">
            <v>4.9892849999999997</v>
          </cell>
        </row>
        <row r="144">
          <cell r="F144" t="str">
            <v>TWN</v>
          </cell>
          <cell r="G144">
            <v>5.2100709234042499</v>
          </cell>
        </row>
        <row r="145">
          <cell r="F145" t="str">
            <v>QAT</v>
          </cell>
          <cell r="G145">
            <v>5.2174015646288199</v>
          </cell>
        </row>
        <row r="146">
          <cell r="F146" t="str">
            <v>SGP</v>
          </cell>
          <cell r="G146">
            <v>5.2371416548780498</v>
          </cell>
        </row>
        <row r="147">
          <cell r="F147" t="str">
            <v>CHE</v>
          </cell>
          <cell r="G147">
            <v>5.24024409</v>
          </cell>
        </row>
        <row r="148">
          <cell r="F148" t="str">
            <v>MYS</v>
          </cell>
          <cell r="G148">
            <v>5.2455933270270299</v>
          </cell>
        </row>
        <row r="149">
          <cell r="F149" t="str">
            <v>HKG</v>
          </cell>
          <cell r="G149">
            <v>5.5445702697674397</v>
          </cell>
        </row>
      </sheetData>
      <sheetData sheetId="10">
        <row r="1">
          <cell r="F1" t="str">
            <v>Entity code</v>
          </cell>
          <cell r="G1" t="str">
            <v>Value</v>
          </cell>
        </row>
        <row r="2">
          <cell r="C2" t="str">
            <v>7.07 Reliance on professional management, 1-7 (best)</v>
          </cell>
          <cell r="F2" t="str">
            <v>TCD</v>
          </cell>
          <cell r="G2">
            <v>2.1225213507246399</v>
          </cell>
        </row>
        <row r="3">
          <cell r="F3" t="str">
            <v>AGO</v>
          </cell>
          <cell r="G3">
            <v>2.2058819999999999</v>
          </cell>
        </row>
        <row r="4">
          <cell r="F4" t="str">
            <v>MRT</v>
          </cell>
          <cell r="G4">
            <v>2.2916874411764701</v>
          </cell>
        </row>
        <row r="5">
          <cell r="F5" t="str">
            <v>DZA</v>
          </cell>
          <cell r="G5">
            <v>2.2955804561224502</v>
          </cell>
        </row>
        <row r="6">
          <cell r="F6" t="str">
            <v>BDI</v>
          </cell>
          <cell r="G6">
            <v>2.5152041762376198</v>
          </cell>
        </row>
        <row r="7">
          <cell r="F7" t="str">
            <v>YEM</v>
          </cell>
          <cell r="G7">
            <v>2.8375390839999999</v>
          </cell>
        </row>
        <row r="8">
          <cell r="F8" t="str">
            <v>GIN</v>
          </cell>
          <cell r="G8">
            <v>2.8496478275862098</v>
          </cell>
        </row>
        <row r="9">
          <cell r="F9" t="str">
            <v>MMR</v>
          </cell>
          <cell r="G9">
            <v>2.8977059999999999</v>
          </cell>
        </row>
        <row r="10">
          <cell r="F10" t="str">
            <v>MLI</v>
          </cell>
          <cell r="G10">
            <v>3.0670762612244902</v>
          </cell>
        </row>
        <row r="11">
          <cell r="F11" t="str">
            <v>BEN</v>
          </cell>
          <cell r="G11">
            <v>3.09898853612565</v>
          </cell>
        </row>
        <row r="12">
          <cell r="F12" t="str">
            <v>ETH</v>
          </cell>
          <cell r="G12">
            <v>3.12080051392405</v>
          </cell>
        </row>
        <row r="13">
          <cell r="F13" t="str">
            <v>EGY</v>
          </cell>
          <cell r="G13">
            <v>3.1307379488721798</v>
          </cell>
        </row>
        <row r="14">
          <cell r="F14" t="str">
            <v>TLS</v>
          </cell>
          <cell r="G14">
            <v>3.13182826231884</v>
          </cell>
        </row>
        <row r="15">
          <cell r="F15" t="str">
            <v>SRB</v>
          </cell>
          <cell r="G15">
            <v>3.1496644361808999</v>
          </cell>
        </row>
        <row r="16">
          <cell r="F16" t="str">
            <v>HTI</v>
          </cell>
          <cell r="G16">
            <v>3.1569219538043498</v>
          </cell>
        </row>
        <row r="17">
          <cell r="F17" t="str">
            <v>KGZ</v>
          </cell>
          <cell r="G17">
            <v>3.1835585425000001</v>
          </cell>
        </row>
        <row r="18">
          <cell r="F18" t="str">
            <v>PRY</v>
          </cell>
          <cell r="G18">
            <v>3.2537430000000001</v>
          </cell>
        </row>
        <row r="19">
          <cell r="F19" t="str">
            <v>ROU</v>
          </cell>
          <cell r="G19">
            <v>3.2741139383084601</v>
          </cell>
        </row>
        <row r="20">
          <cell r="F20" t="str">
            <v>BFA</v>
          </cell>
          <cell r="G20">
            <v>3.2794945591836702</v>
          </cell>
        </row>
        <row r="21">
          <cell r="F21" t="str">
            <v>LBY</v>
          </cell>
          <cell r="G21">
            <v>3.2946711999999998</v>
          </cell>
        </row>
        <row r="22">
          <cell r="F22" t="str">
            <v>UKR</v>
          </cell>
          <cell r="G22">
            <v>3.3442934000000002</v>
          </cell>
        </row>
        <row r="23">
          <cell r="F23" t="str">
            <v>IRN</v>
          </cell>
          <cell r="G23">
            <v>3.3726292916430598</v>
          </cell>
        </row>
        <row r="24">
          <cell r="F24" t="str">
            <v>NPL</v>
          </cell>
          <cell r="G24">
            <v>3.3753262500000001</v>
          </cell>
        </row>
        <row r="25">
          <cell r="F25" t="str">
            <v>MOZ</v>
          </cell>
          <cell r="G25">
            <v>3.4457579657303401</v>
          </cell>
        </row>
        <row r="26">
          <cell r="F26" t="str">
            <v>CPV</v>
          </cell>
          <cell r="G26">
            <v>3.4934226085106399</v>
          </cell>
        </row>
        <row r="27">
          <cell r="F27" t="str">
            <v>LBN</v>
          </cell>
          <cell r="G27">
            <v>3.5064196415584399</v>
          </cell>
        </row>
        <row r="28">
          <cell r="F28" t="str">
            <v>LBR</v>
          </cell>
          <cell r="G28">
            <v>3.51338141351351</v>
          </cell>
        </row>
        <row r="29">
          <cell r="F29" t="str">
            <v>ITA</v>
          </cell>
          <cell r="G29">
            <v>3.5493094540697698</v>
          </cell>
        </row>
        <row r="30">
          <cell r="F30" t="str">
            <v>MNG</v>
          </cell>
          <cell r="G30">
            <v>3.55402450877193</v>
          </cell>
        </row>
        <row r="31">
          <cell r="F31" t="str">
            <v>VNM</v>
          </cell>
          <cell r="G31">
            <v>3.5719865414634202</v>
          </cell>
        </row>
        <row r="32">
          <cell r="F32" t="str">
            <v>BGD</v>
          </cell>
          <cell r="G32">
            <v>3.57340543694268</v>
          </cell>
        </row>
        <row r="33">
          <cell r="F33" t="str">
            <v>CYP</v>
          </cell>
          <cell r="G33">
            <v>3.58808522112676</v>
          </cell>
        </row>
        <row r="34">
          <cell r="F34" t="str">
            <v>NIC</v>
          </cell>
          <cell r="G34">
            <v>3.5960161869862999</v>
          </cell>
        </row>
        <row r="35">
          <cell r="F35" t="str">
            <v>DOM</v>
          </cell>
          <cell r="G35">
            <v>3.6228589380952401</v>
          </cell>
        </row>
        <row r="36">
          <cell r="F36" t="str">
            <v>HUN</v>
          </cell>
          <cell r="G36">
            <v>3.6268040329842899</v>
          </cell>
        </row>
        <row r="37">
          <cell r="F37" t="str">
            <v>KWT</v>
          </cell>
          <cell r="G37">
            <v>3.6383596054054101</v>
          </cell>
        </row>
        <row r="38">
          <cell r="F38" t="str">
            <v>BGR</v>
          </cell>
          <cell r="G38">
            <v>3.6510225044776101</v>
          </cell>
        </row>
        <row r="39">
          <cell r="F39" t="str">
            <v>MDA</v>
          </cell>
          <cell r="G39">
            <v>3.65215645470085</v>
          </cell>
        </row>
        <row r="40">
          <cell r="F40" t="str">
            <v>MKD</v>
          </cell>
          <cell r="G40">
            <v>3.65671901345029</v>
          </cell>
        </row>
        <row r="41">
          <cell r="F41" t="str">
            <v>PAN</v>
          </cell>
          <cell r="G41">
            <v>3.6762887406844098</v>
          </cell>
        </row>
        <row r="42">
          <cell r="F42" t="str">
            <v>HND</v>
          </cell>
          <cell r="G42">
            <v>3.72941942553192</v>
          </cell>
        </row>
        <row r="43">
          <cell r="F43" t="str">
            <v>LSO</v>
          </cell>
          <cell r="G43">
            <v>3.7656169897849501</v>
          </cell>
        </row>
        <row r="44">
          <cell r="F44" t="str">
            <v>BOL</v>
          </cell>
          <cell r="G44">
            <v>3.8129431178082198</v>
          </cell>
        </row>
        <row r="45">
          <cell r="F45" t="str">
            <v>RUS</v>
          </cell>
          <cell r="G45">
            <v>3.8187382271186401</v>
          </cell>
        </row>
        <row r="46">
          <cell r="F46" t="str">
            <v>GRC</v>
          </cell>
          <cell r="G46">
            <v>3.8329549844827602</v>
          </cell>
        </row>
        <row r="47">
          <cell r="F47" t="str">
            <v>TZA</v>
          </cell>
          <cell r="G47">
            <v>3.8373676167539301</v>
          </cell>
        </row>
        <row r="48">
          <cell r="F48" t="str">
            <v>PAK</v>
          </cell>
          <cell r="G48">
            <v>3.8412103791666699</v>
          </cell>
        </row>
        <row r="49">
          <cell r="F49" t="str">
            <v>HRV</v>
          </cell>
          <cell r="G49">
            <v>3.8488301577540098</v>
          </cell>
        </row>
        <row r="50">
          <cell r="F50" t="str">
            <v>AZE</v>
          </cell>
          <cell r="G50">
            <v>3.8532517388888898</v>
          </cell>
        </row>
        <row r="51">
          <cell r="F51" t="str">
            <v>MLT</v>
          </cell>
          <cell r="G51">
            <v>3.8649557300000001</v>
          </cell>
        </row>
        <row r="52">
          <cell r="F52" t="str">
            <v>TUN</v>
          </cell>
          <cell r="G52">
            <v>3.8765699089820398</v>
          </cell>
        </row>
        <row r="53">
          <cell r="F53" t="str">
            <v>UGA</v>
          </cell>
          <cell r="G53">
            <v>3.8896194950819698</v>
          </cell>
        </row>
        <row r="54">
          <cell r="F54" t="str">
            <v>ARM</v>
          </cell>
          <cell r="G54">
            <v>3.89396962051282</v>
          </cell>
        </row>
        <row r="55">
          <cell r="F55" t="str">
            <v>ALB</v>
          </cell>
          <cell r="G55">
            <v>3.8968022000000002</v>
          </cell>
        </row>
        <row r="56">
          <cell r="F56" t="str">
            <v>SVN</v>
          </cell>
          <cell r="G56">
            <v>3.9118954038461502</v>
          </cell>
        </row>
        <row r="57">
          <cell r="F57" t="str">
            <v>CMR</v>
          </cell>
          <cell r="G57">
            <v>3.9409409664335699</v>
          </cell>
        </row>
        <row r="58">
          <cell r="F58" t="str">
            <v>GUY</v>
          </cell>
          <cell r="G58">
            <v>3.95048470165746</v>
          </cell>
        </row>
        <row r="59">
          <cell r="F59" t="str">
            <v>GAB</v>
          </cell>
          <cell r="G59">
            <v>3.9676631626168199</v>
          </cell>
        </row>
        <row r="60">
          <cell r="F60" t="str">
            <v>MAR</v>
          </cell>
          <cell r="G60">
            <v>3.9712134557377099</v>
          </cell>
        </row>
        <row r="61">
          <cell r="F61" t="str">
            <v>SLV</v>
          </cell>
          <cell r="G61">
            <v>3.9775268282051299</v>
          </cell>
        </row>
        <row r="62">
          <cell r="F62" t="str">
            <v>BTN</v>
          </cell>
          <cell r="G62">
            <v>3.980159</v>
          </cell>
        </row>
        <row r="63">
          <cell r="F63" t="str">
            <v>SEN</v>
          </cell>
          <cell r="G63">
            <v>3.9813499437500002</v>
          </cell>
        </row>
        <row r="64">
          <cell r="F64" t="str">
            <v>JOR</v>
          </cell>
          <cell r="G64">
            <v>4.0109769999999996</v>
          </cell>
        </row>
        <row r="65">
          <cell r="F65" t="str">
            <v>URY</v>
          </cell>
          <cell r="G65">
            <v>4.0202509907514496</v>
          </cell>
        </row>
        <row r="66">
          <cell r="F66" t="str">
            <v>MDG</v>
          </cell>
          <cell r="G66">
            <v>4.0219514947791204</v>
          </cell>
        </row>
        <row r="67">
          <cell r="F67" t="str">
            <v>ECU</v>
          </cell>
          <cell r="G67">
            <v>4.03128657777778</v>
          </cell>
        </row>
        <row r="68">
          <cell r="F68" t="str">
            <v>GEO</v>
          </cell>
          <cell r="G68">
            <v>4.0532681390532499</v>
          </cell>
        </row>
        <row r="69">
          <cell r="F69" t="str">
            <v>MNE</v>
          </cell>
          <cell r="G69">
            <v>4.1090546987012999</v>
          </cell>
        </row>
        <row r="70">
          <cell r="F70" t="str">
            <v>SUR</v>
          </cell>
          <cell r="G70">
            <v>4.1108568436781603</v>
          </cell>
        </row>
        <row r="71">
          <cell r="F71" t="str">
            <v>POL</v>
          </cell>
          <cell r="G71">
            <v>4.1353292483091799</v>
          </cell>
        </row>
        <row r="72">
          <cell r="F72" t="str">
            <v>KHM</v>
          </cell>
          <cell r="G72">
            <v>4.1416983529411802</v>
          </cell>
        </row>
        <row r="73">
          <cell r="F73" t="str">
            <v>SVK</v>
          </cell>
          <cell r="G73">
            <v>4.1598255318681296</v>
          </cell>
        </row>
        <row r="74">
          <cell r="F74" t="str">
            <v>MEX</v>
          </cell>
          <cell r="G74">
            <v>4.1682081010033398</v>
          </cell>
        </row>
        <row r="75">
          <cell r="F75" t="str">
            <v>NAM</v>
          </cell>
          <cell r="G75">
            <v>4.1999333093167701</v>
          </cell>
        </row>
        <row r="76">
          <cell r="F76" t="str">
            <v>GTM</v>
          </cell>
          <cell r="G76">
            <v>4.20541700414201</v>
          </cell>
        </row>
        <row r="77">
          <cell r="F77" t="str">
            <v>PRT</v>
          </cell>
          <cell r="G77">
            <v>4.2095716116279096</v>
          </cell>
        </row>
        <row r="78">
          <cell r="F78" t="str">
            <v>CIV</v>
          </cell>
          <cell r="G78">
            <v>4.2185905387283196</v>
          </cell>
        </row>
        <row r="79">
          <cell r="F79" t="str">
            <v>MWI</v>
          </cell>
          <cell r="G79">
            <v>4.2443908370689698</v>
          </cell>
        </row>
        <row r="80">
          <cell r="F80" t="str">
            <v>KAZ</v>
          </cell>
          <cell r="G80">
            <v>4.2600808714285696</v>
          </cell>
        </row>
        <row r="81">
          <cell r="F81" t="str">
            <v>COL</v>
          </cell>
          <cell r="G81">
            <v>4.27862305918367</v>
          </cell>
        </row>
        <row r="82">
          <cell r="F82" t="str">
            <v>SWZ</v>
          </cell>
          <cell r="G82">
            <v>4.2850325518072303</v>
          </cell>
        </row>
        <row r="83">
          <cell r="F83" t="str">
            <v>SLE</v>
          </cell>
          <cell r="G83">
            <v>4.2883994000000003</v>
          </cell>
        </row>
        <row r="84">
          <cell r="F84" t="str">
            <v>TUR</v>
          </cell>
          <cell r="G84">
            <v>4.2954704670391104</v>
          </cell>
        </row>
        <row r="85">
          <cell r="F85" t="str">
            <v>LAO</v>
          </cell>
          <cell r="G85">
            <v>4.3222699999999996</v>
          </cell>
        </row>
        <row r="86">
          <cell r="F86" t="str">
            <v>BRN</v>
          </cell>
          <cell r="G86">
            <v>4.3535400256410304</v>
          </cell>
        </row>
        <row r="87">
          <cell r="F87" t="str">
            <v>ARG</v>
          </cell>
          <cell r="G87">
            <v>4.3543091343891396</v>
          </cell>
        </row>
        <row r="88">
          <cell r="F88" t="str">
            <v>CZE</v>
          </cell>
          <cell r="G88">
            <v>4.3551024901408502</v>
          </cell>
        </row>
        <row r="89">
          <cell r="F89" t="str">
            <v>BIH</v>
          </cell>
          <cell r="G89">
            <v>4.3594350000000004</v>
          </cell>
        </row>
        <row r="90">
          <cell r="F90" t="str">
            <v>TTO</v>
          </cell>
          <cell r="G90">
            <v>4.3828894625441697</v>
          </cell>
        </row>
        <row r="91">
          <cell r="F91" t="str">
            <v>VEN</v>
          </cell>
          <cell r="G91">
            <v>4.3848349193548399</v>
          </cell>
        </row>
        <row r="92">
          <cell r="F92" t="str">
            <v>GHA</v>
          </cell>
          <cell r="G92">
            <v>4.3894868966442999</v>
          </cell>
        </row>
        <row r="93">
          <cell r="F93" t="str">
            <v>THA</v>
          </cell>
          <cell r="G93">
            <v>4.4135975142857102</v>
          </cell>
        </row>
        <row r="94">
          <cell r="F94" t="str">
            <v>SYC</v>
          </cell>
          <cell r="G94">
            <v>4.4158402984127001</v>
          </cell>
        </row>
        <row r="95">
          <cell r="F95" t="str">
            <v>NGA</v>
          </cell>
          <cell r="G95">
            <v>4.4370446018779299</v>
          </cell>
        </row>
        <row r="96">
          <cell r="F96" t="str">
            <v>KEN</v>
          </cell>
          <cell r="G96">
            <v>4.4642389962264204</v>
          </cell>
        </row>
        <row r="97">
          <cell r="F97" t="str">
            <v>MUS</v>
          </cell>
          <cell r="G97">
            <v>4.4823972541666697</v>
          </cell>
        </row>
        <row r="98">
          <cell r="F98" t="str">
            <v>JAM</v>
          </cell>
          <cell r="G98">
            <v>4.4843128095588201</v>
          </cell>
        </row>
        <row r="99">
          <cell r="F99" t="str">
            <v>ESP</v>
          </cell>
          <cell r="G99">
            <v>4.5140899599999997</v>
          </cell>
        </row>
        <row r="100">
          <cell r="F100" t="str">
            <v>ISR</v>
          </cell>
          <cell r="G100">
            <v>4.5170199675675704</v>
          </cell>
        </row>
        <row r="101">
          <cell r="F101" t="str">
            <v>BHR</v>
          </cell>
          <cell r="G101">
            <v>4.5275791216981096</v>
          </cell>
        </row>
        <row r="102">
          <cell r="F102" t="str">
            <v>LTU</v>
          </cell>
          <cell r="G102">
            <v>4.5663011479591802</v>
          </cell>
        </row>
        <row r="103">
          <cell r="F103" t="str">
            <v>ZMB</v>
          </cell>
          <cell r="G103">
            <v>4.5811955754189899</v>
          </cell>
        </row>
        <row r="104">
          <cell r="F104" t="str">
            <v>IND</v>
          </cell>
          <cell r="G104">
            <v>4.5857703275362303</v>
          </cell>
        </row>
        <row r="105">
          <cell r="F105" t="str">
            <v>PER</v>
          </cell>
          <cell r="G105">
            <v>4.5903042364197502</v>
          </cell>
        </row>
        <row r="106">
          <cell r="F106" t="str">
            <v>CHN</v>
          </cell>
          <cell r="G106">
            <v>4.6049738333333297</v>
          </cell>
        </row>
        <row r="107">
          <cell r="F107" t="str">
            <v>KOR</v>
          </cell>
          <cell r="G107">
            <v>4.6930843240223501</v>
          </cell>
        </row>
        <row r="108">
          <cell r="F108" t="str">
            <v>LVA</v>
          </cell>
          <cell r="G108">
            <v>4.6994577179487198</v>
          </cell>
        </row>
        <row r="109">
          <cell r="F109" t="str">
            <v>CRI</v>
          </cell>
          <cell r="G109">
            <v>4.7072655107843104</v>
          </cell>
        </row>
        <row r="110">
          <cell r="F110" t="str">
            <v>SAU</v>
          </cell>
          <cell r="G110">
            <v>4.75076482264957</v>
          </cell>
        </row>
        <row r="111">
          <cell r="F111" t="str">
            <v>RWA</v>
          </cell>
          <cell r="G111">
            <v>4.7639590776859499</v>
          </cell>
        </row>
        <row r="112">
          <cell r="F112" t="str">
            <v>BRA</v>
          </cell>
          <cell r="G112">
            <v>4.7647738842323699</v>
          </cell>
        </row>
        <row r="113">
          <cell r="F113" t="str">
            <v>FRA</v>
          </cell>
          <cell r="G113">
            <v>4.7741106947368399</v>
          </cell>
        </row>
        <row r="114">
          <cell r="F114" t="str">
            <v>CHL</v>
          </cell>
          <cell r="G114">
            <v>4.8018285499999998</v>
          </cell>
        </row>
        <row r="115">
          <cell r="F115" t="str">
            <v>GMB</v>
          </cell>
          <cell r="G115">
            <v>4.9093756453987698</v>
          </cell>
        </row>
        <row r="116">
          <cell r="F116" t="str">
            <v>IDN</v>
          </cell>
          <cell r="G116">
            <v>4.9211863200000003</v>
          </cell>
        </row>
        <row r="117">
          <cell r="F117" t="str">
            <v>LKA</v>
          </cell>
          <cell r="G117">
            <v>4.9761554926829303</v>
          </cell>
        </row>
        <row r="118">
          <cell r="F118" t="str">
            <v>PHL</v>
          </cell>
          <cell r="G118">
            <v>4.9812120088105702</v>
          </cell>
        </row>
        <row r="119">
          <cell r="F119" t="str">
            <v>ZWE</v>
          </cell>
          <cell r="G119">
            <v>5.0364611900826501</v>
          </cell>
        </row>
        <row r="120">
          <cell r="F120" t="str">
            <v>BWA</v>
          </cell>
          <cell r="G120">
            <v>5.0448605209580801</v>
          </cell>
        </row>
        <row r="121">
          <cell r="F121" t="str">
            <v>BRB</v>
          </cell>
          <cell r="G121">
            <v>5.0474260731707297</v>
          </cell>
        </row>
        <row r="122">
          <cell r="F122" t="str">
            <v>HKG</v>
          </cell>
          <cell r="G122">
            <v>5.2007473627907004</v>
          </cell>
        </row>
        <row r="123">
          <cell r="F123" t="str">
            <v>OMN</v>
          </cell>
          <cell r="G123">
            <v>5.2161200000000001</v>
          </cell>
        </row>
        <row r="124">
          <cell r="F124" t="str">
            <v>EST</v>
          </cell>
          <cell r="G124">
            <v>5.2427233254237304</v>
          </cell>
        </row>
        <row r="125">
          <cell r="F125" t="str">
            <v>ARE</v>
          </cell>
          <cell r="G125">
            <v>5.272805</v>
          </cell>
        </row>
        <row r="126">
          <cell r="F126" t="str">
            <v>ISL</v>
          </cell>
          <cell r="G126">
            <v>5.3028994684782598</v>
          </cell>
        </row>
        <row r="127">
          <cell r="F127" t="str">
            <v>TWN</v>
          </cell>
          <cell r="G127">
            <v>5.31089059858156</v>
          </cell>
        </row>
        <row r="128">
          <cell r="F128" t="str">
            <v>AUT</v>
          </cell>
          <cell r="G128">
            <v>5.3641728044117603</v>
          </cell>
        </row>
        <row r="129">
          <cell r="F129" t="str">
            <v>MYS</v>
          </cell>
          <cell r="G129">
            <v>5.4075559702702698</v>
          </cell>
        </row>
        <row r="130">
          <cell r="F130" t="str">
            <v>BEL</v>
          </cell>
          <cell r="G130">
            <v>5.4720491544378698</v>
          </cell>
        </row>
        <row r="131">
          <cell r="F131" t="str">
            <v>DEU</v>
          </cell>
          <cell r="G131">
            <v>5.4884243730639701</v>
          </cell>
        </row>
        <row r="132">
          <cell r="F132" t="str">
            <v>PRI</v>
          </cell>
          <cell r="G132">
            <v>5.4909877804687497</v>
          </cell>
        </row>
        <row r="133">
          <cell r="F133" t="str">
            <v>JPN</v>
          </cell>
          <cell r="G133">
            <v>5.49724795752212</v>
          </cell>
        </row>
        <row r="134">
          <cell r="F134" t="str">
            <v>LUX</v>
          </cell>
          <cell r="G134">
            <v>5.5653022617647103</v>
          </cell>
        </row>
        <row r="135">
          <cell r="F135" t="str">
            <v>USA</v>
          </cell>
          <cell r="G135">
            <v>5.5662924849246203</v>
          </cell>
        </row>
        <row r="136">
          <cell r="F136" t="str">
            <v>QAT</v>
          </cell>
          <cell r="G136">
            <v>5.6115957510917003</v>
          </cell>
        </row>
        <row r="137">
          <cell r="F137" t="str">
            <v>IRL</v>
          </cell>
          <cell r="G137">
            <v>5.65062523589744</v>
          </cell>
        </row>
        <row r="138">
          <cell r="F138" t="str">
            <v>ZAF</v>
          </cell>
          <cell r="G138">
            <v>5.6551904402173898</v>
          </cell>
        </row>
        <row r="139">
          <cell r="F139" t="str">
            <v>AUS</v>
          </cell>
          <cell r="G139">
            <v>5.720206288</v>
          </cell>
        </row>
        <row r="140">
          <cell r="F140" t="str">
            <v>CAN</v>
          </cell>
          <cell r="G140">
            <v>5.8642937233050896</v>
          </cell>
        </row>
        <row r="141">
          <cell r="F141" t="str">
            <v>GBR</v>
          </cell>
          <cell r="G141">
            <v>5.8777580681818202</v>
          </cell>
        </row>
        <row r="142">
          <cell r="F142" t="str">
            <v>SGP</v>
          </cell>
          <cell r="G142">
            <v>5.9062900408536603</v>
          </cell>
        </row>
        <row r="143">
          <cell r="F143" t="str">
            <v>CHE</v>
          </cell>
          <cell r="G143">
            <v>5.9450383200000001</v>
          </cell>
        </row>
        <row r="144">
          <cell r="F144" t="str">
            <v>DNK</v>
          </cell>
          <cell r="G144">
            <v>5.9511517946843897</v>
          </cell>
        </row>
        <row r="145">
          <cell r="F145" t="str">
            <v>NLD</v>
          </cell>
          <cell r="G145">
            <v>6.0525546852070997</v>
          </cell>
        </row>
        <row r="146">
          <cell r="F146" t="str">
            <v>SWE</v>
          </cell>
          <cell r="G146">
            <v>6.0885468999999999</v>
          </cell>
        </row>
        <row r="147">
          <cell r="F147" t="str">
            <v>NOR</v>
          </cell>
          <cell r="G147">
            <v>6.2396177489510496</v>
          </cell>
        </row>
        <row r="148">
          <cell r="F148" t="str">
            <v>FIN</v>
          </cell>
          <cell r="G148">
            <v>6.3070434157894697</v>
          </cell>
        </row>
        <row r="149">
          <cell r="F149" t="str">
            <v>NZL</v>
          </cell>
          <cell r="G149">
            <v>6.3257913760869604</v>
          </cell>
        </row>
      </sheetData>
      <sheetData sheetId="11">
        <row r="1">
          <cell r="F1" t="str">
            <v>Entity code</v>
          </cell>
          <cell r="G1" t="str">
            <v>Value</v>
          </cell>
        </row>
        <row r="2">
          <cell r="C2" t="str">
            <v>7.08 Country capacity to retain talent, 1-7 (best)</v>
          </cell>
          <cell r="F2" t="str">
            <v>MMR</v>
          </cell>
          <cell r="G2">
            <v>1.6940740000000001</v>
          </cell>
        </row>
        <row r="3">
          <cell r="F3" t="str">
            <v>VEN</v>
          </cell>
          <cell r="G3">
            <v>1.8076920000000001</v>
          </cell>
        </row>
        <row r="4">
          <cell r="F4" t="str">
            <v>SRB</v>
          </cell>
          <cell r="G4">
            <v>1.8411280000000001</v>
          </cell>
        </row>
        <row r="5">
          <cell r="F5" t="str">
            <v>MDA</v>
          </cell>
          <cell r="G5">
            <v>1.88181</v>
          </cell>
        </row>
        <row r="6">
          <cell r="F6" t="str">
            <v>KGZ</v>
          </cell>
          <cell r="G6">
            <v>1.914868</v>
          </cell>
        </row>
        <row r="7">
          <cell r="F7" t="str">
            <v>BIH</v>
          </cell>
          <cell r="G7">
            <v>1.9208921000000001</v>
          </cell>
        </row>
        <row r="8">
          <cell r="F8" t="str">
            <v>BGR</v>
          </cell>
          <cell r="G8">
            <v>1.9303189999999999</v>
          </cell>
        </row>
        <row r="9">
          <cell r="F9" t="str">
            <v>BDI</v>
          </cell>
          <cell r="G9">
            <v>1.9389620000000001</v>
          </cell>
        </row>
        <row r="10">
          <cell r="F10" t="str">
            <v>UKR</v>
          </cell>
          <cell r="G10">
            <v>2.0097429999999998</v>
          </cell>
        </row>
        <row r="11">
          <cell r="F11" t="str">
            <v>YEM</v>
          </cell>
          <cell r="G11">
            <v>2.0764520000000002</v>
          </cell>
        </row>
        <row r="12">
          <cell r="F12" t="str">
            <v>ROU</v>
          </cell>
          <cell r="G12">
            <v>2.0803340000000001</v>
          </cell>
        </row>
        <row r="13">
          <cell r="F13" t="str">
            <v>DZA</v>
          </cell>
          <cell r="G13">
            <v>2.082055</v>
          </cell>
        </row>
        <row r="14">
          <cell r="F14" t="str">
            <v>MRT</v>
          </cell>
          <cell r="G14">
            <v>2.133632</v>
          </cell>
        </row>
        <row r="15">
          <cell r="F15" t="str">
            <v>TCD</v>
          </cell>
          <cell r="G15">
            <v>2.2358150000000001</v>
          </cell>
        </row>
        <row r="16">
          <cell r="F16" t="str">
            <v>HRV</v>
          </cell>
          <cell r="G16">
            <v>2.2697210000000001</v>
          </cell>
        </row>
        <row r="17">
          <cell r="F17" t="str">
            <v>EGY</v>
          </cell>
          <cell r="G17">
            <v>2.2956789999999998</v>
          </cell>
        </row>
        <row r="18">
          <cell r="F18" t="str">
            <v>HTI</v>
          </cell>
          <cell r="G18">
            <v>2.3289240000000002</v>
          </cell>
        </row>
        <row r="19">
          <cell r="F19" t="str">
            <v>IRN</v>
          </cell>
          <cell r="G19">
            <v>2.3376290000000002</v>
          </cell>
        </row>
        <row r="20">
          <cell r="F20" t="str">
            <v>SVK</v>
          </cell>
          <cell r="G20">
            <v>2.3859340000000002</v>
          </cell>
        </row>
        <row r="21">
          <cell r="F21" t="str">
            <v>NPL</v>
          </cell>
          <cell r="G21">
            <v>2.4750190000000001</v>
          </cell>
        </row>
        <row r="22">
          <cell r="F22" t="str">
            <v>BEN</v>
          </cell>
          <cell r="G22">
            <v>2.5079560000000001</v>
          </cell>
        </row>
        <row r="23">
          <cell r="F23" t="str">
            <v>LTU</v>
          </cell>
          <cell r="G23">
            <v>2.5271400000000002</v>
          </cell>
        </row>
        <row r="24">
          <cell r="F24" t="str">
            <v>HUN</v>
          </cell>
          <cell r="G24">
            <v>2.551666</v>
          </cell>
        </row>
        <row r="25">
          <cell r="F25" t="str">
            <v>SWZ</v>
          </cell>
          <cell r="G25">
            <v>2.5591740000000001</v>
          </cell>
        </row>
        <row r="26">
          <cell r="F26" t="str">
            <v>BGD</v>
          </cell>
          <cell r="G26">
            <v>2.5599530000000001</v>
          </cell>
        </row>
        <row r="27">
          <cell r="F27" t="str">
            <v>MKD</v>
          </cell>
          <cell r="G27">
            <v>2.5635379999999999</v>
          </cell>
        </row>
        <row r="28">
          <cell r="F28" t="str">
            <v>HND</v>
          </cell>
          <cell r="G28">
            <v>2.5751580000000001</v>
          </cell>
        </row>
        <row r="29">
          <cell r="F29" t="str">
            <v>ARM</v>
          </cell>
          <cell r="G29">
            <v>2.6238800000000002</v>
          </cell>
        </row>
        <row r="30">
          <cell r="F30" t="str">
            <v>BFA</v>
          </cell>
          <cell r="G30">
            <v>2.628968</v>
          </cell>
        </row>
        <row r="31">
          <cell r="F31" t="str">
            <v>POL</v>
          </cell>
          <cell r="G31">
            <v>2.6531859999999998</v>
          </cell>
        </row>
        <row r="32">
          <cell r="F32" t="str">
            <v>MNG</v>
          </cell>
          <cell r="G32">
            <v>2.6556299999999999</v>
          </cell>
        </row>
        <row r="33">
          <cell r="F33" t="str">
            <v>ITA</v>
          </cell>
          <cell r="G33">
            <v>2.6640519999999999</v>
          </cell>
        </row>
        <row r="34">
          <cell r="F34" t="str">
            <v>UGA</v>
          </cell>
          <cell r="G34">
            <v>2.6657679999999999</v>
          </cell>
        </row>
        <row r="35">
          <cell r="F35" t="str">
            <v>LBN</v>
          </cell>
          <cell r="G35">
            <v>2.6825380000000001</v>
          </cell>
        </row>
        <row r="36">
          <cell r="F36" t="str">
            <v>SLE</v>
          </cell>
          <cell r="G36">
            <v>2.7179350000000002</v>
          </cell>
        </row>
        <row r="37">
          <cell r="F37" t="str">
            <v>ETH</v>
          </cell>
          <cell r="G37">
            <v>2.7627929999999998</v>
          </cell>
        </row>
        <row r="38">
          <cell r="F38" t="str">
            <v>RUS</v>
          </cell>
          <cell r="G38">
            <v>2.7941699999999998</v>
          </cell>
        </row>
        <row r="39">
          <cell r="F39" t="str">
            <v>PRT</v>
          </cell>
          <cell r="G39">
            <v>2.805107</v>
          </cell>
        </row>
        <row r="40">
          <cell r="F40" t="str">
            <v>GIN</v>
          </cell>
          <cell r="G40">
            <v>2.8129249999999999</v>
          </cell>
        </row>
        <row r="41">
          <cell r="F41" t="str">
            <v>CZE</v>
          </cell>
          <cell r="G41">
            <v>2.8337279999999998</v>
          </cell>
        </row>
        <row r="42">
          <cell r="F42" t="str">
            <v>ESP</v>
          </cell>
          <cell r="G42">
            <v>2.861494</v>
          </cell>
        </row>
        <row r="43">
          <cell r="F43" t="str">
            <v>SVN</v>
          </cell>
          <cell r="G43">
            <v>2.8673109999999999</v>
          </cell>
        </row>
        <row r="44">
          <cell r="F44" t="str">
            <v>CMR</v>
          </cell>
          <cell r="G44">
            <v>2.8794360000000001</v>
          </cell>
        </row>
        <row r="45">
          <cell r="F45" t="str">
            <v>PAK</v>
          </cell>
          <cell r="G45">
            <v>2.8952710000000002</v>
          </cell>
        </row>
        <row r="46">
          <cell r="F46" t="str">
            <v>PRI</v>
          </cell>
          <cell r="G46">
            <v>2.9162180000000002</v>
          </cell>
        </row>
        <row r="47">
          <cell r="F47" t="str">
            <v>LKA</v>
          </cell>
          <cell r="G47">
            <v>2.9262039999999998</v>
          </cell>
        </row>
        <row r="48">
          <cell r="F48" t="str">
            <v>NGA</v>
          </cell>
          <cell r="G48">
            <v>2.9420920000000002</v>
          </cell>
        </row>
        <row r="49">
          <cell r="F49" t="str">
            <v>SUR</v>
          </cell>
          <cell r="G49">
            <v>2.954021</v>
          </cell>
        </row>
        <row r="50">
          <cell r="F50" t="str">
            <v>JAM</v>
          </cell>
          <cell r="G50">
            <v>2.9653800000000001</v>
          </cell>
        </row>
        <row r="51">
          <cell r="F51" t="str">
            <v>ZWE</v>
          </cell>
          <cell r="G51">
            <v>2.99139</v>
          </cell>
        </row>
        <row r="52">
          <cell r="F52" t="str">
            <v>LVA</v>
          </cell>
          <cell r="G52">
            <v>2.99525</v>
          </cell>
        </row>
        <row r="53">
          <cell r="F53" t="str">
            <v>EST</v>
          </cell>
          <cell r="G53">
            <v>2.9978090000000002</v>
          </cell>
        </row>
        <row r="54">
          <cell r="F54" t="str">
            <v>MDG</v>
          </cell>
          <cell r="G54">
            <v>3.007231</v>
          </cell>
        </row>
        <row r="55">
          <cell r="F55" t="str">
            <v>VNM</v>
          </cell>
          <cell r="G55">
            <v>3.0288650000000001</v>
          </cell>
        </row>
        <row r="56">
          <cell r="F56" t="str">
            <v>LSO</v>
          </cell>
          <cell r="G56">
            <v>3.0756269999999999</v>
          </cell>
        </row>
        <row r="57">
          <cell r="F57" t="str">
            <v>GEO</v>
          </cell>
          <cell r="G57">
            <v>3.0803910000000001</v>
          </cell>
        </row>
        <row r="58">
          <cell r="F58" t="str">
            <v>MUS</v>
          </cell>
          <cell r="G58">
            <v>3.0822020000000001</v>
          </cell>
        </row>
        <row r="59">
          <cell r="F59" t="str">
            <v>GAB</v>
          </cell>
          <cell r="G59">
            <v>3.0828769999999999</v>
          </cell>
        </row>
        <row r="60">
          <cell r="F60" t="str">
            <v>PRY</v>
          </cell>
          <cell r="G60">
            <v>3.132028</v>
          </cell>
        </row>
        <row r="61">
          <cell r="F61" t="str">
            <v>LBR</v>
          </cell>
          <cell r="G61">
            <v>3.1375250000000001</v>
          </cell>
        </row>
        <row r="62">
          <cell r="F62" t="str">
            <v>CIV</v>
          </cell>
          <cell r="G62">
            <v>3.1430189999999998</v>
          </cell>
        </row>
        <row r="63">
          <cell r="F63" t="str">
            <v>LBY</v>
          </cell>
          <cell r="G63">
            <v>3.1436229999999998</v>
          </cell>
        </row>
        <row r="64">
          <cell r="F64" t="str">
            <v>GRC</v>
          </cell>
          <cell r="G64">
            <v>3.1475520000000001</v>
          </cell>
        </row>
        <row r="65">
          <cell r="F65" t="str">
            <v>SYC</v>
          </cell>
          <cell r="G65">
            <v>3.2</v>
          </cell>
        </row>
        <row r="66">
          <cell r="F66" t="str">
            <v>ARG</v>
          </cell>
          <cell r="G66">
            <v>3.2223839999999999</v>
          </cell>
        </row>
        <row r="67">
          <cell r="F67" t="str">
            <v>GMB</v>
          </cell>
          <cell r="G67">
            <v>3.2291029999999998</v>
          </cell>
        </row>
        <row r="68">
          <cell r="F68" t="str">
            <v>MOZ</v>
          </cell>
          <cell r="G68">
            <v>3.232685</v>
          </cell>
        </row>
        <row r="69">
          <cell r="F69" t="str">
            <v>NIC</v>
          </cell>
          <cell r="G69">
            <v>3.2582110000000002</v>
          </cell>
        </row>
        <row r="70">
          <cell r="F70" t="str">
            <v>KAZ</v>
          </cell>
          <cell r="G70">
            <v>3.2663850000000001</v>
          </cell>
        </row>
        <row r="71">
          <cell r="F71" t="str">
            <v>NZL</v>
          </cell>
          <cell r="G71">
            <v>3.266718</v>
          </cell>
        </row>
        <row r="72">
          <cell r="F72" t="str">
            <v>TUR</v>
          </cell>
          <cell r="G72">
            <v>3.268373</v>
          </cell>
        </row>
        <row r="73">
          <cell r="F73" t="str">
            <v>URY</v>
          </cell>
          <cell r="G73">
            <v>3.2883749999999998</v>
          </cell>
        </row>
        <row r="74">
          <cell r="F74" t="str">
            <v>TZA</v>
          </cell>
          <cell r="G74">
            <v>3.288983</v>
          </cell>
        </row>
        <row r="75">
          <cell r="F75" t="str">
            <v>MWI</v>
          </cell>
          <cell r="G75">
            <v>3.3107519999999999</v>
          </cell>
        </row>
        <row r="76">
          <cell r="F76" t="str">
            <v>TUN</v>
          </cell>
          <cell r="G76">
            <v>3.3763589999999999</v>
          </cell>
        </row>
        <row r="77">
          <cell r="F77" t="str">
            <v>TTO</v>
          </cell>
          <cell r="G77">
            <v>3.4021699999999999</v>
          </cell>
        </row>
        <row r="78">
          <cell r="F78" t="str">
            <v>DOM</v>
          </cell>
          <cell r="G78">
            <v>3.421427</v>
          </cell>
        </row>
        <row r="79">
          <cell r="F79" t="str">
            <v>PHL</v>
          </cell>
          <cell r="G79">
            <v>3.433678</v>
          </cell>
        </row>
        <row r="80">
          <cell r="F80" t="str">
            <v>NAM</v>
          </cell>
          <cell r="G80">
            <v>3.4591479999999999</v>
          </cell>
        </row>
        <row r="81">
          <cell r="F81" t="str">
            <v>SLV</v>
          </cell>
          <cell r="G81">
            <v>3.4651160000000001</v>
          </cell>
        </row>
        <row r="82">
          <cell r="F82" t="str">
            <v>SEN</v>
          </cell>
          <cell r="G82">
            <v>3.4654940000000001</v>
          </cell>
        </row>
        <row r="83">
          <cell r="F83" t="str">
            <v>AGO</v>
          </cell>
          <cell r="G83">
            <v>3.4705879999999998</v>
          </cell>
        </row>
        <row r="84">
          <cell r="F84" t="str">
            <v>KWT</v>
          </cell>
          <cell r="G84">
            <v>3.4722219999999999</v>
          </cell>
        </row>
        <row r="85">
          <cell r="F85" t="str">
            <v>MNE</v>
          </cell>
          <cell r="G85">
            <v>3.486688</v>
          </cell>
        </row>
        <row r="86">
          <cell r="F86" t="str">
            <v>AZE</v>
          </cell>
          <cell r="G86">
            <v>3.496915</v>
          </cell>
        </row>
        <row r="87">
          <cell r="F87" t="str">
            <v>COL</v>
          </cell>
          <cell r="G87">
            <v>3.5008110000000001</v>
          </cell>
        </row>
        <row r="88">
          <cell r="F88" t="str">
            <v>ZMB</v>
          </cell>
          <cell r="G88">
            <v>3.5332020000000002</v>
          </cell>
        </row>
        <row r="89">
          <cell r="F89" t="str">
            <v>MLI</v>
          </cell>
          <cell r="G89">
            <v>3.5365920000000002</v>
          </cell>
        </row>
        <row r="90">
          <cell r="F90" t="str">
            <v>ALB</v>
          </cell>
          <cell r="G90">
            <v>3.5409570000000001</v>
          </cell>
        </row>
        <row r="91">
          <cell r="F91" t="str">
            <v>CPV</v>
          </cell>
          <cell r="G91">
            <v>3.5589460000000002</v>
          </cell>
        </row>
        <row r="92">
          <cell r="F92" t="str">
            <v>TLS</v>
          </cell>
          <cell r="G92">
            <v>3.563561</v>
          </cell>
        </row>
        <row r="93">
          <cell r="F93" t="str">
            <v>FRA</v>
          </cell>
          <cell r="G93">
            <v>3.5716619999999999</v>
          </cell>
        </row>
        <row r="94">
          <cell r="F94" t="str">
            <v>MEX</v>
          </cell>
          <cell r="G94">
            <v>3.5841050000000001</v>
          </cell>
        </row>
        <row r="95">
          <cell r="F95" t="str">
            <v>BWA</v>
          </cell>
          <cell r="G95">
            <v>3.598436</v>
          </cell>
        </row>
        <row r="96">
          <cell r="F96" t="str">
            <v>MAR</v>
          </cell>
          <cell r="G96">
            <v>3.6227179999999999</v>
          </cell>
        </row>
        <row r="97">
          <cell r="F97" t="str">
            <v>JOR</v>
          </cell>
          <cell r="G97">
            <v>3.66340977142857</v>
          </cell>
        </row>
        <row r="98">
          <cell r="F98" t="str">
            <v>GHA</v>
          </cell>
          <cell r="G98">
            <v>3.6835819999999999</v>
          </cell>
        </row>
        <row r="99">
          <cell r="F99" t="str">
            <v>ZAF</v>
          </cell>
          <cell r="G99">
            <v>3.7725140000000001</v>
          </cell>
        </row>
        <row r="100">
          <cell r="F100" t="str">
            <v>IND</v>
          </cell>
          <cell r="G100">
            <v>3.7761010000000002</v>
          </cell>
        </row>
        <row r="101">
          <cell r="F101" t="str">
            <v>ISR</v>
          </cell>
          <cell r="G101">
            <v>3.8281580000000002</v>
          </cell>
        </row>
        <row r="102">
          <cell r="F102" t="str">
            <v>TWN</v>
          </cell>
          <cell r="G102">
            <v>3.8805890000000001</v>
          </cell>
        </row>
        <row r="103">
          <cell r="F103" t="str">
            <v>KEN</v>
          </cell>
          <cell r="G103">
            <v>3.9200159999999999</v>
          </cell>
        </row>
        <row r="104">
          <cell r="F104" t="str">
            <v>GTM</v>
          </cell>
          <cell r="G104">
            <v>3.9230510000000001</v>
          </cell>
        </row>
        <row r="105">
          <cell r="F105" t="str">
            <v>BOL</v>
          </cell>
          <cell r="G105">
            <v>3.9330790000000002</v>
          </cell>
        </row>
        <row r="106">
          <cell r="F106" t="str">
            <v>KHM</v>
          </cell>
          <cell r="G106">
            <v>3.9446219999999999</v>
          </cell>
        </row>
        <row r="107">
          <cell r="F107" t="str">
            <v>DNK</v>
          </cell>
          <cell r="G107">
            <v>3.9549729999999998</v>
          </cell>
        </row>
        <row r="108">
          <cell r="F108" t="str">
            <v>PER</v>
          </cell>
          <cell r="G108">
            <v>3.9822570000000002</v>
          </cell>
        </row>
        <row r="109">
          <cell r="F109" t="str">
            <v>ECU</v>
          </cell>
          <cell r="G109">
            <v>4.0395669999999999</v>
          </cell>
        </row>
        <row r="110">
          <cell r="F110" t="str">
            <v>IRL</v>
          </cell>
          <cell r="G110">
            <v>4.0519189999999998</v>
          </cell>
        </row>
        <row r="111">
          <cell r="F111" t="str">
            <v>IDN</v>
          </cell>
          <cell r="G111">
            <v>4.0658909999999997</v>
          </cell>
        </row>
        <row r="112">
          <cell r="F112" t="str">
            <v>BRA</v>
          </cell>
          <cell r="G112">
            <v>4.1054940000000002</v>
          </cell>
        </row>
        <row r="113">
          <cell r="F113" t="str">
            <v>AUS</v>
          </cell>
          <cell r="G113">
            <v>4.1121759999999998</v>
          </cell>
        </row>
        <row r="114">
          <cell r="F114" t="str">
            <v>GUY</v>
          </cell>
          <cell r="G114">
            <v>4.1576639999999996</v>
          </cell>
        </row>
        <row r="115">
          <cell r="F115" t="str">
            <v>BTN</v>
          </cell>
          <cell r="G115">
            <v>4.1642250000000001</v>
          </cell>
        </row>
        <row r="116">
          <cell r="F116" t="str">
            <v>LAO</v>
          </cell>
          <cell r="G116">
            <v>4.1800990000000002</v>
          </cell>
        </row>
        <row r="117">
          <cell r="F117" t="str">
            <v>CYP</v>
          </cell>
          <cell r="G117">
            <v>4.1872069999999999</v>
          </cell>
        </row>
        <row r="118">
          <cell r="F118" t="str">
            <v>MLT</v>
          </cell>
          <cell r="G118">
            <v>4.199389</v>
          </cell>
        </row>
        <row r="119">
          <cell r="F119" t="str">
            <v>CHN</v>
          </cell>
          <cell r="G119">
            <v>4.2771379999999999</v>
          </cell>
        </row>
        <row r="120">
          <cell r="F120" t="str">
            <v>BRB</v>
          </cell>
          <cell r="G120">
            <v>4.3031920000000001</v>
          </cell>
        </row>
        <row r="121">
          <cell r="F121" t="str">
            <v>JPN</v>
          </cell>
          <cell r="G121">
            <v>4.312462</v>
          </cell>
        </row>
        <row r="122">
          <cell r="F122" t="str">
            <v>RWA</v>
          </cell>
          <cell r="G122">
            <v>4.320074</v>
          </cell>
        </row>
        <row r="123">
          <cell r="F123" t="str">
            <v>THA</v>
          </cell>
          <cell r="G123">
            <v>4.3256189999999997</v>
          </cell>
        </row>
        <row r="124">
          <cell r="F124" t="str">
            <v>BEL</v>
          </cell>
          <cell r="G124">
            <v>4.3800920000000003</v>
          </cell>
        </row>
        <row r="125">
          <cell r="F125" t="str">
            <v>KOR</v>
          </cell>
          <cell r="G125">
            <v>4.424194</v>
          </cell>
        </row>
        <row r="126">
          <cell r="F126" t="str">
            <v>ISL</v>
          </cell>
          <cell r="G126">
            <v>4.4389510000000003</v>
          </cell>
        </row>
        <row r="127">
          <cell r="F127" t="str">
            <v>AUT</v>
          </cell>
          <cell r="G127">
            <v>4.5359210000000001</v>
          </cell>
        </row>
        <row r="128">
          <cell r="F128" t="str">
            <v>BHR</v>
          </cell>
          <cell r="G128">
            <v>4.5945939999999998</v>
          </cell>
        </row>
        <row r="129">
          <cell r="F129" t="str">
            <v>PAN</v>
          </cell>
          <cell r="G129">
            <v>4.6121650000000001</v>
          </cell>
        </row>
        <row r="130">
          <cell r="F130" t="str">
            <v>MYS</v>
          </cell>
          <cell r="G130">
            <v>4.6295109999999999</v>
          </cell>
        </row>
        <row r="131">
          <cell r="F131" t="str">
            <v>CAN</v>
          </cell>
          <cell r="G131">
            <v>4.6384759999999998</v>
          </cell>
        </row>
        <row r="132">
          <cell r="F132" t="str">
            <v>SAU</v>
          </cell>
          <cell r="G132">
            <v>4.6431190000000004</v>
          </cell>
        </row>
        <row r="133">
          <cell r="F133" t="str">
            <v>BRN</v>
          </cell>
          <cell r="G133">
            <v>4.7436790000000002</v>
          </cell>
        </row>
        <row r="134">
          <cell r="F134" t="str">
            <v>OMN</v>
          </cell>
          <cell r="G134">
            <v>4.8164992067567596</v>
          </cell>
        </row>
        <row r="135">
          <cell r="F135" t="str">
            <v>CRI</v>
          </cell>
          <cell r="G135">
            <v>4.8171049999999997</v>
          </cell>
        </row>
        <row r="136">
          <cell r="F136" t="str">
            <v>NLD</v>
          </cell>
          <cell r="G136">
            <v>4.8352259999999996</v>
          </cell>
        </row>
        <row r="137">
          <cell r="F137" t="str">
            <v>GBR</v>
          </cell>
          <cell r="G137">
            <v>5.0096189999999998</v>
          </cell>
        </row>
        <row r="138">
          <cell r="F138" t="str">
            <v>CHL</v>
          </cell>
          <cell r="G138">
            <v>5.0387560000000002</v>
          </cell>
        </row>
        <row r="139">
          <cell r="F139" t="str">
            <v>LUX</v>
          </cell>
          <cell r="G139">
            <v>5.0620609999999999</v>
          </cell>
        </row>
        <row r="140">
          <cell r="F140" t="str">
            <v>SWE</v>
          </cell>
          <cell r="G140">
            <v>5.0856719999999997</v>
          </cell>
        </row>
        <row r="141">
          <cell r="F141" t="str">
            <v>DEU</v>
          </cell>
          <cell r="G141">
            <v>5.0863389999999997</v>
          </cell>
        </row>
        <row r="142">
          <cell r="F142" t="str">
            <v>SGP</v>
          </cell>
          <cell r="G142">
            <v>5.1422980000000003</v>
          </cell>
        </row>
        <row r="143">
          <cell r="F143" t="str">
            <v>HKG</v>
          </cell>
          <cell r="G143">
            <v>5.3851290000000001</v>
          </cell>
        </row>
        <row r="144">
          <cell r="F144" t="str">
            <v>ARE</v>
          </cell>
          <cell r="G144">
            <v>5.5069545133573996</v>
          </cell>
        </row>
        <row r="145">
          <cell r="F145" t="str">
            <v>NOR</v>
          </cell>
          <cell r="G145">
            <v>5.616987</v>
          </cell>
        </row>
        <row r="146">
          <cell r="F146" t="str">
            <v>USA</v>
          </cell>
          <cell r="G146">
            <v>5.6813979999999997</v>
          </cell>
        </row>
        <row r="147">
          <cell r="F147" t="str">
            <v>CHE</v>
          </cell>
          <cell r="G147">
            <v>5.822578</v>
          </cell>
        </row>
        <row r="148">
          <cell r="F148" t="str">
            <v>FIN</v>
          </cell>
          <cell r="G148">
            <v>5.8333329999999997</v>
          </cell>
        </row>
        <row r="149">
          <cell r="F149" t="str">
            <v>QAT</v>
          </cell>
          <cell r="G149">
            <v>5.9703169999999997</v>
          </cell>
        </row>
      </sheetData>
      <sheetData sheetId="12">
        <row r="1">
          <cell r="F1" t="str">
            <v>Entity code</v>
          </cell>
          <cell r="G1" t="str">
            <v>Value</v>
          </cell>
        </row>
        <row r="2">
          <cell r="C2" t="str">
            <v>7.09 Country capacity to attract talent, 1-7 (best)</v>
          </cell>
          <cell r="F2" t="str">
            <v>VEN</v>
          </cell>
          <cell r="G2">
            <v>1.481481</v>
          </cell>
        </row>
        <row r="3">
          <cell r="F3" t="str">
            <v>SRB</v>
          </cell>
          <cell r="G3">
            <v>1.588652</v>
          </cell>
        </row>
        <row r="4">
          <cell r="F4" t="str">
            <v>MDA</v>
          </cell>
          <cell r="G4">
            <v>1.7410080000000001</v>
          </cell>
        </row>
        <row r="5">
          <cell r="F5" t="str">
            <v>IRN</v>
          </cell>
          <cell r="G5">
            <v>1.803642</v>
          </cell>
        </row>
        <row r="6">
          <cell r="F6" t="str">
            <v>BGR</v>
          </cell>
          <cell r="G6">
            <v>1.885399</v>
          </cell>
        </row>
        <row r="7">
          <cell r="F7" t="str">
            <v>HRV</v>
          </cell>
          <cell r="G7">
            <v>1.889726</v>
          </cell>
        </row>
        <row r="8">
          <cell r="F8" t="str">
            <v>BDI</v>
          </cell>
          <cell r="G8">
            <v>1.9013340000000001</v>
          </cell>
        </row>
        <row r="9">
          <cell r="F9" t="str">
            <v>KGZ</v>
          </cell>
          <cell r="G9">
            <v>1.909511</v>
          </cell>
        </row>
        <row r="10">
          <cell r="F10" t="str">
            <v>BIH</v>
          </cell>
          <cell r="G10">
            <v>1.9208921000000001</v>
          </cell>
        </row>
        <row r="11">
          <cell r="F11" t="str">
            <v>DZA</v>
          </cell>
          <cell r="G11">
            <v>1.9611130000000001</v>
          </cell>
        </row>
        <row r="12">
          <cell r="F12" t="str">
            <v>NPL</v>
          </cell>
          <cell r="G12">
            <v>1.985473</v>
          </cell>
        </row>
        <row r="13">
          <cell r="F13" t="str">
            <v>MRT</v>
          </cell>
          <cell r="G13">
            <v>2.0997870000000001</v>
          </cell>
        </row>
        <row r="14">
          <cell r="F14" t="str">
            <v>UKR</v>
          </cell>
          <cell r="G14">
            <v>2.1328480000000001</v>
          </cell>
        </row>
        <row r="15">
          <cell r="F15" t="str">
            <v>LTU</v>
          </cell>
          <cell r="G15">
            <v>2.1392980000000001</v>
          </cell>
        </row>
        <row r="16">
          <cell r="F16" t="str">
            <v>MKD</v>
          </cell>
          <cell r="G16">
            <v>2.1498680000000001</v>
          </cell>
        </row>
        <row r="17">
          <cell r="F17" t="str">
            <v>YEM</v>
          </cell>
          <cell r="G17">
            <v>2.1706289999999999</v>
          </cell>
        </row>
        <row r="18">
          <cell r="F18" t="str">
            <v>ROU</v>
          </cell>
          <cell r="G18">
            <v>2.1708769999999999</v>
          </cell>
        </row>
        <row r="19">
          <cell r="F19" t="str">
            <v>EGY</v>
          </cell>
          <cell r="G19">
            <v>2.1763620000000001</v>
          </cell>
        </row>
        <row r="20">
          <cell r="F20" t="str">
            <v>MNG</v>
          </cell>
          <cell r="G20">
            <v>2.206855</v>
          </cell>
        </row>
        <row r="21">
          <cell r="F21" t="str">
            <v>LBY</v>
          </cell>
          <cell r="G21">
            <v>2.233949</v>
          </cell>
        </row>
        <row r="22">
          <cell r="F22" t="str">
            <v>BFA</v>
          </cell>
          <cell r="G22">
            <v>2.2396319999999998</v>
          </cell>
        </row>
        <row r="23">
          <cell r="F23" t="str">
            <v>GRC</v>
          </cell>
          <cell r="G23">
            <v>2.2620809999999998</v>
          </cell>
        </row>
        <row r="24">
          <cell r="F24" t="str">
            <v>ITA</v>
          </cell>
          <cell r="G24">
            <v>2.3918219999999999</v>
          </cell>
        </row>
        <row r="25">
          <cell r="F25" t="str">
            <v>ARG</v>
          </cell>
          <cell r="G25">
            <v>2.414037</v>
          </cell>
        </row>
        <row r="26">
          <cell r="F26" t="str">
            <v>LBN</v>
          </cell>
          <cell r="G26">
            <v>2.4160550000000001</v>
          </cell>
        </row>
        <row r="27">
          <cell r="F27" t="str">
            <v>BGD</v>
          </cell>
          <cell r="G27">
            <v>2.4250229999999999</v>
          </cell>
        </row>
        <row r="28">
          <cell r="F28" t="str">
            <v>MMR</v>
          </cell>
          <cell r="G28">
            <v>2.4395530000000001</v>
          </cell>
        </row>
        <row r="29">
          <cell r="F29" t="str">
            <v>POL</v>
          </cell>
          <cell r="G29">
            <v>2.4447209999999999</v>
          </cell>
        </row>
        <row r="30">
          <cell r="F30" t="str">
            <v>SVN</v>
          </cell>
          <cell r="G30">
            <v>2.5038109999999998</v>
          </cell>
        </row>
        <row r="31">
          <cell r="F31" t="str">
            <v>SVK</v>
          </cell>
          <cell r="G31">
            <v>2.5172330000000001</v>
          </cell>
        </row>
        <row r="32">
          <cell r="F32" t="str">
            <v>ETH</v>
          </cell>
          <cell r="G32">
            <v>2.544505</v>
          </cell>
        </row>
        <row r="33">
          <cell r="F33" t="str">
            <v>LKA</v>
          </cell>
          <cell r="G33">
            <v>2.547609</v>
          </cell>
        </row>
        <row r="34">
          <cell r="F34" t="str">
            <v>ARM</v>
          </cell>
          <cell r="G34">
            <v>2.5550069999999998</v>
          </cell>
        </row>
        <row r="35">
          <cell r="F35" t="str">
            <v>HUN</v>
          </cell>
          <cell r="G35">
            <v>2.557026</v>
          </cell>
        </row>
        <row r="36">
          <cell r="F36" t="str">
            <v>BEN</v>
          </cell>
          <cell r="G36">
            <v>2.574824</v>
          </cell>
        </row>
        <row r="37">
          <cell r="F37" t="str">
            <v>URY</v>
          </cell>
          <cell r="G37">
            <v>2.6236679999999999</v>
          </cell>
        </row>
        <row r="38">
          <cell r="F38" t="str">
            <v>LVA</v>
          </cell>
          <cell r="G38">
            <v>2.656533</v>
          </cell>
        </row>
        <row r="39">
          <cell r="F39" t="str">
            <v>PAK</v>
          </cell>
          <cell r="G39">
            <v>2.6629330000000002</v>
          </cell>
        </row>
        <row r="40">
          <cell r="F40" t="str">
            <v>HTI</v>
          </cell>
          <cell r="G40">
            <v>2.6718920000000002</v>
          </cell>
        </row>
        <row r="41">
          <cell r="F41" t="str">
            <v>HND</v>
          </cell>
          <cell r="G41">
            <v>2.6761050000000002</v>
          </cell>
        </row>
        <row r="42">
          <cell r="F42" t="str">
            <v>TCD</v>
          </cell>
          <cell r="G42">
            <v>2.6833640000000001</v>
          </cell>
        </row>
        <row r="43">
          <cell r="F43" t="str">
            <v>PRY</v>
          </cell>
          <cell r="G43">
            <v>2.7049460000000001</v>
          </cell>
        </row>
        <row r="44">
          <cell r="F44" t="str">
            <v>GIN</v>
          </cell>
          <cell r="G44">
            <v>2.7175240000000001</v>
          </cell>
        </row>
        <row r="45">
          <cell r="F45" t="str">
            <v>GEO</v>
          </cell>
          <cell r="G45">
            <v>2.75745</v>
          </cell>
        </row>
        <row r="46">
          <cell r="F46" t="str">
            <v>CMR</v>
          </cell>
          <cell r="G46">
            <v>2.76681</v>
          </cell>
        </row>
        <row r="47">
          <cell r="F47" t="str">
            <v>TUN</v>
          </cell>
          <cell r="G47">
            <v>2.824268</v>
          </cell>
        </row>
        <row r="48">
          <cell r="F48" t="str">
            <v>ESP</v>
          </cell>
          <cell r="G48">
            <v>2.8516810000000001</v>
          </cell>
        </row>
        <row r="49">
          <cell r="F49" t="str">
            <v>TLS</v>
          </cell>
          <cell r="G49">
            <v>2.9309889999999998</v>
          </cell>
        </row>
        <row r="50">
          <cell r="F50" t="str">
            <v>ZWE</v>
          </cell>
          <cell r="G50">
            <v>2.9437519999999999</v>
          </cell>
        </row>
        <row r="51">
          <cell r="F51" t="str">
            <v>JAM</v>
          </cell>
          <cell r="G51">
            <v>2.961128</v>
          </cell>
        </row>
        <row r="52">
          <cell r="F52" t="str">
            <v>UGA</v>
          </cell>
          <cell r="G52">
            <v>2.963352</v>
          </cell>
        </row>
        <row r="53">
          <cell r="F53" t="str">
            <v>RUS</v>
          </cell>
          <cell r="G53">
            <v>3.0033590000000001</v>
          </cell>
        </row>
        <row r="54">
          <cell r="F54" t="str">
            <v>EST</v>
          </cell>
          <cell r="G54">
            <v>3.0080969999999998</v>
          </cell>
        </row>
        <row r="55">
          <cell r="F55" t="str">
            <v>MDG</v>
          </cell>
          <cell r="G55">
            <v>3.0160149999999999</v>
          </cell>
        </row>
        <row r="56">
          <cell r="F56" t="str">
            <v>GTM</v>
          </cell>
          <cell r="G56">
            <v>3.0514220000000001</v>
          </cell>
        </row>
        <row r="57">
          <cell r="F57" t="str">
            <v>SWZ</v>
          </cell>
          <cell r="G57">
            <v>3.061518</v>
          </cell>
        </row>
        <row r="58">
          <cell r="F58" t="str">
            <v>MNE</v>
          </cell>
          <cell r="G58">
            <v>3.0991610000000001</v>
          </cell>
        </row>
        <row r="59">
          <cell r="F59" t="str">
            <v>COL</v>
          </cell>
          <cell r="G59">
            <v>3.1118640000000002</v>
          </cell>
        </row>
        <row r="60">
          <cell r="F60" t="str">
            <v>TZA</v>
          </cell>
          <cell r="G60">
            <v>3.142503</v>
          </cell>
        </row>
        <row r="61">
          <cell r="F61" t="str">
            <v>TUR</v>
          </cell>
          <cell r="G61">
            <v>3.1854439999999999</v>
          </cell>
        </row>
        <row r="62">
          <cell r="F62" t="str">
            <v>PRT</v>
          </cell>
          <cell r="G62">
            <v>3.1857799999999998</v>
          </cell>
        </row>
        <row r="63">
          <cell r="F63" t="str">
            <v>CZE</v>
          </cell>
          <cell r="G63">
            <v>3.200955</v>
          </cell>
        </row>
        <row r="64">
          <cell r="F64" t="str">
            <v>PHL</v>
          </cell>
          <cell r="G64">
            <v>3.2441870000000002</v>
          </cell>
        </row>
        <row r="65">
          <cell r="F65" t="str">
            <v>PRI</v>
          </cell>
          <cell r="G65">
            <v>3.253606</v>
          </cell>
        </row>
        <row r="66">
          <cell r="F66" t="str">
            <v>LSO</v>
          </cell>
          <cell r="G66">
            <v>3.2730009999999998</v>
          </cell>
        </row>
        <row r="67">
          <cell r="F67" t="str">
            <v>DOM</v>
          </cell>
          <cell r="G67">
            <v>3.2855699999999999</v>
          </cell>
        </row>
        <row r="68">
          <cell r="F68" t="str">
            <v>BOL</v>
          </cell>
          <cell r="G68">
            <v>3.3000989999999999</v>
          </cell>
        </row>
        <row r="69">
          <cell r="F69" t="str">
            <v>SLE</v>
          </cell>
          <cell r="G69">
            <v>3.3082959999999999</v>
          </cell>
        </row>
        <row r="70">
          <cell r="F70" t="str">
            <v>JPN</v>
          </cell>
          <cell r="G70">
            <v>3.315706</v>
          </cell>
        </row>
        <row r="71">
          <cell r="F71" t="str">
            <v>MEX</v>
          </cell>
          <cell r="G71">
            <v>3.3215690000000002</v>
          </cell>
        </row>
        <row r="72">
          <cell r="F72" t="str">
            <v>NIC</v>
          </cell>
          <cell r="G72">
            <v>3.3368280000000001</v>
          </cell>
        </row>
        <row r="73">
          <cell r="F73" t="str">
            <v>BWA</v>
          </cell>
          <cell r="G73">
            <v>3.3368899999999999</v>
          </cell>
        </row>
        <row r="74">
          <cell r="F74" t="str">
            <v>CYP</v>
          </cell>
          <cell r="G74">
            <v>3.3884840000000001</v>
          </cell>
        </row>
        <row r="75">
          <cell r="F75" t="str">
            <v>MLI</v>
          </cell>
          <cell r="G75">
            <v>3.4029199999999999</v>
          </cell>
        </row>
        <row r="76">
          <cell r="F76" t="str">
            <v>LAO</v>
          </cell>
          <cell r="G76">
            <v>3.410539</v>
          </cell>
        </row>
        <row r="77">
          <cell r="F77" t="str">
            <v>ISL</v>
          </cell>
          <cell r="G77">
            <v>3.4144209999999999</v>
          </cell>
        </row>
        <row r="78">
          <cell r="F78" t="str">
            <v>NAM</v>
          </cell>
          <cell r="G78">
            <v>3.457989</v>
          </cell>
        </row>
        <row r="79">
          <cell r="F79" t="str">
            <v>CPV</v>
          </cell>
          <cell r="G79">
            <v>3.4733329999999998</v>
          </cell>
        </row>
        <row r="80">
          <cell r="F80" t="str">
            <v>CIV</v>
          </cell>
          <cell r="G80">
            <v>3.4823539999999999</v>
          </cell>
        </row>
        <row r="81">
          <cell r="F81" t="str">
            <v>VNM</v>
          </cell>
          <cell r="G81">
            <v>3.4989400000000002</v>
          </cell>
        </row>
        <row r="82">
          <cell r="F82" t="str">
            <v>FIN</v>
          </cell>
          <cell r="G82">
            <v>3.5135139999999998</v>
          </cell>
        </row>
        <row r="83">
          <cell r="F83" t="str">
            <v>ISR</v>
          </cell>
          <cell r="G83">
            <v>3.5153439999999998</v>
          </cell>
        </row>
        <row r="84">
          <cell r="F84" t="str">
            <v>SUR</v>
          </cell>
          <cell r="G84">
            <v>3.5240300000000002</v>
          </cell>
        </row>
        <row r="85">
          <cell r="F85" t="str">
            <v>ZMB</v>
          </cell>
          <cell r="G85">
            <v>3.558764</v>
          </cell>
        </row>
        <row r="86">
          <cell r="F86" t="str">
            <v>GMB</v>
          </cell>
          <cell r="G86">
            <v>3.5787339999999999</v>
          </cell>
        </row>
        <row r="87">
          <cell r="F87" t="str">
            <v>ALB</v>
          </cell>
          <cell r="G87">
            <v>3.5914510000000002</v>
          </cell>
        </row>
        <row r="88">
          <cell r="F88" t="str">
            <v>SEN</v>
          </cell>
          <cell r="G88">
            <v>3.6100880000000002</v>
          </cell>
        </row>
        <row r="89">
          <cell r="F89" t="str">
            <v>GAB</v>
          </cell>
          <cell r="G89">
            <v>3.6177839999999999</v>
          </cell>
        </row>
        <row r="90">
          <cell r="F90" t="str">
            <v>MWI</v>
          </cell>
          <cell r="G90">
            <v>3.6278139999999999</v>
          </cell>
        </row>
        <row r="91">
          <cell r="F91" t="str">
            <v>TWN</v>
          </cell>
          <cell r="G91">
            <v>3.6444510000000001</v>
          </cell>
        </row>
        <row r="92">
          <cell r="F92" t="str">
            <v>BTN</v>
          </cell>
          <cell r="G92">
            <v>3.65448</v>
          </cell>
        </row>
        <row r="93">
          <cell r="F93" t="str">
            <v>JOR</v>
          </cell>
          <cell r="G93">
            <v>3.66340977142857</v>
          </cell>
        </row>
        <row r="94">
          <cell r="F94" t="str">
            <v>MOZ</v>
          </cell>
          <cell r="G94">
            <v>3.6760480000000002</v>
          </cell>
        </row>
        <row r="95">
          <cell r="F95" t="str">
            <v>ZAF</v>
          </cell>
          <cell r="G95">
            <v>3.7185800000000002</v>
          </cell>
        </row>
        <row r="96">
          <cell r="F96" t="str">
            <v>IND</v>
          </cell>
          <cell r="G96">
            <v>3.7187540000000001</v>
          </cell>
        </row>
        <row r="97">
          <cell r="F97" t="str">
            <v>BRA</v>
          </cell>
          <cell r="G97">
            <v>3.7322760000000001</v>
          </cell>
        </row>
        <row r="98">
          <cell r="F98" t="str">
            <v>DNK</v>
          </cell>
          <cell r="G98">
            <v>3.773371</v>
          </cell>
        </row>
        <row r="99">
          <cell r="F99" t="str">
            <v>KHM</v>
          </cell>
          <cell r="G99">
            <v>3.7960980000000002</v>
          </cell>
        </row>
        <row r="100">
          <cell r="F100" t="str">
            <v>KEN</v>
          </cell>
          <cell r="G100">
            <v>3.8060870000000002</v>
          </cell>
        </row>
        <row r="101">
          <cell r="F101" t="str">
            <v>SLV</v>
          </cell>
          <cell r="G101">
            <v>3.8139530000000001</v>
          </cell>
        </row>
        <row r="102">
          <cell r="F102" t="str">
            <v>NGA</v>
          </cell>
          <cell r="G102">
            <v>3.8198750000000001</v>
          </cell>
        </row>
        <row r="103">
          <cell r="F103" t="str">
            <v>AGO</v>
          </cell>
          <cell r="G103">
            <v>3.8235290000000002</v>
          </cell>
        </row>
        <row r="104">
          <cell r="F104" t="str">
            <v>BEL</v>
          </cell>
          <cell r="G104">
            <v>3.852112</v>
          </cell>
        </row>
        <row r="105">
          <cell r="F105" t="str">
            <v>KWT</v>
          </cell>
          <cell r="G105">
            <v>3.8611110000000002</v>
          </cell>
        </row>
        <row r="106">
          <cell r="F106" t="str">
            <v>FRA</v>
          </cell>
          <cell r="G106">
            <v>3.8761060000000001</v>
          </cell>
        </row>
        <row r="107">
          <cell r="F107" t="str">
            <v>MAR</v>
          </cell>
          <cell r="G107">
            <v>3.8829020000000001</v>
          </cell>
        </row>
        <row r="108">
          <cell r="F108" t="str">
            <v>MUS</v>
          </cell>
          <cell r="G108">
            <v>3.8861370000000002</v>
          </cell>
        </row>
        <row r="109">
          <cell r="F109" t="str">
            <v>KAZ</v>
          </cell>
          <cell r="G109">
            <v>3.9385059999999998</v>
          </cell>
        </row>
        <row r="110">
          <cell r="F110" t="str">
            <v>GHA</v>
          </cell>
          <cell r="G110">
            <v>3.94326</v>
          </cell>
        </row>
        <row r="111">
          <cell r="F111" t="str">
            <v>GUY</v>
          </cell>
          <cell r="G111">
            <v>3.9450409999999998</v>
          </cell>
        </row>
        <row r="112">
          <cell r="F112" t="str">
            <v>CRI</v>
          </cell>
          <cell r="G112">
            <v>3.9815809999999998</v>
          </cell>
        </row>
        <row r="113">
          <cell r="F113" t="str">
            <v>PER</v>
          </cell>
          <cell r="G113">
            <v>4.0582010000000004</v>
          </cell>
        </row>
        <row r="114">
          <cell r="F114" t="str">
            <v>LBR</v>
          </cell>
          <cell r="G114">
            <v>4.0717150000000002</v>
          </cell>
        </row>
        <row r="115">
          <cell r="F115" t="str">
            <v>ECU</v>
          </cell>
          <cell r="G115">
            <v>4.0979749999999999</v>
          </cell>
        </row>
        <row r="116">
          <cell r="F116" t="str">
            <v>AZE</v>
          </cell>
          <cell r="G116">
            <v>4.1006689999999999</v>
          </cell>
        </row>
        <row r="117">
          <cell r="F117" t="str">
            <v>TTO</v>
          </cell>
          <cell r="G117">
            <v>4.1027779999999998</v>
          </cell>
        </row>
        <row r="118">
          <cell r="F118" t="str">
            <v>THA</v>
          </cell>
          <cell r="G118">
            <v>4.1148660000000001</v>
          </cell>
        </row>
        <row r="119">
          <cell r="F119" t="str">
            <v>KOR</v>
          </cell>
          <cell r="G119">
            <v>4.139119</v>
          </cell>
        </row>
        <row r="120">
          <cell r="F120" t="str">
            <v>AUT</v>
          </cell>
          <cell r="G120">
            <v>4.2491050000000001</v>
          </cell>
        </row>
        <row r="121">
          <cell r="F121" t="str">
            <v>NZL</v>
          </cell>
          <cell r="G121">
            <v>4.3084090000000002</v>
          </cell>
        </row>
        <row r="122">
          <cell r="F122" t="str">
            <v>IDN</v>
          </cell>
          <cell r="G122">
            <v>4.3125070000000001</v>
          </cell>
        </row>
        <row r="123">
          <cell r="F123" t="str">
            <v>BRN</v>
          </cell>
          <cell r="G123">
            <v>4.3679240000000004</v>
          </cell>
        </row>
        <row r="124">
          <cell r="F124" t="str">
            <v>CHN</v>
          </cell>
          <cell r="G124">
            <v>4.3861590000000001</v>
          </cell>
        </row>
        <row r="125">
          <cell r="F125" t="str">
            <v>SWE</v>
          </cell>
          <cell r="G125">
            <v>4.4112859999999996</v>
          </cell>
        </row>
        <row r="126">
          <cell r="F126" t="str">
            <v>CHL</v>
          </cell>
          <cell r="G126">
            <v>4.5030799999999997</v>
          </cell>
        </row>
        <row r="127">
          <cell r="F127" t="str">
            <v>RWA</v>
          </cell>
          <cell r="G127">
            <v>4.6099639999999997</v>
          </cell>
        </row>
        <row r="128">
          <cell r="F128" t="str">
            <v>MYS</v>
          </cell>
          <cell r="G128">
            <v>4.6303830000000001</v>
          </cell>
        </row>
        <row r="129">
          <cell r="F129" t="str">
            <v>BRB</v>
          </cell>
          <cell r="G129">
            <v>4.6738200000000001</v>
          </cell>
        </row>
        <row r="130">
          <cell r="F130" t="str">
            <v>DEU</v>
          </cell>
          <cell r="G130">
            <v>4.6911529999999999</v>
          </cell>
        </row>
        <row r="131">
          <cell r="F131" t="str">
            <v>MLT</v>
          </cell>
          <cell r="G131">
            <v>4.707001</v>
          </cell>
        </row>
        <row r="132">
          <cell r="F132" t="str">
            <v>NLD</v>
          </cell>
          <cell r="G132">
            <v>4.7311290000000001</v>
          </cell>
        </row>
        <row r="133">
          <cell r="F133" t="str">
            <v>AUS</v>
          </cell>
          <cell r="G133">
            <v>4.7328270000000003</v>
          </cell>
        </row>
        <row r="134">
          <cell r="F134" t="str">
            <v>SYC</v>
          </cell>
          <cell r="G134">
            <v>4.733333</v>
          </cell>
        </row>
        <row r="135">
          <cell r="F135" t="str">
            <v>OMN</v>
          </cell>
          <cell r="G135">
            <v>4.8164992067567596</v>
          </cell>
        </row>
        <row r="136">
          <cell r="F136" t="str">
            <v>SAU</v>
          </cell>
          <cell r="G136">
            <v>4.8738089999999996</v>
          </cell>
        </row>
        <row r="137">
          <cell r="F137" t="str">
            <v>BHR</v>
          </cell>
          <cell r="G137">
            <v>5.0270270000000004</v>
          </cell>
        </row>
        <row r="138">
          <cell r="F138" t="str">
            <v>IRL</v>
          </cell>
          <cell r="G138">
            <v>5.033239</v>
          </cell>
        </row>
        <row r="139">
          <cell r="F139" t="str">
            <v>NOR</v>
          </cell>
          <cell r="G139">
            <v>5.0500420000000004</v>
          </cell>
        </row>
        <row r="140">
          <cell r="F140" t="str">
            <v>PAN</v>
          </cell>
          <cell r="G140">
            <v>5.1213220000000002</v>
          </cell>
        </row>
        <row r="141">
          <cell r="F141" t="str">
            <v>CAN</v>
          </cell>
          <cell r="G141">
            <v>5.1237110000000001</v>
          </cell>
        </row>
        <row r="142">
          <cell r="F142" t="str">
            <v>LUX</v>
          </cell>
          <cell r="G142">
            <v>5.4348229999999997</v>
          </cell>
        </row>
        <row r="143">
          <cell r="F143" t="str">
            <v>ARE</v>
          </cell>
          <cell r="G143">
            <v>5.5069545133573996</v>
          </cell>
        </row>
        <row r="144">
          <cell r="F144" t="str">
            <v>USA</v>
          </cell>
          <cell r="G144">
            <v>5.7419789999999997</v>
          </cell>
        </row>
        <row r="145">
          <cell r="F145" t="str">
            <v>HKG</v>
          </cell>
          <cell r="G145">
            <v>5.7436590000000001</v>
          </cell>
        </row>
        <row r="146">
          <cell r="F146" t="str">
            <v>GBR</v>
          </cell>
          <cell r="G146">
            <v>5.8316020000000002</v>
          </cell>
        </row>
        <row r="147">
          <cell r="F147" t="str">
            <v>QAT</v>
          </cell>
          <cell r="G147">
            <v>5.985881</v>
          </cell>
        </row>
        <row r="148">
          <cell r="F148" t="str">
            <v>SGP</v>
          </cell>
          <cell r="G148">
            <v>6.0083440000000001</v>
          </cell>
        </row>
        <row r="149">
          <cell r="F149" t="str">
            <v>CHE</v>
          </cell>
          <cell r="G149">
            <v>6.0778480000000004</v>
          </cell>
        </row>
      </sheetData>
      <sheetData sheetId="13">
        <row r="1">
          <cell r="F1" t="str">
            <v>Entity code</v>
          </cell>
          <cell r="G1" t="str">
            <v>Value</v>
          </cell>
        </row>
        <row r="2">
          <cell r="C2" t="str">
            <v>7.10 Women in labor force, ratio to men</v>
          </cell>
          <cell r="F2" t="str">
            <v>DZA</v>
          </cell>
          <cell r="G2">
            <v>0.208222811671088</v>
          </cell>
        </row>
        <row r="3">
          <cell r="F3" t="str">
            <v>IRN</v>
          </cell>
          <cell r="G3">
            <v>0.22727272727272699</v>
          </cell>
        </row>
        <row r="4">
          <cell r="F4" t="str">
            <v>JOR</v>
          </cell>
          <cell r="G4">
            <v>0.23657474600870801</v>
          </cell>
        </row>
        <row r="5">
          <cell r="F5" t="str">
            <v>SAU</v>
          </cell>
          <cell r="G5">
            <v>0.24047306176084099</v>
          </cell>
        </row>
        <row r="6">
          <cell r="F6" t="str">
            <v>PAK</v>
          </cell>
          <cell r="G6">
            <v>0.26775320139697301</v>
          </cell>
        </row>
        <row r="7">
          <cell r="F7" t="str">
            <v>EGY</v>
          </cell>
          <cell r="G7">
            <v>0.323943661971831</v>
          </cell>
        </row>
        <row r="8">
          <cell r="F8" t="str">
            <v>LBN</v>
          </cell>
          <cell r="G8">
            <v>0.32934926958831301</v>
          </cell>
        </row>
        <row r="9">
          <cell r="F9" t="str">
            <v>MAR</v>
          </cell>
          <cell r="G9">
            <v>0.33716475095785398</v>
          </cell>
        </row>
        <row r="10">
          <cell r="F10" t="str">
            <v>YEM</v>
          </cell>
          <cell r="G10">
            <v>0.35054347826087001</v>
          </cell>
        </row>
        <row r="11">
          <cell r="F11" t="str">
            <v>OMN</v>
          </cell>
          <cell r="G11">
            <v>0.35784313725490202</v>
          </cell>
        </row>
        <row r="12">
          <cell r="F12" t="str">
            <v>MRT</v>
          </cell>
          <cell r="G12">
            <v>0.362953692115144</v>
          </cell>
        </row>
        <row r="13">
          <cell r="F13" t="str">
            <v>IND</v>
          </cell>
          <cell r="G13">
            <v>0.36462093862815897</v>
          </cell>
        </row>
        <row r="14">
          <cell r="F14" t="str">
            <v>TUN</v>
          </cell>
          <cell r="G14">
            <v>0.37162162162162199</v>
          </cell>
        </row>
        <row r="15">
          <cell r="F15" t="str">
            <v>LBY</v>
          </cell>
          <cell r="G15">
            <v>0.400500625782228</v>
          </cell>
        </row>
        <row r="16">
          <cell r="F16" t="str">
            <v>TUR</v>
          </cell>
          <cell r="G16">
            <v>0.40132450331125802</v>
          </cell>
        </row>
        <row r="17">
          <cell r="F17" t="str">
            <v>BHR</v>
          </cell>
          <cell r="G17">
            <v>0.45875706214689299</v>
          </cell>
        </row>
        <row r="18">
          <cell r="F18" t="str">
            <v>LKA</v>
          </cell>
          <cell r="G18">
            <v>0.46855733662145499</v>
          </cell>
        </row>
        <row r="19">
          <cell r="F19" t="str">
            <v>ARE</v>
          </cell>
          <cell r="G19">
            <v>0.476190476190476</v>
          </cell>
        </row>
        <row r="20">
          <cell r="F20" t="str">
            <v>HND</v>
          </cell>
          <cell r="G20">
            <v>0.51834319526627204</v>
          </cell>
        </row>
        <row r="21">
          <cell r="F21" t="str">
            <v>TLS</v>
          </cell>
          <cell r="G21">
            <v>0.52652519893899197</v>
          </cell>
        </row>
        <row r="22">
          <cell r="F22" t="str">
            <v>GUY</v>
          </cell>
          <cell r="G22">
            <v>0.52784503631961299</v>
          </cell>
        </row>
        <row r="23">
          <cell r="F23" t="str">
            <v>KWT</v>
          </cell>
          <cell r="G23">
            <v>0.52899408284023697</v>
          </cell>
        </row>
        <row r="24">
          <cell r="F24" t="str">
            <v>MLI</v>
          </cell>
          <cell r="G24">
            <v>0.53455571227080401</v>
          </cell>
        </row>
        <row r="25">
          <cell r="F25" t="str">
            <v>MLT</v>
          </cell>
          <cell r="G25">
            <v>0.54871794871794899</v>
          </cell>
        </row>
        <row r="26">
          <cell r="F26" t="str">
            <v>QAT</v>
          </cell>
          <cell r="G26">
            <v>0.55439330543933096</v>
          </cell>
        </row>
        <row r="27">
          <cell r="F27" t="str">
            <v>MEX</v>
          </cell>
          <cell r="G27">
            <v>0.55966587112171795</v>
          </cell>
        </row>
        <row r="28">
          <cell r="F28" t="str">
            <v>GTM</v>
          </cell>
          <cell r="G28">
            <v>0.56333333333333302</v>
          </cell>
        </row>
        <row r="29">
          <cell r="F29" t="str">
            <v>MYS</v>
          </cell>
          <cell r="G29">
            <v>0.58681875792141902</v>
          </cell>
        </row>
        <row r="30">
          <cell r="F30" t="str">
            <v>NIC</v>
          </cell>
          <cell r="G30">
            <v>0.59196102314250898</v>
          </cell>
        </row>
        <row r="31">
          <cell r="F31" t="str">
            <v>CRI</v>
          </cell>
          <cell r="G31">
            <v>0.59928229665071797</v>
          </cell>
        </row>
        <row r="32">
          <cell r="F32" t="str">
            <v>MUS</v>
          </cell>
          <cell r="G32">
            <v>0.6</v>
          </cell>
        </row>
        <row r="33">
          <cell r="F33" t="str">
            <v>SUR</v>
          </cell>
          <cell r="G33">
            <v>0.60354223433242504</v>
          </cell>
        </row>
        <row r="34">
          <cell r="F34" t="str">
            <v>PAN</v>
          </cell>
          <cell r="G34">
            <v>0.61547344110854496</v>
          </cell>
        </row>
        <row r="35">
          <cell r="F35" t="str">
            <v>IDN</v>
          </cell>
          <cell r="G35">
            <v>0.61645422943221295</v>
          </cell>
        </row>
        <row r="36">
          <cell r="F36" t="str">
            <v>SLV</v>
          </cell>
          <cell r="G36">
            <v>0.61735941320293397</v>
          </cell>
        </row>
        <row r="37">
          <cell r="F37" t="str">
            <v>SWZ</v>
          </cell>
          <cell r="G37">
            <v>0.625348189415042</v>
          </cell>
        </row>
        <row r="38">
          <cell r="F38" t="str">
            <v>BIH</v>
          </cell>
          <cell r="G38">
            <v>0.62666666666666704</v>
          </cell>
        </row>
        <row r="39">
          <cell r="F39" t="str">
            <v>PHL</v>
          </cell>
          <cell r="G39">
            <v>0.62917181705809599</v>
          </cell>
        </row>
        <row r="40">
          <cell r="F40" t="str">
            <v>CPV</v>
          </cell>
          <cell r="G40">
            <v>0.63646922183507504</v>
          </cell>
        </row>
        <row r="41">
          <cell r="F41" t="str">
            <v>CIV</v>
          </cell>
          <cell r="G41">
            <v>0.63980463980463997</v>
          </cell>
        </row>
        <row r="42">
          <cell r="F42" t="str">
            <v>MKD</v>
          </cell>
          <cell r="G42">
            <v>0.64826700898587897</v>
          </cell>
        </row>
        <row r="43">
          <cell r="F43" t="str">
            <v>VEN</v>
          </cell>
          <cell r="G43">
            <v>0.65906362545018005</v>
          </cell>
        </row>
        <row r="44">
          <cell r="F44" t="str">
            <v>CHL</v>
          </cell>
          <cell r="G44">
            <v>0.66245259165613102</v>
          </cell>
        </row>
        <row r="45">
          <cell r="F45" t="str">
            <v>DOM</v>
          </cell>
          <cell r="G45">
            <v>0.66465621230398098</v>
          </cell>
        </row>
        <row r="46">
          <cell r="F46" t="str">
            <v>ECU</v>
          </cell>
          <cell r="G46">
            <v>0.66549295774647899</v>
          </cell>
        </row>
        <row r="47">
          <cell r="F47" t="str">
            <v>ARG</v>
          </cell>
          <cell r="G47">
            <v>0.66748466257668704</v>
          </cell>
        </row>
        <row r="48">
          <cell r="F48" t="str">
            <v>PRY</v>
          </cell>
          <cell r="G48">
            <v>0.67604049493813301</v>
          </cell>
        </row>
        <row r="49">
          <cell r="F49" t="str">
            <v>PRI</v>
          </cell>
          <cell r="G49">
            <v>0.67845659163987104</v>
          </cell>
        </row>
        <row r="50">
          <cell r="F50" t="str">
            <v>BGD</v>
          </cell>
          <cell r="G50">
            <v>0.68894009216589902</v>
          </cell>
        </row>
        <row r="51">
          <cell r="F51" t="str">
            <v>ITA</v>
          </cell>
          <cell r="G51">
            <v>0.69293478260869601</v>
          </cell>
        </row>
        <row r="52">
          <cell r="F52" t="str">
            <v>COL</v>
          </cell>
          <cell r="G52">
            <v>0.71619975639464095</v>
          </cell>
        </row>
        <row r="53">
          <cell r="F53" t="str">
            <v>KOR</v>
          </cell>
          <cell r="G53">
            <v>0.72015915119363405</v>
          </cell>
        </row>
        <row r="54">
          <cell r="F54" t="str">
            <v>KGZ</v>
          </cell>
          <cell r="G54">
            <v>0.72358722358722305</v>
          </cell>
        </row>
        <row r="55">
          <cell r="F55" t="str">
            <v>ALB</v>
          </cell>
          <cell r="G55">
            <v>0.72409326424870502</v>
          </cell>
        </row>
        <row r="56">
          <cell r="F56" t="str">
            <v>TTO</v>
          </cell>
          <cell r="G56">
            <v>0.72858866103739395</v>
          </cell>
        </row>
        <row r="57">
          <cell r="F57" t="str">
            <v>BRN</v>
          </cell>
          <cell r="G57">
            <v>0.72875000000000001</v>
          </cell>
        </row>
        <row r="58">
          <cell r="F58" t="str">
            <v>GRC</v>
          </cell>
          <cell r="G58">
            <v>0.73384030418250901</v>
          </cell>
        </row>
        <row r="59">
          <cell r="F59" t="str">
            <v>ARM</v>
          </cell>
          <cell r="G59">
            <v>0.737550471063257</v>
          </cell>
        </row>
        <row r="60">
          <cell r="F60" t="str">
            <v>JPN</v>
          </cell>
          <cell r="G60">
            <v>0.74440518256772703</v>
          </cell>
        </row>
        <row r="61">
          <cell r="F61" t="str">
            <v>SEN</v>
          </cell>
          <cell r="G61">
            <v>0.74581939799331098</v>
          </cell>
        </row>
        <row r="62">
          <cell r="F62" t="str">
            <v>ZAF</v>
          </cell>
          <cell r="G62">
            <v>0.746835443037975</v>
          </cell>
        </row>
        <row r="63">
          <cell r="F63" t="str">
            <v>TWN</v>
          </cell>
          <cell r="G63">
            <v>0.74951252437378102</v>
          </cell>
        </row>
        <row r="64">
          <cell r="F64" t="str">
            <v>BRA</v>
          </cell>
          <cell r="G64">
            <v>0.75644028103044503</v>
          </cell>
        </row>
        <row r="65">
          <cell r="F65" t="str">
            <v>HKG</v>
          </cell>
          <cell r="G65">
            <v>0.75928297055057603</v>
          </cell>
        </row>
        <row r="66">
          <cell r="F66" t="str">
            <v>SGP</v>
          </cell>
          <cell r="G66">
            <v>0.762424242424242</v>
          </cell>
        </row>
        <row r="67">
          <cell r="F67" t="str">
            <v>NGA</v>
          </cell>
          <cell r="G67">
            <v>0.76311605723370401</v>
          </cell>
        </row>
        <row r="68">
          <cell r="F68" t="str">
            <v>GEO</v>
          </cell>
          <cell r="G68">
            <v>0.76554404145077704</v>
          </cell>
        </row>
        <row r="69">
          <cell r="F69" t="str">
            <v>SRB</v>
          </cell>
          <cell r="G69">
            <v>0.76987447698744804</v>
          </cell>
        </row>
        <row r="70">
          <cell r="F70" t="str">
            <v>MNE</v>
          </cell>
          <cell r="G70">
            <v>0.76987447698744804</v>
          </cell>
        </row>
        <row r="71">
          <cell r="F71" t="str">
            <v>CZE</v>
          </cell>
          <cell r="G71">
            <v>0.78005115089514099</v>
          </cell>
        </row>
        <row r="72">
          <cell r="F72" t="str">
            <v>URY</v>
          </cell>
          <cell r="G72">
            <v>0.78077373974208697</v>
          </cell>
        </row>
        <row r="73">
          <cell r="F73" t="str">
            <v>ROU</v>
          </cell>
          <cell r="G73">
            <v>0.78103207810320796</v>
          </cell>
        </row>
        <row r="74">
          <cell r="F74" t="str">
            <v>LUX</v>
          </cell>
          <cell r="G74">
            <v>0.79392338177014499</v>
          </cell>
        </row>
        <row r="75">
          <cell r="F75" t="str">
            <v>BOL</v>
          </cell>
          <cell r="G75">
            <v>0.79708383961117901</v>
          </cell>
        </row>
        <row r="76">
          <cell r="F76" t="str">
            <v>IRL</v>
          </cell>
          <cell r="G76">
            <v>0.80208333333333304</v>
          </cell>
        </row>
        <row r="77">
          <cell r="F77" t="str">
            <v>LSO</v>
          </cell>
          <cell r="G77">
            <v>0.80536912751677803</v>
          </cell>
        </row>
        <row r="78">
          <cell r="F78" t="str">
            <v>SVK</v>
          </cell>
          <cell r="G78">
            <v>0.80551905387647804</v>
          </cell>
        </row>
        <row r="79">
          <cell r="F79" t="str">
            <v>PER</v>
          </cell>
          <cell r="G79">
            <v>0.80946882217090099</v>
          </cell>
        </row>
        <row r="80">
          <cell r="F80" t="str">
            <v>TCD</v>
          </cell>
          <cell r="G80">
            <v>0.81296758104738198</v>
          </cell>
        </row>
        <row r="81">
          <cell r="F81" t="str">
            <v>POL</v>
          </cell>
          <cell r="G81">
            <v>0.81353591160220995</v>
          </cell>
        </row>
        <row r="82">
          <cell r="F82" t="str">
            <v>JAM</v>
          </cell>
          <cell r="G82">
            <v>0.81515957446808496</v>
          </cell>
        </row>
        <row r="83">
          <cell r="F83" t="str">
            <v>ESP</v>
          </cell>
          <cell r="G83">
            <v>0.81582200247218795</v>
          </cell>
        </row>
        <row r="84">
          <cell r="F84" t="str">
            <v>AGO</v>
          </cell>
          <cell r="G84">
            <v>0.82156611039794603</v>
          </cell>
        </row>
        <row r="85">
          <cell r="F85" t="str">
            <v>THA</v>
          </cell>
          <cell r="G85">
            <v>0.82408500590318801</v>
          </cell>
        </row>
        <row r="86">
          <cell r="F86" t="str">
            <v>HUN</v>
          </cell>
          <cell r="G86">
            <v>0.828445747800586</v>
          </cell>
        </row>
        <row r="87">
          <cell r="F87" t="str">
            <v>GIN</v>
          </cell>
          <cell r="G87">
            <v>0.84025157232704395</v>
          </cell>
        </row>
        <row r="88">
          <cell r="F88" t="str">
            <v>BEL</v>
          </cell>
          <cell r="G88">
            <v>0.841032608695652</v>
          </cell>
        </row>
        <row r="89">
          <cell r="F89" t="str">
            <v>HRV</v>
          </cell>
          <cell r="G89">
            <v>0.84285714285714297</v>
          </cell>
        </row>
        <row r="90">
          <cell r="F90" t="str">
            <v>AUS</v>
          </cell>
          <cell r="G90">
            <v>0.84439083232810597</v>
          </cell>
        </row>
        <row r="91">
          <cell r="F91" t="str">
            <v>NAM</v>
          </cell>
          <cell r="G91">
            <v>0.84497206703910599</v>
          </cell>
        </row>
        <row r="92">
          <cell r="F92" t="str">
            <v>MNG</v>
          </cell>
          <cell r="G92">
            <v>0.84546805349182796</v>
          </cell>
        </row>
        <row r="93">
          <cell r="F93" t="str">
            <v>CYP</v>
          </cell>
          <cell r="G93">
            <v>0.84732824427480902</v>
          </cell>
        </row>
        <row r="94">
          <cell r="F94" t="str">
            <v>CMR</v>
          </cell>
          <cell r="G94">
            <v>0.84754521963824303</v>
          </cell>
        </row>
        <row r="95">
          <cell r="F95" t="str">
            <v>GBR</v>
          </cell>
          <cell r="G95">
            <v>0.85344827586206895</v>
          </cell>
        </row>
        <row r="96">
          <cell r="F96" t="str">
            <v>ZMB</v>
          </cell>
          <cell r="G96">
            <v>0.85365853658536595</v>
          </cell>
        </row>
        <row r="97">
          <cell r="F97" t="str">
            <v>UKR</v>
          </cell>
          <cell r="G97">
            <v>0.85537190082644599</v>
          </cell>
        </row>
        <row r="98">
          <cell r="F98" t="str">
            <v>DEU</v>
          </cell>
          <cell r="G98">
            <v>0.85714285714285698</v>
          </cell>
        </row>
        <row r="99">
          <cell r="F99" t="str">
            <v>AUT</v>
          </cell>
          <cell r="G99">
            <v>0.85749690210656804</v>
          </cell>
        </row>
        <row r="100">
          <cell r="F100" t="str">
            <v>KEN</v>
          </cell>
          <cell r="G100">
            <v>0.85952712100139095</v>
          </cell>
        </row>
        <row r="101">
          <cell r="F101" t="str">
            <v>NZL</v>
          </cell>
          <cell r="G101">
            <v>0.85988023952095805</v>
          </cell>
        </row>
        <row r="102">
          <cell r="F102" t="str">
            <v>GAB</v>
          </cell>
          <cell r="G102">
            <v>0.85993975903614495</v>
          </cell>
        </row>
        <row r="103">
          <cell r="F103" t="str">
            <v>USA</v>
          </cell>
          <cell r="G103">
            <v>0.86171574903969295</v>
          </cell>
        </row>
        <row r="104">
          <cell r="F104" t="str">
            <v>SYC</v>
          </cell>
          <cell r="G104">
            <v>0.86237373737373701</v>
          </cell>
        </row>
        <row r="105">
          <cell r="F105" t="str">
            <v>CHE</v>
          </cell>
          <cell r="G105">
            <v>0.86250000000000004</v>
          </cell>
        </row>
        <row r="106">
          <cell r="F106" t="str">
            <v>NLD</v>
          </cell>
          <cell r="G106">
            <v>0.86634844868735095</v>
          </cell>
        </row>
        <row r="107">
          <cell r="F107" t="str">
            <v>HTI</v>
          </cell>
          <cell r="G107">
            <v>0.86657303370786498</v>
          </cell>
        </row>
        <row r="108">
          <cell r="F108" t="str">
            <v>BEN</v>
          </cell>
          <cell r="G108">
            <v>0.87150127226463103</v>
          </cell>
        </row>
        <row r="109">
          <cell r="F109" t="str">
            <v>RUS</v>
          </cell>
          <cell r="G109">
            <v>0.87435897435897403</v>
          </cell>
        </row>
        <row r="110">
          <cell r="F110" t="str">
            <v>BTN</v>
          </cell>
          <cell r="G110">
            <v>0.87548138639281103</v>
          </cell>
        </row>
        <row r="111">
          <cell r="F111" t="str">
            <v>BGR</v>
          </cell>
          <cell r="G111">
            <v>0.87552447552447599</v>
          </cell>
        </row>
        <row r="112">
          <cell r="F112" t="str">
            <v>BFA</v>
          </cell>
          <cell r="G112">
            <v>0.87596048298573004</v>
          </cell>
        </row>
        <row r="113">
          <cell r="F113" t="str">
            <v>GMB</v>
          </cell>
          <cell r="G113">
            <v>0.87710843373493996</v>
          </cell>
        </row>
        <row r="114">
          <cell r="F114" t="str">
            <v>CHN</v>
          </cell>
          <cell r="G114">
            <v>0.88159437280187603</v>
          </cell>
        </row>
        <row r="115">
          <cell r="F115" t="str">
            <v>FRA</v>
          </cell>
          <cell r="G115">
            <v>0.88266666666666704</v>
          </cell>
        </row>
        <row r="116">
          <cell r="F116" t="str">
            <v>ETH</v>
          </cell>
          <cell r="G116">
            <v>0.89195148842337402</v>
          </cell>
        </row>
        <row r="117">
          <cell r="F117" t="str">
            <v>ISR</v>
          </cell>
          <cell r="G117">
            <v>0.89212827988338195</v>
          </cell>
        </row>
        <row r="118">
          <cell r="F118" t="str">
            <v>PRT</v>
          </cell>
          <cell r="G118">
            <v>0.89399744572158402</v>
          </cell>
        </row>
        <row r="119">
          <cell r="F119" t="str">
            <v>SVN</v>
          </cell>
          <cell r="G119">
            <v>0.894806924101199</v>
          </cell>
        </row>
        <row r="120">
          <cell r="F120" t="str">
            <v>BRB</v>
          </cell>
          <cell r="G120">
            <v>0.90189125295508299</v>
          </cell>
        </row>
        <row r="121">
          <cell r="F121" t="str">
            <v>BWA</v>
          </cell>
          <cell r="G121">
            <v>0.90338164251207698</v>
          </cell>
        </row>
        <row r="122">
          <cell r="F122" t="str">
            <v>MDA</v>
          </cell>
          <cell r="G122">
            <v>0.91152263374485598</v>
          </cell>
        </row>
        <row r="123">
          <cell r="F123" t="str">
            <v>CAN</v>
          </cell>
          <cell r="G123">
            <v>0.91154791154791104</v>
          </cell>
        </row>
        <row r="124">
          <cell r="F124" t="str">
            <v>KAZ</v>
          </cell>
          <cell r="G124">
            <v>0.91358024691357997</v>
          </cell>
        </row>
        <row r="125">
          <cell r="F125" t="str">
            <v>LBR</v>
          </cell>
          <cell r="G125">
            <v>0.91744548286604399</v>
          </cell>
        </row>
        <row r="126">
          <cell r="F126" t="str">
            <v>DNK</v>
          </cell>
          <cell r="G126">
            <v>0.91888619854721598</v>
          </cell>
        </row>
        <row r="127">
          <cell r="F127" t="str">
            <v>AZE</v>
          </cell>
          <cell r="G127">
            <v>0.92222222222222205</v>
          </cell>
        </row>
        <row r="128">
          <cell r="F128" t="str">
            <v>EST</v>
          </cell>
          <cell r="G128">
            <v>0.92347600518806705</v>
          </cell>
        </row>
        <row r="129">
          <cell r="F129" t="str">
            <v>VNM</v>
          </cell>
          <cell r="G129">
            <v>0.92426035502958603</v>
          </cell>
        </row>
        <row r="130">
          <cell r="F130" t="str">
            <v>MMR</v>
          </cell>
          <cell r="G130">
            <v>0.93152302243211305</v>
          </cell>
        </row>
        <row r="131">
          <cell r="F131" t="str">
            <v>ZWE</v>
          </cell>
          <cell r="G131">
            <v>0.93252212389380496</v>
          </cell>
        </row>
        <row r="132">
          <cell r="F132" t="str">
            <v>SWE</v>
          </cell>
          <cell r="G132">
            <v>0.93300852618757601</v>
          </cell>
        </row>
        <row r="133">
          <cell r="F133" t="str">
            <v>LVA</v>
          </cell>
          <cell r="G133">
            <v>0.93315858453473099</v>
          </cell>
        </row>
        <row r="134">
          <cell r="F134" t="str">
            <v>KHM</v>
          </cell>
          <cell r="G134">
            <v>0.93485714285714305</v>
          </cell>
        </row>
        <row r="135">
          <cell r="F135" t="str">
            <v>NOR</v>
          </cell>
          <cell r="G135">
            <v>0.93548387096774199</v>
          </cell>
        </row>
        <row r="136">
          <cell r="F136" t="str">
            <v>NPL</v>
          </cell>
          <cell r="G136">
            <v>0.93581081081081097</v>
          </cell>
        </row>
        <row r="137">
          <cell r="F137" t="str">
            <v>ISL</v>
          </cell>
          <cell r="G137">
            <v>0.94425087108013905</v>
          </cell>
        </row>
        <row r="138">
          <cell r="F138" t="str">
            <v>FIN</v>
          </cell>
          <cell r="G138">
            <v>0.94524119947848795</v>
          </cell>
        </row>
        <row r="139">
          <cell r="F139" t="str">
            <v>GHA</v>
          </cell>
          <cell r="G139">
            <v>0.94605809128630702</v>
          </cell>
        </row>
        <row r="140">
          <cell r="F140" t="str">
            <v>LTU</v>
          </cell>
          <cell r="G140">
            <v>0.94903581267217696</v>
          </cell>
        </row>
        <row r="141">
          <cell r="F141" t="str">
            <v>MDG</v>
          </cell>
          <cell r="G141">
            <v>0.95418994413407798</v>
          </cell>
        </row>
        <row r="142">
          <cell r="F142" t="str">
            <v>UGA</v>
          </cell>
          <cell r="G142">
            <v>0.96370463078848601</v>
          </cell>
        </row>
        <row r="143">
          <cell r="F143" t="str">
            <v>SLE</v>
          </cell>
          <cell r="G143">
            <v>0.97413793103448298</v>
          </cell>
        </row>
        <row r="144">
          <cell r="F144" t="str">
            <v>LAO</v>
          </cell>
          <cell r="G144">
            <v>0.98650306748466299</v>
          </cell>
        </row>
        <row r="145">
          <cell r="F145" t="str">
            <v>TZA</v>
          </cell>
          <cell r="G145">
            <v>0.98684210526315796</v>
          </cell>
        </row>
        <row r="146">
          <cell r="F146" t="str">
            <v>RWA</v>
          </cell>
          <cell r="G146">
            <v>1.0232018561484899</v>
          </cell>
        </row>
        <row r="147">
          <cell r="F147" t="str">
            <v>BDI</v>
          </cell>
          <cell r="G147">
            <v>1.0278450363196101</v>
          </cell>
        </row>
        <row r="148">
          <cell r="F148" t="str">
            <v>MOZ</v>
          </cell>
          <cell r="G148">
            <v>1.04957678355502</v>
          </cell>
        </row>
        <row r="149">
          <cell r="F149" t="str">
            <v>MWI</v>
          </cell>
          <cell r="G149">
            <v>1.05728518057285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Investment)"/>
      <sheetName val="Source (Public Gross Debt)"/>
      <sheetName val="Source (Current Acct.)"/>
      <sheetName val="Source (Gov exp)"/>
      <sheetName val="Source (GDP growth)"/>
      <sheetName val="Source (Savings)"/>
      <sheetName val="Source (Inflation)"/>
      <sheetName val="Source (GDP PPP pc)"/>
      <sheetName val="Source (Population)"/>
      <sheetName val="Source(Compet-overall)"/>
      <sheetName val="Source (Basic Req)"/>
      <sheetName val="Source (Land area)"/>
      <sheetName val="Source (World Risk Index)"/>
      <sheetName val="Source (Real GDP pc nat. curr.)"/>
      <sheetName val="Source (GDP pc USD)"/>
      <sheetName val="Source (Real GDP nat curr)"/>
      <sheetName val="Source (Trend)"/>
      <sheetName val="Source (Cycle)"/>
      <sheetName val="Trend_Cycle estimations"/>
      <sheetName val="Source (GDP US$)"/>
      <sheetName val="Source( Number of disast)"/>
      <sheetName val="Source (Cost Natural Disast)"/>
      <sheetName val="VoiceandAccountability"/>
      <sheetName val="Political StabilityNoViolence"/>
      <sheetName val="GovernmentEffectiveness"/>
      <sheetName val="RegulatoryQuality"/>
      <sheetName val="RuleofLaw"/>
      <sheetName val="ControlofCorruption"/>
      <sheetName val="Analysis"/>
      <sheetName val="List Variables"/>
      <sheetName val="Graph (Three dim)"/>
      <sheetName val="Small states (data set)"/>
      <sheetName val="Graph (Two dim)"/>
      <sheetName val="Sheet1"/>
    </sheetNames>
    <sheetDataSet>
      <sheetData sheetId="0"/>
      <sheetData sheetId="1">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Estimates Start After</v>
          </cell>
        </row>
        <row r="2">
          <cell r="A2" t="str">
            <v>Afghanistan</v>
          </cell>
          <cell r="B2" t="str">
            <v>General government gross debt</v>
          </cell>
          <cell r="C2" t="str">
            <v>Percent of GDP</v>
          </cell>
          <cell r="AR2" t="e">
            <v>#DIV/0!</v>
          </cell>
        </row>
        <row r="3">
          <cell r="A3" t="str">
            <v>Albania</v>
          </cell>
          <cell r="B3" t="str">
            <v>General government gross debt</v>
          </cell>
          <cell r="C3" t="str">
            <v>Percent of GDP</v>
          </cell>
          <cell r="E3" t="str">
            <v>See notes for:  General government gross debt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84.603999999999999</v>
          </cell>
          <cell r="X3">
            <v>75.712999999999994</v>
          </cell>
          <cell r="Y3">
            <v>72.67</v>
          </cell>
          <cell r="Z3">
            <v>69.634</v>
          </cell>
          <cell r="AA3">
            <v>65.86</v>
          </cell>
          <cell r="AB3">
            <v>65.463999999999999</v>
          </cell>
          <cell r="AC3">
            <v>60.707999999999998</v>
          </cell>
          <cell r="AD3">
            <v>57.720999999999997</v>
          </cell>
          <cell r="AE3">
            <v>58.228000000000002</v>
          </cell>
          <cell r="AF3">
            <v>56.682000000000002</v>
          </cell>
          <cell r="AG3">
            <v>53.845999999999997</v>
          </cell>
          <cell r="AH3">
            <v>55.098999999999997</v>
          </cell>
          <cell r="AI3">
            <v>59.76</v>
          </cell>
          <cell r="AJ3">
            <v>58.277999999999999</v>
          </cell>
          <cell r="AK3">
            <v>58.923000000000002</v>
          </cell>
          <cell r="AL3">
            <v>61.695999999999998</v>
          </cell>
          <cell r="AM3">
            <v>62.921999999999997</v>
          </cell>
          <cell r="AN3">
            <v>63.642000000000003</v>
          </cell>
          <cell r="AO3">
            <v>64.626999999999995</v>
          </cell>
          <cell r="AP3">
            <v>65.772999999999996</v>
          </cell>
          <cell r="AQ3">
            <v>66.929000000000002</v>
          </cell>
          <cell r="AR3">
            <v>63.546000000000006</v>
          </cell>
        </row>
        <row r="4">
          <cell r="A4" t="str">
            <v>Algeria</v>
          </cell>
          <cell r="B4" t="str">
            <v>General government gross debt</v>
          </cell>
          <cell r="C4" t="str">
            <v>Percent of GDP</v>
          </cell>
          <cell r="E4" t="str">
            <v>See notes for:  General government gross debt (National currency).</v>
          </cell>
          <cell r="F4" t="str">
            <v>n/a</v>
          </cell>
          <cell r="G4" t="str">
            <v>n/a</v>
          </cell>
          <cell r="H4" t="str">
            <v>n/a</v>
          </cell>
          <cell r="I4" t="str">
            <v>n/a</v>
          </cell>
          <cell r="J4" t="str">
            <v>n/a</v>
          </cell>
          <cell r="K4" t="str">
            <v>n/a</v>
          </cell>
          <cell r="L4" t="str">
            <v>n/a</v>
          </cell>
          <cell r="M4" t="str">
            <v>n/a</v>
          </cell>
          <cell r="N4" t="str">
            <v>n/a</v>
          </cell>
          <cell r="O4" t="str">
            <v>n/a</v>
          </cell>
          <cell r="P4">
            <v>0</v>
          </cell>
          <cell r="Q4">
            <v>77.834000000000003</v>
          </cell>
          <cell r="R4">
            <v>62.926000000000002</v>
          </cell>
          <cell r="S4">
            <v>74.028000000000006</v>
          </cell>
          <cell r="T4">
            <v>98.376000000000005</v>
          </cell>
          <cell r="U4">
            <v>116.19499999999999</v>
          </cell>
          <cell r="V4">
            <v>98.147999999999996</v>
          </cell>
          <cell r="W4">
            <v>69.855000000000004</v>
          </cell>
          <cell r="X4">
            <v>72.863</v>
          </cell>
          <cell r="Y4">
            <v>82.019000000000005</v>
          </cell>
          <cell r="Z4">
            <v>62.813000000000002</v>
          </cell>
          <cell r="AA4">
            <v>58.264000000000003</v>
          </cell>
          <cell r="AB4">
            <v>54.683</v>
          </cell>
          <cell r="AC4">
            <v>44.534999999999997</v>
          </cell>
          <cell r="AD4">
            <v>36.838999999999999</v>
          </cell>
          <cell r="AE4">
            <v>27.212</v>
          </cell>
          <cell r="AF4">
            <v>26.805</v>
          </cell>
          <cell r="AG4">
            <v>13.500999999999999</v>
          </cell>
          <cell r="AH4">
            <v>8.0579999999999998</v>
          </cell>
          <cell r="AI4">
            <v>10.42</v>
          </cell>
          <cell r="AJ4">
            <v>11.069000000000001</v>
          </cell>
          <cell r="AK4">
            <v>9.9250000000000007</v>
          </cell>
          <cell r="AL4">
            <v>8.8740000000000006</v>
          </cell>
          <cell r="AM4">
            <v>8.5709999999999997</v>
          </cell>
          <cell r="AN4">
            <v>8.2449999999999992</v>
          </cell>
          <cell r="AO4">
            <v>7.87</v>
          </cell>
          <cell r="AP4">
            <v>7.4459999999999997</v>
          </cell>
          <cell r="AQ4">
            <v>6.99</v>
          </cell>
          <cell r="AR4">
            <v>50.744</v>
          </cell>
        </row>
        <row r="5">
          <cell r="A5" t="str">
            <v>Angola</v>
          </cell>
          <cell r="B5" t="str">
            <v>General government gross debt</v>
          </cell>
          <cell r="C5" t="str">
            <v>Percent of GDP</v>
          </cell>
          <cell r="E5" t="str">
            <v>See notes for:  General government gross debt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104.54300000000001</v>
          </cell>
          <cell r="AA5">
            <v>102.054</v>
          </cell>
          <cell r="AB5">
            <v>70.948999999999998</v>
          </cell>
          <cell r="AC5">
            <v>63.966999999999999</v>
          </cell>
          <cell r="AD5">
            <v>51.302</v>
          </cell>
          <cell r="AE5">
            <v>42.493000000000002</v>
          </cell>
          <cell r="AF5">
            <v>20.625</v>
          </cell>
          <cell r="AG5">
            <v>20.815999999999999</v>
          </cell>
          <cell r="AH5">
            <v>31.5</v>
          </cell>
          <cell r="AI5">
            <v>36.28</v>
          </cell>
          <cell r="AJ5">
            <v>37.475000000000001</v>
          </cell>
          <cell r="AK5">
            <v>30.896999999999998</v>
          </cell>
          <cell r="AL5">
            <v>23.802</v>
          </cell>
          <cell r="AM5">
            <v>20.724</v>
          </cell>
          <cell r="AN5">
            <v>18.544</v>
          </cell>
          <cell r="AO5">
            <v>16.140999999999998</v>
          </cell>
          <cell r="AP5">
            <v>14.444000000000001</v>
          </cell>
          <cell r="AQ5">
            <v>12.978</v>
          </cell>
          <cell r="AR5">
            <v>51.075083333333339</v>
          </cell>
        </row>
        <row r="6">
          <cell r="A6" t="str">
            <v>Antigua and Barbuda</v>
          </cell>
          <cell r="B6" t="str">
            <v>General government gross debt</v>
          </cell>
          <cell r="C6" t="str">
            <v>Percent of GDP</v>
          </cell>
          <cell r="E6" t="str">
            <v>See notes for:  General government gross debt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41.613999999999997</v>
          </cell>
          <cell r="X6">
            <v>93.081999999999994</v>
          </cell>
          <cell r="Y6">
            <v>88.983000000000004</v>
          </cell>
          <cell r="Z6">
            <v>110.295</v>
          </cell>
          <cell r="AA6">
            <v>121.312</v>
          </cell>
          <cell r="AB6">
            <v>127.533</v>
          </cell>
          <cell r="AC6">
            <v>116.911</v>
          </cell>
          <cell r="AD6">
            <v>114.803</v>
          </cell>
          <cell r="AE6">
            <v>89.105000000000004</v>
          </cell>
          <cell r="AF6">
            <v>86.736999999999995</v>
          </cell>
          <cell r="AG6">
            <v>64.825000000000003</v>
          </cell>
          <cell r="AH6">
            <v>63.213999999999999</v>
          </cell>
          <cell r="AI6">
            <v>83.739000000000004</v>
          </cell>
          <cell r="AJ6">
            <v>75.150999999999996</v>
          </cell>
          <cell r="AK6">
            <v>74.554000000000002</v>
          </cell>
          <cell r="AL6">
            <v>82.352000000000004</v>
          </cell>
          <cell r="AM6">
            <v>79.293000000000006</v>
          </cell>
          <cell r="AN6">
            <v>71.995000000000005</v>
          </cell>
          <cell r="AO6">
            <v>66.936999999999998</v>
          </cell>
          <cell r="AP6">
            <v>60.604999999999997</v>
          </cell>
          <cell r="AQ6">
            <v>54.646000000000001</v>
          </cell>
          <cell r="AR6">
            <v>90.123866666666672</v>
          </cell>
        </row>
        <row r="7">
          <cell r="A7" t="str">
            <v>Argentina</v>
          </cell>
          <cell r="B7" t="str">
            <v>General government gross debt</v>
          </cell>
          <cell r="C7" t="str">
            <v>Percent of GDP</v>
          </cell>
          <cell r="E7" t="str">
            <v>See notes for:  General government gross debt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t="str">
            <v>n/a</v>
          </cell>
          <cell r="V7" t="str">
            <v>n/a</v>
          </cell>
          <cell r="W7">
            <v>34.508000000000003</v>
          </cell>
          <cell r="X7">
            <v>37.569000000000003</v>
          </cell>
          <cell r="Y7">
            <v>42.963000000000001</v>
          </cell>
          <cell r="Z7">
            <v>45.000999999999998</v>
          </cell>
          <cell r="AA7">
            <v>53.69</v>
          </cell>
          <cell r="AB7">
            <v>164.97399999999999</v>
          </cell>
          <cell r="AC7">
            <v>139.45500000000001</v>
          </cell>
          <cell r="AD7">
            <v>127.027</v>
          </cell>
          <cell r="AE7">
            <v>87.125</v>
          </cell>
          <cell r="AF7">
            <v>76.456999999999994</v>
          </cell>
          <cell r="AG7">
            <v>67.097999999999999</v>
          </cell>
          <cell r="AH7">
            <v>58.52</v>
          </cell>
          <cell r="AI7">
            <v>58.704000000000001</v>
          </cell>
          <cell r="AJ7">
            <v>49.101999999999997</v>
          </cell>
          <cell r="AK7">
            <v>44.203000000000003</v>
          </cell>
          <cell r="AL7">
            <v>43.273000000000003</v>
          </cell>
          <cell r="AM7">
            <v>41.908999999999999</v>
          </cell>
          <cell r="AN7">
            <v>41.610999999999997</v>
          </cell>
          <cell r="AO7">
            <v>40.058</v>
          </cell>
          <cell r="AP7">
            <v>39.405999999999999</v>
          </cell>
          <cell r="AQ7">
            <v>36.862000000000002</v>
          </cell>
          <cell r="AR7">
            <v>72.426400000000001</v>
          </cell>
        </row>
        <row r="8">
          <cell r="A8" t="str">
            <v>Armenia</v>
          </cell>
          <cell r="B8" t="str">
            <v>General government gross debt</v>
          </cell>
          <cell r="C8" t="str">
            <v>Percent of GDP</v>
          </cell>
          <cell r="E8" t="str">
            <v>See notes for:  General government gross debt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v>41.088999999999999</v>
          </cell>
          <cell r="W8">
            <v>46.753</v>
          </cell>
          <cell r="X8">
            <v>45.4</v>
          </cell>
          <cell r="Y8">
            <v>49.743000000000002</v>
          </cell>
          <cell r="Z8">
            <v>48.906999999999996</v>
          </cell>
          <cell r="AA8">
            <v>37.823999999999998</v>
          </cell>
          <cell r="AB8">
            <v>38.104999999999997</v>
          </cell>
          <cell r="AC8">
            <v>32.880000000000003</v>
          </cell>
          <cell r="AD8">
            <v>26.431999999999999</v>
          </cell>
          <cell r="AE8">
            <v>20.466999999999999</v>
          </cell>
          <cell r="AF8">
            <v>16.183</v>
          </cell>
          <cell r="AG8">
            <v>14.249000000000001</v>
          </cell>
          <cell r="AH8">
            <v>14.631</v>
          </cell>
          <cell r="AI8">
            <v>34.136000000000003</v>
          </cell>
          <cell r="AJ8">
            <v>33.341999999999999</v>
          </cell>
          <cell r="AK8">
            <v>35.103000000000002</v>
          </cell>
          <cell r="AL8">
            <v>37.579000000000001</v>
          </cell>
          <cell r="AM8">
            <v>38.726999999999997</v>
          </cell>
          <cell r="AN8">
            <v>38.345999999999997</v>
          </cell>
          <cell r="AO8">
            <v>38.19</v>
          </cell>
          <cell r="AP8">
            <v>38.701000000000001</v>
          </cell>
          <cell r="AQ8">
            <v>40.042000000000002</v>
          </cell>
          <cell r="AR8">
            <v>33.452750000000002</v>
          </cell>
        </row>
        <row r="9">
          <cell r="A9" t="str">
            <v>Australia</v>
          </cell>
          <cell r="B9" t="str">
            <v>General government gross debt</v>
          </cell>
          <cell r="C9" t="str">
            <v>Percent of GDP</v>
          </cell>
          <cell r="E9" t="str">
            <v>See notes for:  General government gross debt (National currency).</v>
          </cell>
          <cell r="F9" t="str">
            <v>n/a</v>
          </cell>
          <cell r="G9" t="str">
            <v>n/a</v>
          </cell>
          <cell r="H9" t="str">
            <v>n/a</v>
          </cell>
          <cell r="I9" t="str">
            <v>n/a</v>
          </cell>
          <cell r="J9" t="str">
            <v>n/a</v>
          </cell>
          <cell r="K9" t="str">
            <v>n/a</v>
          </cell>
          <cell r="L9" t="str">
            <v>n/a</v>
          </cell>
          <cell r="M9" t="str">
            <v>n/a</v>
          </cell>
          <cell r="N9" t="str">
            <v>n/a</v>
          </cell>
          <cell r="O9">
            <v>17.065000000000001</v>
          </cell>
          <cell r="P9">
            <v>16.423999999999999</v>
          </cell>
          <cell r="Q9">
            <v>21.600999999999999</v>
          </cell>
          <cell r="R9">
            <v>27.667999999999999</v>
          </cell>
          <cell r="S9">
            <v>30.661000000000001</v>
          </cell>
          <cell r="T9">
            <v>31.742999999999999</v>
          </cell>
          <cell r="U9">
            <v>31.137</v>
          </cell>
          <cell r="V9">
            <v>29.302</v>
          </cell>
          <cell r="W9">
            <v>25.931999999999999</v>
          </cell>
          <cell r="X9">
            <v>23.757999999999999</v>
          </cell>
          <cell r="Y9">
            <v>22.535</v>
          </cell>
          <cell r="Z9">
            <v>19.533000000000001</v>
          </cell>
          <cell r="AA9">
            <v>17.14</v>
          </cell>
          <cell r="AB9">
            <v>15.08</v>
          </cell>
          <cell r="AC9">
            <v>13.228999999999999</v>
          </cell>
          <cell r="AD9">
            <v>11.968</v>
          </cell>
          <cell r="AE9">
            <v>10.923</v>
          </cell>
          <cell r="AF9">
            <v>10.006</v>
          </cell>
          <cell r="AG9">
            <v>9.7089999999999996</v>
          </cell>
          <cell r="AH9">
            <v>11.776999999999999</v>
          </cell>
          <cell r="AI9">
            <v>16.867000000000001</v>
          </cell>
          <cell r="AJ9">
            <v>20.413</v>
          </cell>
          <cell r="AK9">
            <v>22.861000000000001</v>
          </cell>
          <cell r="AL9">
            <v>24.015000000000001</v>
          </cell>
          <cell r="AM9">
            <v>23.257999999999999</v>
          </cell>
          <cell r="AN9">
            <v>22.071999999999999</v>
          </cell>
          <cell r="AO9">
            <v>19.646000000000001</v>
          </cell>
          <cell r="AP9">
            <v>17.024000000000001</v>
          </cell>
          <cell r="AQ9">
            <v>14.913</v>
          </cell>
          <cell r="AR9">
            <v>20.012136363636362</v>
          </cell>
        </row>
        <row r="10">
          <cell r="A10" t="str">
            <v>Austria</v>
          </cell>
          <cell r="B10" t="str">
            <v>General government gross debt</v>
          </cell>
          <cell r="C10" t="str">
            <v>Percent of GDP</v>
          </cell>
          <cell r="E10" t="str">
            <v>See notes for:  General government gross debt (National currency).</v>
          </cell>
          <cell r="F10" t="str">
            <v>n/a</v>
          </cell>
          <cell r="G10" t="str">
            <v>n/a</v>
          </cell>
          <cell r="H10" t="str">
            <v>n/a</v>
          </cell>
          <cell r="I10" t="str">
            <v>n/a</v>
          </cell>
          <cell r="J10" t="str">
            <v>n/a</v>
          </cell>
          <cell r="K10" t="str">
            <v>n/a</v>
          </cell>
          <cell r="L10" t="str">
            <v>n/a</v>
          </cell>
          <cell r="M10" t="str">
            <v>n/a</v>
          </cell>
          <cell r="N10">
            <v>57.567</v>
          </cell>
          <cell r="O10">
            <v>56.533999999999999</v>
          </cell>
          <cell r="P10">
            <v>56.174999999999997</v>
          </cell>
          <cell r="Q10">
            <v>56.359000000000002</v>
          </cell>
          <cell r="R10">
            <v>56.296999999999997</v>
          </cell>
          <cell r="S10">
            <v>60.970999999999997</v>
          </cell>
          <cell r="T10">
            <v>64.114999999999995</v>
          </cell>
          <cell r="U10">
            <v>68.198999999999998</v>
          </cell>
          <cell r="V10">
            <v>68.135000000000005</v>
          </cell>
          <cell r="W10">
            <v>64.116</v>
          </cell>
          <cell r="X10">
            <v>64.426000000000002</v>
          </cell>
          <cell r="Y10">
            <v>66.817999999999998</v>
          </cell>
          <cell r="Z10">
            <v>66.192999999999998</v>
          </cell>
          <cell r="AA10">
            <v>66.813000000000002</v>
          </cell>
          <cell r="AB10">
            <v>66.212999999999994</v>
          </cell>
          <cell r="AC10">
            <v>65.272000000000006</v>
          </cell>
          <cell r="AD10">
            <v>64.706000000000003</v>
          </cell>
          <cell r="AE10">
            <v>64.192999999999998</v>
          </cell>
          <cell r="AF10">
            <v>62.305999999999997</v>
          </cell>
          <cell r="AG10">
            <v>60.222999999999999</v>
          </cell>
          <cell r="AH10">
            <v>63.829000000000001</v>
          </cell>
          <cell r="AI10">
            <v>69.525999999999996</v>
          </cell>
          <cell r="AJ10">
            <v>71.83</v>
          </cell>
          <cell r="AK10">
            <v>72.200999999999993</v>
          </cell>
          <cell r="AL10">
            <v>73.902000000000001</v>
          </cell>
          <cell r="AM10">
            <v>74.275000000000006</v>
          </cell>
          <cell r="AN10">
            <v>73.402000000000001</v>
          </cell>
          <cell r="AO10">
            <v>72.203999999999994</v>
          </cell>
          <cell r="AP10">
            <v>70.638000000000005</v>
          </cell>
          <cell r="AQ10">
            <v>69.215999999999994</v>
          </cell>
          <cell r="AR10">
            <v>64.49618181818181</v>
          </cell>
        </row>
        <row r="11">
          <cell r="A11" t="str">
            <v>Azerbaijan</v>
          </cell>
          <cell r="B11" t="str">
            <v>General government gross debt</v>
          </cell>
          <cell r="C11" t="str">
            <v>Percent of GDP</v>
          </cell>
          <cell r="E11" t="str">
            <v>See notes for:  General government gross debt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22.837</v>
          </cell>
          <cell r="AA11">
            <v>24.387</v>
          </cell>
          <cell r="AB11">
            <v>23.018000000000001</v>
          </cell>
          <cell r="AC11">
            <v>21.827999999999999</v>
          </cell>
          <cell r="AD11">
            <v>20.169</v>
          </cell>
          <cell r="AE11">
            <v>13.334</v>
          </cell>
          <cell r="AF11">
            <v>10.241</v>
          </cell>
          <cell r="AG11">
            <v>8.6080000000000005</v>
          </cell>
          <cell r="AH11">
            <v>7.2969999999999997</v>
          </cell>
          <cell r="AI11">
            <v>12.14</v>
          </cell>
          <cell r="AJ11">
            <v>11.4</v>
          </cell>
          <cell r="AK11">
            <v>10.234</v>
          </cell>
          <cell r="AL11">
            <v>11.24</v>
          </cell>
          <cell r="AM11">
            <v>10.817</v>
          </cell>
          <cell r="AN11">
            <v>10.268000000000001</v>
          </cell>
          <cell r="AO11">
            <v>10.061999999999999</v>
          </cell>
          <cell r="AP11">
            <v>9.9809999999999999</v>
          </cell>
          <cell r="AQ11">
            <v>9.5359999999999996</v>
          </cell>
          <cell r="AR11">
            <v>15.457750000000004</v>
          </cell>
        </row>
        <row r="12">
          <cell r="A12" t="str">
            <v>The Bahamas</v>
          </cell>
          <cell r="B12" t="str">
            <v>General government gross debt</v>
          </cell>
          <cell r="C12" t="str">
            <v>Percent of GDP</v>
          </cell>
          <cell r="E12" t="str">
            <v>See notes for:  General government gross debt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23.184000000000001</v>
          </cell>
          <cell r="R12">
            <v>26.004000000000001</v>
          </cell>
          <cell r="S12">
            <v>29.251999999999999</v>
          </cell>
          <cell r="T12">
            <v>31.151</v>
          </cell>
          <cell r="U12">
            <v>30.992999999999999</v>
          </cell>
          <cell r="V12">
            <v>30.741</v>
          </cell>
          <cell r="W12">
            <v>30.196000000000002</v>
          </cell>
          <cell r="X12">
            <v>27.277000000000001</v>
          </cell>
          <cell r="Y12">
            <v>25.895</v>
          </cell>
          <cell r="Z12">
            <v>24.437999999999999</v>
          </cell>
          <cell r="AA12">
            <v>24.178000000000001</v>
          </cell>
          <cell r="AB12">
            <v>25.216000000000001</v>
          </cell>
          <cell r="AC12">
            <v>26.861000000000001</v>
          </cell>
          <cell r="AD12">
            <v>28.704000000000001</v>
          </cell>
          <cell r="AE12">
            <v>29.239000000000001</v>
          </cell>
          <cell r="AF12">
            <v>29.449000000000002</v>
          </cell>
          <cell r="AG12">
            <v>30.824999999999999</v>
          </cell>
          <cell r="AH12">
            <v>32.628</v>
          </cell>
          <cell r="AI12">
            <v>37.938000000000002</v>
          </cell>
          <cell r="AJ12">
            <v>45.406999999999996</v>
          </cell>
          <cell r="AK12">
            <v>48.613999999999997</v>
          </cell>
          <cell r="AL12">
            <v>49.930999999999997</v>
          </cell>
          <cell r="AM12">
            <v>51.774999999999999</v>
          </cell>
          <cell r="AN12">
            <v>53.378999999999998</v>
          </cell>
          <cell r="AO12">
            <v>54.811999999999998</v>
          </cell>
          <cell r="AP12">
            <v>55.896999999999998</v>
          </cell>
          <cell r="AQ12" t="str">
            <v>n/a</v>
          </cell>
          <cell r="AR12">
            <v>30.390000000000004</v>
          </cell>
        </row>
        <row r="13">
          <cell r="A13" t="str">
            <v>Bahrain</v>
          </cell>
          <cell r="B13" t="str">
            <v>General government gross debt</v>
          </cell>
          <cell r="C13" t="str">
            <v>Percent of GDP</v>
          </cell>
          <cell r="E13" t="str">
            <v>See notes for:  General government gross debt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8.2710000000000008</v>
          </cell>
          <cell r="Q13">
            <v>7.8929999999999998</v>
          </cell>
          <cell r="R13">
            <v>7.7030000000000003</v>
          </cell>
          <cell r="S13">
            <v>7.1360000000000001</v>
          </cell>
          <cell r="T13">
            <v>6.7510000000000003</v>
          </cell>
          <cell r="U13">
            <v>16.474</v>
          </cell>
          <cell r="V13">
            <v>15.817</v>
          </cell>
          <cell r="W13">
            <v>17.724</v>
          </cell>
          <cell r="X13">
            <v>23.582000000000001</v>
          </cell>
          <cell r="Y13">
            <v>29.463000000000001</v>
          </cell>
          <cell r="Z13">
            <v>29.283000000000001</v>
          </cell>
          <cell r="AA13">
            <v>30.06</v>
          </cell>
          <cell r="AB13">
            <v>32.064</v>
          </cell>
          <cell r="AC13">
            <v>36.872999999999998</v>
          </cell>
          <cell r="AD13">
            <v>34.408000000000001</v>
          </cell>
          <cell r="AE13">
            <v>28.706</v>
          </cell>
          <cell r="AF13">
            <v>23.645</v>
          </cell>
          <cell r="AG13">
            <v>19.227</v>
          </cell>
          <cell r="AH13">
            <v>14.582000000000001</v>
          </cell>
          <cell r="AI13">
            <v>25.4</v>
          </cell>
          <cell r="AJ13">
            <v>34.097000000000001</v>
          </cell>
          <cell r="AK13">
            <v>36.456000000000003</v>
          </cell>
          <cell r="AL13">
            <v>31.614000000000001</v>
          </cell>
          <cell r="AM13">
            <v>31.314</v>
          </cell>
          <cell r="AN13">
            <v>34.104999999999997</v>
          </cell>
          <cell r="AO13">
            <v>38.28</v>
          </cell>
          <cell r="AP13">
            <v>43.747</v>
          </cell>
          <cell r="AQ13">
            <v>50.616999999999997</v>
          </cell>
          <cell r="AR13">
            <v>22.073409090909088</v>
          </cell>
        </row>
        <row r="14">
          <cell r="A14" t="str">
            <v>Bangladesh</v>
          </cell>
          <cell r="B14" t="str">
            <v>General government gross debt</v>
          </cell>
          <cell r="C14" t="str">
            <v>Percent of GDP</v>
          </cell>
          <cell r="AR14" t="e">
            <v>#DIV/0!</v>
          </cell>
        </row>
        <row r="15">
          <cell r="A15" t="str">
            <v>Barbados</v>
          </cell>
          <cell r="B15" t="str">
            <v>General government gross debt</v>
          </cell>
          <cell r="C15" t="str">
            <v>Percent of GDP</v>
          </cell>
          <cell r="E15" t="str">
            <v>See notes for:  General government gross debt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58.723999999999997</v>
          </cell>
          <cell r="U15">
            <v>59.936</v>
          </cell>
          <cell r="V15">
            <v>60.685000000000002</v>
          </cell>
          <cell r="W15">
            <v>60.698</v>
          </cell>
          <cell r="X15">
            <v>55.945</v>
          </cell>
          <cell r="Y15">
            <v>56.027999999999999</v>
          </cell>
          <cell r="Z15">
            <v>64.302000000000007</v>
          </cell>
          <cell r="AA15">
            <v>70.647999999999996</v>
          </cell>
          <cell r="AB15">
            <v>74.603999999999999</v>
          </cell>
          <cell r="AC15">
            <v>74.971999999999994</v>
          </cell>
          <cell r="AD15">
            <v>75.081999999999994</v>
          </cell>
          <cell r="AE15">
            <v>75.016000000000005</v>
          </cell>
          <cell r="AF15">
            <v>73.16</v>
          </cell>
          <cell r="AG15">
            <v>81.766999999999996</v>
          </cell>
          <cell r="AH15">
            <v>90.876000000000005</v>
          </cell>
          <cell r="AI15">
            <v>104.032</v>
          </cell>
          <cell r="AJ15">
            <v>116.795</v>
          </cell>
          <cell r="AK15">
            <v>117.251</v>
          </cell>
          <cell r="AL15">
            <v>117.788</v>
          </cell>
          <cell r="AM15">
            <v>116.645</v>
          </cell>
          <cell r="AN15">
            <v>114.23</v>
          </cell>
          <cell r="AO15">
            <v>110.81100000000001</v>
          </cell>
          <cell r="AP15">
            <v>106.614</v>
          </cell>
          <cell r="AQ15">
            <v>101.636</v>
          </cell>
          <cell r="AR15">
            <v>76.140055555555548</v>
          </cell>
        </row>
        <row r="16">
          <cell r="A16" t="str">
            <v>Belarus</v>
          </cell>
          <cell r="B16" t="str">
            <v>General government gross debt</v>
          </cell>
          <cell r="C16" t="str">
            <v>Percent of GDP</v>
          </cell>
          <cell r="E16" t="str">
            <v>See notes for:  General government gross debt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t="str">
            <v>n/a</v>
          </cell>
          <cell r="T16" t="str">
            <v>n/a</v>
          </cell>
          <cell r="U16" t="str">
            <v>n/a</v>
          </cell>
          <cell r="V16" t="str">
            <v>n/a</v>
          </cell>
          <cell r="W16" t="str">
            <v>n/a</v>
          </cell>
          <cell r="X16" t="str">
            <v>n/a</v>
          </cell>
          <cell r="Y16" t="str">
            <v>n/a</v>
          </cell>
          <cell r="Z16" t="str">
            <v>n/a</v>
          </cell>
          <cell r="AA16" t="str">
            <v>n/a</v>
          </cell>
          <cell r="AB16" t="str">
            <v>n/a</v>
          </cell>
          <cell r="AC16" t="str">
            <v>n/a</v>
          </cell>
          <cell r="AD16">
            <v>9.7149999999999999</v>
          </cell>
          <cell r="AE16">
            <v>8.391</v>
          </cell>
          <cell r="AF16">
            <v>13.401999999999999</v>
          </cell>
          <cell r="AG16">
            <v>18.347000000000001</v>
          </cell>
          <cell r="AH16">
            <v>21.725999999999999</v>
          </cell>
          <cell r="AI16">
            <v>34.872</v>
          </cell>
          <cell r="AJ16">
            <v>41.011000000000003</v>
          </cell>
          <cell r="AK16">
            <v>50.24</v>
          </cell>
          <cell r="AL16">
            <v>37.271999999999998</v>
          </cell>
          <cell r="AM16">
            <v>33.252000000000002</v>
          </cell>
          <cell r="AN16">
            <v>28.687000000000001</v>
          </cell>
          <cell r="AO16">
            <v>26.593</v>
          </cell>
          <cell r="AP16">
            <v>25.584</v>
          </cell>
          <cell r="AQ16">
            <v>24.602</v>
          </cell>
          <cell r="AR16">
            <v>24.713000000000001</v>
          </cell>
        </row>
        <row r="17">
          <cell r="A17" t="str">
            <v>Belgium</v>
          </cell>
          <cell r="B17" t="str">
            <v>General government gross debt</v>
          </cell>
          <cell r="C17" t="str">
            <v>Percent of GDP</v>
          </cell>
          <cell r="E17" t="str">
            <v>See notes for:  General government gross debt (National currency).</v>
          </cell>
          <cell r="F17">
            <v>74.331999999999994</v>
          </cell>
          <cell r="G17">
            <v>86.44</v>
          </cell>
          <cell r="H17">
            <v>96.034000000000006</v>
          </cell>
          <cell r="I17">
            <v>106.221</v>
          </cell>
          <cell r="J17">
            <v>110.73699999999999</v>
          </cell>
          <cell r="K17">
            <v>115.17700000000001</v>
          </cell>
          <cell r="L17">
            <v>120.241</v>
          </cell>
          <cell r="M17">
            <v>124.536</v>
          </cell>
          <cell r="N17">
            <v>125.151</v>
          </cell>
          <cell r="O17">
            <v>121.804</v>
          </cell>
          <cell r="P17">
            <v>125.649</v>
          </cell>
          <cell r="Q17">
            <v>127.13800000000001</v>
          </cell>
          <cell r="R17">
            <v>130.18</v>
          </cell>
          <cell r="S17">
            <v>133.911</v>
          </cell>
          <cell r="T17">
            <v>132.05799999999999</v>
          </cell>
          <cell r="U17">
            <v>130.18</v>
          </cell>
          <cell r="V17">
            <v>127.151</v>
          </cell>
          <cell r="W17">
            <v>122.511</v>
          </cell>
          <cell r="X17">
            <v>117.23</v>
          </cell>
          <cell r="Y17">
            <v>113.571</v>
          </cell>
          <cell r="Z17">
            <v>107.77800000000001</v>
          </cell>
          <cell r="AA17">
            <v>106.483</v>
          </cell>
          <cell r="AB17">
            <v>103.386</v>
          </cell>
          <cell r="AC17">
            <v>98.364000000000004</v>
          </cell>
          <cell r="AD17">
            <v>94.022999999999996</v>
          </cell>
          <cell r="AE17">
            <v>91.974999999999994</v>
          </cell>
          <cell r="AF17">
            <v>87.986999999999995</v>
          </cell>
          <cell r="AG17">
            <v>84.058000000000007</v>
          </cell>
          <cell r="AH17">
            <v>89.328000000000003</v>
          </cell>
          <cell r="AI17">
            <v>95.864000000000004</v>
          </cell>
          <cell r="AJ17">
            <v>96.150999999999996</v>
          </cell>
          <cell r="AK17">
            <v>98.506</v>
          </cell>
          <cell r="AL17">
            <v>99.116</v>
          </cell>
          <cell r="AM17">
            <v>98.542000000000002</v>
          </cell>
          <cell r="AN17">
            <v>96.73</v>
          </cell>
          <cell r="AO17">
            <v>93.968000000000004</v>
          </cell>
          <cell r="AP17">
            <v>90.911000000000001</v>
          </cell>
          <cell r="AQ17">
            <v>87.513999999999996</v>
          </cell>
          <cell r="AR17">
            <v>109.70372727272725</v>
          </cell>
        </row>
        <row r="18">
          <cell r="A18" t="str">
            <v>Belize</v>
          </cell>
          <cell r="B18" t="str">
            <v>General government gross debt</v>
          </cell>
          <cell r="C18" t="str">
            <v>Percent of GDP</v>
          </cell>
          <cell r="E18" t="str">
            <v>See notes for:  General government gross debt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t="str">
            <v>n/a</v>
          </cell>
          <cell r="W18" t="str">
            <v>n/a</v>
          </cell>
          <cell r="X18" t="str">
            <v>n/a</v>
          </cell>
          <cell r="Y18" t="str">
            <v>n/a</v>
          </cell>
          <cell r="Z18" t="str">
            <v>n/a</v>
          </cell>
          <cell r="AA18">
            <v>83.81</v>
          </cell>
          <cell r="AB18">
            <v>88.986999999999995</v>
          </cell>
          <cell r="AC18">
            <v>102.283</v>
          </cell>
          <cell r="AD18">
            <v>102.289</v>
          </cell>
          <cell r="AE18">
            <v>101.392</v>
          </cell>
          <cell r="AF18">
            <v>92.546000000000006</v>
          </cell>
          <cell r="AG18">
            <v>87.614999999999995</v>
          </cell>
          <cell r="AH18">
            <v>79.421000000000006</v>
          </cell>
          <cell r="AI18">
            <v>82.150999999999996</v>
          </cell>
          <cell r="AJ18">
            <v>83.313000000000002</v>
          </cell>
          <cell r="AK18">
            <v>80.347999999999999</v>
          </cell>
          <cell r="AL18">
            <v>78.099999999999994</v>
          </cell>
          <cell r="AM18">
            <v>76.701999999999998</v>
          </cell>
          <cell r="AN18">
            <v>75.149000000000001</v>
          </cell>
          <cell r="AO18">
            <v>73.647999999999996</v>
          </cell>
          <cell r="AP18">
            <v>72.343999999999994</v>
          </cell>
          <cell r="AQ18">
            <v>71.326999999999998</v>
          </cell>
          <cell r="AR18">
            <v>89.468636363636364</v>
          </cell>
        </row>
        <row r="19">
          <cell r="A19" t="str">
            <v>Benin</v>
          </cell>
          <cell r="B19" t="str">
            <v>General government gross debt</v>
          </cell>
          <cell r="C19" t="str">
            <v>Percent of GDP</v>
          </cell>
          <cell r="E19" t="str">
            <v>See notes for:  General government gross debt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t="str">
            <v>n/a</v>
          </cell>
          <cell r="Q19" t="str">
            <v>n/a</v>
          </cell>
          <cell r="R19" t="str">
            <v>n/a</v>
          </cell>
          <cell r="S19" t="str">
            <v>n/a</v>
          </cell>
          <cell r="T19" t="str">
            <v>n/a</v>
          </cell>
          <cell r="U19" t="str">
            <v>n/a</v>
          </cell>
          <cell r="V19" t="str">
            <v>n/a</v>
          </cell>
          <cell r="W19" t="str">
            <v>n/a</v>
          </cell>
          <cell r="X19" t="str">
            <v>n/a</v>
          </cell>
          <cell r="Y19" t="str">
            <v>n/a</v>
          </cell>
          <cell r="Z19">
            <v>60.387999999999998</v>
          </cell>
          <cell r="AA19">
            <v>60.006</v>
          </cell>
          <cell r="AB19">
            <v>47.795999999999999</v>
          </cell>
          <cell r="AC19">
            <v>37.210999999999999</v>
          </cell>
          <cell r="AD19">
            <v>35.094999999999999</v>
          </cell>
          <cell r="AE19">
            <v>43.18</v>
          </cell>
          <cell r="AF19">
            <v>14.682</v>
          </cell>
          <cell r="AG19">
            <v>21.050999999999998</v>
          </cell>
          <cell r="AH19">
            <v>26.893000000000001</v>
          </cell>
          <cell r="AI19">
            <v>27.285</v>
          </cell>
          <cell r="AJ19">
            <v>30.027000000000001</v>
          </cell>
          <cell r="AK19">
            <v>31.327000000000002</v>
          </cell>
          <cell r="AL19">
            <v>30.03</v>
          </cell>
          <cell r="AM19">
            <v>28.814</v>
          </cell>
          <cell r="AN19">
            <v>27.355</v>
          </cell>
          <cell r="AO19">
            <v>26.096</v>
          </cell>
          <cell r="AP19">
            <v>24.792000000000002</v>
          </cell>
          <cell r="AQ19">
            <v>22.672000000000001</v>
          </cell>
          <cell r="AR19">
            <v>36.245083333333334</v>
          </cell>
        </row>
        <row r="20">
          <cell r="A20" t="str">
            <v>Bhutan</v>
          </cell>
          <cell r="B20" t="str">
            <v>General government gross debt</v>
          </cell>
          <cell r="C20" t="str">
            <v>Percent of GDP</v>
          </cell>
          <cell r="E20" t="str">
            <v>See notes for:  General government gross debt (National currency).</v>
          </cell>
          <cell r="F20" t="str">
            <v>n/a</v>
          </cell>
          <cell r="G20" t="str">
            <v>n/a</v>
          </cell>
          <cell r="H20" t="str">
            <v>n/a</v>
          </cell>
          <cell r="I20" t="str">
            <v>n/a</v>
          </cell>
          <cell r="J20" t="str">
            <v>n/a</v>
          </cell>
          <cell r="K20" t="str">
            <v>n/a</v>
          </cell>
          <cell r="L20" t="str">
            <v>n/a</v>
          </cell>
          <cell r="M20" t="str">
            <v>n/a</v>
          </cell>
          <cell r="N20" t="str">
            <v>n/a</v>
          </cell>
          <cell r="O20" t="str">
            <v>n/a</v>
          </cell>
          <cell r="P20" t="str">
            <v>n/a</v>
          </cell>
          <cell r="Q20" t="str">
            <v>n/a</v>
          </cell>
          <cell r="R20" t="str">
            <v>n/a</v>
          </cell>
          <cell r="S20">
            <v>62.372999999999998</v>
          </cell>
          <cell r="T20">
            <v>55.103999999999999</v>
          </cell>
          <cell r="U20">
            <v>40.142000000000003</v>
          </cell>
          <cell r="V20">
            <v>38.170999999999999</v>
          </cell>
          <cell r="W20">
            <v>34.164000000000001</v>
          </cell>
          <cell r="X20">
            <v>37.71</v>
          </cell>
          <cell r="Y20">
            <v>40.64</v>
          </cell>
          <cell r="Z20">
            <v>45.613</v>
          </cell>
          <cell r="AA20">
            <v>54.234999999999999</v>
          </cell>
          <cell r="AB20">
            <v>60.140999999999998</v>
          </cell>
          <cell r="AC20">
            <v>73.304000000000002</v>
          </cell>
          <cell r="AD20">
            <v>80.653999999999996</v>
          </cell>
          <cell r="AE20">
            <v>84.858000000000004</v>
          </cell>
          <cell r="AF20">
            <v>84.870999999999995</v>
          </cell>
          <cell r="AG20">
            <v>74.558999999999997</v>
          </cell>
          <cell r="AH20">
            <v>66.16</v>
          </cell>
          <cell r="AI20">
            <v>67.706000000000003</v>
          </cell>
          <cell r="AJ20">
            <v>70.587000000000003</v>
          </cell>
          <cell r="AK20">
            <v>82.001999999999995</v>
          </cell>
          <cell r="AL20">
            <v>99.183000000000007</v>
          </cell>
          <cell r="AM20">
            <v>108.758</v>
          </cell>
          <cell r="AN20">
            <v>112.64</v>
          </cell>
          <cell r="AO20">
            <v>116.45699999999999</v>
          </cell>
          <cell r="AP20">
            <v>111.05800000000001</v>
          </cell>
          <cell r="AQ20" t="str">
            <v>n/a</v>
          </cell>
          <cell r="AR20">
            <v>60.683894736842099</v>
          </cell>
        </row>
        <row r="21">
          <cell r="A21" t="str">
            <v>Bolivia</v>
          </cell>
          <cell r="B21" t="str">
            <v>General government gross debt</v>
          </cell>
          <cell r="C21" t="str">
            <v>Percent of GDP</v>
          </cell>
          <cell r="E21" t="str">
            <v>See notes for:  General government gross debt (National currency).</v>
          </cell>
          <cell r="F21" t="str">
            <v>n/a</v>
          </cell>
          <cell r="G21" t="str">
            <v>n/a</v>
          </cell>
          <cell r="H21" t="str">
            <v>n/a</v>
          </cell>
          <cell r="I21" t="str">
            <v>n/a</v>
          </cell>
          <cell r="J21" t="str">
            <v>n/a</v>
          </cell>
          <cell r="K21" t="str">
            <v>n/a</v>
          </cell>
          <cell r="L21" t="str">
            <v>n/a</v>
          </cell>
          <cell r="M21" t="str">
            <v>n/a</v>
          </cell>
          <cell r="N21" t="str">
            <v>n/a</v>
          </cell>
          <cell r="O21" t="str">
            <v>n/a</v>
          </cell>
          <cell r="P21" t="str">
            <v>n/a</v>
          </cell>
          <cell r="Q21" t="str">
            <v>n/a</v>
          </cell>
          <cell r="R21" t="str">
            <v>n/a</v>
          </cell>
          <cell r="S21" t="str">
            <v>n/a</v>
          </cell>
          <cell r="T21" t="str">
            <v>n/a</v>
          </cell>
          <cell r="U21" t="str">
            <v>n/a</v>
          </cell>
          <cell r="V21" t="str">
            <v>n/a</v>
          </cell>
          <cell r="W21" t="str">
            <v>n/a</v>
          </cell>
          <cell r="X21" t="str">
            <v>n/a</v>
          </cell>
          <cell r="Y21" t="str">
            <v>n/a</v>
          </cell>
          <cell r="Z21">
            <v>66.891000000000005</v>
          </cell>
          <cell r="AA21">
            <v>59.957000000000001</v>
          </cell>
          <cell r="AB21">
            <v>69.144000000000005</v>
          </cell>
          <cell r="AC21">
            <v>74.066000000000003</v>
          </cell>
          <cell r="AD21">
            <v>89.566999999999993</v>
          </cell>
          <cell r="AE21">
            <v>80.375</v>
          </cell>
          <cell r="AF21">
            <v>55.23</v>
          </cell>
          <cell r="AG21">
            <v>40.950000000000003</v>
          </cell>
          <cell r="AH21">
            <v>37.856000000000002</v>
          </cell>
          <cell r="AI21">
            <v>40.478999999999999</v>
          </cell>
          <cell r="AJ21">
            <v>39.064</v>
          </cell>
          <cell r="AK21">
            <v>32.878</v>
          </cell>
          <cell r="AL21">
            <v>31.498999999999999</v>
          </cell>
          <cell r="AM21">
            <v>30.315999999999999</v>
          </cell>
          <cell r="AN21">
            <v>29.186</v>
          </cell>
          <cell r="AO21">
            <v>28.102</v>
          </cell>
          <cell r="AP21">
            <v>26.838999999999999</v>
          </cell>
          <cell r="AQ21">
            <v>25.321999999999999</v>
          </cell>
          <cell r="AR21">
            <v>57.204750000000011</v>
          </cell>
        </row>
        <row r="22">
          <cell r="A22" t="str">
            <v>Bosnia and Herzegovina</v>
          </cell>
          <cell r="B22" t="str">
            <v>General government gross debt</v>
          </cell>
          <cell r="C22" t="str">
            <v>Percent of GDP</v>
          </cell>
          <cell r="E22" t="str">
            <v>See notes for:  General government gross debt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54.396999999999998</v>
          </cell>
          <cell r="Y22">
            <v>56.039000000000001</v>
          </cell>
          <cell r="Z22">
            <v>35.881</v>
          </cell>
          <cell r="AA22">
            <v>34.835999999999999</v>
          </cell>
          <cell r="AB22">
            <v>31.922000000000001</v>
          </cell>
          <cell r="AC22">
            <v>28.091999999999999</v>
          </cell>
          <cell r="AD22">
            <v>25.283999999999999</v>
          </cell>
          <cell r="AE22">
            <v>25.283999999999999</v>
          </cell>
          <cell r="AF22">
            <v>21.782</v>
          </cell>
          <cell r="AG22">
            <v>32.877000000000002</v>
          </cell>
          <cell r="AH22">
            <v>31.169</v>
          </cell>
          <cell r="AI22">
            <v>36.088999999999999</v>
          </cell>
          <cell r="AJ22">
            <v>39.585999999999999</v>
          </cell>
          <cell r="AK22">
            <v>40.628</v>
          </cell>
          <cell r="AL22">
            <v>43.359000000000002</v>
          </cell>
          <cell r="AM22">
            <v>42.167999999999999</v>
          </cell>
          <cell r="AN22">
            <v>40.624000000000002</v>
          </cell>
          <cell r="AO22">
            <v>38.906999999999996</v>
          </cell>
          <cell r="AP22">
            <v>37.298000000000002</v>
          </cell>
          <cell r="AQ22">
            <v>35.387999999999998</v>
          </cell>
          <cell r="AR22">
            <v>35.276142857142858</v>
          </cell>
        </row>
        <row r="23">
          <cell r="A23" t="str">
            <v>Botswana</v>
          </cell>
          <cell r="B23" t="str">
            <v>General government gross debt</v>
          </cell>
          <cell r="C23" t="str">
            <v>Percent of GDP</v>
          </cell>
          <cell r="E23" t="str">
            <v>See notes for:  General government gross debt (National currency).</v>
          </cell>
          <cell r="F23" t="str">
            <v>n/a</v>
          </cell>
          <cell r="G23" t="str">
            <v>n/a</v>
          </cell>
          <cell r="H23" t="str">
            <v>n/a</v>
          </cell>
          <cell r="I23" t="str">
            <v>n/a</v>
          </cell>
          <cell r="J23" t="str">
            <v>n/a</v>
          </cell>
          <cell r="K23" t="str">
            <v>n/a</v>
          </cell>
          <cell r="L23" t="str">
            <v>n/a</v>
          </cell>
          <cell r="M23" t="str">
            <v>n/a</v>
          </cell>
          <cell r="N23" t="str">
            <v>n/a</v>
          </cell>
          <cell r="O23" t="str">
            <v>n/a</v>
          </cell>
          <cell r="P23" t="str">
            <v>n/a</v>
          </cell>
          <cell r="Q23" t="str">
            <v>n/a</v>
          </cell>
          <cell r="R23" t="str">
            <v>n/a</v>
          </cell>
          <cell r="S23" t="str">
            <v>n/a</v>
          </cell>
          <cell r="T23" t="str">
            <v>n/a</v>
          </cell>
          <cell r="U23" t="str">
            <v>n/a</v>
          </cell>
          <cell r="V23" t="str">
            <v>n/a</v>
          </cell>
          <cell r="W23" t="str">
            <v>n/a</v>
          </cell>
          <cell r="X23">
            <v>10.141</v>
          </cell>
          <cell r="Y23">
            <v>8.8089999999999993</v>
          </cell>
          <cell r="Z23">
            <v>7.99</v>
          </cell>
          <cell r="AA23">
            <v>8.0879999999999992</v>
          </cell>
          <cell r="AB23">
            <v>6.9240000000000004</v>
          </cell>
          <cell r="AC23">
            <v>10.737</v>
          </cell>
          <cell r="AD23">
            <v>9.673</v>
          </cell>
          <cell r="AE23">
            <v>6.9820000000000002</v>
          </cell>
          <cell r="AF23">
            <v>5.3559999999999999</v>
          </cell>
          <cell r="AG23">
            <v>7.1180000000000003</v>
          </cell>
          <cell r="AH23">
            <v>6.3609999999999998</v>
          </cell>
          <cell r="AI23">
            <v>16.056999999999999</v>
          </cell>
          <cell r="AJ23">
            <v>17.783000000000001</v>
          </cell>
          <cell r="AK23">
            <v>17.259</v>
          </cell>
          <cell r="AL23">
            <v>16.164000000000001</v>
          </cell>
          <cell r="AM23">
            <v>14.428000000000001</v>
          </cell>
          <cell r="AN23">
            <v>12.513</v>
          </cell>
          <cell r="AO23">
            <v>10.776</v>
          </cell>
          <cell r="AP23">
            <v>9.3000000000000007</v>
          </cell>
          <cell r="AQ23">
            <v>8.0570000000000004</v>
          </cell>
          <cell r="AR23">
            <v>9.9484285714285736</v>
          </cell>
        </row>
        <row r="24">
          <cell r="A24" t="str">
            <v>Brazil</v>
          </cell>
          <cell r="B24" t="str">
            <v>General government gross debt</v>
          </cell>
          <cell r="C24" t="str">
            <v>Percent of GDP</v>
          </cell>
          <cell r="E24" t="str">
            <v>See notes for:  General government gross debt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t="str">
            <v>n/a</v>
          </cell>
          <cell r="W24" t="str">
            <v>n/a</v>
          </cell>
          <cell r="X24" t="str">
            <v>n/a</v>
          </cell>
          <cell r="Y24" t="str">
            <v>n/a</v>
          </cell>
          <cell r="Z24">
            <v>66.650999999999996</v>
          </cell>
          <cell r="AA24">
            <v>70.239000000000004</v>
          </cell>
          <cell r="AB24">
            <v>79.802000000000007</v>
          </cell>
          <cell r="AC24">
            <v>74.781999999999996</v>
          </cell>
          <cell r="AD24">
            <v>70.757999999999996</v>
          </cell>
          <cell r="AE24">
            <v>69.165999999999997</v>
          </cell>
          <cell r="AF24">
            <v>66.677999999999997</v>
          </cell>
          <cell r="AG24">
            <v>65.191000000000003</v>
          </cell>
          <cell r="AH24">
            <v>63.543999999999997</v>
          </cell>
          <cell r="AI24">
            <v>66.921000000000006</v>
          </cell>
          <cell r="AJ24">
            <v>65.153999999999996</v>
          </cell>
          <cell r="AK24">
            <v>66.180999999999997</v>
          </cell>
          <cell r="AL24">
            <v>65.099000000000004</v>
          </cell>
          <cell r="AM24">
            <v>63.116999999999997</v>
          </cell>
          <cell r="AN24">
            <v>61.451000000000001</v>
          </cell>
          <cell r="AO24">
            <v>59.877000000000002</v>
          </cell>
          <cell r="AP24">
            <v>57.712000000000003</v>
          </cell>
          <cell r="AQ24">
            <v>56.747999999999998</v>
          </cell>
          <cell r="AR24">
            <v>68.755583333333334</v>
          </cell>
        </row>
        <row r="25">
          <cell r="A25" t="str">
            <v>Brunei Darussalam</v>
          </cell>
          <cell r="B25" t="str">
            <v>General government gross debt</v>
          </cell>
          <cell r="C25" t="str">
            <v>Percent of GDP</v>
          </cell>
          <cell r="E25" t="str">
            <v>See notes for:  General government gross debt (National currency).</v>
          </cell>
          <cell r="F25" t="str">
            <v>n/a</v>
          </cell>
          <cell r="G25" t="str">
            <v>n/a</v>
          </cell>
          <cell r="H25" t="str">
            <v>n/a</v>
          </cell>
          <cell r="I25" t="str">
            <v>n/a</v>
          </cell>
          <cell r="J25" t="str">
            <v>n/a</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row>
        <row r="26">
          <cell r="A26" t="str">
            <v>Bulgaria</v>
          </cell>
          <cell r="B26" t="str">
            <v>General government gross debt</v>
          </cell>
          <cell r="C26" t="str">
            <v>Percent of GDP</v>
          </cell>
          <cell r="E26" t="str">
            <v>See notes for:  General government gross debt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75.284999999999997</v>
          </cell>
          <cell r="AA26">
            <v>68.582999999999998</v>
          </cell>
          <cell r="AB26">
            <v>54.82</v>
          </cell>
          <cell r="AC26">
            <v>46.475999999999999</v>
          </cell>
          <cell r="AD26">
            <v>39.07</v>
          </cell>
          <cell r="AE26">
            <v>29.431000000000001</v>
          </cell>
          <cell r="AF26">
            <v>23.405000000000001</v>
          </cell>
          <cell r="AG26">
            <v>18.555</v>
          </cell>
          <cell r="AH26">
            <v>15.456</v>
          </cell>
          <cell r="AI26">
            <v>15.574999999999999</v>
          </cell>
          <cell r="AJ26">
            <v>16.704000000000001</v>
          </cell>
          <cell r="AK26">
            <v>17.041</v>
          </cell>
          <cell r="AL26">
            <v>21.331</v>
          </cell>
          <cell r="AM26">
            <v>17.623999999999999</v>
          </cell>
          <cell r="AN26">
            <v>16.416</v>
          </cell>
          <cell r="AO26">
            <v>13.03</v>
          </cell>
          <cell r="AP26">
            <v>11.478999999999999</v>
          </cell>
          <cell r="AQ26">
            <v>11.685</v>
          </cell>
          <cell r="AR26">
            <v>35.03341666666666</v>
          </cell>
        </row>
        <row r="27">
          <cell r="A27" t="str">
            <v>Burkina Faso</v>
          </cell>
          <cell r="B27" t="str">
            <v>General government gross debt</v>
          </cell>
          <cell r="C27" t="str">
            <v>Percent of GDP</v>
          </cell>
          <cell r="E27" t="str">
            <v>See notes for:  General government gross debt (National currency).</v>
          </cell>
          <cell r="F27" t="str">
            <v>n/a</v>
          </cell>
          <cell r="G27" t="str">
            <v>n/a</v>
          </cell>
          <cell r="H27" t="str">
            <v>n/a</v>
          </cell>
          <cell r="I27" t="str">
            <v>n/a</v>
          </cell>
          <cell r="J27" t="str">
            <v>n/a</v>
          </cell>
          <cell r="K27" t="str">
            <v>n/a</v>
          </cell>
          <cell r="L27" t="str">
            <v>n/a</v>
          </cell>
          <cell r="M27" t="str">
            <v>n/a</v>
          </cell>
          <cell r="N27" t="str">
            <v>n/a</v>
          </cell>
          <cell r="O27" t="str">
            <v>n/a</v>
          </cell>
          <cell r="P27" t="str">
            <v>n/a</v>
          </cell>
          <cell r="Q27" t="str">
            <v>n/a</v>
          </cell>
          <cell r="R27" t="str">
            <v>n/a</v>
          </cell>
          <cell r="S27" t="str">
            <v>n/a</v>
          </cell>
          <cell r="T27" t="str">
            <v>n/a</v>
          </cell>
          <cell r="U27" t="str">
            <v>n/a</v>
          </cell>
          <cell r="V27" t="str">
            <v>n/a</v>
          </cell>
          <cell r="W27" t="str">
            <v>n/a</v>
          </cell>
          <cell r="X27" t="str">
            <v>n/a</v>
          </cell>
          <cell r="Y27" t="str">
            <v>n/a</v>
          </cell>
          <cell r="Z27" t="str">
            <v>n/a</v>
          </cell>
          <cell r="AA27" t="str">
            <v>n/a</v>
          </cell>
          <cell r="AB27">
            <v>48.685000000000002</v>
          </cell>
          <cell r="AC27">
            <v>44.603999999999999</v>
          </cell>
          <cell r="AD27">
            <v>45.820999999999998</v>
          </cell>
          <cell r="AE27">
            <v>44.103999999999999</v>
          </cell>
          <cell r="AF27">
            <v>21.654</v>
          </cell>
          <cell r="AG27">
            <v>21.93</v>
          </cell>
          <cell r="AH27">
            <v>23.946999999999999</v>
          </cell>
          <cell r="AI27">
            <v>26.149000000000001</v>
          </cell>
          <cell r="AJ27">
            <v>27.13</v>
          </cell>
          <cell r="AK27">
            <v>29.437000000000001</v>
          </cell>
          <cell r="AL27">
            <v>27.658000000000001</v>
          </cell>
          <cell r="AM27">
            <v>27.43</v>
          </cell>
          <cell r="AN27">
            <v>27.31</v>
          </cell>
          <cell r="AO27">
            <v>27.294</v>
          </cell>
          <cell r="AP27">
            <v>27.253</v>
          </cell>
          <cell r="AQ27">
            <v>27.55</v>
          </cell>
          <cell r="AR27">
            <v>33.3461</v>
          </cell>
        </row>
        <row r="28">
          <cell r="A28" t="str">
            <v>Burundi</v>
          </cell>
          <cell r="B28" t="str">
            <v>General government gross debt</v>
          </cell>
          <cell r="C28" t="str">
            <v>Percent of GDP</v>
          </cell>
          <cell r="E28" t="str">
            <v>See notes for:  General government gross debt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t="str">
            <v>n/a</v>
          </cell>
          <cell r="S28" t="str">
            <v>n/a</v>
          </cell>
          <cell r="T28" t="str">
            <v>n/a</v>
          </cell>
          <cell r="U28" t="str">
            <v>n/a</v>
          </cell>
          <cell r="V28" t="str">
            <v>n/a</v>
          </cell>
          <cell r="W28" t="str">
            <v>n/a</v>
          </cell>
          <cell r="X28" t="str">
            <v>n/a</v>
          </cell>
          <cell r="Y28" t="str">
            <v>n/a</v>
          </cell>
          <cell r="Z28">
            <v>136.42599999999999</v>
          </cell>
          <cell r="AA28">
            <v>127.38800000000001</v>
          </cell>
          <cell r="AB28">
            <v>159.08199999999999</v>
          </cell>
          <cell r="AC28">
            <v>171.96199999999999</v>
          </cell>
          <cell r="AD28">
            <v>181.041</v>
          </cell>
          <cell r="AE28">
            <v>136.96199999999999</v>
          </cell>
          <cell r="AF28">
            <v>134.08199999999999</v>
          </cell>
          <cell r="AG28">
            <v>132.03800000000001</v>
          </cell>
          <cell r="AH28">
            <v>110.905</v>
          </cell>
          <cell r="AI28">
            <v>35.320999999999998</v>
          </cell>
          <cell r="AJ28">
            <v>36.731999999999999</v>
          </cell>
          <cell r="AK28">
            <v>35.265999999999998</v>
          </cell>
          <cell r="AL28">
            <v>33.389000000000003</v>
          </cell>
          <cell r="AM28">
            <v>31.251000000000001</v>
          </cell>
          <cell r="AN28">
            <v>28.838999999999999</v>
          </cell>
          <cell r="AO28">
            <v>26.027000000000001</v>
          </cell>
          <cell r="AP28">
            <v>23.956</v>
          </cell>
          <cell r="AQ28">
            <v>22.276</v>
          </cell>
          <cell r="AR28">
            <v>116.43374999999997</v>
          </cell>
        </row>
        <row r="29">
          <cell r="A29" t="str">
            <v>Cambodia</v>
          </cell>
          <cell r="B29" t="str">
            <v>General government gross debt</v>
          </cell>
          <cell r="C29" t="str">
            <v>Percent of GDP</v>
          </cell>
          <cell r="E29" t="str">
            <v>See notes for:  General government gross debt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30.32</v>
          </cell>
          <cell r="W29">
            <v>32.024000000000001</v>
          </cell>
          <cell r="X29">
            <v>37.457999999999998</v>
          </cell>
          <cell r="Y29">
            <v>34.784999999999997</v>
          </cell>
          <cell r="Z29">
            <v>35.354999999999997</v>
          </cell>
          <cell r="AA29">
            <v>34.933999999999997</v>
          </cell>
          <cell r="AB29">
            <v>39.798999999999999</v>
          </cell>
          <cell r="AC29">
            <v>43.164000000000001</v>
          </cell>
          <cell r="AD29">
            <v>41.673000000000002</v>
          </cell>
          <cell r="AE29">
            <v>36.037999999999997</v>
          </cell>
          <cell r="AF29">
            <v>32.667000000000002</v>
          </cell>
          <cell r="AG29">
            <v>30.625</v>
          </cell>
          <cell r="AH29">
            <v>27.462</v>
          </cell>
          <cell r="AI29">
            <v>28.917999999999999</v>
          </cell>
          <cell r="AJ29">
            <v>29.059000000000001</v>
          </cell>
          <cell r="AK29">
            <v>28.596</v>
          </cell>
          <cell r="AL29">
            <v>28.577999999999999</v>
          </cell>
          <cell r="AM29">
            <v>28.242999999999999</v>
          </cell>
          <cell r="AN29">
            <v>28.518999999999998</v>
          </cell>
          <cell r="AO29">
            <v>27.998000000000001</v>
          </cell>
          <cell r="AP29">
            <v>27.283999999999999</v>
          </cell>
          <cell r="AQ29">
            <v>26.373999999999999</v>
          </cell>
          <cell r="AR29">
            <v>33.929812499999997</v>
          </cell>
        </row>
        <row r="30">
          <cell r="A30" t="str">
            <v>Cameroon</v>
          </cell>
          <cell r="B30" t="str">
            <v>General government gross debt</v>
          </cell>
          <cell r="C30" t="str">
            <v>Percent of GDP</v>
          </cell>
          <cell r="E30" t="str">
            <v>See notes for:  General government gross debt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101.044</v>
          </cell>
          <cell r="AA30">
            <v>89.343000000000004</v>
          </cell>
          <cell r="AB30">
            <v>64.295000000000002</v>
          </cell>
          <cell r="AC30">
            <v>60.268000000000001</v>
          </cell>
          <cell r="AD30">
            <v>61.622</v>
          </cell>
          <cell r="AE30">
            <v>51.545999999999999</v>
          </cell>
          <cell r="AF30">
            <v>15.863</v>
          </cell>
          <cell r="AG30">
            <v>11.956</v>
          </cell>
          <cell r="AH30">
            <v>9.5459999999999994</v>
          </cell>
          <cell r="AI30">
            <v>10.635</v>
          </cell>
          <cell r="AJ30">
            <v>12.143000000000001</v>
          </cell>
          <cell r="AK30">
            <v>12.866</v>
          </cell>
          <cell r="AL30">
            <v>18.561</v>
          </cell>
          <cell r="AM30">
            <v>20.100999999999999</v>
          </cell>
          <cell r="AN30">
            <v>21.550999999999998</v>
          </cell>
          <cell r="AO30">
            <v>22.222000000000001</v>
          </cell>
          <cell r="AP30">
            <v>22.413</v>
          </cell>
          <cell r="AQ30">
            <v>22.122</v>
          </cell>
          <cell r="AR30">
            <v>41.760583333333336</v>
          </cell>
        </row>
        <row r="31">
          <cell r="A31" t="str">
            <v>Canada</v>
          </cell>
          <cell r="B31" t="str">
            <v>General government gross debt</v>
          </cell>
          <cell r="C31" t="str">
            <v>Percent of GDP</v>
          </cell>
          <cell r="E31" t="str">
            <v>See notes for:  General government gross debt (National currency).</v>
          </cell>
          <cell r="F31">
            <v>45.631999999999998</v>
          </cell>
          <cell r="G31">
            <v>46.933</v>
          </cell>
          <cell r="H31">
            <v>52.667999999999999</v>
          </cell>
          <cell r="I31">
            <v>58.402999999999999</v>
          </cell>
          <cell r="J31">
            <v>61.673999999999999</v>
          </cell>
          <cell r="K31">
            <v>66.869</v>
          </cell>
          <cell r="L31">
            <v>70.998999999999995</v>
          </cell>
          <cell r="M31">
            <v>71.448999999999998</v>
          </cell>
          <cell r="N31">
            <v>71.084000000000003</v>
          </cell>
          <cell r="O31">
            <v>72.247</v>
          </cell>
          <cell r="P31">
            <v>75.19</v>
          </cell>
          <cell r="Q31">
            <v>82.34</v>
          </cell>
          <cell r="R31">
            <v>90.231999999999999</v>
          </cell>
          <cell r="S31">
            <v>96.323999999999998</v>
          </cell>
          <cell r="T31">
            <v>97.962000000000003</v>
          </cell>
          <cell r="U31">
            <v>101.601</v>
          </cell>
          <cell r="V31">
            <v>101.71899999999999</v>
          </cell>
          <cell r="W31">
            <v>96.317999999999998</v>
          </cell>
          <cell r="X31">
            <v>95.165000000000006</v>
          </cell>
          <cell r="Y31">
            <v>91.369</v>
          </cell>
          <cell r="Z31">
            <v>82.126999999999995</v>
          </cell>
          <cell r="AA31">
            <v>82.659000000000006</v>
          </cell>
          <cell r="AB31">
            <v>80.554000000000002</v>
          </cell>
          <cell r="AC31">
            <v>76.561999999999998</v>
          </cell>
          <cell r="AD31">
            <v>72.600999999999999</v>
          </cell>
          <cell r="AE31">
            <v>71.608000000000004</v>
          </cell>
          <cell r="AF31">
            <v>70.254999999999995</v>
          </cell>
          <cell r="AG31">
            <v>66.518000000000001</v>
          </cell>
          <cell r="AH31">
            <v>71.081999999999994</v>
          </cell>
          <cell r="AI31">
            <v>83.591999999999999</v>
          </cell>
          <cell r="AJ31">
            <v>85.061000000000007</v>
          </cell>
          <cell r="AK31">
            <v>84.953000000000003</v>
          </cell>
          <cell r="AL31">
            <v>84.677999999999997</v>
          </cell>
          <cell r="AM31">
            <v>81.956999999999994</v>
          </cell>
          <cell r="AN31">
            <v>80.42</v>
          </cell>
          <cell r="AO31">
            <v>78.766000000000005</v>
          </cell>
          <cell r="AP31">
            <v>76.251999999999995</v>
          </cell>
          <cell r="AQ31">
            <v>73.572999999999993</v>
          </cell>
          <cell r="AR31">
            <v>84.3541818181818</v>
          </cell>
        </row>
        <row r="32">
          <cell r="A32" t="str">
            <v>Cape Verde</v>
          </cell>
          <cell r="B32" t="str">
            <v>General government gross debt</v>
          </cell>
          <cell r="C32" t="str">
            <v>Percent of GDP</v>
          </cell>
          <cell r="E32" t="str">
            <v>See notes for:  General government gross debt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90.311000000000007</v>
          </cell>
          <cell r="AC32">
            <v>89.096999999999994</v>
          </cell>
          <cell r="AD32">
            <v>92.646000000000001</v>
          </cell>
          <cell r="AE32">
            <v>95.74</v>
          </cell>
          <cell r="AF32">
            <v>86.775999999999996</v>
          </cell>
          <cell r="AG32">
            <v>73.900000000000006</v>
          </cell>
          <cell r="AH32">
            <v>67.914000000000001</v>
          </cell>
          <cell r="AI32">
            <v>68.838999999999999</v>
          </cell>
          <cell r="AJ32">
            <v>74.277000000000001</v>
          </cell>
          <cell r="AK32">
            <v>77.581000000000003</v>
          </cell>
          <cell r="AL32">
            <v>82.058999999999997</v>
          </cell>
          <cell r="AM32">
            <v>85.924000000000007</v>
          </cell>
          <cell r="AN32">
            <v>87.772999999999996</v>
          </cell>
          <cell r="AO32">
            <v>87.016999999999996</v>
          </cell>
          <cell r="AP32">
            <v>85.120999999999995</v>
          </cell>
          <cell r="AQ32">
            <v>82.772999999999996</v>
          </cell>
          <cell r="AR32">
            <v>81.708100000000002</v>
          </cell>
        </row>
        <row r="33">
          <cell r="A33" t="str">
            <v>Central African Republic</v>
          </cell>
          <cell r="B33" t="str">
            <v>General government gross debt</v>
          </cell>
          <cell r="C33" t="str">
            <v>Percent of GDP</v>
          </cell>
          <cell r="E33" t="str">
            <v>See notes for:  General government gross debt (National currency).</v>
          </cell>
          <cell r="F33" t="str">
            <v>n/a</v>
          </cell>
          <cell r="G33" t="str">
            <v>n/a</v>
          </cell>
          <cell r="H33" t="str">
            <v>n/a</v>
          </cell>
          <cell r="I33" t="str">
            <v>n/a</v>
          </cell>
          <cell r="J33" t="str">
            <v>n/a</v>
          </cell>
          <cell r="K33" t="str">
            <v>n/a</v>
          </cell>
          <cell r="L33" t="str">
            <v>n/a</v>
          </cell>
          <cell r="M33" t="str">
            <v>n/a</v>
          </cell>
          <cell r="N33" t="str">
            <v>n/a</v>
          </cell>
          <cell r="O33" t="str">
            <v>n/a</v>
          </cell>
          <cell r="P33" t="str">
            <v>n/a</v>
          </cell>
          <cell r="Q33" t="str">
            <v>n/a</v>
          </cell>
          <cell r="R33" t="str">
            <v>n/a</v>
          </cell>
          <cell r="S33" t="str">
            <v>n/a</v>
          </cell>
          <cell r="T33" t="str">
            <v>n/a</v>
          </cell>
          <cell r="U33" t="str">
            <v>n/a</v>
          </cell>
          <cell r="V33" t="str">
            <v>n/a</v>
          </cell>
          <cell r="W33" t="str">
            <v>n/a</v>
          </cell>
          <cell r="X33" t="str">
            <v>n/a</v>
          </cell>
          <cell r="Y33" t="str">
            <v>n/a</v>
          </cell>
          <cell r="Z33">
            <v>89.587000000000003</v>
          </cell>
          <cell r="AA33">
            <v>100.767</v>
          </cell>
          <cell r="AB33">
            <v>94.820999999999998</v>
          </cell>
          <cell r="AC33">
            <v>97.325999999999993</v>
          </cell>
          <cell r="AD33">
            <v>101.648</v>
          </cell>
          <cell r="AE33">
            <v>108.167</v>
          </cell>
          <cell r="AF33">
            <v>94.162000000000006</v>
          </cell>
          <cell r="AG33">
            <v>78.558000000000007</v>
          </cell>
          <cell r="AH33">
            <v>79.046000000000006</v>
          </cell>
          <cell r="AI33">
            <v>35.174999999999997</v>
          </cell>
          <cell r="AJ33">
            <v>37.576999999999998</v>
          </cell>
          <cell r="AK33">
            <v>40.901000000000003</v>
          </cell>
          <cell r="AL33">
            <v>36.621000000000002</v>
          </cell>
          <cell r="AM33">
            <v>32.433</v>
          </cell>
          <cell r="AN33">
            <v>27.439</v>
          </cell>
          <cell r="AO33">
            <v>22.334</v>
          </cell>
          <cell r="AP33">
            <v>17.632000000000001</v>
          </cell>
          <cell r="AQ33">
            <v>13.932</v>
          </cell>
          <cell r="AR33">
            <v>79.811250000000001</v>
          </cell>
        </row>
        <row r="34">
          <cell r="A34" t="str">
            <v>Chad</v>
          </cell>
          <cell r="B34" t="str">
            <v>General government gross debt</v>
          </cell>
          <cell r="C34" t="str">
            <v>Percent of GDP</v>
          </cell>
          <cell r="E34" t="str">
            <v>See notes for:  General government gross debt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cell r="V34" t="str">
            <v>n/a</v>
          </cell>
          <cell r="W34" t="str">
            <v>n/a</v>
          </cell>
          <cell r="X34" t="str">
            <v>n/a</v>
          </cell>
          <cell r="Y34">
            <v>67.218999999999994</v>
          </cell>
          <cell r="Z34">
            <v>74.775000000000006</v>
          </cell>
          <cell r="AA34">
            <v>63.674999999999997</v>
          </cell>
          <cell r="AB34">
            <v>56.933</v>
          </cell>
          <cell r="AC34">
            <v>46.404000000000003</v>
          </cell>
          <cell r="AD34">
            <v>34.203000000000003</v>
          </cell>
          <cell r="AE34">
            <v>33.603000000000002</v>
          </cell>
          <cell r="AF34">
            <v>29.61</v>
          </cell>
          <cell r="AG34">
            <v>25.995999999999999</v>
          </cell>
          <cell r="AH34">
            <v>23.597999999999999</v>
          </cell>
          <cell r="AI34">
            <v>30.462</v>
          </cell>
          <cell r="AJ34">
            <v>32.584000000000003</v>
          </cell>
          <cell r="AK34">
            <v>32.154000000000003</v>
          </cell>
          <cell r="AL34">
            <v>28.718</v>
          </cell>
          <cell r="AM34">
            <v>27.873999999999999</v>
          </cell>
          <cell r="AN34">
            <v>26.149000000000001</v>
          </cell>
          <cell r="AO34">
            <v>25.021000000000001</v>
          </cell>
          <cell r="AP34">
            <v>25.263000000000002</v>
          </cell>
          <cell r="AQ34">
            <v>23.759</v>
          </cell>
          <cell r="AR34">
            <v>42.401230769230764</v>
          </cell>
        </row>
        <row r="35">
          <cell r="A35" t="str">
            <v>Chile</v>
          </cell>
          <cell r="B35" t="str">
            <v>General government gross debt</v>
          </cell>
          <cell r="C35" t="str">
            <v>Percent of GDP</v>
          </cell>
          <cell r="E35" t="str">
            <v>See notes for:  General government gross debt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14.57</v>
          </cell>
          <cell r="W35">
            <v>12.755000000000001</v>
          </cell>
          <cell r="X35">
            <v>12.025</v>
          </cell>
          <cell r="Y35">
            <v>13.32</v>
          </cell>
          <cell r="Z35">
            <v>13.069000000000001</v>
          </cell>
          <cell r="AA35">
            <v>14.39</v>
          </cell>
          <cell r="AB35">
            <v>15.098000000000001</v>
          </cell>
          <cell r="AC35">
            <v>12.632999999999999</v>
          </cell>
          <cell r="AD35">
            <v>10.286</v>
          </cell>
          <cell r="AE35">
            <v>6.9960000000000004</v>
          </cell>
          <cell r="AF35">
            <v>4.9960000000000004</v>
          </cell>
          <cell r="AG35">
            <v>3.8929999999999998</v>
          </cell>
          <cell r="AH35">
            <v>4.923</v>
          </cell>
          <cell r="AI35">
            <v>5.8140000000000001</v>
          </cell>
          <cell r="AJ35">
            <v>8.6479999999999997</v>
          </cell>
          <cell r="AK35">
            <v>9.9139999999999997</v>
          </cell>
          <cell r="AL35">
            <v>10.050000000000001</v>
          </cell>
          <cell r="AM35">
            <v>9.7910000000000004</v>
          </cell>
          <cell r="AN35">
            <v>8.7249999999999996</v>
          </cell>
          <cell r="AO35">
            <v>7.601</v>
          </cell>
          <cell r="AP35">
            <v>7.0839999999999996</v>
          </cell>
          <cell r="AQ35">
            <v>6.6340000000000003</v>
          </cell>
          <cell r="AR35">
            <v>10.208124999999999</v>
          </cell>
        </row>
        <row r="36">
          <cell r="A36" t="str">
            <v>China</v>
          </cell>
          <cell r="B36" t="str">
            <v>General government gross debt</v>
          </cell>
          <cell r="C36" t="str">
            <v>Percent of GDP</v>
          </cell>
          <cell r="E36" t="str">
            <v>See notes for:  General government gross debt (National currency).</v>
          </cell>
          <cell r="F36" t="str">
            <v>n/a</v>
          </cell>
          <cell r="G36" t="str">
            <v>n/a</v>
          </cell>
          <cell r="H36" t="str">
            <v>n/a</v>
          </cell>
          <cell r="I36" t="str">
            <v>n/a</v>
          </cell>
          <cell r="J36">
            <v>0.97099999999999997</v>
          </cell>
          <cell r="K36">
            <v>3.3050000000000002</v>
          </cell>
          <cell r="L36">
            <v>3.2410000000000001</v>
          </cell>
          <cell r="M36">
            <v>3.5990000000000002</v>
          </cell>
          <cell r="N36">
            <v>4.4610000000000003</v>
          </cell>
          <cell r="O36">
            <v>6.4969999999999999</v>
          </cell>
          <cell r="P36">
            <v>6.9480000000000004</v>
          </cell>
          <cell r="Q36">
            <v>7.4279999999999999</v>
          </cell>
          <cell r="R36">
            <v>4.9809999999999999</v>
          </cell>
          <cell r="S36">
            <v>6.7130000000000001</v>
          </cell>
          <cell r="T36">
            <v>6.1369999999999996</v>
          </cell>
          <cell r="U36">
            <v>6.1369999999999996</v>
          </cell>
          <cell r="V36">
            <v>6.7869999999999999</v>
          </cell>
          <cell r="W36">
            <v>6.5529999999999999</v>
          </cell>
          <cell r="X36">
            <v>11.401</v>
          </cell>
          <cell r="Y36">
            <v>13.811999999999999</v>
          </cell>
          <cell r="Z36">
            <v>16.445</v>
          </cell>
          <cell r="AA36">
            <v>17.710999999999999</v>
          </cell>
          <cell r="AB36">
            <v>18.937000000000001</v>
          </cell>
          <cell r="AC36">
            <v>19.245000000000001</v>
          </cell>
          <cell r="AD36">
            <v>18.535</v>
          </cell>
          <cell r="AE36">
            <v>17.635000000000002</v>
          </cell>
          <cell r="AF36">
            <v>16.187000000000001</v>
          </cell>
          <cell r="AG36">
            <v>19.591000000000001</v>
          </cell>
          <cell r="AH36">
            <v>16.963000000000001</v>
          </cell>
          <cell r="AI36">
            <v>17.670000000000002</v>
          </cell>
          <cell r="AJ36">
            <v>33.537999999999997</v>
          </cell>
          <cell r="AK36">
            <v>25.843</v>
          </cell>
          <cell r="AL36">
            <v>22.033000000000001</v>
          </cell>
          <cell r="AM36">
            <v>19.379000000000001</v>
          </cell>
          <cell r="AN36">
            <v>17.091000000000001</v>
          </cell>
          <cell r="AO36">
            <v>14.835000000000001</v>
          </cell>
          <cell r="AP36">
            <v>12.555</v>
          </cell>
          <cell r="AQ36">
            <v>10.131</v>
          </cell>
          <cell r="AR36">
            <v>14.327136363636363</v>
          </cell>
        </row>
        <row r="37">
          <cell r="A37" t="str">
            <v>Colombia</v>
          </cell>
          <cell r="B37" t="str">
            <v>General government gross debt</v>
          </cell>
          <cell r="C37" t="str">
            <v>Percent of GDP</v>
          </cell>
          <cell r="E37" t="str">
            <v>See notes for:  General government gross debt (National currency).</v>
          </cell>
          <cell r="F37" t="str">
            <v>n/a</v>
          </cell>
          <cell r="G37" t="str">
            <v>n/a</v>
          </cell>
          <cell r="H37" t="str">
            <v>n/a</v>
          </cell>
          <cell r="I37" t="str">
            <v>n/a</v>
          </cell>
          <cell r="J37" t="str">
            <v>n/a</v>
          </cell>
          <cell r="K37" t="str">
            <v>n/a</v>
          </cell>
          <cell r="L37" t="str">
            <v>n/a</v>
          </cell>
          <cell r="M37" t="str">
            <v>n/a</v>
          </cell>
          <cell r="N37" t="str">
            <v>n/a</v>
          </cell>
          <cell r="O37" t="str">
            <v>n/a</v>
          </cell>
          <cell r="P37" t="str">
            <v>n/a</v>
          </cell>
          <cell r="Q37" t="str">
            <v>n/a</v>
          </cell>
          <cell r="R37" t="str">
            <v>n/a</v>
          </cell>
          <cell r="S37" t="str">
            <v>n/a</v>
          </cell>
          <cell r="T37" t="str">
            <v>n/a</v>
          </cell>
          <cell r="U37" t="str">
            <v>n/a</v>
          </cell>
          <cell r="V37">
            <v>23.335000000000001</v>
          </cell>
          <cell r="W37">
            <v>25.315999999999999</v>
          </cell>
          <cell r="X37">
            <v>27.513000000000002</v>
          </cell>
          <cell r="Y37">
            <v>34.054000000000002</v>
          </cell>
          <cell r="Z37">
            <v>36.341999999999999</v>
          </cell>
          <cell r="AA37">
            <v>40.918999999999997</v>
          </cell>
          <cell r="AB37">
            <v>43.923999999999999</v>
          </cell>
          <cell r="AC37">
            <v>45.628999999999998</v>
          </cell>
          <cell r="AD37">
            <v>42.896999999999998</v>
          </cell>
          <cell r="AE37">
            <v>38.540999999999997</v>
          </cell>
          <cell r="AF37">
            <v>36.78</v>
          </cell>
          <cell r="AG37">
            <v>32.685000000000002</v>
          </cell>
          <cell r="AH37">
            <v>30.817</v>
          </cell>
          <cell r="AI37">
            <v>35.872</v>
          </cell>
          <cell r="AJ37">
            <v>36.058</v>
          </cell>
          <cell r="AK37">
            <v>34.673999999999999</v>
          </cell>
          <cell r="AL37">
            <v>32.326999999999998</v>
          </cell>
          <cell r="AM37">
            <v>32.35</v>
          </cell>
          <cell r="AN37">
            <v>31.428999999999998</v>
          </cell>
          <cell r="AO37">
            <v>31.59</v>
          </cell>
          <cell r="AP37">
            <v>31.719000000000001</v>
          </cell>
          <cell r="AQ37">
            <v>31.672000000000001</v>
          </cell>
          <cell r="AR37">
            <v>35.33475</v>
          </cell>
        </row>
        <row r="38">
          <cell r="A38" t="str">
            <v>Comoros</v>
          </cell>
          <cell r="B38" t="str">
            <v>General government gross debt</v>
          </cell>
          <cell r="C38" t="str">
            <v>Percent of GDP</v>
          </cell>
          <cell r="E38" t="str">
            <v>See notes for:  General government gross debt (National currency).</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cell r="V38" t="str">
            <v>n/a</v>
          </cell>
          <cell r="W38" t="str">
            <v>n/a</v>
          </cell>
          <cell r="X38" t="str">
            <v>n/a</v>
          </cell>
          <cell r="Y38" t="str">
            <v>n/a</v>
          </cell>
          <cell r="Z38">
            <v>118.06</v>
          </cell>
          <cell r="AA38">
            <v>103.392</v>
          </cell>
          <cell r="AB38">
            <v>87.384</v>
          </cell>
          <cell r="AC38">
            <v>85.221999999999994</v>
          </cell>
          <cell r="AD38">
            <v>78.082999999999998</v>
          </cell>
          <cell r="AE38">
            <v>71.159000000000006</v>
          </cell>
          <cell r="AF38">
            <v>69.772000000000006</v>
          </cell>
          <cell r="AG38">
            <v>57.554000000000002</v>
          </cell>
          <cell r="AH38">
            <v>54.204999999999998</v>
          </cell>
          <cell r="AI38" t="str">
            <v>n/a</v>
          </cell>
          <cell r="AJ38" t="str">
            <v>n/a</v>
          </cell>
          <cell r="AK38" t="str">
            <v>n/a</v>
          </cell>
          <cell r="AL38" t="str">
            <v>n/a</v>
          </cell>
          <cell r="AM38" t="str">
            <v>n/a</v>
          </cell>
          <cell r="AN38" t="str">
            <v>n/a</v>
          </cell>
          <cell r="AO38" t="str">
            <v>n/a</v>
          </cell>
          <cell r="AP38" t="str">
            <v>n/a</v>
          </cell>
          <cell r="AQ38" t="str">
            <v>n/a</v>
          </cell>
          <cell r="AR38">
            <v>80.536777777777786</v>
          </cell>
        </row>
        <row r="39">
          <cell r="A39" t="str">
            <v>Democratic Republic of Congo</v>
          </cell>
          <cell r="B39" t="str">
            <v>General government gross debt</v>
          </cell>
          <cell r="C39" t="str">
            <v>Percent of GDP</v>
          </cell>
          <cell r="E39" t="str">
            <v>See notes for:  General government gross debt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t="str">
            <v>n/a</v>
          </cell>
          <cell r="W39" t="str">
            <v>n/a</v>
          </cell>
          <cell r="X39" t="str">
            <v>n/a</v>
          </cell>
          <cell r="Y39" t="str">
            <v>n/a</v>
          </cell>
          <cell r="Z39">
            <v>237.27600000000001</v>
          </cell>
          <cell r="AA39">
            <v>220.346</v>
          </cell>
          <cell r="AB39">
            <v>214.15299999999999</v>
          </cell>
          <cell r="AC39">
            <v>180.423</v>
          </cell>
          <cell r="AD39">
            <v>195.99600000000001</v>
          </cell>
          <cell r="AE39">
            <v>147.92699999999999</v>
          </cell>
          <cell r="AF39">
            <v>148.98500000000001</v>
          </cell>
          <cell r="AG39">
            <v>126.129</v>
          </cell>
          <cell r="AH39">
            <v>133.066</v>
          </cell>
          <cell r="AI39">
            <v>136.35</v>
          </cell>
          <cell r="AJ39">
            <v>31.024999999999999</v>
          </cell>
          <cell r="AK39">
            <v>31.989000000000001</v>
          </cell>
          <cell r="AL39">
            <v>36.552999999999997</v>
          </cell>
          <cell r="AM39">
            <v>36.262999999999998</v>
          </cell>
          <cell r="AN39">
            <v>37.832000000000001</v>
          </cell>
          <cell r="AO39">
            <v>36.723999999999997</v>
          </cell>
          <cell r="AP39">
            <v>35.011000000000003</v>
          </cell>
          <cell r="AQ39">
            <v>32.731000000000002</v>
          </cell>
          <cell r="AR39">
            <v>150.30541666666664</v>
          </cell>
        </row>
        <row r="40">
          <cell r="A40" t="str">
            <v>Republic of Congo</v>
          </cell>
          <cell r="B40" t="str">
            <v>General government gross debt</v>
          </cell>
          <cell r="C40" t="str">
            <v>Percent of GDP</v>
          </cell>
          <cell r="E40" t="str">
            <v>See notes for:  General government gross debt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138.93700000000001</v>
          </cell>
          <cell r="Q40">
            <v>137.77799999999999</v>
          </cell>
          <cell r="R40">
            <v>129.495</v>
          </cell>
          <cell r="S40">
            <v>170.464</v>
          </cell>
          <cell r="T40">
            <v>270.18299999999999</v>
          </cell>
          <cell r="U40">
            <v>262.80900000000003</v>
          </cell>
          <cell r="V40">
            <v>212.208</v>
          </cell>
          <cell r="W40">
            <v>219.989</v>
          </cell>
          <cell r="X40">
            <v>264.44299999999998</v>
          </cell>
          <cell r="Y40">
            <v>231.63200000000001</v>
          </cell>
          <cell r="Z40">
            <v>163.22300000000001</v>
          </cell>
          <cell r="AA40">
            <v>195.78399999999999</v>
          </cell>
          <cell r="AB40">
            <v>180.28899999999999</v>
          </cell>
          <cell r="AC40">
            <v>204.37200000000001</v>
          </cell>
          <cell r="AD40">
            <v>198.679</v>
          </cell>
          <cell r="AE40">
            <v>108.271</v>
          </cell>
          <cell r="AF40">
            <v>98.816000000000003</v>
          </cell>
          <cell r="AG40">
            <v>97.956999999999994</v>
          </cell>
          <cell r="AH40">
            <v>68.063000000000002</v>
          </cell>
          <cell r="AI40">
            <v>57.238</v>
          </cell>
          <cell r="AJ40">
            <v>23.832000000000001</v>
          </cell>
          <cell r="AK40">
            <v>22.170999999999999</v>
          </cell>
          <cell r="AL40">
            <v>21.846</v>
          </cell>
          <cell r="AM40">
            <v>19.895</v>
          </cell>
          <cell r="AN40">
            <v>18.085999999999999</v>
          </cell>
          <cell r="AO40">
            <v>17.600999999999999</v>
          </cell>
          <cell r="AP40">
            <v>16.757000000000001</v>
          </cell>
          <cell r="AQ40">
            <v>15.914999999999999</v>
          </cell>
          <cell r="AR40">
            <v>157.11968181818182</v>
          </cell>
        </row>
        <row r="41">
          <cell r="A41" t="str">
            <v>Costa Rica</v>
          </cell>
          <cell r="B41" t="str">
            <v>General government gross debt</v>
          </cell>
          <cell r="C41" t="str">
            <v>Percent of GDP</v>
          </cell>
          <cell r="E41" t="str">
            <v>See notes for:  General government gross debt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36.578000000000003</v>
          </cell>
          <cell r="AA41">
            <v>38.610999999999997</v>
          </cell>
          <cell r="AB41">
            <v>40.784999999999997</v>
          </cell>
          <cell r="AC41">
            <v>39.996000000000002</v>
          </cell>
          <cell r="AD41">
            <v>41.034999999999997</v>
          </cell>
          <cell r="AE41">
            <v>37.47</v>
          </cell>
          <cell r="AF41">
            <v>33.311</v>
          </cell>
          <cell r="AG41">
            <v>27.552</v>
          </cell>
          <cell r="AH41">
            <v>24.783000000000001</v>
          </cell>
          <cell r="AI41">
            <v>27.233000000000001</v>
          </cell>
          <cell r="AJ41">
            <v>29.207000000000001</v>
          </cell>
          <cell r="AK41">
            <v>30.763999999999999</v>
          </cell>
          <cell r="AL41">
            <v>32.39</v>
          </cell>
          <cell r="AM41">
            <v>33.155999999999999</v>
          </cell>
          <cell r="AN41">
            <v>34.134</v>
          </cell>
          <cell r="AO41">
            <v>35.276000000000003</v>
          </cell>
          <cell r="AP41">
            <v>36.439</v>
          </cell>
          <cell r="AQ41">
            <v>37.545000000000002</v>
          </cell>
          <cell r="AR41">
            <v>33.943750000000001</v>
          </cell>
        </row>
        <row r="42">
          <cell r="A42" t="str">
            <v>Côte d'Ivoire</v>
          </cell>
          <cell r="B42" t="str">
            <v>General government gross debt</v>
          </cell>
          <cell r="C42" t="str">
            <v>Percent of GDP</v>
          </cell>
          <cell r="E42" t="str">
            <v>See notes for:  General government gross debt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121.05800000000001</v>
          </cell>
          <cell r="X42">
            <v>106.64400000000001</v>
          </cell>
          <cell r="Y42">
            <v>110.58799999999999</v>
          </cell>
          <cell r="Z42">
            <v>109.46</v>
          </cell>
          <cell r="AA42">
            <v>96.793000000000006</v>
          </cell>
          <cell r="AB42">
            <v>93.578000000000003</v>
          </cell>
          <cell r="AC42">
            <v>90.438999999999993</v>
          </cell>
          <cell r="AD42">
            <v>84.900999999999996</v>
          </cell>
          <cell r="AE42">
            <v>86.281999999999996</v>
          </cell>
          <cell r="AF42">
            <v>84.242000000000004</v>
          </cell>
          <cell r="AG42">
            <v>75.635999999999996</v>
          </cell>
          <cell r="AH42">
            <v>75.281999999999996</v>
          </cell>
          <cell r="AI42">
            <v>66.48</v>
          </cell>
          <cell r="AJ42">
            <v>66.433000000000007</v>
          </cell>
          <cell r="AK42">
            <v>90.525000000000006</v>
          </cell>
          <cell r="AL42">
            <v>62.591000000000001</v>
          </cell>
          <cell r="AM42">
            <v>62.277000000000001</v>
          </cell>
          <cell r="AN42">
            <v>61.567</v>
          </cell>
          <cell r="AO42">
            <v>58.040999999999997</v>
          </cell>
          <cell r="AP42">
            <v>54.276000000000003</v>
          </cell>
          <cell r="AQ42">
            <v>51.017000000000003</v>
          </cell>
          <cell r="AR42">
            <v>90.556066666666666</v>
          </cell>
        </row>
        <row r="43">
          <cell r="A43" t="str">
            <v>Croatia</v>
          </cell>
          <cell r="B43" t="str">
            <v>General government gross debt</v>
          </cell>
          <cell r="C43" t="str">
            <v>Percent of GDP</v>
          </cell>
          <cell r="E43" t="str">
            <v>See notes for:  General government gross debt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34.773000000000003</v>
          </cell>
          <cell r="AC43">
            <v>35.432000000000002</v>
          </cell>
          <cell r="AD43">
            <v>37.637999999999998</v>
          </cell>
          <cell r="AE43">
            <v>38.154000000000003</v>
          </cell>
          <cell r="AF43">
            <v>35.402000000000001</v>
          </cell>
          <cell r="AG43">
            <v>32.880000000000003</v>
          </cell>
          <cell r="AH43">
            <v>29.164999999999999</v>
          </cell>
          <cell r="AI43">
            <v>35.124000000000002</v>
          </cell>
          <cell r="AJ43">
            <v>41.249000000000002</v>
          </cell>
          <cell r="AK43">
            <v>45.570999999999998</v>
          </cell>
          <cell r="AL43">
            <v>52.750999999999998</v>
          </cell>
          <cell r="AM43">
            <v>55.707999999999998</v>
          </cell>
          <cell r="AN43">
            <v>58.317</v>
          </cell>
          <cell r="AO43">
            <v>60.366</v>
          </cell>
          <cell r="AP43">
            <v>61.92</v>
          </cell>
          <cell r="AQ43">
            <v>63.069000000000003</v>
          </cell>
          <cell r="AR43">
            <v>36.538800000000002</v>
          </cell>
        </row>
        <row r="44">
          <cell r="A44" t="str">
            <v>Cyprus</v>
          </cell>
          <cell r="B44" t="str">
            <v>General government gross debt</v>
          </cell>
          <cell r="C44" t="str">
            <v>Percent of GDP</v>
          </cell>
          <cell r="E44" t="str">
            <v>See notes for:  General government gross debt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49.673000000000002</v>
          </cell>
          <cell r="V44">
            <v>52.393999999999998</v>
          </cell>
          <cell r="W44">
            <v>57.167999999999999</v>
          </cell>
          <cell r="X44">
            <v>62.606000000000002</v>
          </cell>
          <cell r="Y44">
            <v>63.344999999999999</v>
          </cell>
          <cell r="Z44">
            <v>59.588999999999999</v>
          </cell>
          <cell r="AA44">
            <v>61.176000000000002</v>
          </cell>
          <cell r="AB44">
            <v>65.149000000000001</v>
          </cell>
          <cell r="AC44">
            <v>69.715999999999994</v>
          </cell>
          <cell r="AD44">
            <v>70.933999999999997</v>
          </cell>
          <cell r="AE44">
            <v>69.39</v>
          </cell>
          <cell r="AF44">
            <v>64.650999999999996</v>
          </cell>
          <cell r="AG44">
            <v>58.506999999999998</v>
          </cell>
          <cell r="AH44">
            <v>48.649000000000001</v>
          </cell>
          <cell r="AI44">
            <v>58.304000000000002</v>
          </cell>
          <cell r="AJ44">
            <v>61.261000000000003</v>
          </cell>
          <cell r="AK44">
            <v>71.843000000000004</v>
          </cell>
          <cell r="AL44">
            <v>74.33</v>
          </cell>
          <cell r="AM44">
            <v>75.236000000000004</v>
          </cell>
          <cell r="AN44">
            <v>72.936999999999998</v>
          </cell>
          <cell r="AO44">
            <v>69.878</v>
          </cell>
          <cell r="AP44">
            <v>66.658000000000001</v>
          </cell>
          <cell r="AQ44">
            <v>63.369</v>
          </cell>
          <cell r="AR44">
            <v>61.43264705882352</v>
          </cell>
        </row>
        <row r="45">
          <cell r="A45" t="str">
            <v>Czech Republic</v>
          </cell>
          <cell r="B45" t="str">
            <v>General government gross debt</v>
          </cell>
          <cell r="C45" t="str">
            <v>Percent of GDP</v>
          </cell>
          <cell r="E45" t="str">
            <v>See notes for:  General government gross debt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13.992000000000001</v>
          </cell>
          <cell r="V45">
            <v>11.927</v>
          </cell>
          <cell r="W45">
            <v>12.584</v>
          </cell>
          <cell r="X45">
            <v>14.48</v>
          </cell>
          <cell r="Y45">
            <v>15.827</v>
          </cell>
          <cell r="Z45">
            <v>17.797000000000001</v>
          </cell>
          <cell r="AA45">
            <v>23.887</v>
          </cell>
          <cell r="AB45">
            <v>27.065000000000001</v>
          </cell>
          <cell r="AC45">
            <v>28.579000000000001</v>
          </cell>
          <cell r="AD45">
            <v>28.943000000000001</v>
          </cell>
          <cell r="AE45">
            <v>28.414000000000001</v>
          </cell>
          <cell r="AF45">
            <v>28.28</v>
          </cell>
          <cell r="AG45">
            <v>27.952999999999999</v>
          </cell>
          <cell r="AH45">
            <v>28.710999999999999</v>
          </cell>
          <cell r="AI45">
            <v>34.292999999999999</v>
          </cell>
          <cell r="AJ45">
            <v>37.552999999999997</v>
          </cell>
          <cell r="AK45">
            <v>41.462000000000003</v>
          </cell>
          <cell r="AL45">
            <v>43.918999999999997</v>
          </cell>
          <cell r="AM45">
            <v>45.43</v>
          </cell>
          <cell r="AN45">
            <v>46.234999999999999</v>
          </cell>
          <cell r="AO45">
            <v>46.622</v>
          </cell>
          <cell r="AP45">
            <v>46.863</v>
          </cell>
          <cell r="AQ45">
            <v>47.058</v>
          </cell>
          <cell r="AR45">
            <v>24.808647058823531</v>
          </cell>
        </row>
        <row r="46">
          <cell r="A46" t="str">
            <v>Denmark</v>
          </cell>
          <cell r="B46" t="str">
            <v>General government gross debt</v>
          </cell>
          <cell r="C46" t="str">
            <v>Percent of GDP</v>
          </cell>
          <cell r="E46" t="str">
            <v>See notes for:  General government gross debt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t="str">
            <v>n/a</v>
          </cell>
          <cell r="V46" t="str">
            <v>n/a</v>
          </cell>
          <cell r="W46" t="str">
            <v>n/a</v>
          </cell>
          <cell r="X46">
            <v>72.402000000000001</v>
          </cell>
          <cell r="Y46">
            <v>67.055000000000007</v>
          </cell>
          <cell r="Z46">
            <v>60.4</v>
          </cell>
          <cell r="AA46">
            <v>58.386000000000003</v>
          </cell>
          <cell r="AB46">
            <v>58.25</v>
          </cell>
          <cell r="AC46">
            <v>56.646999999999998</v>
          </cell>
          <cell r="AD46">
            <v>53.598999999999997</v>
          </cell>
          <cell r="AE46">
            <v>45.359000000000002</v>
          </cell>
          <cell r="AF46">
            <v>41.021999999999998</v>
          </cell>
          <cell r="AG46">
            <v>34.064</v>
          </cell>
          <cell r="AH46">
            <v>41.878</v>
          </cell>
          <cell r="AI46">
            <v>41.485999999999997</v>
          </cell>
          <cell r="AJ46">
            <v>43.356000000000002</v>
          </cell>
          <cell r="AK46">
            <v>46.427</v>
          </cell>
          <cell r="AL46">
            <v>51.331000000000003</v>
          </cell>
          <cell r="AM46">
            <v>52.154000000000003</v>
          </cell>
          <cell r="AN46">
            <v>51.43</v>
          </cell>
          <cell r="AO46">
            <v>50.298000000000002</v>
          </cell>
          <cell r="AP46">
            <v>48.588000000000001</v>
          </cell>
          <cell r="AQ46">
            <v>46.091000000000001</v>
          </cell>
          <cell r="AR46">
            <v>51.452214285714284</v>
          </cell>
        </row>
        <row r="47">
          <cell r="A47" t="str">
            <v>Djibouti</v>
          </cell>
          <cell r="B47" t="str">
            <v>General government gross debt</v>
          </cell>
          <cell r="C47" t="str">
            <v>Percent of GDP</v>
          </cell>
          <cell r="E47" t="str">
            <v>See notes for:  General government gross debt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t="str">
            <v>n/a</v>
          </cell>
          <cell r="S47" t="str">
            <v>n/a</v>
          </cell>
          <cell r="T47" t="str">
            <v>n/a</v>
          </cell>
          <cell r="U47" t="str">
            <v>n/a</v>
          </cell>
          <cell r="V47" t="str">
            <v>n/a</v>
          </cell>
          <cell r="W47" t="str">
            <v>n/a</v>
          </cell>
          <cell r="X47" t="str">
            <v>n/a</v>
          </cell>
          <cell r="Y47" t="str">
            <v>n/a</v>
          </cell>
          <cell r="Z47" t="str">
            <v>n/a</v>
          </cell>
          <cell r="AA47" t="str">
            <v>n/a</v>
          </cell>
          <cell r="AB47" t="str">
            <v>n/a</v>
          </cell>
          <cell r="AC47">
            <v>66.084000000000003</v>
          </cell>
          <cell r="AD47">
            <v>67.847999999999999</v>
          </cell>
          <cell r="AE47">
            <v>62.006999999999998</v>
          </cell>
          <cell r="AF47">
            <v>56.817</v>
          </cell>
          <cell r="AG47">
            <v>63.64</v>
          </cell>
          <cell r="AH47">
            <v>60.171999999999997</v>
          </cell>
          <cell r="AI47">
            <v>59.777999999999999</v>
          </cell>
          <cell r="AJ47">
            <v>56.143000000000001</v>
          </cell>
          <cell r="AK47">
            <v>55.456000000000003</v>
          </cell>
          <cell r="AL47">
            <v>52.817999999999998</v>
          </cell>
          <cell r="AM47">
            <v>53.512999999999998</v>
          </cell>
          <cell r="AN47">
            <v>52.968000000000004</v>
          </cell>
          <cell r="AO47">
            <v>52.277000000000001</v>
          </cell>
          <cell r="AP47">
            <v>51.558</v>
          </cell>
          <cell r="AQ47">
            <v>49.213000000000001</v>
          </cell>
          <cell r="AR47">
            <v>60.882777777777783</v>
          </cell>
        </row>
        <row r="48">
          <cell r="A48" t="str">
            <v>Dominica</v>
          </cell>
          <cell r="B48" t="str">
            <v>General government gross debt</v>
          </cell>
          <cell r="C48" t="str">
            <v>Percent of GDP</v>
          </cell>
          <cell r="E48" t="str">
            <v>See notes for:  General government gross debt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55.124000000000002</v>
          </cell>
          <cell r="Q48">
            <v>58.054000000000002</v>
          </cell>
          <cell r="R48">
            <v>55.24</v>
          </cell>
          <cell r="S48">
            <v>54.869</v>
          </cell>
          <cell r="T48">
            <v>57.951999999999998</v>
          </cell>
          <cell r="U48">
            <v>59.631999999999998</v>
          </cell>
          <cell r="V48">
            <v>55.585999999999999</v>
          </cell>
          <cell r="W48">
            <v>49.588000000000001</v>
          </cell>
          <cell r="X48">
            <v>58.473999999999997</v>
          </cell>
          <cell r="Y48">
            <v>63.817</v>
          </cell>
          <cell r="Z48">
            <v>70.781999999999996</v>
          </cell>
          <cell r="AA48">
            <v>100.827</v>
          </cell>
          <cell r="AB48">
            <v>99.159000000000006</v>
          </cell>
          <cell r="AC48">
            <v>95.290999999999997</v>
          </cell>
          <cell r="AD48">
            <v>86.507000000000005</v>
          </cell>
          <cell r="AE48">
            <v>82.578000000000003</v>
          </cell>
          <cell r="AF48">
            <v>77.855000000000004</v>
          </cell>
          <cell r="AG48">
            <v>71.653999999999996</v>
          </cell>
          <cell r="AH48">
            <v>64.620999999999995</v>
          </cell>
          <cell r="AI48">
            <v>64.460999999999999</v>
          </cell>
          <cell r="AJ48">
            <v>69.274000000000001</v>
          </cell>
          <cell r="AK48">
            <v>69.876999999999995</v>
          </cell>
          <cell r="AL48">
            <v>70.738</v>
          </cell>
          <cell r="AM48">
            <v>70.474000000000004</v>
          </cell>
          <cell r="AN48">
            <v>67.641000000000005</v>
          </cell>
          <cell r="AO48">
            <v>64.831000000000003</v>
          </cell>
          <cell r="AP48">
            <v>62.228999999999999</v>
          </cell>
          <cell r="AQ48">
            <v>59.722999999999999</v>
          </cell>
          <cell r="AR48">
            <v>69.14645454545456</v>
          </cell>
        </row>
        <row r="49">
          <cell r="A49" t="str">
            <v>Dominican Republic</v>
          </cell>
          <cell r="B49" t="str">
            <v>General government gross debt</v>
          </cell>
          <cell r="C49" t="str">
            <v>Percent of GDP</v>
          </cell>
          <cell r="E49" t="str">
            <v>See notes for:  General government gross debt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14.148</v>
          </cell>
          <cell r="X49">
            <v>13.561999999999999</v>
          </cell>
          <cell r="Y49">
            <v>20.27</v>
          </cell>
          <cell r="Z49">
            <v>20.713000000000001</v>
          </cell>
          <cell r="AA49">
            <v>20.12</v>
          </cell>
          <cell r="AB49">
            <v>23.452999999999999</v>
          </cell>
          <cell r="AC49">
            <v>42.491999999999997</v>
          </cell>
          <cell r="AD49">
            <v>26.850999999999999</v>
          </cell>
          <cell r="AE49">
            <v>28.803000000000001</v>
          </cell>
          <cell r="AF49">
            <v>25.385000000000002</v>
          </cell>
          <cell r="AG49">
            <v>22.797999999999998</v>
          </cell>
          <cell r="AH49">
            <v>24.669</v>
          </cell>
          <cell r="AI49">
            <v>28.391999999999999</v>
          </cell>
          <cell r="AJ49">
            <v>28.702999999999999</v>
          </cell>
          <cell r="AK49">
            <v>29.263999999999999</v>
          </cell>
          <cell r="AL49">
            <v>29.89</v>
          </cell>
          <cell r="AM49">
            <v>30.483000000000001</v>
          </cell>
          <cell r="AN49">
            <v>30.509</v>
          </cell>
          <cell r="AO49">
            <v>30.594999999999999</v>
          </cell>
          <cell r="AP49">
            <v>30.731000000000002</v>
          </cell>
          <cell r="AQ49">
            <v>30.907</v>
          </cell>
          <cell r="AR49">
            <v>24.641533333333328</v>
          </cell>
        </row>
        <row r="50">
          <cell r="A50" t="str">
            <v>Ecuador</v>
          </cell>
          <cell r="B50" t="str">
            <v>General government gross debt</v>
          </cell>
          <cell r="C50" t="str">
            <v>Percent of GDP</v>
          </cell>
          <cell r="E50" t="str">
            <v>See notes for:  General government gross debt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t="str">
            <v>n/a</v>
          </cell>
          <cell r="T50" t="str">
            <v>n/a</v>
          </cell>
          <cell r="U50" t="str">
            <v>n/a</v>
          </cell>
          <cell r="V50" t="str">
            <v>n/a</v>
          </cell>
          <cell r="W50" t="str">
            <v>n/a</v>
          </cell>
          <cell r="X50" t="str">
            <v>n/a</v>
          </cell>
          <cell r="Y50" t="str">
            <v>n/a</v>
          </cell>
          <cell r="Z50" t="str">
            <v>n/a</v>
          </cell>
          <cell r="AA50">
            <v>65.72</v>
          </cell>
          <cell r="AB50">
            <v>54.094000000000001</v>
          </cell>
          <cell r="AC50">
            <v>47.795000000000002</v>
          </cell>
          <cell r="AD50">
            <v>40.465000000000003</v>
          </cell>
          <cell r="AE50">
            <v>35.220999999999997</v>
          </cell>
          <cell r="AF50">
            <v>28.457999999999998</v>
          </cell>
          <cell r="AG50">
            <v>26.687999999999999</v>
          </cell>
          <cell r="AH50">
            <v>21.146999999999998</v>
          </cell>
          <cell r="AI50">
            <v>15.67</v>
          </cell>
          <cell r="AJ50">
            <v>16.108000000000001</v>
          </cell>
          <cell r="AK50">
            <v>17.975999999999999</v>
          </cell>
          <cell r="AL50">
            <v>18.298999999999999</v>
          </cell>
          <cell r="AM50">
            <v>18.117000000000001</v>
          </cell>
          <cell r="AN50">
            <v>18.594000000000001</v>
          </cell>
          <cell r="AO50">
            <v>19.655999999999999</v>
          </cell>
          <cell r="AP50">
            <v>21.05</v>
          </cell>
          <cell r="AQ50">
            <v>22.376999999999999</v>
          </cell>
          <cell r="AR50">
            <v>33.576545454545453</v>
          </cell>
        </row>
        <row r="51">
          <cell r="A51" t="str">
            <v>Egypt</v>
          </cell>
          <cell r="B51" t="str">
            <v>General government gross debt</v>
          </cell>
          <cell r="C51" t="str">
            <v>Percent of GDP</v>
          </cell>
          <cell r="E51" t="str">
            <v>See notes for:  General government gross debt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90.44</v>
          </cell>
          <cell r="AC51">
            <v>102.291</v>
          </cell>
          <cell r="AD51">
            <v>101.45099999999999</v>
          </cell>
          <cell r="AE51">
            <v>103.292</v>
          </cell>
          <cell r="AF51">
            <v>90.346999999999994</v>
          </cell>
          <cell r="AG51">
            <v>80.192999999999998</v>
          </cell>
          <cell r="AH51">
            <v>70.197000000000003</v>
          </cell>
          <cell r="AI51">
            <v>73.025000000000006</v>
          </cell>
          <cell r="AJ51">
            <v>73.171999999999997</v>
          </cell>
          <cell r="AK51">
            <v>76.447999999999993</v>
          </cell>
          <cell r="AL51">
            <v>79.224000000000004</v>
          </cell>
          <cell r="AM51">
            <v>77.563999999999993</v>
          </cell>
          <cell r="AN51">
            <v>74.614999999999995</v>
          </cell>
          <cell r="AO51">
            <v>70.432000000000002</v>
          </cell>
          <cell r="AP51">
            <v>65.653000000000006</v>
          </cell>
          <cell r="AQ51">
            <v>60.38</v>
          </cell>
          <cell r="AR51">
            <v>86.085599999999999</v>
          </cell>
        </row>
        <row r="52">
          <cell r="A52" t="str">
            <v>El Salvador</v>
          </cell>
          <cell r="B52" t="str">
            <v>General government gross debt</v>
          </cell>
          <cell r="C52" t="str">
            <v>Percent of GDP</v>
          </cell>
          <cell r="E52" t="str">
            <v>See notes for:  General government gross debt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44.326999999999998</v>
          </cell>
          <cell r="S52">
            <v>34.731000000000002</v>
          </cell>
          <cell r="T52">
            <v>32.598999999999997</v>
          </cell>
          <cell r="U52">
            <v>28.178000000000001</v>
          </cell>
          <cell r="V52">
            <v>28.684999999999999</v>
          </cell>
          <cell r="W52">
            <v>27.408999999999999</v>
          </cell>
          <cell r="X52">
            <v>24.495999999999999</v>
          </cell>
          <cell r="Y52">
            <v>25.372</v>
          </cell>
          <cell r="Z52">
            <v>26.521999999999998</v>
          </cell>
          <cell r="AA52">
            <v>32.389000000000003</v>
          </cell>
          <cell r="AB52">
            <v>37.079000000000001</v>
          </cell>
          <cell r="AC52">
            <v>38.994999999999997</v>
          </cell>
          <cell r="AD52">
            <v>39.405000000000001</v>
          </cell>
          <cell r="AE52">
            <v>38.548999999999999</v>
          </cell>
          <cell r="AF52">
            <v>39.098999999999997</v>
          </cell>
          <cell r="AG52">
            <v>38.030999999999999</v>
          </cell>
          <cell r="AH52">
            <v>39.253</v>
          </cell>
          <cell r="AI52">
            <v>48.213999999999999</v>
          </cell>
          <cell r="AJ52">
            <v>50.140999999999998</v>
          </cell>
          <cell r="AK52">
            <v>50.793999999999997</v>
          </cell>
          <cell r="AL52">
            <v>50.04</v>
          </cell>
          <cell r="AM52">
            <v>49.290999999999997</v>
          </cell>
          <cell r="AN52">
            <v>48.378</v>
          </cell>
          <cell r="AO52">
            <v>47.137</v>
          </cell>
          <cell r="AP52">
            <v>45.802</v>
          </cell>
          <cell r="AQ52">
            <v>44.518999999999998</v>
          </cell>
          <cell r="AR52">
            <v>36.2134</v>
          </cell>
        </row>
        <row r="53">
          <cell r="A53" t="str">
            <v>Equatorial Guinea</v>
          </cell>
          <cell r="B53" t="str">
            <v>General government gross debt</v>
          </cell>
          <cell r="C53" t="str">
            <v>Percent of GDP</v>
          </cell>
          <cell r="E53" t="str">
            <v>See notes for:  General government gross debt (National currency).</v>
          </cell>
          <cell r="F53">
            <v>147.68600000000001</v>
          </cell>
          <cell r="G53">
            <v>223.27099999999999</v>
          </cell>
          <cell r="H53">
            <v>263.26499999999999</v>
          </cell>
          <cell r="I53">
            <v>261.87200000000001</v>
          </cell>
          <cell r="J53">
            <v>260.50900000000001</v>
          </cell>
          <cell r="K53">
            <v>185.589</v>
          </cell>
          <cell r="L53">
            <v>153.98500000000001</v>
          </cell>
          <cell r="M53">
            <v>142.726</v>
          </cell>
          <cell r="N53">
            <v>156.04300000000001</v>
          </cell>
          <cell r="O53">
            <v>188.88900000000001</v>
          </cell>
          <cell r="P53">
            <v>158.56899999999999</v>
          </cell>
          <cell r="Q53">
            <v>171.154</v>
          </cell>
          <cell r="R53">
            <v>138.23400000000001</v>
          </cell>
          <cell r="S53">
            <v>154.096</v>
          </cell>
          <cell r="T53">
            <v>218.126</v>
          </cell>
          <cell r="U53">
            <v>138.239</v>
          </cell>
          <cell r="V53">
            <v>92.093999999999994</v>
          </cell>
          <cell r="W53">
            <v>46.722000000000001</v>
          </cell>
          <cell r="X53">
            <v>59.823</v>
          </cell>
          <cell r="Y53">
            <v>61.081000000000003</v>
          </cell>
          <cell r="Z53">
            <v>34.399000000000001</v>
          </cell>
          <cell r="AA53">
            <v>24.170999999999999</v>
          </cell>
          <cell r="AB53">
            <v>20.806999999999999</v>
          </cell>
          <cell r="AC53">
            <v>10.413</v>
          </cell>
          <cell r="AD53">
            <v>6.1639999999999997</v>
          </cell>
          <cell r="AE53">
            <v>2.9860000000000002</v>
          </cell>
          <cell r="AF53">
            <v>1.627</v>
          </cell>
          <cell r="AG53">
            <v>1.083</v>
          </cell>
          <cell r="AH53">
            <v>0.65300000000000002</v>
          </cell>
          <cell r="AI53">
            <v>5.0640000000000001</v>
          </cell>
          <cell r="AJ53">
            <v>7.5350000000000001</v>
          </cell>
          <cell r="AK53">
            <v>8.3529999999999998</v>
          </cell>
          <cell r="AL53">
            <v>9.6039999999999992</v>
          </cell>
          <cell r="AM53">
            <v>8.1630000000000003</v>
          </cell>
          <cell r="AN53">
            <v>6.6</v>
          </cell>
          <cell r="AO53">
            <v>4.5209999999999999</v>
          </cell>
          <cell r="AP53">
            <v>2.387</v>
          </cell>
          <cell r="AQ53">
            <v>0.69699999999999995</v>
          </cell>
          <cell r="AR53">
            <v>61.88150000000001</v>
          </cell>
        </row>
        <row r="54">
          <cell r="A54" t="str">
            <v>Eritrea</v>
          </cell>
          <cell r="B54" t="str">
            <v>General government gross debt</v>
          </cell>
          <cell r="C54" t="str">
            <v>Percent of GDP</v>
          </cell>
          <cell r="E54" t="str">
            <v>See notes for:  General government gross debt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t="str">
            <v>n/a</v>
          </cell>
          <cell r="T54" t="str">
            <v>n/a</v>
          </cell>
          <cell r="U54" t="str">
            <v>n/a</v>
          </cell>
          <cell r="V54" t="str">
            <v>n/a</v>
          </cell>
          <cell r="W54" t="str">
            <v>n/a</v>
          </cell>
          <cell r="X54" t="str">
            <v>n/a</v>
          </cell>
          <cell r="Y54" t="str">
            <v>n/a</v>
          </cell>
          <cell r="Z54">
            <v>159.37899999999999</v>
          </cell>
          <cell r="AA54">
            <v>173.53800000000001</v>
          </cell>
          <cell r="AB54">
            <v>177.08199999999999</v>
          </cell>
          <cell r="AC54">
            <v>192.03</v>
          </cell>
          <cell r="AD54">
            <v>140.76499999999999</v>
          </cell>
          <cell r="AE54">
            <v>156.215</v>
          </cell>
          <cell r="AF54">
            <v>151.64400000000001</v>
          </cell>
          <cell r="AG54">
            <v>156.65600000000001</v>
          </cell>
          <cell r="AH54">
            <v>174.91499999999999</v>
          </cell>
          <cell r="AI54">
            <v>145.70099999999999</v>
          </cell>
          <cell r="AJ54">
            <v>144.761</v>
          </cell>
          <cell r="AK54">
            <v>133.82300000000001</v>
          </cell>
          <cell r="AL54">
            <v>125.836</v>
          </cell>
          <cell r="AM54">
            <v>123.735</v>
          </cell>
          <cell r="AN54">
            <v>123.01600000000001</v>
          </cell>
          <cell r="AO54">
            <v>126.145</v>
          </cell>
          <cell r="AP54">
            <v>126.069</v>
          </cell>
          <cell r="AQ54">
            <v>136.226</v>
          </cell>
          <cell r="AR54">
            <v>158.87575000000001</v>
          </cell>
        </row>
        <row r="55">
          <cell r="A55" t="str">
            <v>Estonia</v>
          </cell>
          <cell r="B55" t="str">
            <v>General government gross debt</v>
          </cell>
          <cell r="C55" t="str">
            <v>Percent of GDP</v>
          </cell>
          <cell r="E55" t="str">
            <v>See notes for:  General government gross debt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8.9570000000000007</v>
          </cell>
          <cell r="V55">
            <v>7.3860000000000001</v>
          </cell>
          <cell r="W55">
            <v>6.1559999999999997</v>
          </cell>
          <cell r="X55">
            <v>5.4710000000000001</v>
          </cell>
          <cell r="Y55">
            <v>5.9859999999999998</v>
          </cell>
          <cell r="Z55">
            <v>5.1230000000000002</v>
          </cell>
          <cell r="AA55">
            <v>4.7839999999999998</v>
          </cell>
          <cell r="AB55">
            <v>5.7290000000000001</v>
          </cell>
          <cell r="AC55">
            <v>5.6159999999999997</v>
          </cell>
          <cell r="AD55">
            <v>5.0250000000000004</v>
          </cell>
          <cell r="AE55">
            <v>4.5720000000000001</v>
          </cell>
          <cell r="AF55">
            <v>4.4109999999999996</v>
          </cell>
          <cell r="AG55">
            <v>3.6850000000000001</v>
          </cell>
          <cell r="AH55">
            <v>4.5229999999999997</v>
          </cell>
          <cell r="AI55">
            <v>7.1630000000000003</v>
          </cell>
          <cell r="AJ55">
            <v>6.6879999999999997</v>
          </cell>
          <cell r="AK55">
            <v>6.0430000000000001</v>
          </cell>
          <cell r="AL55">
            <v>5.694</v>
          </cell>
          <cell r="AM55">
            <v>5.3730000000000002</v>
          </cell>
          <cell r="AN55">
            <v>5.0730000000000004</v>
          </cell>
          <cell r="AO55">
            <v>4.7889999999999997</v>
          </cell>
          <cell r="AP55">
            <v>4.5140000000000002</v>
          </cell>
          <cell r="AQ55">
            <v>4.2560000000000002</v>
          </cell>
          <cell r="AR55">
            <v>5.7245882352941173</v>
          </cell>
        </row>
        <row r="56">
          <cell r="A56" t="str">
            <v>Ethiopia</v>
          </cell>
          <cell r="B56" t="str">
            <v>General government gross debt</v>
          </cell>
          <cell r="C56" t="str">
            <v>Percent of GDP</v>
          </cell>
          <cell r="E56" t="str">
            <v>See notes for:  General government gross debt (National currency).</v>
          </cell>
          <cell r="F56" t="str">
            <v>n/a</v>
          </cell>
          <cell r="G56" t="str">
            <v>n/a</v>
          </cell>
          <cell r="H56" t="str">
            <v>n/a</v>
          </cell>
          <cell r="I56" t="str">
            <v>n/a</v>
          </cell>
          <cell r="J56" t="str">
            <v>n/a</v>
          </cell>
          <cell r="K56" t="str">
            <v>n/a</v>
          </cell>
          <cell r="L56" t="str">
            <v>n/a</v>
          </cell>
          <cell r="M56" t="str">
            <v>n/a</v>
          </cell>
          <cell r="N56" t="str">
            <v>n/a</v>
          </cell>
          <cell r="O56" t="str">
            <v>n/a</v>
          </cell>
          <cell r="P56" t="str">
            <v>n/a</v>
          </cell>
          <cell r="Q56" t="str">
            <v>n/a</v>
          </cell>
          <cell r="R56">
            <v>88.870999999999995</v>
          </cell>
          <cell r="S56">
            <v>142.46299999999999</v>
          </cell>
          <cell r="T56">
            <v>156.815</v>
          </cell>
          <cell r="U56">
            <v>148.13900000000001</v>
          </cell>
          <cell r="V56">
            <v>134.21199999999999</v>
          </cell>
          <cell r="W56">
            <v>80.587000000000003</v>
          </cell>
          <cell r="X56">
            <v>89.513000000000005</v>
          </cell>
          <cell r="Y56">
            <v>98.094999999999999</v>
          </cell>
          <cell r="Z56">
            <v>97.445999999999998</v>
          </cell>
          <cell r="AA56">
            <v>99.497</v>
          </cell>
          <cell r="AB56">
            <v>115.792</v>
          </cell>
          <cell r="AC56">
            <v>115.33</v>
          </cell>
          <cell r="AD56">
            <v>105.702</v>
          </cell>
          <cell r="AE56">
            <v>78.977999999999994</v>
          </cell>
          <cell r="AF56">
            <v>66.825999999999993</v>
          </cell>
          <cell r="AG56">
            <v>38.249000000000002</v>
          </cell>
          <cell r="AH56">
            <v>32.969000000000001</v>
          </cell>
          <cell r="AI56">
            <v>32.192</v>
          </cell>
          <cell r="AJ56">
            <v>36.704999999999998</v>
          </cell>
          <cell r="AK56">
            <v>37.261000000000003</v>
          </cell>
          <cell r="AL56">
            <v>31.215</v>
          </cell>
          <cell r="AM56">
            <v>27.960999999999999</v>
          </cell>
          <cell r="AN56">
            <v>26.832000000000001</v>
          </cell>
          <cell r="AO56">
            <v>25.852</v>
          </cell>
          <cell r="AP56">
            <v>24.488</v>
          </cell>
          <cell r="AQ56">
            <v>23.146999999999998</v>
          </cell>
          <cell r="AR56">
            <v>89.7821</v>
          </cell>
        </row>
        <row r="57">
          <cell r="A57" t="str">
            <v>Fiji</v>
          </cell>
          <cell r="B57" t="str">
            <v>General government gross debt</v>
          </cell>
          <cell r="C57" t="str">
            <v>Percent of GDP</v>
          </cell>
          <cell r="E57" t="str">
            <v>See notes for:  General government gross debt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35.801000000000002</v>
          </cell>
          <cell r="S57">
            <v>35.799999999999997</v>
          </cell>
          <cell r="T57">
            <v>35.9</v>
          </cell>
          <cell r="U57">
            <v>34.972000000000001</v>
          </cell>
          <cell r="V57">
            <v>52.12</v>
          </cell>
          <cell r="W57">
            <v>56.606999999999999</v>
          </cell>
          <cell r="X57">
            <v>38.881999999999998</v>
          </cell>
          <cell r="Y57">
            <v>35.994999999999997</v>
          </cell>
          <cell r="Z57">
            <v>39.097000000000001</v>
          </cell>
          <cell r="AA57">
            <v>43.475999999999999</v>
          </cell>
          <cell r="AB57">
            <v>45.978000000000002</v>
          </cell>
          <cell r="AC57">
            <v>47.581000000000003</v>
          </cell>
          <cell r="AD57">
            <v>47.225999999999999</v>
          </cell>
          <cell r="AE57">
            <v>47.646000000000001</v>
          </cell>
          <cell r="AF57">
            <v>53.127000000000002</v>
          </cell>
          <cell r="AG57">
            <v>49.875999999999998</v>
          </cell>
          <cell r="AH57">
            <v>50.466000000000001</v>
          </cell>
          <cell r="AI57">
            <v>55.920999999999999</v>
          </cell>
          <cell r="AJ57">
            <v>55.277999999999999</v>
          </cell>
          <cell r="AK57">
            <v>53.893999999999998</v>
          </cell>
          <cell r="AL57">
            <v>53.512999999999998</v>
          </cell>
          <cell r="AM57">
            <v>52.356000000000002</v>
          </cell>
          <cell r="AN57">
            <v>51.030999999999999</v>
          </cell>
          <cell r="AO57">
            <v>50.179000000000002</v>
          </cell>
          <cell r="AP57">
            <v>47.009</v>
          </cell>
          <cell r="AQ57">
            <v>46.194000000000003</v>
          </cell>
          <cell r="AR57">
            <v>45.782149999999994</v>
          </cell>
        </row>
        <row r="58">
          <cell r="A58" t="str">
            <v>Finland</v>
          </cell>
          <cell r="B58" t="str">
            <v>General government gross debt</v>
          </cell>
          <cell r="C58" t="str">
            <v>Percent of GDP</v>
          </cell>
          <cell r="E58" t="str">
            <v>See notes for:  General government gross debt (National currency).</v>
          </cell>
          <cell r="F58">
            <v>10.823</v>
          </cell>
          <cell r="G58">
            <v>11.477</v>
          </cell>
          <cell r="H58">
            <v>13.76</v>
          </cell>
          <cell r="I58">
            <v>15.308</v>
          </cell>
          <cell r="J58">
            <v>15.124000000000001</v>
          </cell>
          <cell r="K58">
            <v>15.803000000000001</v>
          </cell>
          <cell r="L58">
            <v>16.416</v>
          </cell>
          <cell r="M58">
            <v>17.622</v>
          </cell>
          <cell r="N58">
            <v>16.513999999999999</v>
          </cell>
          <cell r="O58">
            <v>14.275</v>
          </cell>
          <cell r="P58">
            <v>13.839</v>
          </cell>
          <cell r="Q58">
            <v>21.9</v>
          </cell>
          <cell r="R58">
            <v>39.360999999999997</v>
          </cell>
          <cell r="S58">
            <v>54.225999999999999</v>
          </cell>
          <cell r="T58">
            <v>56.531999999999996</v>
          </cell>
          <cell r="U58">
            <v>55.518000000000001</v>
          </cell>
          <cell r="V58">
            <v>55.722999999999999</v>
          </cell>
          <cell r="W58">
            <v>52.853999999999999</v>
          </cell>
          <cell r="X58">
            <v>47.619</v>
          </cell>
          <cell r="Y58">
            <v>45.664000000000001</v>
          </cell>
          <cell r="Z58">
            <v>43.792999999999999</v>
          </cell>
          <cell r="AA58">
            <v>42.46</v>
          </cell>
          <cell r="AB58">
            <v>41.468000000000004</v>
          </cell>
          <cell r="AC58">
            <v>44.511000000000003</v>
          </cell>
          <cell r="AD58">
            <v>44.387</v>
          </cell>
          <cell r="AE58">
            <v>41.703000000000003</v>
          </cell>
          <cell r="AF58">
            <v>39.631999999999998</v>
          </cell>
          <cell r="AG58">
            <v>35.158000000000001</v>
          </cell>
          <cell r="AH58">
            <v>33.942999999999998</v>
          </cell>
          <cell r="AI58">
            <v>43.472000000000001</v>
          </cell>
          <cell r="AJ58">
            <v>48.393999999999998</v>
          </cell>
          <cell r="AK58">
            <v>48.561999999999998</v>
          </cell>
          <cell r="AL58">
            <v>51.567999999999998</v>
          </cell>
          <cell r="AM58">
            <v>52.844999999999999</v>
          </cell>
          <cell r="AN58">
            <v>52.972000000000001</v>
          </cell>
          <cell r="AO58">
            <v>53.771000000000001</v>
          </cell>
          <cell r="AP58">
            <v>54.213999999999999</v>
          </cell>
          <cell r="AQ58">
            <v>54.308999999999997</v>
          </cell>
          <cell r="AR58">
            <v>43.214499999999994</v>
          </cell>
        </row>
        <row r="59">
          <cell r="A59" t="str">
            <v>France</v>
          </cell>
          <cell r="B59" t="str">
            <v>General government gross debt</v>
          </cell>
          <cell r="C59" t="str">
            <v>Percent of GDP</v>
          </cell>
          <cell r="E59" t="str">
            <v>See notes for:  General government gross debt (National currency).</v>
          </cell>
          <cell r="F59">
            <v>20.716999999999999</v>
          </cell>
          <cell r="G59">
            <v>21.995999999999999</v>
          </cell>
          <cell r="H59">
            <v>25.338999999999999</v>
          </cell>
          <cell r="I59">
            <v>26.713999999999999</v>
          </cell>
          <cell r="J59">
            <v>29.07</v>
          </cell>
          <cell r="K59">
            <v>30.622</v>
          </cell>
          <cell r="L59">
            <v>31.082999999999998</v>
          </cell>
          <cell r="M59">
            <v>33.284999999999997</v>
          </cell>
          <cell r="N59">
            <v>33.244999999999997</v>
          </cell>
          <cell r="O59">
            <v>34.006</v>
          </cell>
          <cell r="P59">
            <v>35.212000000000003</v>
          </cell>
          <cell r="Q59">
            <v>36.005000000000003</v>
          </cell>
          <cell r="R59">
            <v>39.743000000000002</v>
          </cell>
          <cell r="S59">
            <v>46.256</v>
          </cell>
          <cell r="T59">
            <v>49.381999999999998</v>
          </cell>
          <cell r="U59">
            <v>55.506</v>
          </cell>
          <cell r="V59">
            <v>58.023000000000003</v>
          </cell>
          <cell r="W59">
            <v>59.402999999999999</v>
          </cell>
          <cell r="X59">
            <v>59.527999999999999</v>
          </cell>
          <cell r="Y59">
            <v>58.902999999999999</v>
          </cell>
          <cell r="Z59">
            <v>57.345999999999997</v>
          </cell>
          <cell r="AA59">
            <v>56.906999999999996</v>
          </cell>
          <cell r="AB59">
            <v>58.994999999999997</v>
          </cell>
          <cell r="AC59">
            <v>63.154000000000003</v>
          </cell>
          <cell r="AD59">
            <v>65.143000000000001</v>
          </cell>
          <cell r="AE59">
            <v>66.741</v>
          </cell>
          <cell r="AF59">
            <v>63.9</v>
          </cell>
          <cell r="AG59">
            <v>64.197999999999993</v>
          </cell>
          <cell r="AH59">
            <v>68.27</v>
          </cell>
          <cell r="AI59">
            <v>78.992999999999995</v>
          </cell>
          <cell r="AJ59">
            <v>82.385999999999996</v>
          </cell>
          <cell r="AK59">
            <v>86.262</v>
          </cell>
          <cell r="AL59">
            <v>89.022999999999996</v>
          </cell>
          <cell r="AM59">
            <v>90.751000000000005</v>
          </cell>
          <cell r="AN59">
            <v>90.64</v>
          </cell>
          <cell r="AO59">
            <v>89.608999999999995</v>
          </cell>
          <cell r="AP59">
            <v>87.518000000000001</v>
          </cell>
          <cell r="AQ59">
            <v>84.590999999999994</v>
          </cell>
          <cell r="AR59">
            <v>59.55709090909091</v>
          </cell>
        </row>
        <row r="60">
          <cell r="A60" t="str">
            <v>Gabon</v>
          </cell>
          <cell r="B60" t="str">
            <v>General government gross debt</v>
          </cell>
          <cell r="C60" t="str">
            <v>Percent of GDP</v>
          </cell>
          <cell r="E60" t="str">
            <v>See notes for:  General government gross debt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95.834999999999994</v>
          </cell>
          <cell r="Q60">
            <v>95.147000000000006</v>
          </cell>
          <cell r="R60">
            <v>93.572999999999993</v>
          </cell>
          <cell r="S60">
            <v>95.984999999999999</v>
          </cell>
          <cell r="T60">
            <v>75.891000000000005</v>
          </cell>
          <cell r="U60">
            <v>78.120999999999995</v>
          </cell>
          <cell r="V60">
            <v>68.739000000000004</v>
          </cell>
          <cell r="W60">
            <v>60.741999999999997</v>
          </cell>
          <cell r="X60">
            <v>93.27</v>
          </cell>
          <cell r="Y60">
            <v>77.83</v>
          </cell>
          <cell r="Z60">
            <v>77.201999999999998</v>
          </cell>
          <cell r="AA60">
            <v>86.234999999999999</v>
          </cell>
          <cell r="AB60">
            <v>87.299000000000007</v>
          </cell>
          <cell r="AC60">
            <v>75.376000000000005</v>
          </cell>
          <cell r="AD60">
            <v>65.158000000000001</v>
          </cell>
          <cell r="AE60">
            <v>53.841000000000001</v>
          </cell>
          <cell r="AF60">
            <v>42.12</v>
          </cell>
          <cell r="AG60">
            <v>43.219000000000001</v>
          </cell>
          <cell r="AH60">
            <v>20.850999999999999</v>
          </cell>
          <cell r="AI60">
            <v>26.405000000000001</v>
          </cell>
          <cell r="AJ60">
            <v>25.016999999999999</v>
          </cell>
          <cell r="AK60">
            <v>20.451000000000001</v>
          </cell>
          <cell r="AL60">
            <v>17.347000000000001</v>
          </cell>
          <cell r="AM60">
            <v>17.224</v>
          </cell>
          <cell r="AN60">
            <v>17.440999999999999</v>
          </cell>
          <cell r="AO60">
            <v>17.379000000000001</v>
          </cell>
          <cell r="AP60">
            <v>17.149999999999999</v>
          </cell>
          <cell r="AQ60">
            <v>12.359</v>
          </cell>
          <cell r="AR60">
            <v>66.286681818181805</v>
          </cell>
        </row>
        <row r="61">
          <cell r="A61" t="str">
            <v>The Gambia</v>
          </cell>
          <cell r="B61" t="str">
            <v>General government gross debt</v>
          </cell>
          <cell r="C61" t="str">
            <v>Percent of GDP</v>
          </cell>
          <cell r="E61" t="str">
            <v>See notes for:  General government gross debt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121.73699999999999</v>
          </cell>
          <cell r="AA61">
            <v>127.145</v>
          </cell>
          <cell r="AB61">
            <v>157.94300000000001</v>
          </cell>
          <cell r="AC61">
            <v>156.14400000000001</v>
          </cell>
          <cell r="AD61">
            <v>132.94399999999999</v>
          </cell>
          <cell r="AE61">
            <v>130.833</v>
          </cell>
          <cell r="AF61">
            <v>142.322</v>
          </cell>
          <cell r="AG61">
            <v>62.506999999999998</v>
          </cell>
          <cell r="AH61">
            <v>70.698999999999998</v>
          </cell>
          <cell r="AI61">
            <v>65.856999999999999</v>
          </cell>
          <cell r="AJ61">
            <v>67.376999999999995</v>
          </cell>
          <cell r="AK61">
            <v>68.768000000000001</v>
          </cell>
          <cell r="AL61">
            <v>74.864000000000004</v>
          </cell>
          <cell r="AM61">
            <v>68.765000000000001</v>
          </cell>
          <cell r="AN61">
            <v>63.686</v>
          </cell>
          <cell r="AO61">
            <v>59.904000000000003</v>
          </cell>
          <cell r="AP61">
            <v>57.22</v>
          </cell>
          <cell r="AQ61">
            <v>54.606000000000002</v>
          </cell>
          <cell r="AR61">
            <v>108.68966666666667</v>
          </cell>
        </row>
        <row r="62">
          <cell r="A62" t="str">
            <v>Georgia</v>
          </cell>
          <cell r="B62" t="str">
            <v>General government gross debt</v>
          </cell>
          <cell r="C62" t="str">
            <v>Percent of GDP</v>
          </cell>
          <cell r="E62" t="str">
            <v>See notes for:  General government gross debt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t="str">
            <v>n/a</v>
          </cell>
          <cell r="AA62" t="str">
            <v>n/a</v>
          </cell>
          <cell r="AB62" t="str">
            <v>n/a</v>
          </cell>
          <cell r="AC62" t="str">
            <v>n/a</v>
          </cell>
          <cell r="AD62">
            <v>43.616</v>
          </cell>
          <cell r="AE62">
            <v>34.125</v>
          </cell>
          <cell r="AF62">
            <v>27.335000000000001</v>
          </cell>
          <cell r="AG62">
            <v>21.547999999999998</v>
          </cell>
          <cell r="AH62">
            <v>27.625</v>
          </cell>
          <cell r="AI62">
            <v>37.295000000000002</v>
          </cell>
          <cell r="AJ62">
            <v>39.162999999999997</v>
          </cell>
          <cell r="AK62">
            <v>33.878999999999998</v>
          </cell>
          <cell r="AL62">
            <v>32.728999999999999</v>
          </cell>
          <cell r="AM62">
            <v>31.341999999999999</v>
          </cell>
          <cell r="AN62">
            <v>30.263999999999999</v>
          </cell>
          <cell r="AO62">
            <v>29.077000000000002</v>
          </cell>
          <cell r="AP62">
            <v>27.8</v>
          </cell>
          <cell r="AQ62">
            <v>26.018000000000001</v>
          </cell>
          <cell r="AR62">
            <v>33.073250000000002</v>
          </cell>
        </row>
        <row r="63">
          <cell r="A63" t="str">
            <v>Germany</v>
          </cell>
          <cell r="B63" t="str">
            <v>General government gross debt</v>
          </cell>
          <cell r="C63" t="str">
            <v>Percent of GDP</v>
          </cell>
          <cell r="E63" t="str">
            <v>See notes for:  General government gross debt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39.536999999999999</v>
          </cell>
          <cell r="R63">
            <v>42.018999999999998</v>
          </cell>
          <cell r="S63">
            <v>45.767000000000003</v>
          </cell>
          <cell r="T63">
            <v>47.968000000000004</v>
          </cell>
          <cell r="U63">
            <v>55.597000000000001</v>
          </cell>
          <cell r="V63">
            <v>58.466999999999999</v>
          </cell>
          <cell r="W63">
            <v>59.753999999999998</v>
          </cell>
          <cell r="X63">
            <v>60.491</v>
          </cell>
          <cell r="Y63">
            <v>61.256999999999998</v>
          </cell>
          <cell r="Z63">
            <v>60.182000000000002</v>
          </cell>
          <cell r="AA63">
            <v>59.142000000000003</v>
          </cell>
          <cell r="AB63">
            <v>60.747999999999998</v>
          </cell>
          <cell r="AC63">
            <v>64.426000000000002</v>
          </cell>
          <cell r="AD63">
            <v>66.203999999999994</v>
          </cell>
          <cell r="AE63">
            <v>68.513999999999996</v>
          </cell>
          <cell r="AF63">
            <v>67.923000000000002</v>
          </cell>
          <cell r="AG63">
            <v>65.2</v>
          </cell>
          <cell r="AH63">
            <v>66.698999999999998</v>
          </cell>
          <cell r="AI63">
            <v>74.415999999999997</v>
          </cell>
          <cell r="AJ63">
            <v>83.212000000000003</v>
          </cell>
          <cell r="AK63">
            <v>81.506</v>
          </cell>
          <cell r="AL63">
            <v>78.867999999999995</v>
          </cell>
          <cell r="AM63">
            <v>77.447999999999993</v>
          </cell>
          <cell r="AN63">
            <v>75.843000000000004</v>
          </cell>
          <cell r="AO63">
            <v>74.388999999999996</v>
          </cell>
          <cell r="AP63">
            <v>72.739999999999995</v>
          </cell>
          <cell r="AQ63">
            <v>71.087000000000003</v>
          </cell>
          <cell r="AR63">
            <v>61.382333333333342</v>
          </cell>
        </row>
        <row r="64">
          <cell r="A64" t="str">
            <v>Ghana</v>
          </cell>
          <cell r="B64" t="str">
            <v>General government gross debt</v>
          </cell>
          <cell r="C64" t="str">
            <v>Percent of GDP</v>
          </cell>
          <cell r="E64" t="str">
            <v>See notes for:  General government gross debt (National currency).</v>
          </cell>
          <cell r="F64" t="str">
            <v>n/a</v>
          </cell>
          <cell r="G64" t="str">
            <v>n/a</v>
          </cell>
          <cell r="H64" t="str">
            <v>n/a</v>
          </cell>
          <cell r="I64" t="str">
            <v>n/a</v>
          </cell>
          <cell r="J64" t="str">
            <v>n/a</v>
          </cell>
          <cell r="K64" t="str">
            <v>n/a</v>
          </cell>
          <cell r="L64" t="str">
            <v>n/a</v>
          </cell>
          <cell r="M64" t="str">
            <v>n/a</v>
          </cell>
          <cell r="N64" t="str">
            <v>n/a</v>
          </cell>
          <cell r="O64" t="str">
            <v>n/a</v>
          </cell>
          <cell r="P64">
            <v>31.978999999999999</v>
          </cell>
          <cell r="Q64">
            <v>27.7</v>
          </cell>
          <cell r="R64">
            <v>33.468000000000004</v>
          </cell>
          <cell r="S64">
            <v>55.813000000000002</v>
          </cell>
          <cell r="T64">
            <v>86.466999999999999</v>
          </cell>
          <cell r="U64">
            <v>95.147000000000006</v>
          </cell>
          <cell r="V64">
            <v>78.418999999999997</v>
          </cell>
          <cell r="W64">
            <v>75.337999999999994</v>
          </cell>
          <cell r="X64">
            <v>66.442999999999998</v>
          </cell>
          <cell r="Y64">
            <v>86.688999999999993</v>
          </cell>
          <cell r="Z64">
            <v>123.346</v>
          </cell>
          <cell r="AA64">
            <v>101.504</v>
          </cell>
          <cell r="AB64">
            <v>86.66</v>
          </cell>
          <cell r="AC64">
            <v>82.813000000000002</v>
          </cell>
          <cell r="AD64">
            <v>57.426000000000002</v>
          </cell>
          <cell r="AE64">
            <v>48.16</v>
          </cell>
          <cell r="AF64">
            <v>26.216999999999999</v>
          </cell>
          <cell r="AG64">
            <v>31.044</v>
          </cell>
          <cell r="AH64">
            <v>33.593000000000004</v>
          </cell>
          <cell r="AI64">
            <v>36.22</v>
          </cell>
          <cell r="AJ64">
            <v>46.064999999999998</v>
          </cell>
          <cell r="AK64">
            <v>43.39</v>
          </cell>
          <cell r="AL64">
            <v>42.093000000000004</v>
          </cell>
          <cell r="AM64">
            <v>40.539000000000001</v>
          </cell>
          <cell r="AN64">
            <v>40.768000000000001</v>
          </cell>
          <cell r="AO64">
            <v>40.823</v>
          </cell>
          <cell r="AP64">
            <v>39.488</v>
          </cell>
          <cell r="AQ64">
            <v>40.32</v>
          </cell>
          <cell r="AR64">
            <v>61.540954545454568</v>
          </cell>
        </row>
        <row r="65">
          <cell r="A65" t="str">
            <v>Greece</v>
          </cell>
          <cell r="B65" t="str">
            <v>General government gross debt</v>
          </cell>
          <cell r="C65" t="str">
            <v>Percent of GDP</v>
          </cell>
          <cell r="E65" t="str">
            <v>See notes for:  General government gross debt (National currency).</v>
          </cell>
          <cell r="F65">
            <v>22.577000000000002</v>
          </cell>
          <cell r="G65">
            <v>26.739000000000001</v>
          </cell>
          <cell r="H65">
            <v>29.373999999999999</v>
          </cell>
          <cell r="I65">
            <v>33.664999999999999</v>
          </cell>
          <cell r="J65">
            <v>40.149000000000001</v>
          </cell>
          <cell r="K65">
            <v>46.723999999999997</v>
          </cell>
          <cell r="L65">
            <v>47.246000000000002</v>
          </cell>
          <cell r="M65">
            <v>52.527999999999999</v>
          </cell>
          <cell r="N65">
            <v>57.195</v>
          </cell>
          <cell r="O65">
            <v>59.951999999999998</v>
          </cell>
          <cell r="P65">
            <v>73.316000000000003</v>
          </cell>
          <cell r="Q65">
            <v>74.846999999999994</v>
          </cell>
          <cell r="R65">
            <v>80.144000000000005</v>
          </cell>
          <cell r="S65">
            <v>100.51</v>
          </cell>
          <cell r="T65">
            <v>98.512</v>
          </cell>
          <cell r="U65">
            <v>99.209000000000003</v>
          </cell>
          <cell r="V65">
            <v>101.60299999999999</v>
          </cell>
          <cell r="W65">
            <v>98.736000000000004</v>
          </cell>
          <cell r="X65">
            <v>96.581000000000003</v>
          </cell>
          <cell r="Y65">
            <v>102.509</v>
          </cell>
          <cell r="Z65">
            <v>103.44199999999999</v>
          </cell>
          <cell r="AA65">
            <v>103.71599999999999</v>
          </cell>
          <cell r="AB65">
            <v>101.45099999999999</v>
          </cell>
          <cell r="AC65">
            <v>97.27</v>
          </cell>
          <cell r="AD65">
            <v>98.843999999999994</v>
          </cell>
          <cell r="AE65">
            <v>100.291</v>
          </cell>
          <cell r="AF65">
            <v>106.107</v>
          </cell>
          <cell r="AG65">
            <v>105.41200000000001</v>
          </cell>
          <cell r="AH65">
            <v>110.721</v>
          </cell>
          <cell r="AI65">
            <v>127.1</v>
          </cell>
          <cell r="AJ65">
            <v>142.75700000000001</v>
          </cell>
          <cell r="AK65">
            <v>163.34299999999999</v>
          </cell>
          <cell r="AL65">
            <v>161.24600000000001</v>
          </cell>
          <cell r="AM65">
            <v>165.34700000000001</v>
          </cell>
          <cell r="AN65">
            <v>158.79499999999999</v>
          </cell>
          <cell r="AO65">
            <v>151.27099999999999</v>
          </cell>
          <cell r="AP65">
            <v>143.625</v>
          </cell>
          <cell r="AQ65">
            <v>135.84299999999999</v>
          </cell>
          <cell r="AR65">
            <v>103.92822727272724</v>
          </cell>
        </row>
        <row r="66">
          <cell r="A66" t="str">
            <v>Grenada</v>
          </cell>
          <cell r="B66" t="str">
            <v>General government gross debt</v>
          </cell>
          <cell r="C66" t="str">
            <v>Percent of GDP</v>
          </cell>
          <cell r="E66" t="str">
            <v>See notes for:  General government gross debt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t="str">
            <v>n/a</v>
          </cell>
          <cell r="Q66" t="str">
            <v>n/a</v>
          </cell>
          <cell r="R66" t="str">
            <v>n/a</v>
          </cell>
          <cell r="S66" t="str">
            <v>n/a</v>
          </cell>
          <cell r="T66" t="str">
            <v>n/a</v>
          </cell>
          <cell r="U66" t="str">
            <v>n/a</v>
          </cell>
          <cell r="V66">
            <v>44.316000000000003</v>
          </cell>
          <cell r="W66">
            <v>41.546999999999997</v>
          </cell>
          <cell r="X66">
            <v>34.265000000000001</v>
          </cell>
          <cell r="Y66">
            <v>31.616</v>
          </cell>
          <cell r="Z66">
            <v>33.920999999999999</v>
          </cell>
          <cell r="AA66">
            <v>36.942999999999998</v>
          </cell>
          <cell r="AB66">
            <v>57.610999999999997</v>
          </cell>
          <cell r="AC66">
            <v>60.572000000000003</v>
          </cell>
          <cell r="AD66">
            <v>75.064999999999998</v>
          </cell>
          <cell r="AE66">
            <v>77.347999999999999</v>
          </cell>
          <cell r="AF66">
            <v>81.638000000000005</v>
          </cell>
          <cell r="AG66">
            <v>78.778000000000006</v>
          </cell>
          <cell r="AH66">
            <v>72.563999999999993</v>
          </cell>
          <cell r="AI66">
            <v>85.274000000000001</v>
          </cell>
          <cell r="AJ66">
            <v>86.945999999999998</v>
          </cell>
          <cell r="AK66">
            <v>86.605000000000004</v>
          </cell>
          <cell r="AL66">
            <v>88.45</v>
          </cell>
          <cell r="AM66">
            <v>90.162000000000006</v>
          </cell>
          <cell r="AN66">
            <v>91.766999999999996</v>
          </cell>
          <cell r="AO66">
            <v>92.984999999999999</v>
          </cell>
          <cell r="AP66">
            <v>94.364999999999995</v>
          </cell>
          <cell r="AQ66">
            <v>95.393000000000001</v>
          </cell>
          <cell r="AR66">
            <v>61.563062500000001</v>
          </cell>
        </row>
        <row r="67">
          <cell r="A67" t="str">
            <v>Guatemala</v>
          </cell>
          <cell r="B67" t="str">
            <v>General government gross debt</v>
          </cell>
          <cell r="C67" t="str">
            <v>Percent of GDP</v>
          </cell>
          <cell r="E67" t="str">
            <v>See notes for:  General government gross debt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19.015000000000001</v>
          </cell>
          <cell r="AA67">
            <v>20.187000000000001</v>
          </cell>
          <cell r="AB67">
            <v>18.350000000000001</v>
          </cell>
          <cell r="AC67">
            <v>20.891999999999999</v>
          </cell>
          <cell r="AD67">
            <v>21.425000000000001</v>
          </cell>
          <cell r="AE67">
            <v>20.757000000000001</v>
          </cell>
          <cell r="AF67">
            <v>21.651</v>
          </cell>
          <cell r="AG67">
            <v>21.338999999999999</v>
          </cell>
          <cell r="AH67">
            <v>20.126000000000001</v>
          </cell>
          <cell r="AI67">
            <v>22.949000000000002</v>
          </cell>
          <cell r="AJ67">
            <v>24.187999999999999</v>
          </cell>
          <cell r="AK67">
            <v>24.062000000000001</v>
          </cell>
          <cell r="AL67">
            <v>24.831</v>
          </cell>
          <cell r="AM67">
            <v>25.22</v>
          </cell>
          <cell r="AN67">
            <v>25.451000000000001</v>
          </cell>
          <cell r="AO67">
            <v>25.609000000000002</v>
          </cell>
          <cell r="AP67">
            <v>25.632000000000001</v>
          </cell>
          <cell r="AQ67">
            <v>25.539000000000001</v>
          </cell>
          <cell r="AR67">
            <v>21.245083333333337</v>
          </cell>
        </row>
        <row r="68">
          <cell r="A68" t="str">
            <v>Guinea</v>
          </cell>
          <cell r="B68" t="str">
            <v>General government gross debt</v>
          </cell>
          <cell r="C68" t="str">
            <v>Percent of GDP</v>
          </cell>
          <cell r="E68" t="str">
            <v>See notes for:  General government gross debt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99.626999999999995</v>
          </cell>
          <cell r="Q68">
            <v>98.585999999999999</v>
          </cell>
          <cell r="R68">
            <v>86.265000000000001</v>
          </cell>
          <cell r="S68">
            <v>95.88</v>
          </cell>
          <cell r="T68">
            <v>99.174999999999997</v>
          </cell>
          <cell r="U68">
            <v>92.570999999999998</v>
          </cell>
          <cell r="V68">
            <v>92.986000000000004</v>
          </cell>
          <cell r="W68">
            <v>93.483000000000004</v>
          </cell>
          <cell r="X68">
            <v>105.86499999999999</v>
          </cell>
          <cell r="Y68">
            <v>127.874</v>
          </cell>
          <cell r="Z68">
            <v>118.726</v>
          </cell>
          <cell r="AA68">
            <v>113.42</v>
          </cell>
          <cell r="AB68">
            <v>103.55</v>
          </cell>
          <cell r="AC68">
            <v>112.64</v>
          </cell>
          <cell r="AD68">
            <v>119.755</v>
          </cell>
          <cell r="AE68">
            <v>150.23099999999999</v>
          </cell>
          <cell r="AF68">
            <v>137.071</v>
          </cell>
          <cell r="AG68">
            <v>92.382999999999996</v>
          </cell>
          <cell r="AH68">
            <v>88.938999999999993</v>
          </cell>
          <cell r="AI68">
            <v>75.760000000000005</v>
          </cell>
          <cell r="AJ68">
            <v>80.399000000000001</v>
          </cell>
          <cell r="AK68">
            <v>72.186999999999998</v>
          </cell>
          <cell r="AL68">
            <v>67.247</v>
          </cell>
          <cell r="AM68">
            <v>71.772000000000006</v>
          </cell>
          <cell r="AN68">
            <v>72.736000000000004</v>
          </cell>
          <cell r="AO68">
            <v>62.033999999999999</v>
          </cell>
          <cell r="AP68">
            <v>52.008000000000003</v>
          </cell>
          <cell r="AQ68">
            <v>47.814999999999998</v>
          </cell>
          <cell r="AR68">
            <v>102.60786363636363</v>
          </cell>
        </row>
        <row r="69">
          <cell r="A69" t="str">
            <v>Guinea-Bissau</v>
          </cell>
          <cell r="B69" t="str">
            <v>General government gross debt</v>
          </cell>
          <cell r="C69" t="str">
            <v>Percent of GDP</v>
          </cell>
          <cell r="E69" t="str">
            <v>See notes for:  General government gross debt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234.149</v>
          </cell>
          <cell r="AA69">
            <v>219.315</v>
          </cell>
          <cell r="AB69">
            <v>225.53899999999999</v>
          </cell>
          <cell r="AC69">
            <v>217.61099999999999</v>
          </cell>
          <cell r="AD69">
            <v>224.131</v>
          </cell>
          <cell r="AE69">
            <v>227.34100000000001</v>
          </cell>
          <cell r="AF69">
            <v>208.739</v>
          </cell>
          <cell r="AG69">
            <v>178.55699999999999</v>
          </cell>
          <cell r="AH69">
            <v>167.51900000000001</v>
          </cell>
          <cell r="AI69">
            <v>157.887</v>
          </cell>
          <cell r="AJ69">
            <v>49.039000000000001</v>
          </cell>
          <cell r="AK69">
            <v>45.23</v>
          </cell>
          <cell r="AL69">
            <v>43.89</v>
          </cell>
          <cell r="AM69">
            <v>41.371000000000002</v>
          </cell>
          <cell r="AN69">
            <v>38.103000000000002</v>
          </cell>
          <cell r="AO69">
            <v>35.448999999999998</v>
          </cell>
          <cell r="AP69">
            <v>32.979999999999997</v>
          </cell>
          <cell r="AQ69">
            <v>30.943999999999999</v>
          </cell>
          <cell r="AR69">
            <v>179.58808333333334</v>
          </cell>
        </row>
        <row r="70">
          <cell r="A70" t="str">
            <v>Guyana</v>
          </cell>
          <cell r="B70" t="str">
            <v>General government gross debt</v>
          </cell>
          <cell r="C70" t="str">
            <v>Percent of GDP</v>
          </cell>
          <cell r="E70" t="str">
            <v>See notes for:  General government gross debt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130.208</v>
          </cell>
          <cell r="X70">
            <v>135.74</v>
          </cell>
          <cell r="Y70">
            <v>121.065</v>
          </cell>
          <cell r="Z70">
            <v>120.19</v>
          </cell>
          <cell r="AA70">
            <v>129.66</v>
          </cell>
          <cell r="AB70">
            <v>131.31899999999999</v>
          </cell>
          <cell r="AC70">
            <v>119.483</v>
          </cell>
          <cell r="AD70">
            <v>118.167</v>
          </cell>
          <cell r="AE70">
            <v>115.681</v>
          </cell>
          <cell r="AF70">
            <v>93.102000000000004</v>
          </cell>
          <cell r="AG70">
            <v>59.987000000000002</v>
          </cell>
          <cell r="AH70">
            <v>61.594000000000001</v>
          </cell>
          <cell r="AI70">
            <v>61.247999999999998</v>
          </cell>
          <cell r="AJ70">
            <v>60.192999999999998</v>
          </cell>
          <cell r="AK70">
            <v>61.753999999999998</v>
          </cell>
          <cell r="AL70">
            <v>63.37</v>
          </cell>
          <cell r="AM70">
            <v>64.528999999999996</v>
          </cell>
          <cell r="AN70">
            <v>64.555999999999997</v>
          </cell>
          <cell r="AO70">
            <v>61.994999999999997</v>
          </cell>
          <cell r="AP70">
            <v>61.947000000000003</v>
          </cell>
          <cell r="AQ70">
            <v>61.38</v>
          </cell>
          <cell r="AR70">
            <v>101.29273333333335</v>
          </cell>
        </row>
        <row r="71">
          <cell r="A71" t="str">
            <v>Haiti</v>
          </cell>
          <cell r="B71" t="str">
            <v>General government gross debt</v>
          </cell>
          <cell r="C71" t="str">
            <v>Percent of GDP</v>
          </cell>
          <cell r="E71" t="str">
            <v>See notes for:  General government gross debt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43.94</v>
          </cell>
          <cell r="X71">
            <v>40.53</v>
          </cell>
          <cell r="Y71">
            <v>39.915999999999997</v>
          </cell>
          <cell r="Z71">
            <v>55.482999999999997</v>
          </cell>
          <cell r="AA71">
            <v>49.597999999999999</v>
          </cell>
          <cell r="AB71">
            <v>54.41</v>
          </cell>
          <cell r="AC71">
            <v>60.877000000000002</v>
          </cell>
          <cell r="AD71">
            <v>49.95</v>
          </cell>
          <cell r="AE71">
            <v>47.194000000000003</v>
          </cell>
          <cell r="AF71">
            <v>39.048000000000002</v>
          </cell>
          <cell r="AG71">
            <v>34.780999999999999</v>
          </cell>
          <cell r="AH71">
            <v>37.796999999999997</v>
          </cell>
          <cell r="AI71">
            <v>27.667999999999999</v>
          </cell>
          <cell r="AJ71">
            <v>17.135000000000002</v>
          </cell>
          <cell r="AK71">
            <v>10.632999999999999</v>
          </cell>
          <cell r="AL71">
            <v>16.271000000000001</v>
          </cell>
          <cell r="AM71">
            <v>19.777000000000001</v>
          </cell>
          <cell r="AN71">
            <v>22.459</v>
          </cell>
          <cell r="AO71">
            <v>24.763999999999999</v>
          </cell>
          <cell r="AP71">
            <v>26.905999999999999</v>
          </cell>
          <cell r="AQ71">
            <v>28.183</v>
          </cell>
          <cell r="AR71">
            <v>40.597333333333339</v>
          </cell>
        </row>
        <row r="72">
          <cell r="A72" t="str">
            <v>Honduras</v>
          </cell>
          <cell r="B72" t="str">
            <v>General government gross debt</v>
          </cell>
          <cell r="C72" t="str">
            <v>Percent of GDP</v>
          </cell>
          <cell r="E72" t="str">
            <v>See notes for:  General government gross debt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67.873999999999995</v>
          </cell>
          <cell r="AA72">
            <v>65.263000000000005</v>
          </cell>
          <cell r="AB72">
            <v>66.117999999999995</v>
          </cell>
          <cell r="AC72">
            <v>69.728999999999999</v>
          </cell>
          <cell r="AD72">
            <v>62.679000000000002</v>
          </cell>
          <cell r="AE72">
            <v>48.235999999999997</v>
          </cell>
          <cell r="AF72">
            <v>31.707000000000001</v>
          </cell>
          <cell r="AG72">
            <v>19.68</v>
          </cell>
          <cell r="AH72">
            <v>19.818000000000001</v>
          </cell>
          <cell r="AI72">
            <v>23.943000000000001</v>
          </cell>
          <cell r="AJ72">
            <v>26.343</v>
          </cell>
          <cell r="AK72">
            <v>28.119</v>
          </cell>
          <cell r="AL72">
            <v>31.167000000000002</v>
          </cell>
          <cell r="AM72">
            <v>31.015999999999998</v>
          </cell>
          <cell r="AN72">
            <v>30.527999999999999</v>
          </cell>
          <cell r="AO72">
            <v>30.07</v>
          </cell>
          <cell r="AP72">
            <v>29.786999999999999</v>
          </cell>
          <cell r="AQ72">
            <v>28.698</v>
          </cell>
          <cell r="AR72">
            <v>44.125750000000004</v>
          </cell>
        </row>
        <row r="73">
          <cell r="A73" t="str">
            <v>Hong Kong SAR</v>
          </cell>
          <cell r="B73" t="str">
            <v>General government gross debt</v>
          </cell>
          <cell r="C73" t="str">
            <v>Percent of GDP</v>
          </cell>
          <cell r="E73" t="str">
            <v>See notes for:  General government gross debt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t="str">
            <v>n/a</v>
          </cell>
          <cell r="R73" t="str">
            <v>n/a</v>
          </cell>
          <cell r="S73" t="str">
            <v>n/a</v>
          </cell>
          <cell r="T73" t="str">
            <v>n/a</v>
          </cell>
          <cell r="U73" t="str">
            <v>n/a</v>
          </cell>
          <cell r="V73" t="str">
            <v>n/a</v>
          </cell>
          <cell r="W73" t="str">
            <v>n/a</v>
          </cell>
          <cell r="X73" t="str">
            <v>n/a</v>
          </cell>
          <cell r="Y73" t="str">
            <v>n/a</v>
          </cell>
          <cell r="Z73" t="str">
            <v>n/a</v>
          </cell>
          <cell r="AA73">
            <v>25.088000000000001</v>
          </cell>
          <cell r="AB73">
            <v>27.209</v>
          </cell>
          <cell r="AC73">
            <v>28.582000000000001</v>
          </cell>
          <cell r="AD73">
            <v>32.290999999999997</v>
          </cell>
          <cell r="AE73">
            <v>33.822000000000003</v>
          </cell>
          <cell r="AF73">
            <v>33.043999999999997</v>
          </cell>
          <cell r="AG73">
            <v>32.817999999999998</v>
          </cell>
          <cell r="AH73">
            <v>30.61</v>
          </cell>
          <cell r="AI73">
            <v>33.17</v>
          </cell>
          <cell r="AJ73">
            <v>34.619999999999997</v>
          </cell>
          <cell r="AK73">
            <v>33.856999999999999</v>
          </cell>
          <cell r="AL73">
            <v>33.156999999999996</v>
          </cell>
          <cell r="AM73">
            <v>30.408000000000001</v>
          </cell>
          <cell r="AN73">
            <v>29.712</v>
          </cell>
          <cell r="AO73">
            <v>29.033000000000001</v>
          </cell>
          <cell r="AP73">
            <v>28.414999999999999</v>
          </cell>
          <cell r="AQ73">
            <v>27.818000000000001</v>
          </cell>
          <cell r="AR73">
            <v>31.373727272727272</v>
          </cell>
        </row>
        <row r="74">
          <cell r="A74" t="str">
            <v>Hungary</v>
          </cell>
          <cell r="B74" t="str">
            <v>General government gross debt</v>
          </cell>
          <cell r="C74" t="str">
            <v>Percent of GDP</v>
          </cell>
          <cell r="E74" t="str">
            <v>See notes for:  General government gross debt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t="str">
            <v>n/a</v>
          </cell>
          <cell r="V74" t="str">
            <v>n/a</v>
          </cell>
          <cell r="W74">
            <v>61.697000000000003</v>
          </cell>
          <cell r="X74">
            <v>59.844999999999999</v>
          </cell>
          <cell r="Y74">
            <v>60.890999999999998</v>
          </cell>
          <cell r="Z74">
            <v>55.695</v>
          </cell>
          <cell r="AA74">
            <v>52.59</v>
          </cell>
          <cell r="AB74">
            <v>55.725000000000001</v>
          </cell>
          <cell r="AC74">
            <v>58.511000000000003</v>
          </cell>
          <cell r="AD74">
            <v>59.438000000000002</v>
          </cell>
          <cell r="AE74">
            <v>61.686999999999998</v>
          </cell>
          <cell r="AF74">
            <v>65.858999999999995</v>
          </cell>
          <cell r="AG74">
            <v>66.953999999999994</v>
          </cell>
          <cell r="AH74">
            <v>72.881</v>
          </cell>
          <cell r="AI74">
            <v>79.703999999999994</v>
          </cell>
          <cell r="AJ74">
            <v>81.311999999999998</v>
          </cell>
          <cell r="AK74">
            <v>80.445999999999998</v>
          </cell>
          <cell r="AL74">
            <v>76.251000000000005</v>
          </cell>
          <cell r="AM74">
            <v>76.036000000000001</v>
          </cell>
          <cell r="AN74">
            <v>75.367000000000004</v>
          </cell>
          <cell r="AO74">
            <v>74.3</v>
          </cell>
          <cell r="AP74">
            <v>73.122</v>
          </cell>
          <cell r="AQ74">
            <v>71.921000000000006</v>
          </cell>
          <cell r="AR74">
            <v>64.882333333333321</v>
          </cell>
        </row>
        <row r="75">
          <cell r="A75" t="str">
            <v>Iceland</v>
          </cell>
          <cell r="B75" t="str">
            <v>General government gross debt</v>
          </cell>
          <cell r="C75" t="str">
            <v>Percent of GDP</v>
          </cell>
          <cell r="E75" t="str">
            <v>See notes for:  General government gross debt (National currency).</v>
          </cell>
          <cell r="F75">
            <v>25.535</v>
          </cell>
          <cell r="G75">
            <v>23.033000000000001</v>
          </cell>
          <cell r="H75">
            <v>29.792000000000002</v>
          </cell>
          <cell r="I75">
            <v>31.516999999999999</v>
          </cell>
          <cell r="J75">
            <v>33.229999999999997</v>
          </cell>
          <cell r="K75">
            <v>32.771000000000001</v>
          </cell>
          <cell r="L75">
            <v>30.497</v>
          </cell>
          <cell r="M75">
            <v>27.942</v>
          </cell>
          <cell r="N75">
            <v>31.241</v>
          </cell>
          <cell r="O75">
            <v>35.991999999999997</v>
          </cell>
          <cell r="P75">
            <v>36.222000000000001</v>
          </cell>
          <cell r="Q75">
            <v>38.390999999999998</v>
          </cell>
          <cell r="R75">
            <v>46.243000000000002</v>
          </cell>
          <cell r="S75">
            <v>53.137</v>
          </cell>
          <cell r="T75">
            <v>55.661999999999999</v>
          </cell>
          <cell r="U75">
            <v>58.942999999999998</v>
          </cell>
          <cell r="V75">
            <v>56.295999999999999</v>
          </cell>
          <cell r="W75">
            <v>53.076000000000001</v>
          </cell>
          <cell r="X75">
            <v>47.859000000000002</v>
          </cell>
          <cell r="Y75">
            <v>43.408999999999999</v>
          </cell>
          <cell r="Z75">
            <v>41.037999999999997</v>
          </cell>
          <cell r="AA75">
            <v>45.886000000000003</v>
          </cell>
          <cell r="AB75">
            <v>42.069000000000003</v>
          </cell>
          <cell r="AC75">
            <v>40.823</v>
          </cell>
          <cell r="AD75">
            <v>34.406999999999996</v>
          </cell>
          <cell r="AE75">
            <v>25.414999999999999</v>
          </cell>
          <cell r="AF75">
            <v>30.128</v>
          </cell>
          <cell r="AG75">
            <v>29.108000000000001</v>
          </cell>
          <cell r="AH75">
            <v>70.332999999999998</v>
          </cell>
          <cell r="AI75">
            <v>88.15</v>
          </cell>
          <cell r="AJ75">
            <v>92.831000000000003</v>
          </cell>
          <cell r="AK75">
            <v>99.186000000000007</v>
          </cell>
          <cell r="AL75">
            <v>97.341999999999999</v>
          </cell>
          <cell r="AM75">
            <v>92.42</v>
          </cell>
          <cell r="AN75">
            <v>90.88</v>
          </cell>
          <cell r="AO75">
            <v>87.835999999999999</v>
          </cell>
          <cell r="AP75">
            <v>82.978999999999999</v>
          </cell>
          <cell r="AQ75">
            <v>81.661000000000001</v>
          </cell>
          <cell r="AR75">
            <v>51.300545454545436</v>
          </cell>
        </row>
        <row r="76">
          <cell r="A76" t="str">
            <v>India</v>
          </cell>
          <cell r="B76" t="str">
            <v>General government gross debt</v>
          </cell>
          <cell r="C76" t="str">
            <v>Percent of GDP</v>
          </cell>
          <cell r="E76" t="str">
            <v>See notes for:  General government gross debt (National currency).</v>
          </cell>
          <cell r="F76" t="str">
            <v>n/a</v>
          </cell>
          <cell r="G76" t="str">
            <v>n/a</v>
          </cell>
          <cell r="H76" t="str">
            <v>n/a</v>
          </cell>
          <cell r="I76" t="str">
            <v>n/a</v>
          </cell>
          <cell r="J76" t="str">
            <v>n/a</v>
          </cell>
          <cell r="K76" t="str">
            <v>n/a</v>
          </cell>
          <cell r="L76" t="str">
            <v>n/a</v>
          </cell>
          <cell r="M76" t="str">
            <v>n/a</v>
          </cell>
          <cell r="N76" t="str">
            <v>n/a</v>
          </cell>
          <cell r="O76" t="str">
            <v>n/a</v>
          </cell>
          <cell r="P76" t="str">
            <v>n/a</v>
          </cell>
          <cell r="Q76">
            <v>76.350999999999999</v>
          </cell>
          <cell r="R76">
            <v>76.787000000000006</v>
          </cell>
          <cell r="S76">
            <v>76.938999999999993</v>
          </cell>
          <cell r="T76">
            <v>74.108999999999995</v>
          </cell>
          <cell r="U76">
            <v>70.364999999999995</v>
          </cell>
          <cell r="V76">
            <v>68.710999999999999</v>
          </cell>
          <cell r="W76">
            <v>67.623000000000005</v>
          </cell>
          <cell r="X76">
            <v>67.817999999999998</v>
          </cell>
          <cell r="Y76">
            <v>70.122</v>
          </cell>
          <cell r="Z76">
            <v>72.730999999999995</v>
          </cell>
          <cell r="AA76">
            <v>77.849000000000004</v>
          </cell>
          <cell r="AB76">
            <v>82.198999999999998</v>
          </cell>
          <cell r="AC76">
            <v>84.3</v>
          </cell>
          <cell r="AD76">
            <v>84.063000000000002</v>
          </cell>
          <cell r="AE76">
            <v>81.763999999999996</v>
          </cell>
          <cell r="AF76">
            <v>78.489999999999995</v>
          </cell>
          <cell r="AG76">
            <v>75.44</v>
          </cell>
          <cell r="AH76">
            <v>74.724000000000004</v>
          </cell>
          <cell r="AI76">
            <v>74.972999999999999</v>
          </cell>
          <cell r="AJ76">
            <v>69.427000000000007</v>
          </cell>
          <cell r="AK76">
            <v>68.052999999999997</v>
          </cell>
          <cell r="AL76">
            <v>67.570999999999998</v>
          </cell>
          <cell r="AM76">
            <v>66.769000000000005</v>
          </cell>
          <cell r="AN76">
            <v>66.239000000000004</v>
          </cell>
          <cell r="AO76">
            <v>65.807000000000002</v>
          </cell>
          <cell r="AP76">
            <v>65.308999999999997</v>
          </cell>
          <cell r="AQ76">
            <v>64.605999999999995</v>
          </cell>
          <cell r="AR76">
            <v>74.897047619047612</v>
          </cell>
        </row>
        <row r="77">
          <cell r="A77" t="str">
            <v>Indonesia</v>
          </cell>
          <cell r="B77" t="str">
            <v>General government gross debt</v>
          </cell>
          <cell r="C77" t="str">
            <v>Percent of GDP</v>
          </cell>
          <cell r="E77" t="str">
            <v>See notes for:  General government gross debt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95.1</v>
          </cell>
          <cell r="AA77">
            <v>80.161000000000001</v>
          </cell>
          <cell r="AB77">
            <v>67.802000000000007</v>
          </cell>
          <cell r="AC77">
            <v>60.518999999999998</v>
          </cell>
          <cell r="AD77">
            <v>55.826000000000001</v>
          </cell>
          <cell r="AE77">
            <v>46.345999999999997</v>
          </cell>
          <cell r="AF77">
            <v>38.988999999999997</v>
          </cell>
          <cell r="AG77">
            <v>35.049999999999997</v>
          </cell>
          <cell r="AH77">
            <v>33.238</v>
          </cell>
          <cell r="AI77">
            <v>28.635999999999999</v>
          </cell>
          <cell r="AJ77">
            <v>27.376999999999999</v>
          </cell>
          <cell r="AK77">
            <v>25.03</v>
          </cell>
          <cell r="AL77">
            <v>23.233000000000001</v>
          </cell>
          <cell r="AM77">
            <v>21.053000000000001</v>
          </cell>
          <cell r="AN77">
            <v>19.178999999999998</v>
          </cell>
          <cell r="AO77">
            <v>17.632000000000001</v>
          </cell>
          <cell r="AP77">
            <v>16.431000000000001</v>
          </cell>
          <cell r="AQ77">
            <v>15.5</v>
          </cell>
          <cell r="AR77">
            <v>49.506166666666651</v>
          </cell>
        </row>
        <row r="78">
          <cell r="A78" t="str">
            <v>Iran</v>
          </cell>
          <cell r="B78" t="str">
            <v>General government gross debt</v>
          </cell>
          <cell r="C78" t="str">
            <v>Percent of GDP</v>
          </cell>
          <cell r="E78" t="str">
            <v>See notes for:  General government gross debt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t="str">
            <v>n/a</v>
          </cell>
          <cell r="Q78" t="str">
            <v>n/a</v>
          </cell>
          <cell r="R78" t="str">
            <v>n/a</v>
          </cell>
          <cell r="S78" t="str">
            <v>n/a</v>
          </cell>
          <cell r="T78" t="str">
            <v>n/a</v>
          </cell>
          <cell r="U78" t="str">
            <v>n/a</v>
          </cell>
          <cell r="V78">
            <v>31.420999999999999</v>
          </cell>
          <cell r="W78">
            <v>29.260999999999999</v>
          </cell>
          <cell r="X78">
            <v>33.424999999999997</v>
          </cell>
          <cell r="Y78">
            <v>25.34</v>
          </cell>
          <cell r="Z78">
            <v>23.347999999999999</v>
          </cell>
          <cell r="AA78">
            <v>20.324000000000002</v>
          </cell>
          <cell r="AB78">
            <v>25.669</v>
          </cell>
          <cell r="AC78">
            <v>25.812000000000001</v>
          </cell>
          <cell r="AD78">
            <v>25.17</v>
          </cell>
          <cell r="AE78">
            <v>21.527000000000001</v>
          </cell>
          <cell r="AF78">
            <v>18.100000000000001</v>
          </cell>
          <cell r="AG78">
            <v>16.61</v>
          </cell>
          <cell r="AH78">
            <v>13.288</v>
          </cell>
          <cell r="AI78">
            <v>14.736000000000001</v>
          </cell>
          <cell r="AJ78">
            <v>16.721</v>
          </cell>
          <cell r="AK78">
            <v>12.696999999999999</v>
          </cell>
          <cell r="AL78">
            <v>10.362</v>
          </cell>
          <cell r="AM78">
            <v>9.02</v>
          </cell>
          <cell r="AN78">
            <v>7.79</v>
          </cell>
          <cell r="AO78">
            <v>8.2279999999999998</v>
          </cell>
          <cell r="AP78">
            <v>10.673</v>
          </cell>
          <cell r="AQ78">
            <v>13.521000000000001</v>
          </cell>
          <cell r="AR78">
            <v>22.090562500000004</v>
          </cell>
        </row>
        <row r="79">
          <cell r="A79" t="str">
            <v>Iraq</v>
          </cell>
          <cell r="B79" t="str">
            <v>General government gross debt</v>
          </cell>
          <cell r="C79" t="str">
            <v>Percent of GDP</v>
          </cell>
          <cell r="E79" t="str">
            <v>See notes for:  General government gross debt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356.33</v>
          </cell>
          <cell r="AF79">
            <v>221.20099999999999</v>
          </cell>
          <cell r="AG79">
            <v>180.97300000000001</v>
          </cell>
          <cell r="AH79">
            <v>110.444</v>
          </cell>
          <cell r="AI79">
            <v>144.07400000000001</v>
          </cell>
          <cell r="AJ79">
            <v>119.47799999999999</v>
          </cell>
          <cell r="AK79">
            <v>86.915000000000006</v>
          </cell>
          <cell r="AL79">
            <v>31.266999999999999</v>
          </cell>
          <cell r="AM79">
            <v>25.584</v>
          </cell>
          <cell r="AN79">
            <v>22.802</v>
          </cell>
          <cell r="AO79">
            <v>19.209</v>
          </cell>
          <cell r="AP79">
            <v>15.747</v>
          </cell>
          <cell r="AQ79">
            <v>12.805</v>
          </cell>
          <cell r="AR79">
            <v>174.20214285714286</v>
          </cell>
        </row>
        <row r="80">
          <cell r="A80" t="str">
            <v>Ireland</v>
          </cell>
          <cell r="B80" t="str">
            <v>General government gross debt</v>
          </cell>
          <cell r="C80" t="str">
            <v>Percent of GDP</v>
          </cell>
          <cell r="E80" t="str">
            <v>See notes for:  General government gross debt (National currency).</v>
          </cell>
          <cell r="F80">
            <v>65.183000000000007</v>
          </cell>
          <cell r="G80">
            <v>69.403000000000006</v>
          </cell>
          <cell r="H80">
            <v>74.114999999999995</v>
          </cell>
          <cell r="I80">
            <v>86.926000000000002</v>
          </cell>
          <cell r="J80">
            <v>91.046000000000006</v>
          </cell>
          <cell r="K80">
            <v>93.796999999999997</v>
          </cell>
          <cell r="L80">
            <v>108.2</v>
          </cell>
          <cell r="M80">
            <v>109.241</v>
          </cell>
          <cell r="N80">
            <v>107.471</v>
          </cell>
          <cell r="O80">
            <v>98.805999999999997</v>
          </cell>
          <cell r="P80">
            <v>93.492999999999995</v>
          </cell>
          <cell r="Q80">
            <v>94.611999999999995</v>
          </cell>
          <cell r="R80">
            <v>91.385999999999996</v>
          </cell>
          <cell r="S80">
            <v>94.212999999999994</v>
          </cell>
          <cell r="T80">
            <v>88.814999999999998</v>
          </cell>
          <cell r="U80">
            <v>81.197999999999993</v>
          </cell>
          <cell r="V80">
            <v>72.7</v>
          </cell>
          <cell r="W80">
            <v>63.671999999999997</v>
          </cell>
          <cell r="X80">
            <v>53.043999999999997</v>
          </cell>
          <cell r="Y80">
            <v>47.984000000000002</v>
          </cell>
          <cell r="Z80">
            <v>37.465000000000003</v>
          </cell>
          <cell r="AA80">
            <v>35.198</v>
          </cell>
          <cell r="AB80">
            <v>31.911999999999999</v>
          </cell>
          <cell r="AC80">
            <v>30.728999999999999</v>
          </cell>
          <cell r="AD80">
            <v>29.129000000000001</v>
          </cell>
          <cell r="AE80">
            <v>27.056999999999999</v>
          </cell>
          <cell r="AF80">
            <v>24.710999999999999</v>
          </cell>
          <cell r="AG80">
            <v>24.829000000000001</v>
          </cell>
          <cell r="AH80">
            <v>44.225999999999999</v>
          </cell>
          <cell r="AI80">
            <v>65.162000000000006</v>
          </cell>
          <cell r="AJ80">
            <v>92.484999999999999</v>
          </cell>
          <cell r="AK80">
            <v>104.95099999999999</v>
          </cell>
          <cell r="AL80">
            <v>113.129</v>
          </cell>
          <cell r="AM80">
            <v>117.727</v>
          </cell>
          <cell r="AN80">
            <v>117.45099999999999</v>
          </cell>
          <cell r="AO80">
            <v>114.744</v>
          </cell>
          <cell r="AP80">
            <v>112.155</v>
          </cell>
          <cell r="AQ80">
            <v>109.191</v>
          </cell>
          <cell r="AR80">
            <v>60.407772727272729</v>
          </cell>
        </row>
        <row r="81">
          <cell r="A81" t="str">
            <v>Israel</v>
          </cell>
          <cell r="B81" t="str">
            <v>General government gross debt</v>
          </cell>
          <cell r="C81" t="str">
            <v>Percent of GDP</v>
          </cell>
          <cell r="E81" t="str">
            <v>See notes for:  General government gross debt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84.325000000000003</v>
          </cell>
          <cell r="AA81">
            <v>88.99</v>
          </cell>
          <cell r="AB81">
            <v>96.662999999999997</v>
          </cell>
          <cell r="AC81">
            <v>99.254000000000005</v>
          </cell>
          <cell r="AD81">
            <v>97.650999999999996</v>
          </cell>
          <cell r="AE81">
            <v>93.741</v>
          </cell>
          <cell r="AF81">
            <v>84.716999999999999</v>
          </cell>
          <cell r="AG81">
            <v>78.13</v>
          </cell>
          <cell r="AH81">
            <v>76.957999999999998</v>
          </cell>
          <cell r="AI81">
            <v>79.408000000000001</v>
          </cell>
          <cell r="AJ81">
            <v>76.052999999999997</v>
          </cell>
          <cell r="AK81">
            <v>74.337000000000003</v>
          </cell>
          <cell r="AL81">
            <v>73.98</v>
          </cell>
          <cell r="AM81">
            <v>72.611000000000004</v>
          </cell>
          <cell r="AN81">
            <v>70.81</v>
          </cell>
          <cell r="AO81">
            <v>69.106999999999999</v>
          </cell>
          <cell r="AP81">
            <v>67.441999999999993</v>
          </cell>
          <cell r="AQ81">
            <v>65.786000000000001</v>
          </cell>
          <cell r="AR81">
            <v>85.852250000000012</v>
          </cell>
        </row>
        <row r="82">
          <cell r="A82" t="str">
            <v>Italy</v>
          </cell>
          <cell r="B82" t="str">
            <v>General government gross debt</v>
          </cell>
          <cell r="C82" t="str">
            <v>Percent of GDP</v>
          </cell>
          <cell r="E82" t="str">
            <v>See notes for:  General government gross debt (National currency).</v>
          </cell>
          <cell r="F82" t="str">
            <v>n/a</v>
          </cell>
          <cell r="G82" t="str">
            <v>n/a</v>
          </cell>
          <cell r="H82" t="str">
            <v>n/a</v>
          </cell>
          <cell r="I82" t="str">
            <v>n/a</v>
          </cell>
          <cell r="J82" t="str">
            <v>n/a</v>
          </cell>
          <cell r="K82" t="str">
            <v>n/a</v>
          </cell>
          <cell r="L82" t="str">
            <v>n/a</v>
          </cell>
          <cell r="M82" t="str">
            <v>n/a</v>
          </cell>
          <cell r="N82">
            <v>88.710999999999999</v>
          </cell>
          <cell r="O82">
            <v>91.192999999999998</v>
          </cell>
          <cell r="P82">
            <v>94.078999999999994</v>
          </cell>
          <cell r="Q82">
            <v>97.447999999999993</v>
          </cell>
          <cell r="R82">
            <v>104.56699999999999</v>
          </cell>
          <cell r="S82">
            <v>114.89100000000001</v>
          </cell>
          <cell r="T82">
            <v>121.10599999999999</v>
          </cell>
          <cell r="U82">
            <v>120.816</v>
          </cell>
          <cell r="V82">
            <v>120.164</v>
          </cell>
          <cell r="W82">
            <v>117.34699999999999</v>
          </cell>
          <cell r="X82">
            <v>114.244</v>
          </cell>
          <cell r="Y82">
            <v>113.018</v>
          </cell>
          <cell r="Z82">
            <v>108.51</v>
          </cell>
          <cell r="AA82">
            <v>108.172</v>
          </cell>
          <cell r="AB82">
            <v>105.148</v>
          </cell>
          <cell r="AC82">
            <v>103.91200000000001</v>
          </cell>
          <cell r="AD82">
            <v>103.441</v>
          </cell>
          <cell r="AE82">
            <v>105.432</v>
          </cell>
          <cell r="AF82">
            <v>106.099</v>
          </cell>
          <cell r="AG82">
            <v>103.083</v>
          </cell>
          <cell r="AH82">
            <v>105.809</v>
          </cell>
          <cell r="AI82">
            <v>116.05500000000001</v>
          </cell>
          <cell r="AJ82">
            <v>118.652</v>
          </cell>
          <cell r="AK82">
            <v>120.10599999999999</v>
          </cell>
          <cell r="AL82">
            <v>123.357</v>
          </cell>
          <cell r="AM82">
            <v>123.801</v>
          </cell>
          <cell r="AN82">
            <v>123.39700000000001</v>
          </cell>
          <cell r="AO82">
            <v>122.26</v>
          </cell>
          <cell r="AP82">
            <v>120.669</v>
          </cell>
          <cell r="AQ82">
            <v>118.92100000000001</v>
          </cell>
          <cell r="AR82">
            <v>110.0954090909091</v>
          </cell>
        </row>
        <row r="83">
          <cell r="A83" t="str">
            <v>Jamaica</v>
          </cell>
          <cell r="B83" t="str">
            <v>General government gross debt</v>
          </cell>
          <cell r="C83" t="str">
            <v>Percent of GDP</v>
          </cell>
          <cell r="E83" t="str">
            <v>See notes for:  General government gross debt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t="str">
            <v>n/a</v>
          </cell>
          <cell r="Q83" t="str">
            <v>n/a</v>
          </cell>
          <cell r="R83" t="str">
            <v>n/a</v>
          </cell>
          <cell r="S83" t="str">
            <v>n/a</v>
          </cell>
          <cell r="T83" t="str">
            <v>n/a</v>
          </cell>
          <cell r="U83" t="str">
            <v>n/a</v>
          </cell>
          <cell r="V83" t="str">
            <v>n/a</v>
          </cell>
          <cell r="W83" t="str">
            <v>n/a</v>
          </cell>
          <cell r="X83" t="str">
            <v>n/a</v>
          </cell>
          <cell r="Y83">
            <v>83.216999999999999</v>
          </cell>
          <cell r="Z83">
            <v>92.385000000000005</v>
          </cell>
          <cell r="AA83">
            <v>108.687</v>
          </cell>
          <cell r="AB83">
            <v>118.405</v>
          </cell>
          <cell r="AC83">
            <v>123.095</v>
          </cell>
          <cell r="AD83">
            <v>119.90600000000001</v>
          </cell>
          <cell r="AE83">
            <v>119.303</v>
          </cell>
          <cell r="AF83">
            <v>117.10599999999999</v>
          </cell>
          <cell r="AG83">
            <v>114.619</v>
          </cell>
          <cell r="AH83">
            <v>126.377</v>
          </cell>
          <cell r="AI83">
            <v>139.47800000000001</v>
          </cell>
          <cell r="AJ83">
            <v>141.35</v>
          </cell>
          <cell r="AK83">
            <v>138.98099999999999</v>
          </cell>
          <cell r="AL83">
            <v>145.88999999999999</v>
          </cell>
          <cell r="AM83">
            <v>148.202</v>
          </cell>
          <cell r="AN83">
            <v>149.59700000000001</v>
          </cell>
          <cell r="AO83">
            <v>153.48599999999999</v>
          </cell>
          <cell r="AP83">
            <v>157.726</v>
          </cell>
          <cell r="AQ83">
            <v>162.78100000000001</v>
          </cell>
          <cell r="AR83">
            <v>118.68530769230769</v>
          </cell>
        </row>
        <row r="84">
          <cell r="A84" t="str">
            <v>Japan</v>
          </cell>
          <cell r="B84" t="str">
            <v>General government gross debt</v>
          </cell>
          <cell r="C84" t="str">
            <v>Percent of GDP</v>
          </cell>
          <cell r="E84" t="str">
            <v>See notes for:  General government gross debt (National currency).</v>
          </cell>
          <cell r="F84">
            <v>50.627000000000002</v>
          </cell>
          <cell r="G84">
            <v>55.293999999999997</v>
          </cell>
          <cell r="H84">
            <v>59.258000000000003</v>
          </cell>
          <cell r="I84">
            <v>64.832999999999998</v>
          </cell>
          <cell r="J84">
            <v>66.343999999999994</v>
          </cell>
          <cell r="K84">
            <v>66.668000000000006</v>
          </cell>
          <cell r="L84">
            <v>69.927999999999997</v>
          </cell>
          <cell r="M84">
            <v>72.456000000000003</v>
          </cell>
          <cell r="N84">
            <v>70.352000000000004</v>
          </cell>
          <cell r="O84">
            <v>67.299000000000007</v>
          </cell>
          <cell r="P84">
            <v>67.043000000000006</v>
          </cell>
          <cell r="Q84">
            <v>66.491</v>
          </cell>
          <cell r="R84">
            <v>71.221000000000004</v>
          </cell>
          <cell r="S84">
            <v>77.266999999999996</v>
          </cell>
          <cell r="T84">
            <v>83.346000000000004</v>
          </cell>
          <cell r="U84">
            <v>91.227999999999994</v>
          </cell>
          <cell r="V84">
            <v>98.97</v>
          </cell>
          <cell r="W84">
            <v>105.57899999999999</v>
          </cell>
          <cell r="X84">
            <v>118.32299999999999</v>
          </cell>
          <cell r="Y84">
            <v>131.86500000000001</v>
          </cell>
          <cell r="Z84">
            <v>140.14500000000001</v>
          </cell>
          <cell r="AA84">
            <v>153.63499999999999</v>
          </cell>
          <cell r="AB84">
            <v>163.99199999999999</v>
          </cell>
          <cell r="AC84">
            <v>169.572</v>
          </cell>
          <cell r="AD84">
            <v>180.65700000000001</v>
          </cell>
          <cell r="AE84">
            <v>186.43600000000001</v>
          </cell>
          <cell r="AF84">
            <v>185.99700000000001</v>
          </cell>
          <cell r="AG84">
            <v>183.012</v>
          </cell>
          <cell r="AH84">
            <v>191.81200000000001</v>
          </cell>
          <cell r="AI84">
            <v>210.24700000000001</v>
          </cell>
          <cell r="AJ84">
            <v>215.297</v>
          </cell>
          <cell r="AK84">
            <v>229.773</v>
          </cell>
          <cell r="AL84">
            <v>235.82499999999999</v>
          </cell>
          <cell r="AM84">
            <v>241.149</v>
          </cell>
          <cell r="AN84">
            <v>245.607</v>
          </cell>
          <cell r="AO84">
            <v>249.73500000000001</v>
          </cell>
          <cell r="AP84">
            <v>253.55500000000001</v>
          </cell>
          <cell r="AQ84">
            <v>256.596</v>
          </cell>
          <cell r="AR84">
            <v>141.90490909090909</v>
          </cell>
        </row>
        <row r="85">
          <cell r="A85" t="str">
            <v>Jordan</v>
          </cell>
          <cell r="B85" t="str">
            <v>General government gross debt</v>
          </cell>
          <cell r="C85" t="str">
            <v>Percent of GDP</v>
          </cell>
          <cell r="E85" t="str">
            <v>See notes for:  General government gross debt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219.73400000000001</v>
          </cell>
          <cell r="Q85">
            <v>200.631</v>
          </cell>
          <cell r="R85">
            <v>149.749</v>
          </cell>
          <cell r="S85">
            <v>136.94999999999999</v>
          </cell>
          <cell r="T85">
            <v>126.34</v>
          </cell>
          <cell r="U85">
            <v>114.818</v>
          </cell>
          <cell r="V85">
            <v>113.54300000000001</v>
          </cell>
          <cell r="W85">
            <v>106.855</v>
          </cell>
          <cell r="X85">
            <v>109.58499999999999</v>
          </cell>
          <cell r="Y85">
            <v>108.01300000000001</v>
          </cell>
          <cell r="Z85">
            <v>100.479</v>
          </cell>
          <cell r="AA85">
            <v>96.477999999999994</v>
          </cell>
          <cell r="AB85">
            <v>99.718999999999994</v>
          </cell>
          <cell r="AC85">
            <v>99.644000000000005</v>
          </cell>
          <cell r="AD85">
            <v>91.822999999999993</v>
          </cell>
          <cell r="AE85">
            <v>84.304000000000002</v>
          </cell>
          <cell r="AF85">
            <v>76.307000000000002</v>
          </cell>
          <cell r="AG85">
            <v>73.772000000000006</v>
          </cell>
          <cell r="AH85">
            <v>60.259</v>
          </cell>
          <cell r="AI85">
            <v>64.512</v>
          </cell>
          <cell r="AJ85">
            <v>66.811000000000007</v>
          </cell>
          <cell r="AK85">
            <v>69.777000000000001</v>
          </cell>
          <cell r="AL85">
            <v>71.850999999999999</v>
          </cell>
          <cell r="AM85">
            <v>71.498999999999995</v>
          </cell>
          <cell r="AN85">
            <v>70.661000000000001</v>
          </cell>
          <cell r="AO85">
            <v>69.808000000000007</v>
          </cell>
          <cell r="AP85">
            <v>68.733000000000004</v>
          </cell>
          <cell r="AQ85">
            <v>67.548000000000002</v>
          </cell>
          <cell r="AR85">
            <v>107.73195454545458</v>
          </cell>
        </row>
        <row r="86">
          <cell r="A86" t="str">
            <v>Kazakhstan</v>
          </cell>
          <cell r="B86" t="str">
            <v>General government gross debt</v>
          </cell>
          <cell r="C86" t="str">
            <v>Percent of GDP</v>
          </cell>
          <cell r="E86" t="str">
            <v>See notes for:  General government gross debt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17.591999999999999</v>
          </cell>
          <cell r="AC86">
            <v>14.893000000000001</v>
          </cell>
          <cell r="AD86">
            <v>11.391999999999999</v>
          </cell>
          <cell r="AE86">
            <v>8.0990000000000002</v>
          </cell>
          <cell r="AF86">
            <v>6.6669999999999998</v>
          </cell>
          <cell r="AG86">
            <v>5.93</v>
          </cell>
          <cell r="AH86">
            <v>6.6609999999999996</v>
          </cell>
          <cell r="AI86">
            <v>10.227</v>
          </cell>
          <cell r="AJ86">
            <v>10.683</v>
          </cell>
          <cell r="AK86">
            <v>10.882</v>
          </cell>
          <cell r="AL86">
            <v>9.5820000000000007</v>
          </cell>
          <cell r="AM86">
            <v>8.3010000000000002</v>
          </cell>
          <cell r="AN86">
            <v>7.3890000000000002</v>
          </cell>
          <cell r="AO86">
            <v>5.8869999999999996</v>
          </cell>
          <cell r="AP86">
            <v>4.242</v>
          </cell>
          <cell r="AQ86">
            <v>2.8530000000000002</v>
          </cell>
          <cell r="AR86">
            <v>10.302600000000002</v>
          </cell>
        </row>
        <row r="87">
          <cell r="A87" t="str">
            <v>Kenya</v>
          </cell>
          <cell r="B87" t="str">
            <v>General government gross debt</v>
          </cell>
          <cell r="C87" t="str">
            <v>Percent of GDP</v>
          </cell>
          <cell r="E87" t="str">
            <v>See notes for:  General government gross debt (National currency).</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t="str">
            <v>n/a</v>
          </cell>
          <cell r="S87" t="str">
            <v>n/a</v>
          </cell>
          <cell r="T87" t="str">
            <v>n/a</v>
          </cell>
          <cell r="U87" t="str">
            <v>n/a</v>
          </cell>
          <cell r="V87" t="str">
            <v>n/a</v>
          </cell>
          <cell r="W87" t="str">
            <v>n/a</v>
          </cell>
          <cell r="X87">
            <v>54.844000000000001</v>
          </cell>
          <cell r="Y87">
            <v>53.898000000000003</v>
          </cell>
          <cell r="Z87">
            <v>52.8</v>
          </cell>
          <cell r="AA87">
            <v>51.975000000000001</v>
          </cell>
          <cell r="AB87">
            <v>59.411999999999999</v>
          </cell>
          <cell r="AC87">
            <v>60.587000000000003</v>
          </cell>
          <cell r="AD87">
            <v>55.030999999999999</v>
          </cell>
          <cell r="AE87">
            <v>50.84</v>
          </cell>
          <cell r="AF87">
            <v>46.758000000000003</v>
          </cell>
          <cell r="AG87">
            <v>46.006</v>
          </cell>
          <cell r="AH87">
            <v>45.481999999999999</v>
          </cell>
          <cell r="AI87">
            <v>47.558999999999997</v>
          </cell>
          <cell r="AJ87">
            <v>49.808999999999997</v>
          </cell>
          <cell r="AK87">
            <v>48.944000000000003</v>
          </cell>
          <cell r="AL87">
            <v>46.554000000000002</v>
          </cell>
          <cell r="AM87">
            <v>45.451999999999998</v>
          </cell>
          <cell r="AN87">
            <v>44.777000000000001</v>
          </cell>
          <cell r="AO87">
            <v>44.250999999999998</v>
          </cell>
          <cell r="AP87">
            <v>44.628</v>
          </cell>
          <cell r="AQ87">
            <v>45.154000000000003</v>
          </cell>
          <cell r="AR87">
            <v>51.710357142857127</v>
          </cell>
        </row>
        <row r="88">
          <cell r="A88" t="str">
            <v>Kiribati</v>
          </cell>
          <cell r="B88" t="str">
            <v>General government gross debt</v>
          </cell>
          <cell r="C88" t="str">
            <v>Percent of GDP</v>
          </cell>
          <cell r="AR88" t="e">
            <v>#DIV/0!</v>
          </cell>
        </row>
        <row r="89">
          <cell r="A89" t="str">
            <v>Korea</v>
          </cell>
          <cell r="B89" t="str">
            <v>General government gross debt</v>
          </cell>
          <cell r="C89" t="str">
            <v>Percent of GDP</v>
          </cell>
          <cell r="E89" t="str">
            <v>See notes for:  General government gross debt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v>13.811999999999999</v>
          </cell>
          <cell r="Q89">
            <v>12.881</v>
          </cell>
          <cell r="R89">
            <v>12.635</v>
          </cell>
          <cell r="S89">
            <v>11.84</v>
          </cell>
          <cell r="T89">
            <v>10.595000000000001</v>
          </cell>
          <cell r="U89">
            <v>9.3650000000000002</v>
          </cell>
          <cell r="V89">
            <v>8.6039999999999992</v>
          </cell>
          <cell r="W89">
            <v>10.731</v>
          </cell>
          <cell r="X89">
            <v>15.355</v>
          </cell>
          <cell r="Y89">
            <v>17.597999999999999</v>
          </cell>
          <cell r="Z89">
            <v>18.02</v>
          </cell>
          <cell r="AA89">
            <v>18.7</v>
          </cell>
          <cell r="AB89">
            <v>18.559999999999999</v>
          </cell>
          <cell r="AC89">
            <v>21.617000000000001</v>
          </cell>
          <cell r="AD89">
            <v>24.632999999999999</v>
          </cell>
          <cell r="AE89">
            <v>28.658999999999999</v>
          </cell>
          <cell r="AF89">
            <v>31.117999999999999</v>
          </cell>
          <cell r="AG89">
            <v>30.655999999999999</v>
          </cell>
          <cell r="AH89">
            <v>30.108000000000001</v>
          </cell>
          <cell r="AI89">
            <v>33.765000000000001</v>
          </cell>
          <cell r="AJ89">
            <v>33.430999999999997</v>
          </cell>
          <cell r="AK89">
            <v>34.136000000000003</v>
          </cell>
          <cell r="AL89">
            <v>32.883000000000003</v>
          </cell>
          <cell r="AM89">
            <v>30.832999999999998</v>
          </cell>
          <cell r="AN89">
            <v>28.704999999999998</v>
          </cell>
          <cell r="AO89">
            <v>26.742999999999999</v>
          </cell>
          <cell r="AP89">
            <v>24.920999999999999</v>
          </cell>
          <cell r="AQ89">
            <v>23.077000000000002</v>
          </cell>
          <cell r="AR89">
            <v>20.309954545454545</v>
          </cell>
        </row>
        <row r="90">
          <cell r="A90" t="str">
            <v>Kosovo</v>
          </cell>
          <cell r="B90" t="str">
            <v>General government gross debt</v>
          </cell>
          <cell r="C90" t="str">
            <v>Percent of GDP</v>
          </cell>
          <cell r="AR90" t="e">
            <v>#DIV/0!</v>
          </cell>
        </row>
        <row r="91">
          <cell r="A91" t="str">
            <v>Kuwait</v>
          </cell>
          <cell r="B91" t="str">
            <v>General government gross debt</v>
          </cell>
          <cell r="C91" t="str">
            <v>Percent of GDP</v>
          </cell>
          <cell r="E91" t="str">
            <v>See notes for:  General government gross debt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1.093</v>
          </cell>
          <cell r="Q91">
            <v>203.364</v>
          </cell>
          <cell r="R91">
            <v>121.848</v>
          </cell>
          <cell r="S91">
            <v>112.721</v>
          </cell>
          <cell r="T91">
            <v>114.53100000000001</v>
          </cell>
          <cell r="U91">
            <v>91.253</v>
          </cell>
          <cell r="V91">
            <v>85.614999999999995</v>
          </cell>
          <cell r="W91">
            <v>59.197000000000003</v>
          </cell>
          <cell r="X91">
            <v>59.496000000000002</v>
          </cell>
          <cell r="Y91">
            <v>50.826999999999998</v>
          </cell>
          <cell r="Z91">
            <v>35.429000000000002</v>
          </cell>
          <cell r="AA91">
            <v>36.332999999999998</v>
          </cell>
          <cell r="AB91">
            <v>32.243000000000002</v>
          </cell>
          <cell r="AC91">
            <v>24.536999999999999</v>
          </cell>
          <cell r="AD91">
            <v>18.55</v>
          </cell>
          <cell r="AE91">
            <v>14.137</v>
          </cell>
          <cell r="AF91">
            <v>10.57</v>
          </cell>
          <cell r="AG91">
            <v>11.832000000000001</v>
          </cell>
          <cell r="AH91">
            <v>9.7690000000000001</v>
          </cell>
          <cell r="AI91">
            <v>11.332000000000001</v>
          </cell>
          <cell r="AJ91">
            <v>10.526</v>
          </cell>
          <cell r="AK91">
            <v>7.3479999999999999</v>
          </cell>
          <cell r="AL91">
            <v>6.2539999999999996</v>
          </cell>
          <cell r="AM91">
            <v>6.2069999999999999</v>
          </cell>
          <cell r="AN91">
            <v>6.085</v>
          </cell>
          <cell r="AO91">
            <v>5.8490000000000002</v>
          </cell>
          <cell r="AP91">
            <v>5.5549999999999997</v>
          </cell>
          <cell r="AQ91">
            <v>5.2249999999999996</v>
          </cell>
          <cell r="AR91">
            <v>51.025045454545463</v>
          </cell>
        </row>
        <row r="92">
          <cell r="A92" t="str">
            <v>Kyrgyz Republic</v>
          </cell>
          <cell r="B92" t="str">
            <v>General government gross debt</v>
          </cell>
          <cell r="C92" t="str">
            <v>Percent of GDP</v>
          </cell>
          <cell r="E92" t="str">
            <v>See notes for:  General government gross debt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122.27200000000001</v>
          </cell>
          <cell r="AA92">
            <v>107.315</v>
          </cell>
          <cell r="AB92">
            <v>106.866</v>
          </cell>
          <cell r="AC92">
            <v>106.896</v>
          </cell>
          <cell r="AD92">
            <v>92.909000000000006</v>
          </cell>
          <cell r="AE92">
            <v>85.94</v>
          </cell>
          <cell r="AF92">
            <v>72.498999999999995</v>
          </cell>
          <cell r="AG92">
            <v>56.805</v>
          </cell>
          <cell r="AH92">
            <v>48.457999999999998</v>
          </cell>
          <cell r="AI92">
            <v>57.987000000000002</v>
          </cell>
          <cell r="AJ92">
            <v>60.323999999999998</v>
          </cell>
          <cell r="AK92">
            <v>52.436999999999998</v>
          </cell>
          <cell r="AL92">
            <v>51.154000000000003</v>
          </cell>
          <cell r="AM92">
            <v>51.948999999999998</v>
          </cell>
          <cell r="AN92">
            <v>50.484000000000002</v>
          </cell>
          <cell r="AO92">
            <v>49.816000000000003</v>
          </cell>
          <cell r="AP92">
            <v>49.401000000000003</v>
          </cell>
          <cell r="AQ92">
            <v>46.628</v>
          </cell>
          <cell r="AR92">
            <v>80.892333333333326</v>
          </cell>
        </row>
        <row r="93">
          <cell r="A93" t="str">
            <v>Lao PDR</v>
          </cell>
          <cell r="B93" t="str">
            <v>General government gross debt</v>
          </cell>
          <cell r="C93" t="str">
            <v>Percent of GDP</v>
          </cell>
          <cell r="E93" t="str">
            <v>See notes for:  General government gross debt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t="str">
            <v>n/a</v>
          </cell>
          <cell r="AA93">
            <v>111.453</v>
          </cell>
          <cell r="AB93">
            <v>112.14</v>
          </cell>
          <cell r="AC93">
            <v>106.069</v>
          </cell>
          <cell r="AD93">
            <v>92.927999999999997</v>
          </cell>
          <cell r="AE93">
            <v>83.813000000000002</v>
          </cell>
          <cell r="AF93">
            <v>71.391999999999996</v>
          </cell>
          <cell r="AG93">
            <v>63.344999999999999</v>
          </cell>
          <cell r="AH93">
            <v>59.872</v>
          </cell>
          <cell r="AI93">
            <v>62.151000000000003</v>
          </cell>
          <cell r="AJ93">
            <v>62.045999999999999</v>
          </cell>
          <cell r="AK93">
            <v>57.354999999999997</v>
          </cell>
          <cell r="AL93">
            <v>54.017000000000003</v>
          </cell>
          <cell r="AM93">
            <v>52.162999999999997</v>
          </cell>
          <cell r="AN93">
            <v>50.767000000000003</v>
          </cell>
          <cell r="AO93">
            <v>49.371000000000002</v>
          </cell>
          <cell r="AP93">
            <v>47.966999999999999</v>
          </cell>
          <cell r="AQ93">
            <v>46.478000000000002</v>
          </cell>
          <cell r="AR93">
            <v>80.233090909090919</v>
          </cell>
        </row>
        <row r="94">
          <cell r="A94" t="str">
            <v>Latvia</v>
          </cell>
          <cell r="B94" t="str">
            <v>General government gross debt</v>
          </cell>
          <cell r="C94" t="str">
            <v>Percent of GDP</v>
          </cell>
          <cell r="E94" t="str">
            <v>See notes for:  General government gross debt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t="str">
            <v>n/a</v>
          </cell>
          <cell r="Y94">
            <v>12.223000000000001</v>
          </cell>
          <cell r="Z94">
            <v>12.266</v>
          </cell>
          <cell r="AA94">
            <v>13.987</v>
          </cell>
          <cell r="AB94">
            <v>13.465999999999999</v>
          </cell>
          <cell r="AC94">
            <v>14.608000000000001</v>
          </cell>
          <cell r="AD94">
            <v>14.419</v>
          </cell>
          <cell r="AE94">
            <v>11.771000000000001</v>
          </cell>
          <cell r="AF94">
            <v>9.9009999999999998</v>
          </cell>
          <cell r="AG94">
            <v>7.7930000000000001</v>
          </cell>
          <cell r="AH94">
            <v>17.196999999999999</v>
          </cell>
          <cell r="AI94">
            <v>32.86</v>
          </cell>
          <cell r="AJ94">
            <v>39.884999999999998</v>
          </cell>
          <cell r="AK94">
            <v>37.771000000000001</v>
          </cell>
          <cell r="AL94">
            <v>39.095999999999997</v>
          </cell>
          <cell r="AM94">
            <v>41.594000000000001</v>
          </cell>
          <cell r="AN94">
            <v>39.098999999999997</v>
          </cell>
          <cell r="AO94">
            <v>35.271000000000001</v>
          </cell>
          <cell r="AP94">
            <v>35.456000000000003</v>
          </cell>
          <cell r="AQ94">
            <v>33.209000000000003</v>
          </cell>
          <cell r="AR94">
            <v>18.318999999999999</v>
          </cell>
        </row>
        <row r="95">
          <cell r="A95" t="str">
            <v>Lebanon</v>
          </cell>
          <cell r="B95" t="str">
            <v>General government gross debt</v>
          </cell>
          <cell r="C95" t="str">
            <v>Percent of GDP</v>
          </cell>
          <cell r="E95" t="str">
            <v>See notes for:  General government gross debt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146</v>
          </cell>
          <cell r="AA95">
            <v>160.411</v>
          </cell>
          <cell r="AB95">
            <v>160.434</v>
          </cell>
          <cell r="AC95">
            <v>166.21</v>
          </cell>
          <cell r="AD95">
            <v>164.643</v>
          </cell>
          <cell r="AE95">
            <v>175.95099999999999</v>
          </cell>
          <cell r="AF95">
            <v>179.89400000000001</v>
          </cell>
          <cell r="AG95">
            <v>167.745</v>
          </cell>
          <cell r="AH95">
            <v>156.327</v>
          </cell>
          <cell r="AI95">
            <v>147.625</v>
          </cell>
          <cell r="AJ95">
            <v>141.69200000000001</v>
          </cell>
          <cell r="AK95">
            <v>136.221</v>
          </cell>
          <cell r="AL95">
            <v>135.31899999999999</v>
          </cell>
          <cell r="AM95">
            <v>133.834</v>
          </cell>
          <cell r="AN95">
            <v>133.90799999999999</v>
          </cell>
          <cell r="AO95">
            <v>134.24299999999999</v>
          </cell>
          <cell r="AP95">
            <v>134.95500000000001</v>
          </cell>
          <cell r="AQ95">
            <v>135.50200000000001</v>
          </cell>
          <cell r="AR95">
            <v>158.59608333333333</v>
          </cell>
        </row>
        <row r="96">
          <cell r="A96" t="str">
            <v>Lesotho</v>
          </cell>
          <cell r="B96" t="str">
            <v>General government gross debt</v>
          </cell>
          <cell r="C96" t="str">
            <v>Percent of GDP</v>
          </cell>
          <cell r="E96" t="str">
            <v>See notes for:  General government gross debt (National currency).</v>
          </cell>
          <cell r="F96" t="str">
            <v>n/a</v>
          </cell>
          <cell r="G96" t="str">
            <v>n/a</v>
          </cell>
          <cell r="H96" t="str">
            <v>n/a</v>
          </cell>
          <cell r="I96" t="str">
            <v>n/a</v>
          </cell>
          <cell r="J96" t="str">
            <v>n/a</v>
          </cell>
          <cell r="K96" t="str">
            <v>n/a</v>
          </cell>
          <cell r="L96" t="str">
            <v>n/a</v>
          </cell>
          <cell r="M96" t="str">
            <v>n/a</v>
          </cell>
          <cell r="N96">
            <v>26.202999999999999</v>
          </cell>
          <cell r="O96">
            <v>28.347000000000001</v>
          </cell>
          <cell r="P96">
            <v>20.033000000000001</v>
          </cell>
          <cell r="Q96">
            <v>13.455</v>
          </cell>
          <cell r="R96">
            <v>72.768000000000001</v>
          </cell>
          <cell r="S96">
            <v>80.700999999999993</v>
          </cell>
          <cell r="T96">
            <v>76.734999999999999</v>
          </cell>
          <cell r="U96">
            <v>72.789000000000001</v>
          </cell>
          <cell r="V96">
            <v>80.951999999999998</v>
          </cell>
          <cell r="W96">
            <v>75.049000000000007</v>
          </cell>
          <cell r="X96">
            <v>92.073999999999998</v>
          </cell>
          <cell r="Y96">
            <v>95.412000000000006</v>
          </cell>
          <cell r="Z96">
            <v>101.188</v>
          </cell>
          <cell r="AA96">
            <v>126.092</v>
          </cell>
          <cell r="AB96">
            <v>93.358999999999995</v>
          </cell>
          <cell r="AC96">
            <v>62.645000000000003</v>
          </cell>
          <cell r="AD96">
            <v>55.715000000000003</v>
          </cell>
          <cell r="AE96">
            <v>60.262999999999998</v>
          </cell>
          <cell r="AF96">
            <v>62.585000000000001</v>
          </cell>
          <cell r="AG96">
            <v>58.21</v>
          </cell>
          <cell r="AH96">
            <v>50.606999999999999</v>
          </cell>
          <cell r="AI96">
            <v>38.170999999999999</v>
          </cell>
          <cell r="AJ96">
            <v>35.216000000000001</v>
          </cell>
          <cell r="AK96">
            <v>39.649000000000001</v>
          </cell>
          <cell r="AL96">
            <v>42.164999999999999</v>
          </cell>
          <cell r="AM96">
            <v>45.015000000000001</v>
          </cell>
          <cell r="AN96">
            <v>41.685000000000002</v>
          </cell>
          <cell r="AO96">
            <v>39.396000000000001</v>
          </cell>
          <cell r="AP96">
            <v>39.186</v>
          </cell>
          <cell r="AQ96">
            <v>39.622</v>
          </cell>
          <cell r="AR96">
            <v>66.530363636363617</v>
          </cell>
        </row>
        <row r="97">
          <cell r="A97" t="str">
            <v>Liberia</v>
          </cell>
          <cell r="B97" t="str">
            <v>General government gross debt</v>
          </cell>
          <cell r="C97" t="str">
            <v>Percent of GDP</v>
          </cell>
          <cell r="E97" t="str">
            <v>See notes for:  General government gross debt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789.83</v>
          </cell>
          <cell r="AA97">
            <v>832.41</v>
          </cell>
          <cell r="AB97">
            <v>817.33900000000006</v>
          </cell>
          <cell r="AC97">
            <v>1094.752</v>
          </cell>
          <cell r="AD97">
            <v>980.63400000000001</v>
          </cell>
          <cell r="AE97">
            <v>864.00199999999995</v>
          </cell>
          <cell r="AF97">
            <v>791.42200000000003</v>
          </cell>
          <cell r="AG97">
            <v>600.75300000000004</v>
          </cell>
          <cell r="AH97">
            <v>388.91699999999997</v>
          </cell>
          <cell r="AI97">
            <v>202.22300000000001</v>
          </cell>
          <cell r="AJ97">
            <v>15.006</v>
          </cell>
          <cell r="AK97">
            <v>13.917999999999999</v>
          </cell>
          <cell r="AL97">
            <v>14.519</v>
          </cell>
          <cell r="AM97">
            <v>16.329999999999998</v>
          </cell>
          <cell r="AN97">
            <v>18.736000000000001</v>
          </cell>
          <cell r="AO97">
            <v>20.881</v>
          </cell>
          <cell r="AP97">
            <v>23.212</v>
          </cell>
          <cell r="AQ97">
            <v>24.923999999999999</v>
          </cell>
          <cell r="AR97">
            <v>615.93383333333338</v>
          </cell>
        </row>
        <row r="98">
          <cell r="A98" t="str">
            <v>Libya</v>
          </cell>
          <cell r="B98" t="str">
            <v>General government gross debt</v>
          </cell>
          <cell r="C98" t="str">
            <v>Percent of GDP</v>
          </cell>
          <cell r="E98" t="str">
            <v>See notes for:  General government gross debt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73.558999999999997</v>
          </cell>
          <cell r="Q98">
            <v>67.039000000000001</v>
          </cell>
          <cell r="R98">
            <v>64.843000000000004</v>
          </cell>
          <cell r="S98">
            <v>72.846000000000004</v>
          </cell>
          <cell r="T98">
            <v>78.55</v>
          </cell>
          <cell r="U98">
            <v>75.043000000000006</v>
          </cell>
          <cell r="V98">
            <v>68.239999999999995</v>
          </cell>
          <cell r="W98">
            <v>63.073999999999998</v>
          </cell>
          <cell r="X98">
            <v>62.421999999999997</v>
          </cell>
          <cell r="Y98">
            <v>52.392000000000003</v>
          </cell>
          <cell r="Z98">
            <v>39.039000000000001</v>
          </cell>
          <cell r="AA98">
            <v>38.884999999999998</v>
          </cell>
          <cell r="AB98">
            <v>28.788</v>
          </cell>
          <cell r="AC98">
            <v>23.626000000000001</v>
          </cell>
          <cell r="AD98">
            <v>0.91500000000000004</v>
          </cell>
          <cell r="AE98">
            <v>0.66900000000000004</v>
          </cell>
          <cell r="AF98">
            <v>0.55000000000000004</v>
          </cell>
          <cell r="AG98">
            <v>0</v>
          </cell>
          <cell r="AH98">
            <v>0</v>
          </cell>
          <cell r="AI98">
            <v>0</v>
          </cell>
          <cell r="AJ98">
            <v>0</v>
          </cell>
          <cell r="AK98" t="str">
            <v>n/a</v>
          </cell>
          <cell r="AL98" t="str">
            <v>n/a</v>
          </cell>
          <cell r="AM98" t="str">
            <v>n/a</v>
          </cell>
          <cell r="AN98" t="str">
            <v>n/a</v>
          </cell>
          <cell r="AO98" t="str">
            <v>n/a</v>
          </cell>
          <cell r="AP98" t="str">
            <v>n/a</v>
          </cell>
          <cell r="AQ98" t="str">
            <v>n/a</v>
          </cell>
          <cell r="AR98">
            <v>38.594285714285718</v>
          </cell>
        </row>
        <row r="99">
          <cell r="A99" t="str">
            <v>Lithuania</v>
          </cell>
          <cell r="B99" t="str">
            <v>General government gross debt</v>
          </cell>
          <cell r="C99" t="str">
            <v>Percent of GDP</v>
          </cell>
          <cell r="E99" t="str">
            <v>See notes for:  General government gross debt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23.567</v>
          </cell>
          <cell r="AA99">
            <v>22.71</v>
          </cell>
          <cell r="AB99">
            <v>22.140999999999998</v>
          </cell>
          <cell r="AC99">
            <v>21.047000000000001</v>
          </cell>
          <cell r="AD99">
            <v>19.306000000000001</v>
          </cell>
          <cell r="AE99">
            <v>18.382999999999999</v>
          </cell>
          <cell r="AF99">
            <v>17.949000000000002</v>
          </cell>
          <cell r="AG99">
            <v>16.827999999999999</v>
          </cell>
          <cell r="AH99">
            <v>15.502000000000001</v>
          </cell>
          <cell r="AI99">
            <v>29.356999999999999</v>
          </cell>
          <cell r="AJ99">
            <v>37.984999999999999</v>
          </cell>
          <cell r="AK99">
            <v>38.963999999999999</v>
          </cell>
          <cell r="AL99">
            <v>40.939</v>
          </cell>
          <cell r="AM99">
            <v>41.140999999999998</v>
          </cell>
          <cell r="AN99">
            <v>40.463999999999999</v>
          </cell>
          <cell r="AO99">
            <v>39.433</v>
          </cell>
          <cell r="AP99">
            <v>38.247999999999998</v>
          </cell>
          <cell r="AQ99">
            <v>36.863</v>
          </cell>
          <cell r="AR99">
            <v>23.644916666666671</v>
          </cell>
        </row>
        <row r="100">
          <cell r="A100" t="str">
            <v>Luxembourg</v>
          </cell>
          <cell r="B100" t="str">
            <v>General government gross debt</v>
          </cell>
          <cell r="C100" t="str">
            <v>Percent of GDP</v>
          </cell>
          <cell r="E100" t="str">
            <v>See notes for:  General government gross debt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t="str">
            <v>n/a</v>
          </cell>
          <cell r="V100">
            <v>7.4480000000000004</v>
          </cell>
          <cell r="W100">
            <v>7.4009999999999998</v>
          </cell>
          <cell r="X100">
            <v>7.0960000000000001</v>
          </cell>
          <cell r="Y100">
            <v>6.4269999999999996</v>
          </cell>
          <cell r="Z100">
            <v>6.165</v>
          </cell>
          <cell r="AA100">
            <v>6.3079999999999998</v>
          </cell>
          <cell r="AB100">
            <v>6.3230000000000004</v>
          </cell>
          <cell r="AC100">
            <v>6.2130000000000001</v>
          </cell>
          <cell r="AD100">
            <v>6.3490000000000002</v>
          </cell>
          <cell r="AE100">
            <v>6.0679999999999996</v>
          </cell>
          <cell r="AF100">
            <v>6.68</v>
          </cell>
          <cell r="AG100">
            <v>6.6740000000000004</v>
          </cell>
          <cell r="AH100">
            <v>13.68</v>
          </cell>
          <cell r="AI100">
            <v>14.782</v>
          </cell>
          <cell r="AJ100">
            <v>19.053999999999998</v>
          </cell>
          <cell r="AK100">
            <v>20.846</v>
          </cell>
          <cell r="AL100">
            <v>23.815000000000001</v>
          </cell>
          <cell r="AM100">
            <v>26.753</v>
          </cell>
          <cell r="AN100">
            <v>29.277999999999999</v>
          </cell>
          <cell r="AO100">
            <v>31.579000000000001</v>
          </cell>
          <cell r="AP100">
            <v>33.683999999999997</v>
          </cell>
          <cell r="AQ100">
            <v>35.603000000000002</v>
          </cell>
          <cell r="AR100">
            <v>9.2196250000000006</v>
          </cell>
        </row>
        <row r="101">
          <cell r="A101" t="str">
            <v>Macedonia</v>
          </cell>
          <cell r="B101" t="str">
            <v>General government gross debt</v>
          </cell>
          <cell r="C101" t="str">
            <v>Percent of GDP</v>
          </cell>
          <cell r="E101" t="str">
            <v>See notes for:  General government gross debt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t="str">
            <v>n/a</v>
          </cell>
          <cell r="Y101">
            <v>32.018999999999998</v>
          </cell>
          <cell r="Z101">
            <v>47.915999999999997</v>
          </cell>
          <cell r="AA101">
            <v>48.798000000000002</v>
          </cell>
          <cell r="AB101">
            <v>42.915999999999997</v>
          </cell>
          <cell r="AC101">
            <v>37.917999999999999</v>
          </cell>
          <cell r="AD101">
            <v>35.637</v>
          </cell>
          <cell r="AE101">
            <v>39.537999999999997</v>
          </cell>
          <cell r="AF101">
            <v>31.992000000000001</v>
          </cell>
          <cell r="AG101">
            <v>23.981000000000002</v>
          </cell>
          <cell r="AH101">
            <v>20.640999999999998</v>
          </cell>
          <cell r="AI101">
            <v>23.824999999999999</v>
          </cell>
          <cell r="AJ101">
            <v>24.773</v>
          </cell>
          <cell r="AK101">
            <v>28.105</v>
          </cell>
          <cell r="AL101">
            <v>30.465</v>
          </cell>
          <cell r="AM101">
            <v>29.212</v>
          </cell>
          <cell r="AN101">
            <v>29.774999999999999</v>
          </cell>
          <cell r="AO101">
            <v>29.949000000000002</v>
          </cell>
          <cell r="AP101">
            <v>29.774999999999999</v>
          </cell>
          <cell r="AQ101">
            <v>29.588999999999999</v>
          </cell>
          <cell r="AR101">
            <v>33.69684615384616</v>
          </cell>
        </row>
        <row r="102">
          <cell r="A102" t="str">
            <v>Madagascar</v>
          </cell>
          <cell r="B102" t="str">
            <v>General government gross debt</v>
          </cell>
          <cell r="C102" t="str">
            <v>Percent of GDP</v>
          </cell>
          <cell r="E102" t="str">
            <v>See notes for:  General government gross debt (National currency).</v>
          </cell>
          <cell r="F102" t="str">
            <v>n/a</v>
          </cell>
          <cell r="G102" t="str">
            <v>n/a</v>
          </cell>
          <cell r="H102" t="str">
            <v>n/a</v>
          </cell>
          <cell r="I102" t="str">
            <v>n/a</v>
          </cell>
          <cell r="J102" t="str">
            <v>n/a</v>
          </cell>
          <cell r="K102" t="str">
            <v>n/a</v>
          </cell>
          <cell r="L102" t="str">
            <v>n/a</v>
          </cell>
          <cell r="M102" t="str">
            <v>n/a</v>
          </cell>
          <cell r="N102" t="str">
            <v>n/a</v>
          </cell>
          <cell r="O102" t="str">
            <v>n/a</v>
          </cell>
          <cell r="P102">
            <v>11.253</v>
          </cell>
          <cell r="Q102">
            <v>12.8</v>
          </cell>
          <cell r="R102">
            <v>12.491</v>
          </cell>
          <cell r="S102">
            <v>11.526</v>
          </cell>
          <cell r="T102">
            <v>13.71</v>
          </cell>
          <cell r="U102">
            <v>13.712</v>
          </cell>
          <cell r="V102">
            <v>10.784000000000001</v>
          </cell>
          <cell r="W102">
            <v>12.305999999999999</v>
          </cell>
          <cell r="X102">
            <v>11.971</v>
          </cell>
          <cell r="Y102">
            <v>11.88</v>
          </cell>
          <cell r="Z102">
            <v>11.502000000000001</v>
          </cell>
          <cell r="AA102">
            <v>13.396000000000001</v>
          </cell>
          <cell r="AB102">
            <v>14.403</v>
          </cell>
          <cell r="AC102">
            <v>16.024000000000001</v>
          </cell>
          <cell r="AD102">
            <v>12.583</v>
          </cell>
          <cell r="AE102">
            <v>10.58</v>
          </cell>
          <cell r="AF102">
            <v>9.9030000000000005</v>
          </cell>
          <cell r="AG102">
            <v>8.7579999999999991</v>
          </cell>
          <cell r="AH102">
            <v>6.38</v>
          </cell>
          <cell r="AI102">
            <v>6.6870000000000003</v>
          </cell>
          <cell r="AJ102">
            <v>6.1920000000000002</v>
          </cell>
          <cell r="AK102">
            <v>5.6779999999999999</v>
          </cell>
          <cell r="AL102">
            <v>5.0350000000000001</v>
          </cell>
          <cell r="AM102">
            <v>4.4130000000000003</v>
          </cell>
          <cell r="AN102">
            <v>3.8849999999999998</v>
          </cell>
          <cell r="AO102">
            <v>3.4430000000000001</v>
          </cell>
          <cell r="AP102">
            <v>3.077</v>
          </cell>
          <cell r="AQ102">
            <v>2.7749999999999999</v>
          </cell>
          <cell r="AR102">
            <v>11.114500000000001</v>
          </cell>
        </row>
        <row r="103">
          <cell r="A103" t="str">
            <v>Malawi</v>
          </cell>
          <cell r="B103" t="str">
            <v>General government gross debt</v>
          </cell>
          <cell r="C103" t="str">
            <v>Percent of GDP</v>
          </cell>
          <cell r="E103" t="str">
            <v>See notes for:  General government gross debt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135.98400000000001</v>
          </cell>
          <cell r="AC103">
            <v>151.90700000000001</v>
          </cell>
          <cell r="AD103">
            <v>130.99700000000001</v>
          </cell>
          <cell r="AE103">
            <v>132.43899999999999</v>
          </cell>
          <cell r="AF103">
            <v>32.207000000000001</v>
          </cell>
          <cell r="AG103">
            <v>32.375999999999998</v>
          </cell>
          <cell r="AH103">
            <v>41.209000000000003</v>
          </cell>
          <cell r="AI103">
            <v>40.091999999999999</v>
          </cell>
          <cell r="AJ103">
            <v>35.052999999999997</v>
          </cell>
          <cell r="AK103">
            <v>42.454999999999998</v>
          </cell>
          <cell r="AL103">
            <v>42.697000000000003</v>
          </cell>
          <cell r="AM103">
            <v>40.593000000000004</v>
          </cell>
          <cell r="AN103">
            <v>36.847999999999999</v>
          </cell>
          <cell r="AO103">
            <v>34.606999999999999</v>
          </cell>
          <cell r="AP103">
            <v>32.579000000000001</v>
          </cell>
          <cell r="AQ103">
            <v>30.664000000000001</v>
          </cell>
          <cell r="AR103">
            <v>77.471899999999991</v>
          </cell>
        </row>
        <row r="104">
          <cell r="A104" t="str">
            <v>Malaysia</v>
          </cell>
          <cell r="B104" t="str">
            <v>General government gross debt</v>
          </cell>
          <cell r="C104" t="str">
            <v>Percent of GDP</v>
          </cell>
          <cell r="E104" t="str">
            <v>See notes for:  General government gross debt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79.536000000000001</v>
          </cell>
          <cell r="Q104">
            <v>72.23</v>
          </cell>
          <cell r="R104">
            <v>63.418999999999997</v>
          </cell>
          <cell r="S104">
            <v>54.863999999999997</v>
          </cell>
          <cell r="T104">
            <v>46.911000000000001</v>
          </cell>
          <cell r="U104">
            <v>40.950000000000003</v>
          </cell>
          <cell r="V104">
            <v>35.158999999999999</v>
          </cell>
          <cell r="W104">
            <v>31.780999999999999</v>
          </cell>
          <cell r="X104">
            <v>36.090000000000003</v>
          </cell>
          <cell r="Y104">
            <v>36.868000000000002</v>
          </cell>
          <cell r="Z104">
            <v>35.31</v>
          </cell>
          <cell r="AA104">
            <v>41.35</v>
          </cell>
          <cell r="AB104">
            <v>43.055999999999997</v>
          </cell>
          <cell r="AC104">
            <v>45.082999999999998</v>
          </cell>
          <cell r="AD104">
            <v>45.7</v>
          </cell>
          <cell r="AE104">
            <v>44.44</v>
          </cell>
          <cell r="AF104">
            <v>43.158999999999999</v>
          </cell>
          <cell r="AG104">
            <v>42.71</v>
          </cell>
          <cell r="AH104">
            <v>42.753999999999998</v>
          </cell>
          <cell r="AI104">
            <v>55.356000000000002</v>
          </cell>
          <cell r="AJ104">
            <v>52.887</v>
          </cell>
          <cell r="AK104">
            <v>52.555999999999997</v>
          </cell>
          <cell r="AL104">
            <v>53.143000000000001</v>
          </cell>
          <cell r="AM104">
            <v>54.040999999999997</v>
          </cell>
          <cell r="AN104">
            <v>54.822000000000003</v>
          </cell>
          <cell r="AO104">
            <v>55.576999999999998</v>
          </cell>
          <cell r="AP104">
            <v>56.348999999999997</v>
          </cell>
          <cell r="AQ104">
            <v>57.110999999999997</v>
          </cell>
          <cell r="AR104">
            <v>47.371318181818189</v>
          </cell>
        </row>
        <row r="105">
          <cell r="A105" t="str">
            <v>Maldives</v>
          </cell>
          <cell r="B105" t="str">
            <v>General government gross debt</v>
          </cell>
          <cell r="C105" t="str">
            <v>Percent of GDP</v>
          </cell>
          <cell r="E105" t="str">
            <v>See notes for:  General government gross debt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0</v>
          </cell>
          <cell r="Q105">
            <v>0</v>
          </cell>
          <cell r="R105">
            <v>0</v>
          </cell>
          <cell r="S105">
            <v>0</v>
          </cell>
          <cell r="T105">
            <v>0</v>
          </cell>
          <cell r="U105">
            <v>0</v>
          </cell>
          <cell r="V105">
            <v>0</v>
          </cell>
          <cell r="W105">
            <v>30.902000000000001</v>
          </cell>
          <cell r="X105">
            <v>31.927</v>
          </cell>
          <cell r="Y105">
            <v>31.259</v>
          </cell>
          <cell r="Z105">
            <v>31.834</v>
          </cell>
          <cell r="AA105">
            <v>33.868000000000002</v>
          </cell>
          <cell r="AB105">
            <v>36.381</v>
          </cell>
          <cell r="AC105">
            <v>33.003</v>
          </cell>
          <cell r="AD105">
            <v>31.108000000000001</v>
          </cell>
          <cell r="AE105">
            <v>39.768999999999998</v>
          </cell>
          <cell r="AF105">
            <v>35.758000000000003</v>
          </cell>
          <cell r="AG105">
            <v>35.362000000000002</v>
          </cell>
          <cell r="AH105">
            <v>35.895000000000003</v>
          </cell>
          <cell r="AI105">
            <v>53.89</v>
          </cell>
          <cell r="AJ105">
            <v>61.860999999999997</v>
          </cell>
          <cell r="AK105">
            <v>69.099999999999994</v>
          </cell>
          <cell r="AL105">
            <v>79.013999999999996</v>
          </cell>
          <cell r="AM105">
            <v>92.155000000000001</v>
          </cell>
          <cell r="AN105">
            <v>104.624</v>
          </cell>
          <cell r="AO105">
            <v>116.477</v>
          </cell>
          <cell r="AP105">
            <v>127.729</v>
          </cell>
          <cell r="AQ105">
            <v>138.79499999999999</v>
          </cell>
          <cell r="AR105">
            <v>26.905318181818185</v>
          </cell>
        </row>
        <row r="106">
          <cell r="A106" t="str">
            <v>Mali</v>
          </cell>
          <cell r="B106" t="str">
            <v>General government gross debt</v>
          </cell>
          <cell r="C106" t="str">
            <v>Percent of GDP</v>
          </cell>
          <cell r="E106" t="str">
            <v>See notes for:  General government gross debt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104.929</v>
          </cell>
          <cell r="AA106">
            <v>91.641000000000005</v>
          </cell>
          <cell r="AB106">
            <v>54.204999999999998</v>
          </cell>
          <cell r="AC106">
            <v>49.011000000000003</v>
          </cell>
          <cell r="AD106">
            <v>46.203000000000003</v>
          </cell>
          <cell r="AE106">
            <v>52.887</v>
          </cell>
          <cell r="AF106">
            <v>20.288</v>
          </cell>
          <cell r="AG106">
            <v>21.712</v>
          </cell>
          <cell r="AH106">
            <v>21.594999999999999</v>
          </cell>
          <cell r="AI106">
            <v>24.196999999999999</v>
          </cell>
          <cell r="AJ106">
            <v>29.457000000000001</v>
          </cell>
          <cell r="AK106">
            <v>30.638999999999999</v>
          </cell>
          <cell r="AL106">
            <v>27.138000000000002</v>
          </cell>
          <cell r="AM106">
            <v>24.401</v>
          </cell>
          <cell r="AN106">
            <v>24.762</v>
          </cell>
          <cell r="AO106">
            <v>25.343</v>
          </cell>
          <cell r="AP106">
            <v>25.986000000000001</v>
          </cell>
          <cell r="AQ106">
            <v>24.085000000000001</v>
          </cell>
          <cell r="AR106">
            <v>45.56366666666667</v>
          </cell>
        </row>
        <row r="107">
          <cell r="A107" t="str">
            <v>Malta</v>
          </cell>
          <cell r="B107" t="str">
            <v>General government gross debt</v>
          </cell>
          <cell r="C107" t="str">
            <v>Percent of GDP</v>
          </cell>
          <cell r="E107" t="str">
            <v>See notes for:  General government gross debt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36.555999999999997</v>
          </cell>
          <cell r="V107">
            <v>41.518000000000001</v>
          </cell>
          <cell r="W107">
            <v>50.161999999999999</v>
          </cell>
          <cell r="X107">
            <v>55.325000000000003</v>
          </cell>
          <cell r="Y107">
            <v>59.177999999999997</v>
          </cell>
          <cell r="Z107">
            <v>57.883000000000003</v>
          </cell>
          <cell r="AA107">
            <v>65.426000000000002</v>
          </cell>
          <cell r="AB107">
            <v>60.668999999999997</v>
          </cell>
          <cell r="AC107">
            <v>67.183000000000007</v>
          </cell>
          <cell r="AD107">
            <v>70.888999999999996</v>
          </cell>
          <cell r="AE107">
            <v>69.653000000000006</v>
          </cell>
          <cell r="AF107">
            <v>64.350999999999999</v>
          </cell>
          <cell r="AG107">
            <v>62.253</v>
          </cell>
          <cell r="AH107">
            <v>62.323999999999998</v>
          </cell>
          <cell r="AI107">
            <v>68.045000000000002</v>
          </cell>
          <cell r="AJ107">
            <v>69.414000000000001</v>
          </cell>
          <cell r="AK107">
            <v>70.936999999999998</v>
          </cell>
          <cell r="AL107">
            <v>71.44</v>
          </cell>
          <cell r="AM107">
            <v>70.691999999999993</v>
          </cell>
          <cell r="AN107">
            <v>69.004000000000005</v>
          </cell>
          <cell r="AO107">
            <v>66.903999999999996</v>
          </cell>
          <cell r="AP107">
            <v>64.293000000000006</v>
          </cell>
          <cell r="AQ107">
            <v>61.244999999999997</v>
          </cell>
          <cell r="AR107">
            <v>60.692117647058815</v>
          </cell>
        </row>
        <row r="108">
          <cell r="A108" t="str">
            <v>Mauritania</v>
          </cell>
          <cell r="B108" t="str">
            <v>General government gross debt</v>
          </cell>
          <cell r="C108" t="str">
            <v>Percent of GDP</v>
          </cell>
          <cell r="E108" t="str">
            <v>See notes for:  General government gross debt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v>280.45</v>
          </cell>
          <cell r="AA108">
            <v>267.66399999999999</v>
          </cell>
          <cell r="AB108">
            <v>235.46799999999999</v>
          </cell>
          <cell r="AC108">
            <v>216.41900000000001</v>
          </cell>
          <cell r="AD108">
            <v>209.34200000000001</v>
          </cell>
          <cell r="AE108">
            <v>182.066</v>
          </cell>
          <cell r="AF108">
            <v>86.754999999999995</v>
          </cell>
          <cell r="AG108">
            <v>96.852999999999994</v>
          </cell>
          <cell r="AH108">
            <v>116.619</v>
          </cell>
          <cell r="AI108">
            <v>134.63999999999999</v>
          </cell>
          <cell r="AJ108">
            <v>96.772999999999996</v>
          </cell>
          <cell r="AK108">
            <v>92.400999999999996</v>
          </cell>
          <cell r="AL108">
            <v>98.001000000000005</v>
          </cell>
          <cell r="AM108">
            <v>91.966999999999999</v>
          </cell>
          <cell r="AN108">
            <v>87.361000000000004</v>
          </cell>
          <cell r="AO108">
            <v>81.539000000000001</v>
          </cell>
          <cell r="AP108">
            <v>75.492999999999995</v>
          </cell>
          <cell r="AQ108">
            <v>67.290999999999997</v>
          </cell>
          <cell r="AR108">
            <v>167.95416666666668</v>
          </cell>
        </row>
        <row r="109">
          <cell r="A109" t="str">
            <v>Mauritius</v>
          </cell>
          <cell r="B109" t="str">
            <v>General government gross debt</v>
          </cell>
          <cell r="C109" t="str">
            <v>Percent of GDP</v>
          </cell>
          <cell r="E109" t="str">
            <v>See notes for:  General government gross debt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45.296999999999997</v>
          </cell>
          <cell r="AA109">
            <v>44.801000000000002</v>
          </cell>
          <cell r="AB109">
            <v>52.531999999999996</v>
          </cell>
          <cell r="AC109">
            <v>59.103000000000002</v>
          </cell>
          <cell r="AD109">
            <v>51.697000000000003</v>
          </cell>
          <cell r="AE109">
            <v>53.53</v>
          </cell>
          <cell r="AF109">
            <v>51.014000000000003</v>
          </cell>
          <cell r="AG109">
            <v>47.283000000000001</v>
          </cell>
          <cell r="AH109">
            <v>43.972000000000001</v>
          </cell>
          <cell r="AI109">
            <v>50.704000000000001</v>
          </cell>
          <cell r="AJ109">
            <v>50.524000000000001</v>
          </cell>
          <cell r="AK109">
            <v>50.625999999999998</v>
          </cell>
          <cell r="AL109">
            <v>51.26</v>
          </cell>
          <cell r="AM109">
            <v>50.365000000000002</v>
          </cell>
          <cell r="AN109">
            <v>50.375999999999998</v>
          </cell>
          <cell r="AO109">
            <v>50.289000000000001</v>
          </cell>
          <cell r="AP109">
            <v>49.628</v>
          </cell>
          <cell r="AQ109">
            <v>45.600999999999999</v>
          </cell>
          <cell r="AR109">
            <v>50.090250000000005</v>
          </cell>
        </row>
        <row r="110">
          <cell r="A110" t="str">
            <v>Mexico</v>
          </cell>
          <cell r="B110" t="str">
            <v>General government gross debt</v>
          </cell>
          <cell r="C110" t="str">
            <v>Percent of GDP</v>
          </cell>
          <cell r="E110" t="str">
            <v>See notes for:  General government gross debt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t="str">
            <v>n/a</v>
          </cell>
          <cell r="Q110" t="str">
            <v>n/a</v>
          </cell>
          <cell r="R110" t="str">
            <v>n/a</v>
          </cell>
          <cell r="S110" t="str">
            <v>n/a</v>
          </cell>
          <cell r="T110" t="str">
            <v>n/a</v>
          </cell>
          <cell r="U110" t="str">
            <v>n/a</v>
          </cell>
          <cell r="V110">
            <v>48.173999999999999</v>
          </cell>
          <cell r="W110">
            <v>44.442</v>
          </cell>
          <cell r="X110">
            <v>45.41</v>
          </cell>
          <cell r="Y110">
            <v>47.405000000000001</v>
          </cell>
          <cell r="Z110">
            <v>42.58</v>
          </cell>
          <cell r="AA110">
            <v>41.965000000000003</v>
          </cell>
          <cell r="AB110">
            <v>45.686999999999998</v>
          </cell>
          <cell r="AC110">
            <v>45.581000000000003</v>
          </cell>
          <cell r="AD110">
            <v>41.42</v>
          </cell>
          <cell r="AE110">
            <v>39.835000000000001</v>
          </cell>
          <cell r="AF110">
            <v>38.35</v>
          </cell>
          <cell r="AG110">
            <v>37.83</v>
          </cell>
          <cell r="AH110">
            <v>43.110999999999997</v>
          </cell>
          <cell r="AI110">
            <v>44.576999999999998</v>
          </cell>
          <cell r="AJ110">
            <v>42.871000000000002</v>
          </cell>
          <cell r="AK110">
            <v>43.813000000000002</v>
          </cell>
          <cell r="AL110">
            <v>42.853999999999999</v>
          </cell>
          <cell r="AM110">
            <v>42.947000000000003</v>
          </cell>
          <cell r="AN110">
            <v>42.953000000000003</v>
          </cell>
          <cell r="AO110">
            <v>43.061999999999998</v>
          </cell>
          <cell r="AP110">
            <v>43.113</v>
          </cell>
          <cell r="AQ110">
            <v>43.076999999999998</v>
          </cell>
          <cell r="AR110">
            <v>43.315687500000003</v>
          </cell>
        </row>
        <row r="111">
          <cell r="A111" t="str">
            <v>Moldova</v>
          </cell>
          <cell r="B111" t="str">
            <v>General government gross debt</v>
          </cell>
          <cell r="C111" t="str">
            <v>Percent of GDP</v>
          </cell>
          <cell r="E111" t="str">
            <v>See notes for:  General government gross debt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79.477999999999994</v>
          </cell>
          <cell r="V111">
            <v>87.486000000000004</v>
          </cell>
          <cell r="W111">
            <v>89.046999999999997</v>
          </cell>
          <cell r="X111">
            <v>159.417</v>
          </cell>
          <cell r="Y111">
            <v>150.739</v>
          </cell>
          <cell r="Z111">
            <v>96.528000000000006</v>
          </cell>
          <cell r="AA111">
            <v>84.03</v>
          </cell>
          <cell r="AB111">
            <v>67.155000000000001</v>
          </cell>
          <cell r="AC111">
            <v>54.576999999999998</v>
          </cell>
          <cell r="AD111">
            <v>42.835999999999999</v>
          </cell>
          <cell r="AE111">
            <v>34.811</v>
          </cell>
          <cell r="AF111">
            <v>31.047999999999998</v>
          </cell>
          <cell r="AG111">
            <v>24.646000000000001</v>
          </cell>
          <cell r="AH111">
            <v>19.266999999999999</v>
          </cell>
          <cell r="AI111">
            <v>29.123000000000001</v>
          </cell>
          <cell r="AJ111">
            <v>26.539000000000001</v>
          </cell>
          <cell r="AK111">
            <v>23.387</v>
          </cell>
          <cell r="AL111">
            <v>22.548999999999999</v>
          </cell>
          <cell r="AM111">
            <v>20.664000000000001</v>
          </cell>
          <cell r="AN111">
            <v>18.863</v>
          </cell>
          <cell r="AO111">
            <v>17.603999999999999</v>
          </cell>
          <cell r="AP111">
            <v>16.361999999999998</v>
          </cell>
          <cell r="AQ111">
            <v>15.805999999999999</v>
          </cell>
          <cell r="AR111">
            <v>64.71258823529412</v>
          </cell>
        </row>
        <row r="112">
          <cell r="A112" t="str">
            <v>Mongolia</v>
          </cell>
          <cell r="B112" t="str">
            <v>General government gross debt</v>
          </cell>
          <cell r="C112" t="str">
            <v>Percent of GDP</v>
          </cell>
          <cell r="AR112" t="e">
            <v>#DIV/0!</v>
          </cell>
        </row>
        <row r="113">
          <cell r="A113" t="str">
            <v>Montenegro</v>
          </cell>
          <cell r="B113" t="str">
            <v>General government gross debt</v>
          </cell>
          <cell r="C113" t="str">
            <v>Percent of GDP</v>
          </cell>
          <cell r="E113" t="str">
            <v>See notes for:  General government gross debt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75.73</v>
          </cell>
          <cell r="AC113">
            <v>40.261000000000003</v>
          </cell>
          <cell r="AD113">
            <v>45.305</v>
          </cell>
          <cell r="AE113">
            <v>38.590000000000003</v>
          </cell>
          <cell r="AF113">
            <v>32.622999999999998</v>
          </cell>
          <cell r="AG113">
            <v>27.503</v>
          </cell>
          <cell r="AH113">
            <v>31.876000000000001</v>
          </cell>
          <cell r="AI113">
            <v>40.691000000000003</v>
          </cell>
          <cell r="AJ113">
            <v>42.393000000000001</v>
          </cell>
          <cell r="AK113">
            <v>45.826999999999998</v>
          </cell>
          <cell r="AL113">
            <v>48.929000000000002</v>
          </cell>
          <cell r="AM113">
            <v>51.082000000000001</v>
          </cell>
          <cell r="AN113">
            <v>52.515999999999998</v>
          </cell>
          <cell r="AO113">
            <v>54.155000000000001</v>
          </cell>
          <cell r="AP113">
            <v>56.081000000000003</v>
          </cell>
          <cell r="AQ113">
            <v>57.972999999999999</v>
          </cell>
          <cell r="AR113">
            <v>42.079899999999995</v>
          </cell>
        </row>
        <row r="114">
          <cell r="A114" t="str">
            <v>Morocco</v>
          </cell>
          <cell r="B114" t="str">
            <v>General government gross debt</v>
          </cell>
          <cell r="C114" t="str">
            <v>Percent of GDP</v>
          </cell>
          <cell r="E114" t="str">
            <v>See notes for:  General government gross debt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89.149000000000001</v>
          </cell>
          <cell r="Q114">
            <v>74.228999999999999</v>
          </cell>
          <cell r="R114">
            <v>85.956999999999994</v>
          </cell>
          <cell r="S114">
            <v>95.484999999999999</v>
          </cell>
          <cell r="T114">
            <v>87.965000000000003</v>
          </cell>
          <cell r="U114">
            <v>92.478999999999999</v>
          </cell>
          <cell r="V114">
            <v>83.293000000000006</v>
          </cell>
          <cell r="W114">
            <v>86.16</v>
          </cell>
          <cell r="X114">
            <v>72.936999999999998</v>
          </cell>
          <cell r="Y114">
            <v>71.847999999999999</v>
          </cell>
          <cell r="Z114">
            <v>73.674000000000007</v>
          </cell>
          <cell r="AA114">
            <v>68.411000000000001</v>
          </cell>
          <cell r="AB114">
            <v>67.147999999999996</v>
          </cell>
          <cell r="AC114">
            <v>64.381</v>
          </cell>
          <cell r="AD114">
            <v>61.676000000000002</v>
          </cell>
          <cell r="AE114">
            <v>64.561000000000007</v>
          </cell>
          <cell r="AF114">
            <v>59.378</v>
          </cell>
          <cell r="AG114">
            <v>54.625999999999998</v>
          </cell>
          <cell r="AH114">
            <v>48.226999999999997</v>
          </cell>
          <cell r="AI114">
            <v>47.959000000000003</v>
          </cell>
          <cell r="AJ114">
            <v>51.28</v>
          </cell>
          <cell r="AK114">
            <v>54.393999999999998</v>
          </cell>
          <cell r="AL114">
            <v>56.017000000000003</v>
          </cell>
          <cell r="AM114">
            <v>57.447000000000003</v>
          </cell>
          <cell r="AN114">
            <v>57.954000000000001</v>
          </cell>
          <cell r="AO114">
            <v>57.445999999999998</v>
          </cell>
          <cell r="AP114">
            <v>55.966999999999999</v>
          </cell>
          <cell r="AQ114">
            <v>53.856000000000002</v>
          </cell>
          <cell r="AR114">
            <v>70.691681818181806</v>
          </cell>
        </row>
        <row r="115">
          <cell r="A115" t="str">
            <v>Mozambique</v>
          </cell>
          <cell r="B115" t="str">
            <v>General government gross debt</v>
          </cell>
          <cell r="C115" t="str">
            <v>Percent of GDP</v>
          </cell>
          <cell r="E115" t="str">
            <v>See notes for:  General government gross debt (National currency).</v>
          </cell>
          <cell r="F115" t="str">
            <v>n/a</v>
          </cell>
          <cell r="G115" t="str">
            <v>n/a</v>
          </cell>
          <cell r="H115" t="str">
            <v>n/a</v>
          </cell>
          <cell r="I115" t="str">
            <v>n/a</v>
          </cell>
          <cell r="J115" t="str">
            <v>n/a</v>
          </cell>
          <cell r="K115" t="str">
            <v>n/a</v>
          </cell>
          <cell r="L115" t="str">
            <v>n/a</v>
          </cell>
          <cell r="M115" t="str">
            <v>n/a</v>
          </cell>
          <cell r="N115" t="str">
            <v>n/a</v>
          </cell>
          <cell r="O115" t="str">
            <v>n/a</v>
          </cell>
          <cell r="P115" t="str">
            <v>n/a</v>
          </cell>
          <cell r="Q115" t="str">
            <v>n/a</v>
          </cell>
          <cell r="R115" t="str">
            <v>n/a</v>
          </cell>
          <cell r="S115" t="str">
            <v>n/a</v>
          </cell>
          <cell r="T115" t="str">
            <v>n/a</v>
          </cell>
          <cell r="U115" t="str">
            <v>n/a</v>
          </cell>
          <cell r="V115" t="str">
            <v>n/a</v>
          </cell>
          <cell r="W115" t="str">
            <v>n/a</v>
          </cell>
          <cell r="X115" t="str">
            <v>n/a</v>
          </cell>
          <cell r="Y115">
            <v>131.17699999999999</v>
          </cell>
          <cell r="Z115">
            <v>131.874</v>
          </cell>
          <cell r="AA115">
            <v>138.38</v>
          </cell>
          <cell r="AB115">
            <v>89.701999999999998</v>
          </cell>
          <cell r="AC115">
            <v>89.081000000000003</v>
          </cell>
          <cell r="AD115">
            <v>70.683999999999997</v>
          </cell>
          <cell r="AE115">
            <v>80.959999999999994</v>
          </cell>
          <cell r="AF115">
            <v>53.613</v>
          </cell>
          <cell r="AG115">
            <v>41.923000000000002</v>
          </cell>
          <cell r="AH115">
            <v>42.143000000000001</v>
          </cell>
          <cell r="AI115">
            <v>40.127000000000002</v>
          </cell>
          <cell r="AJ115">
            <v>39.506999999999998</v>
          </cell>
          <cell r="AK115">
            <v>33.201999999999998</v>
          </cell>
          <cell r="AL115">
            <v>39.982999999999997</v>
          </cell>
          <cell r="AM115">
            <v>42.286999999999999</v>
          </cell>
          <cell r="AN115">
            <v>44.037999999999997</v>
          </cell>
          <cell r="AO115">
            <v>44.932000000000002</v>
          </cell>
          <cell r="AP115">
            <v>45.18</v>
          </cell>
          <cell r="AQ115">
            <v>44.97</v>
          </cell>
          <cell r="AR115">
            <v>75.567153846153843</v>
          </cell>
        </row>
        <row r="116">
          <cell r="A116" t="str">
            <v>Myanmar</v>
          </cell>
          <cell r="B116" t="str">
            <v>General government gross debt</v>
          </cell>
          <cell r="C116" t="str">
            <v>Percent of GDP</v>
          </cell>
          <cell r="E116" t="str">
            <v>See notes for:  General government gross debt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110.05200000000001</v>
          </cell>
          <cell r="Y116">
            <v>89.858999999999995</v>
          </cell>
          <cell r="Z116">
            <v>109.236</v>
          </cell>
          <cell r="AA116">
            <v>140.94800000000001</v>
          </cell>
          <cell r="AB116">
            <v>107.301</v>
          </cell>
          <cell r="AC116">
            <v>88.7</v>
          </cell>
          <cell r="AD116">
            <v>84.926000000000002</v>
          </cell>
          <cell r="AE116">
            <v>81.197000000000003</v>
          </cell>
          <cell r="AF116">
            <v>68.786000000000001</v>
          </cell>
          <cell r="AG116">
            <v>49.561999999999998</v>
          </cell>
          <cell r="AH116">
            <v>42.445999999999998</v>
          </cell>
          <cell r="AI116">
            <v>44.576999999999998</v>
          </cell>
          <cell r="AJ116">
            <v>42.866</v>
          </cell>
          <cell r="AK116">
            <v>44.323999999999998</v>
          </cell>
          <cell r="AL116">
            <v>45.725000000000001</v>
          </cell>
          <cell r="AM116">
            <v>44.161999999999999</v>
          </cell>
          <cell r="AN116">
            <v>41.712000000000003</v>
          </cell>
          <cell r="AO116">
            <v>36.173999999999999</v>
          </cell>
          <cell r="AP116">
            <v>34.304000000000002</v>
          </cell>
          <cell r="AQ116">
            <v>32.515999999999998</v>
          </cell>
          <cell r="AR116">
            <v>78.912857142857163</v>
          </cell>
        </row>
        <row r="117">
          <cell r="A117" t="str">
            <v>Namibia</v>
          </cell>
          <cell r="B117" t="str">
            <v>General government gross debt</v>
          </cell>
          <cell r="C117" t="str">
            <v>Percent of GDP</v>
          </cell>
          <cell r="E117" t="str">
            <v>See notes for:  General government gross debt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t="str">
            <v>n/a</v>
          </cell>
          <cell r="R117" t="str">
            <v>n/a</v>
          </cell>
          <cell r="S117">
            <v>17.367000000000001</v>
          </cell>
          <cell r="T117">
            <v>17.027999999999999</v>
          </cell>
          <cell r="U117">
            <v>18.978000000000002</v>
          </cell>
          <cell r="V117">
            <v>20.149999999999999</v>
          </cell>
          <cell r="W117">
            <v>19.018000000000001</v>
          </cell>
          <cell r="X117">
            <v>21.071999999999999</v>
          </cell>
          <cell r="Y117">
            <v>22.36</v>
          </cell>
          <cell r="Z117">
            <v>19.937000000000001</v>
          </cell>
          <cell r="AA117">
            <v>22.216000000000001</v>
          </cell>
          <cell r="AB117">
            <v>21.783999999999999</v>
          </cell>
          <cell r="AC117">
            <v>24.945</v>
          </cell>
          <cell r="AD117">
            <v>27.49</v>
          </cell>
          <cell r="AE117">
            <v>26.048999999999999</v>
          </cell>
          <cell r="AF117">
            <v>23.843</v>
          </cell>
          <cell r="AG117">
            <v>19.064</v>
          </cell>
          <cell r="AH117">
            <v>17.687000000000001</v>
          </cell>
          <cell r="AI117">
            <v>15.930999999999999</v>
          </cell>
          <cell r="AJ117">
            <v>15.677</v>
          </cell>
          <cell r="AK117">
            <v>21.85</v>
          </cell>
          <cell r="AL117">
            <v>25.34</v>
          </cell>
          <cell r="AM117">
            <v>26.292000000000002</v>
          </cell>
          <cell r="AN117">
            <v>27.698</v>
          </cell>
          <cell r="AO117">
            <v>28.396999999999998</v>
          </cell>
          <cell r="AP117">
            <v>29.483000000000001</v>
          </cell>
          <cell r="AQ117">
            <v>32.146000000000001</v>
          </cell>
          <cell r="AR117">
            <v>20.65505263157895</v>
          </cell>
        </row>
        <row r="118">
          <cell r="A118" t="str">
            <v>Nepal</v>
          </cell>
          <cell r="B118" t="str">
            <v>General government gross debt</v>
          </cell>
          <cell r="C118" t="str">
            <v>Percent of GDP</v>
          </cell>
          <cell r="E118" t="str">
            <v>See notes for:  General government gross debt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57.889000000000003</v>
          </cell>
          <cell r="AA118">
            <v>57.906999999999996</v>
          </cell>
          <cell r="AB118">
            <v>59.103000000000002</v>
          </cell>
          <cell r="AC118">
            <v>60.709000000000003</v>
          </cell>
          <cell r="AD118">
            <v>58.323</v>
          </cell>
          <cell r="AE118">
            <v>51.926000000000002</v>
          </cell>
          <cell r="AF118">
            <v>49.323999999999998</v>
          </cell>
          <cell r="AG118">
            <v>42.814999999999998</v>
          </cell>
          <cell r="AH118">
            <v>41.277999999999999</v>
          </cell>
          <cell r="AI118">
            <v>39.002000000000002</v>
          </cell>
          <cell r="AJ118">
            <v>36.055</v>
          </cell>
          <cell r="AK118">
            <v>34.073999999999998</v>
          </cell>
          <cell r="AL118">
            <v>34.042999999999999</v>
          </cell>
          <cell r="AM118">
            <v>34.270000000000003</v>
          </cell>
          <cell r="AN118">
            <v>34.606000000000002</v>
          </cell>
          <cell r="AO118">
            <v>35.18</v>
          </cell>
          <cell r="AP118">
            <v>35.926000000000002</v>
          </cell>
          <cell r="AQ118">
            <v>36.68</v>
          </cell>
          <cell r="AR118">
            <v>49.033749999999991</v>
          </cell>
        </row>
        <row r="119">
          <cell r="A119" t="str">
            <v>Netherlands</v>
          </cell>
          <cell r="B119" t="str">
            <v>General government gross debt</v>
          </cell>
          <cell r="C119" t="str">
            <v>Percent of GDP</v>
          </cell>
          <cell r="E119" t="str">
            <v>See notes for:  General government gross debt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76.099999999999994</v>
          </cell>
          <cell r="V119">
            <v>74.099999999999994</v>
          </cell>
          <cell r="W119">
            <v>68.2</v>
          </cell>
          <cell r="X119">
            <v>65.7</v>
          </cell>
          <cell r="Y119">
            <v>61.1</v>
          </cell>
          <cell r="Z119">
            <v>53.8</v>
          </cell>
          <cell r="AA119">
            <v>50.7</v>
          </cell>
          <cell r="AB119">
            <v>50.5</v>
          </cell>
          <cell r="AC119">
            <v>52</v>
          </cell>
          <cell r="AD119">
            <v>52.4</v>
          </cell>
          <cell r="AE119">
            <v>51.822000000000003</v>
          </cell>
          <cell r="AF119">
            <v>47.372999999999998</v>
          </cell>
          <cell r="AG119">
            <v>45.295000000000002</v>
          </cell>
          <cell r="AH119">
            <v>58.459000000000003</v>
          </cell>
          <cell r="AI119">
            <v>60.773000000000003</v>
          </cell>
          <cell r="AJ119">
            <v>62.863</v>
          </cell>
          <cell r="AK119">
            <v>66.230999999999995</v>
          </cell>
          <cell r="AL119">
            <v>70.126999999999995</v>
          </cell>
          <cell r="AM119">
            <v>73.655000000000001</v>
          </cell>
          <cell r="AN119">
            <v>76.450999999999993</v>
          </cell>
          <cell r="AO119">
            <v>77.962000000000003</v>
          </cell>
          <cell r="AP119">
            <v>78.692999999999998</v>
          </cell>
          <cell r="AQ119">
            <v>78.63</v>
          </cell>
          <cell r="AR119">
            <v>58.671529411764702</v>
          </cell>
        </row>
        <row r="120">
          <cell r="A120" t="str">
            <v>New Zealand</v>
          </cell>
          <cell r="B120" t="str">
            <v>General government gross debt</v>
          </cell>
          <cell r="C120" t="str">
            <v>Percent of GDP</v>
          </cell>
          <cell r="E120" t="str">
            <v>See notes for:  General government gross debt (National currency).</v>
          </cell>
          <cell r="F120" t="str">
            <v>n/a</v>
          </cell>
          <cell r="G120" t="str">
            <v>n/a</v>
          </cell>
          <cell r="H120" t="str">
            <v>n/a</v>
          </cell>
          <cell r="I120" t="str">
            <v>n/a</v>
          </cell>
          <cell r="J120" t="str">
            <v>n/a</v>
          </cell>
          <cell r="K120">
            <v>67.075999999999993</v>
          </cell>
          <cell r="L120">
            <v>71.628</v>
          </cell>
          <cell r="M120">
            <v>66.537000000000006</v>
          </cell>
          <cell r="N120">
            <v>57.845999999999997</v>
          </cell>
          <cell r="O120">
            <v>58.395000000000003</v>
          </cell>
          <cell r="P120">
            <v>58.976999999999997</v>
          </cell>
          <cell r="Q120">
            <v>61.317999999999998</v>
          </cell>
          <cell r="R120">
            <v>62.359000000000002</v>
          </cell>
          <cell r="S120">
            <v>57.789000000000001</v>
          </cell>
          <cell r="T120">
            <v>51.911000000000001</v>
          </cell>
          <cell r="U120">
            <v>46.011000000000003</v>
          </cell>
          <cell r="V120">
            <v>39.421999999999997</v>
          </cell>
          <cell r="W120">
            <v>36.591000000000001</v>
          </cell>
          <cell r="X120">
            <v>36.572000000000003</v>
          </cell>
          <cell r="Y120">
            <v>33.951999999999998</v>
          </cell>
          <cell r="Z120">
            <v>31.771999999999998</v>
          </cell>
          <cell r="AA120">
            <v>29.797000000000001</v>
          </cell>
          <cell r="AB120">
            <v>27.91</v>
          </cell>
          <cell r="AC120">
            <v>26.108000000000001</v>
          </cell>
          <cell r="AD120">
            <v>23.768999999999998</v>
          </cell>
          <cell r="AE120">
            <v>21.879000000000001</v>
          </cell>
          <cell r="AF120">
            <v>19.433</v>
          </cell>
          <cell r="AG120">
            <v>17.361999999999998</v>
          </cell>
          <cell r="AH120">
            <v>20.3</v>
          </cell>
          <cell r="AI120">
            <v>26.105</v>
          </cell>
          <cell r="AJ120">
            <v>32.29</v>
          </cell>
          <cell r="AK120">
            <v>37.043999999999997</v>
          </cell>
          <cell r="AL120">
            <v>35.984000000000002</v>
          </cell>
          <cell r="AM120">
            <v>35.43</v>
          </cell>
          <cell r="AN120">
            <v>34.994999999999997</v>
          </cell>
          <cell r="AO120">
            <v>33.417999999999999</v>
          </cell>
          <cell r="AP120">
            <v>32.685000000000002</v>
          </cell>
          <cell r="AQ120">
            <v>31.518999999999998</v>
          </cell>
          <cell r="AR120">
            <v>36.30322727272727</v>
          </cell>
        </row>
        <row r="121">
          <cell r="A121" t="str">
            <v>Nicaragua</v>
          </cell>
          <cell r="B121" t="str">
            <v>General government gross debt</v>
          </cell>
          <cell r="C121" t="str">
            <v>Percent of GDP</v>
          </cell>
          <cell r="E121" t="str">
            <v>See notes for:  General government gross debt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t="str">
            <v>n/a</v>
          </cell>
          <cell r="AB121" t="str">
            <v>n/a</v>
          </cell>
          <cell r="AC121" t="str">
            <v>n/a</v>
          </cell>
          <cell r="AD121" t="str">
            <v>n/a</v>
          </cell>
          <cell r="AE121">
            <v>142.58199999999999</v>
          </cell>
          <cell r="AF121">
            <v>114.851</v>
          </cell>
          <cell r="AG121">
            <v>84.194000000000003</v>
          </cell>
          <cell r="AH121">
            <v>76.617000000000004</v>
          </cell>
          <cell r="AI121">
            <v>82.105000000000004</v>
          </cell>
          <cell r="AJ121">
            <v>79.891999999999996</v>
          </cell>
          <cell r="AK121">
            <v>72.025999999999996</v>
          </cell>
          <cell r="AL121">
            <v>68.716999999999999</v>
          </cell>
          <cell r="AM121">
            <v>64.703000000000003</v>
          </cell>
          <cell r="AN121">
            <v>61.595999999999997</v>
          </cell>
          <cell r="AO121">
            <v>57.828000000000003</v>
          </cell>
          <cell r="AP121">
            <v>54.162999999999997</v>
          </cell>
          <cell r="AQ121">
            <v>51.235999999999997</v>
          </cell>
          <cell r="AR121">
            <v>93.180999999999997</v>
          </cell>
        </row>
        <row r="122">
          <cell r="A122" t="str">
            <v>Niger</v>
          </cell>
          <cell r="B122" t="str">
            <v>General government gross debt</v>
          </cell>
          <cell r="C122" t="str">
            <v>Percent of GDP</v>
          </cell>
          <cell r="E122" t="str">
            <v>See notes for:  General government gross debt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90.658000000000001</v>
          </cell>
          <cell r="V122">
            <v>80.992999999999995</v>
          </cell>
          <cell r="W122">
            <v>91.207999999999998</v>
          </cell>
          <cell r="X122">
            <v>81.77</v>
          </cell>
          <cell r="Y122">
            <v>83.707999999999998</v>
          </cell>
          <cell r="Z122">
            <v>88.78</v>
          </cell>
          <cell r="AA122">
            <v>85.097999999999999</v>
          </cell>
          <cell r="AB122">
            <v>88.861000000000004</v>
          </cell>
          <cell r="AC122">
            <v>69.878</v>
          </cell>
          <cell r="AD122">
            <v>58.848999999999997</v>
          </cell>
          <cell r="AE122">
            <v>51.640999999999998</v>
          </cell>
          <cell r="AF122">
            <v>15.76</v>
          </cell>
          <cell r="AG122">
            <v>15.877000000000001</v>
          </cell>
          <cell r="AH122">
            <v>13.935</v>
          </cell>
          <cell r="AI122">
            <v>15.669</v>
          </cell>
          <cell r="AJ122">
            <v>16.38</v>
          </cell>
          <cell r="AK122">
            <v>18.939</v>
          </cell>
          <cell r="AL122">
            <v>21.617000000000001</v>
          </cell>
          <cell r="AM122">
            <v>24.945</v>
          </cell>
          <cell r="AN122">
            <v>28.108000000000001</v>
          </cell>
          <cell r="AO122">
            <v>31.13</v>
          </cell>
          <cell r="AP122">
            <v>33.726999999999997</v>
          </cell>
          <cell r="AQ122">
            <v>36.408999999999999</v>
          </cell>
          <cell r="AR122">
            <v>56.941411764705869</v>
          </cell>
        </row>
        <row r="123">
          <cell r="A123" t="str">
            <v>Nigeria</v>
          </cell>
          <cell r="B123" t="str">
            <v>General government gross debt</v>
          </cell>
          <cell r="C123" t="str">
            <v>Percent of GDP</v>
          </cell>
          <cell r="E123" t="str">
            <v>See notes for:  General government gross debt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84.221000000000004</v>
          </cell>
          <cell r="AA123">
            <v>87.971000000000004</v>
          </cell>
          <cell r="AB123">
            <v>68.783000000000001</v>
          </cell>
          <cell r="AC123">
            <v>63.862000000000002</v>
          </cell>
          <cell r="AD123">
            <v>52.656999999999996</v>
          </cell>
          <cell r="AE123">
            <v>28.605</v>
          </cell>
          <cell r="AF123">
            <v>11.808</v>
          </cell>
          <cell r="AG123">
            <v>12.829000000000001</v>
          </cell>
          <cell r="AH123">
            <v>11.603999999999999</v>
          </cell>
          <cell r="AI123">
            <v>15.205</v>
          </cell>
          <cell r="AJ123">
            <v>17.998000000000001</v>
          </cell>
          <cell r="AK123">
            <v>17.856000000000002</v>
          </cell>
          <cell r="AL123">
            <v>18.343</v>
          </cell>
          <cell r="AM123">
            <v>18.875</v>
          </cell>
          <cell r="AN123">
            <v>19.216000000000001</v>
          </cell>
          <cell r="AO123">
            <v>19.189</v>
          </cell>
          <cell r="AP123">
            <v>18.87</v>
          </cell>
          <cell r="AQ123">
            <v>18.507000000000001</v>
          </cell>
          <cell r="AR123">
            <v>39.449916666666667</v>
          </cell>
        </row>
        <row r="124">
          <cell r="A124" t="str">
            <v>Norway</v>
          </cell>
          <cell r="B124" t="str">
            <v>General government gross debt</v>
          </cell>
          <cell r="C124" t="str">
            <v>Percent of GDP</v>
          </cell>
          <cell r="E124" t="str">
            <v>See notes for:  General government gross debt (National currency).</v>
          </cell>
          <cell r="F124">
            <v>47.319000000000003</v>
          </cell>
          <cell r="G124">
            <v>43.073</v>
          </cell>
          <cell r="H124">
            <v>38.250999999999998</v>
          </cell>
          <cell r="I124">
            <v>35.223999999999997</v>
          </cell>
          <cell r="J124">
            <v>35.093000000000004</v>
          </cell>
          <cell r="K124">
            <v>36.881</v>
          </cell>
          <cell r="L124">
            <v>46.002000000000002</v>
          </cell>
          <cell r="M124">
            <v>38.524000000000001</v>
          </cell>
          <cell r="N124">
            <v>32.405999999999999</v>
          </cell>
          <cell r="O124">
            <v>32.317</v>
          </cell>
          <cell r="P124">
            <v>28.922999999999998</v>
          </cell>
          <cell r="Q124">
            <v>39.216000000000001</v>
          </cell>
          <cell r="R124">
            <v>45.023000000000003</v>
          </cell>
          <cell r="S124">
            <v>53.716000000000001</v>
          </cell>
          <cell r="T124">
            <v>50.732999999999997</v>
          </cell>
          <cell r="U124">
            <v>37.871000000000002</v>
          </cell>
          <cell r="V124">
            <v>33.613</v>
          </cell>
          <cell r="W124">
            <v>29.672999999999998</v>
          </cell>
          <cell r="X124">
            <v>28.007999999999999</v>
          </cell>
          <cell r="Y124">
            <v>29.137</v>
          </cell>
          <cell r="Z124">
            <v>32.658999999999999</v>
          </cell>
          <cell r="AA124">
            <v>31.835999999999999</v>
          </cell>
          <cell r="AB124">
            <v>39.003</v>
          </cell>
          <cell r="AC124">
            <v>48.447000000000003</v>
          </cell>
          <cell r="AD124">
            <v>50.942999999999998</v>
          </cell>
          <cell r="AE124">
            <v>47.835000000000001</v>
          </cell>
          <cell r="AF124">
            <v>58.951999999999998</v>
          </cell>
          <cell r="AG124">
            <v>56.823</v>
          </cell>
          <cell r="AH124">
            <v>54.277000000000001</v>
          </cell>
          <cell r="AI124">
            <v>48.923999999999999</v>
          </cell>
          <cell r="AJ124">
            <v>49.607999999999997</v>
          </cell>
          <cell r="AK124">
            <v>49.607999999999997</v>
          </cell>
          <cell r="AL124">
            <v>49.607999999999997</v>
          </cell>
          <cell r="AM124">
            <v>49.607999999999997</v>
          </cell>
          <cell r="AN124">
            <v>49.607999999999997</v>
          </cell>
          <cell r="AO124">
            <v>49.607999999999997</v>
          </cell>
          <cell r="AP124">
            <v>49.607999999999997</v>
          </cell>
          <cell r="AQ124">
            <v>49.607999999999997</v>
          </cell>
          <cell r="AR124">
            <v>42.946727272727266</v>
          </cell>
        </row>
        <row r="125">
          <cell r="A125" t="str">
            <v>Oman</v>
          </cell>
          <cell r="B125" t="str">
            <v>General government gross debt</v>
          </cell>
          <cell r="C125" t="str">
            <v>Percent of GDP</v>
          </cell>
          <cell r="E125" t="str">
            <v>See notes for:  General government gross debt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20.382000000000001</v>
          </cell>
          <cell r="Q125">
            <v>26.562000000000001</v>
          </cell>
          <cell r="R125">
            <v>28.434000000000001</v>
          </cell>
          <cell r="S125">
            <v>28.094999999999999</v>
          </cell>
          <cell r="T125">
            <v>30.678000000000001</v>
          </cell>
          <cell r="U125">
            <v>28.532</v>
          </cell>
          <cell r="V125">
            <v>27.58</v>
          </cell>
          <cell r="W125">
            <v>27.132999999999999</v>
          </cell>
          <cell r="X125">
            <v>38.573</v>
          </cell>
          <cell r="Y125">
            <v>33.738</v>
          </cell>
          <cell r="Z125">
            <v>25.376000000000001</v>
          </cell>
          <cell r="AA125">
            <v>24.382999999999999</v>
          </cell>
          <cell r="AB125">
            <v>18.146000000000001</v>
          </cell>
          <cell r="AC125">
            <v>16.658000000000001</v>
          </cell>
          <cell r="AD125">
            <v>15.474</v>
          </cell>
          <cell r="AE125">
            <v>9.6370000000000005</v>
          </cell>
          <cell r="AF125">
            <v>8.7490000000000006</v>
          </cell>
          <cell r="AG125">
            <v>6.9119999999999999</v>
          </cell>
          <cell r="AH125">
            <v>4.7370000000000001</v>
          </cell>
          <cell r="AI125">
            <v>6.4539999999999997</v>
          </cell>
          <cell r="AJ125">
            <v>5.3860000000000001</v>
          </cell>
          <cell r="AK125">
            <v>5.0549999999999997</v>
          </cell>
          <cell r="AL125">
            <v>5.5540000000000003</v>
          </cell>
          <cell r="AM125">
            <v>6.2519999999999998</v>
          </cell>
          <cell r="AN125">
            <v>7.2080000000000002</v>
          </cell>
          <cell r="AO125">
            <v>7.931</v>
          </cell>
          <cell r="AP125">
            <v>13.433999999999999</v>
          </cell>
          <cell r="AQ125">
            <v>14.221</v>
          </cell>
          <cell r="AR125">
            <v>19.848818181818185</v>
          </cell>
        </row>
        <row r="126">
          <cell r="A126" t="str">
            <v>Pakistan</v>
          </cell>
          <cell r="B126" t="str">
            <v>General government gross debt</v>
          </cell>
          <cell r="C126" t="str">
            <v>Percent of GDP</v>
          </cell>
          <cell r="E126" t="str">
            <v>See notes for:  General government gross debt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t="str">
            <v>n/a</v>
          </cell>
          <cell r="T126">
            <v>78.483999999999995</v>
          </cell>
          <cell r="U126">
            <v>73.286000000000001</v>
          </cell>
          <cell r="V126">
            <v>73.363</v>
          </cell>
          <cell r="W126">
            <v>74.114000000000004</v>
          </cell>
          <cell r="X126">
            <v>76.158000000000001</v>
          </cell>
          <cell r="Y126">
            <v>81.028999999999996</v>
          </cell>
          <cell r="Z126">
            <v>83.040999999999997</v>
          </cell>
          <cell r="AA126">
            <v>87.876000000000005</v>
          </cell>
          <cell r="AB126">
            <v>81.847999999999999</v>
          </cell>
          <cell r="AC126">
            <v>75.936000000000007</v>
          </cell>
          <cell r="AD126">
            <v>68.322000000000003</v>
          </cell>
          <cell r="AE126">
            <v>63.457999999999998</v>
          </cell>
          <cell r="AF126">
            <v>57.53</v>
          </cell>
          <cell r="AG126">
            <v>54.871000000000002</v>
          </cell>
          <cell r="AH126">
            <v>59.569000000000003</v>
          </cell>
          <cell r="AI126">
            <v>60.713000000000001</v>
          </cell>
          <cell r="AJ126">
            <v>61.47</v>
          </cell>
          <cell r="AK126">
            <v>60.124000000000002</v>
          </cell>
          <cell r="AL126">
            <v>61.72</v>
          </cell>
          <cell r="AM126">
            <v>60.146000000000001</v>
          </cell>
          <cell r="AN126">
            <v>58.295000000000002</v>
          </cell>
          <cell r="AO126">
            <v>56.161999999999999</v>
          </cell>
          <cell r="AP126">
            <v>54.491</v>
          </cell>
          <cell r="AQ126">
            <v>53.173999999999999</v>
          </cell>
          <cell r="AR126">
            <v>70.621777777777766</v>
          </cell>
        </row>
        <row r="127">
          <cell r="A127" t="str">
            <v>Panama</v>
          </cell>
          <cell r="B127" t="str">
            <v>General government gross debt</v>
          </cell>
          <cell r="C127" t="str">
            <v>Percent of GDP</v>
          </cell>
          <cell r="E127" t="str">
            <v>See notes for:  General government gross debt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t="str">
            <v>n/a</v>
          </cell>
          <cell r="Q127">
            <v>115.751</v>
          </cell>
          <cell r="R127">
            <v>101.839</v>
          </cell>
          <cell r="S127">
            <v>93.269000000000005</v>
          </cell>
          <cell r="T127">
            <v>87.478999999999999</v>
          </cell>
          <cell r="U127">
            <v>85.585999999999999</v>
          </cell>
          <cell r="V127">
            <v>72.596999999999994</v>
          </cell>
          <cell r="W127">
            <v>67.120999999999995</v>
          </cell>
          <cell r="X127">
            <v>64.828000000000003</v>
          </cell>
          <cell r="Y127">
            <v>67.161000000000001</v>
          </cell>
          <cell r="Z127">
            <v>66.539000000000001</v>
          </cell>
          <cell r="AA127">
            <v>71.149000000000001</v>
          </cell>
          <cell r="AB127">
            <v>69.433999999999997</v>
          </cell>
          <cell r="AC127">
            <v>64.052000000000007</v>
          </cell>
          <cell r="AD127">
            <v>66.643000000000001</v>
          </cell>
          <cell r="AE127">
            <v>62.606999999999999</v>
          </cell>
          <cell r="AF127">
            <v>54.835000000000001</v>
          </cell>
          <cell r="AG127">
            <v>48.042000000000002</v>
          </cell>
          <cell r="AH127">
            <v>41.128</v>
          </cell>
          <cell r="AI127">
            <v>43.488</v>
          </cell>
          <cell r="AJ127">
            <v>39.191000000000003</v>
          </cell>
          <cell r="AK127">
            <v>37.828000000000003</v>
          </cell>
          <cell r="AL127">
            <v>35.988999999999997</v>
          </cell>
          <cell r="AM127">
            <v>34.430999999999997</v>
          </cell>
          <cell r="AN127">
            <v>32.726999999999997</v>
          </cell>
          <cell r="AO127">
            <v>30.488</v>
          </cell>
          <cell r="AP127">
            <v>28.154</v>
          </cell>
          <cell r="AQ127">
            <v>25.402000000000001</v>
          </cell>
          <cell r="AR127">
            <v>67.646047619047621</v>
          </cell>
        </row>
        <row r="128">
          <cell r="A128" t="str">
            <v>Papua New Guinea</v>
          </cell>
          <cell r="B128" t="str">
            <v>General government gross debt</v>
          </cell>
          <cell r="C128" t="str">
            <v>Percent of GDP</v>
          </cell>
          <cell r="AR128" t="e">
            <v>#DIV/0!</v>
          </cell>
        </row>
        <row r="129">
          <cell r="A129" t="str">
            <v>Paraguay</v>
          </cell>
          <cell r="B129" t="str">
            <v>General government gross debt</v>
          </cell>
          <cell r="C129" t="str">
            <v>Percent of GDP</v>
          </cell>
          <cell r="E129" t="str">
            <v>See notes for:  General government gross debt (National currency).</v>
          </cell>
          <cell r="F129" t="str">
            <v>n/a</v>
          </cell>
          <cell r="G129" t="str">
            <v>n/a</v>
          </cell>
          <cell r="H129" t="str">
            <v>n/a</v>
          </cell>
          <cell r="I129" t="str">
            <v>n/a</v>
          </cell>
          <cell r="J129" t="str">
            <v>n/a</v>
          </cell>
          <cell r="K129" t="str">
            <v>n/a</v>
          </cell>
          <cell r="L129" t="str">
            <v>n/a</v>
          </cell>
          <cell r="M129" t="str">
            <v>n/a</v>
          </cell>
          <cell r="N129" t="str">
            <v>n/a</v>
          </cell>
          <cell r="O129" t="str">
            <v>n/a</v>
          </cell>
          <cell r="P129">
            <v>67.003</v>
          </cell>
          <cell r="Q129">
            <v>59.076000000000001</v>
          </cell>
          <cell r="R129">
            <v>40.761000000000003</v>
          </cell>
          <cell r="S129">
            <v>30.664000000000001</v>
          </cell>
          <cell r="T129">
            <v>21.196000000000002</v>
          </cell>
          <cell r="U129">
            <v>19.725999999999999</v>
          </cell>
          <cell r="V129">
            <v>18.776</v>
          </cell>
          <cell r="W129">
            <v>20.175999999999998</v>
          </cell>
          <cell r="X129">
            <v>25.901</v>
          </cell>
          <cell r="Y129">
            <v>39.195</v>
          </cell>
          <cell r="Z129">
            <v>40.729999999999997</v>
          </cell>
          <cell r="AA129">
            <v>50.749000000000002</v>
          </cell>
          <cell r="AB129">
            <v>72.605999999999995</v>
          </cell>
          <cell r="AC129">
            <v>53.104999999999997</v>
          </cell>
          <cell r="AD129">
            <v>45.494999999999997</v>
          </cell>
          <cell r="AE129">
            <v>38.003999999999998</v>
          </cell>
          <cell r="AF129">
            <v>27.762</v>
          </cell>
          <cell r="AG129">
            <v>21.811</v>
          </cell>
          <cell r="AH129">
            <v>19.010999999999999</v>
          </cell>
          <cell r="AI129">
            <v>18.006</v>
          </cell>
          <cell r="AJ129">
            <v>15.016</v>
          </cell>
          <cell r="AK129">
            <v>13.657999999999999</v>
          </cell>
          <cell r="AL129">
            <v>13.523999999999999</v>
          </cell>
          <cell r="AM129">
            <v>11.901999999999999</v>
          </cell>
          <cell r="AN129">
            <v>11.262</v>
          </cell>
          <cell r="AO129">
            <v>10.382</v>
          </cell>
          <cell r="AP129">
            <v>9.4990000000000006</v>
          </cell>
          <cell r="AQ129">
            <v>8.3490000000000002</v>
          </cell>
          <cell r="AR129">
            <v>34.473954545454539</v>
          </cell>
        </row>
        <row r="130">
          <cell r="A130" t="str">
            <v>Peru</v>
          </cell>
          <cell r="B130" t="str">
            <v>General government gross debt</v>
          </cell>
          <cell r="C130" t="str">
            <v>Percent of GDP</v>
          </cell>
          <cell r="E130" t="str">
            <v>See notes for:  General government gross debt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42.429000000000002</v>
          </cell>
          <cell r="AA130">
            <v>41.469000000000001</v>
          </cell>
          <cell r="AB130">
            <v>43.207000000000001</v>
          </cell>
          <cell r="AC130">
            <v>47.106000000000002</v>
          </cell>
          <cell r="AD130">
            <v>44.338999999999999</v>
          </cell>
          <cell r="AE130">
            <v>37.737000000000002</v>
          </cell>
          <cell r="AF130">
            <v>33.104999999999997</v>
          </cell>
          <cell r="AG130">
            <v>30.370999999999999</v>
          </cell>
          <cell r="AH130">
            <v>25.173999999999999</v>
          </cell>
          <cell r="AI130">
            <v>28.387</v>
          </cell>
          <cell r="AJ130">
            <v>24.559000000000001</v>
          </cell>
          <cell r="AK130">
            <v>21.635000000000002</v>
          </cell>
          <cell r="AL130">
            <v>20.742999999999999</v>
          </cell>
          <cell r="AM130">
            <v>19.789000000000001</v>
          </cell>
          <cell r="AN130">
            <v>19.178000000000001</v>
          </cell>
          <cell r="AO130">
            <v>18.718</v>
          </cell>
          <cell r="AP130">
            <v>18.279</v>
          </cell>
          <cell r="AQ130">
            <v>17.646999999999998</v>
          </cell>
          <cell r="AR130">
            <v>34.959833333333329</v>
          </cell>
        </row>
        <row r="131">
          <cell r="A131" t="str">
            <v>Philippines</v>
          </cell>
          <cell r="B131" t="str">
            <v>General government gross debt</v>
          </cell>
          <cell r="C131" t="str">
            <v>Percent of GDP</v>
          </cell>
          <cell r="E131" t="str">
            <v>See notes for:  General government gross debt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65.534000000000006</v>
          </cell>
          <cell r="U131">
            <v>62.718000000000004</v>
          </cell>
          <cell r="V131">
            <v>54.726999999999997</v>
          </cell>
          <cell r="W131">
            <v>58.682000000000002</v>
          </cell>
          <cell r="X131">
            <v>51.058</v>
          </cell>
          <cell r="Y131">
            <v>53.582999999999998</v>
          </cell>
          <cell r="Z131">
            <v>58.774000000000001</v>
          </cell>
          <cell r="AA131">
            <v>58.831000000000003</v>
          </cell>
          <cell r="AB131">
            <v>63.256</v>
          </cell>
          <cell r="AC131">
            <v>68.036000000000001</v>
          </cell>
          <cell r="AD131">
            <v>65.804000000000002</v>
          </cell>
          <cell r="AE131">
            <v>59.168999999999997</v>
          </cell>
          <cell r="AF131">
            <v>51.582000000000001</v>
          </cell>
          <cell r="AG131">
            <v>44.64</v>
          </cell>
          <cell r="AH131">
            <v>44.167000000000002</v>
          </cell>
          <cell r="AI131">
            <v>44.343000000000004</v>
          </cell>
          <cell r="AJ131">
            <v>42.198</v>
          </cell>
          <cell r="AK131">
            <v>40.470999999999997</v>
          </cell>
          <cell r="AL131">
            <v>40.137</v>
          </cell>
          <cell r="AM131">
            <v>38.667000000000002</v>
          </cell>
          <cell r="AN131">
            <v>37.152999999999999</v>
          </cell>
          <cell r="AO131">
            <v>35.76</v>
          </cell>
          <cell r="AP131">
            <v>34.415999999999997</v>
          </cell>
          <cell r="AQ131">
            <v>33.206000000000003</v>
          </cell>
          <cell r="AR131">
            <v>54.865166666666667</v>
          </cell>
        </row>
        <row r="132">
          <cell r="A132" t="str">
            <v>Poland</v>
          </cell>
          <cell r="B132" t="str">
            <v>General government gross debt</v>
          </cell>
          <cell r="C132" t="str">
            <v>Percent of GDP</v>
          </cell>
          <cell r="E132" t="str">
            <v>See notes for:  General government gross debt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48.988999999999997</v>
          </cell>
          <cell r="V132">
            <v>43.39</v>
          </cell>
          <cell r="W132">
            <v>42.926000000000002</v>
          </cell>
          <cell r="X132">
            <v>38.889000000000003</v>
          </cell>
          <cell r="Y132">
            <v>39.567</v>
          </cell>
          <cell r="Z132">
            <v>36.786999999999999</v>
          </cell>
          <cell r="AA132">
            <v>37.561999999999998</v>
          </cell>
          <cell r="AB132">
            <v>42.16</v>
          </cell>
          <cell r="AC132">
            <v>47.052999999999997</v>
          </cell>
          <cell r="AD132">
            <v>45.686</v>
          </cell>
          <cell r="AE132">
            <v>47.088000000000001</v>
          </cell>
          <cell r="AF132">
            <v>47.738</v>
          </cell>
          <cell r="AG132">
            <v>44.985999999999997</v>
          </cell>
          <cell r="AH132">
            <v>47.107999999999997</v>
          </cell>
          <cell r="AI132">
            <v>50.921999999999997</v>
          </cell>
          <cell r="AJ132">
            <v>54.884999999999998</v>
          </cell>
          <cell r="AK132">
            <v>55.387999999999998</v>
          </cell>
          <cell r="AL132">
            <v>55.688000000000002</v>
          </cell>
          <cell r="AM132">
            <v>55.164999999999999</v>
          </cell>
          <cell r="AN132">
            <v>53.893999999999998</v>
          </cell>
          <cell r="AO132">
            <v>52.152999999999999</v>
          </cell>
          <cell r="AP132">
            <v>50.463000000000001</v>
          </cell>
          <cell r="AQ132">
            <v>48.677999999999997</v>
          </cell>
          <cell r="AR132">
            <v>45.360235294117651</v>
          </cell>
        </row>
        <row r="133">
          <cell r="A133" t="str">
            <v>Portugal</v>
          </cell>
          <cell r="B133" t="str">
            <v>General government gross debt</v>
          </cell>
          <cell r="C133" t="str">
            <v>Percent of GDP</v>
          </cell>
          <cell r="E133" t="str">
            <v>See notes for:  General government gross debt (National currency).</v>
          </cell>
          <cell r="F133" t="str">
            <v>n/a</v>
          </cell>
          <cell r="G133" t="str">
            <v>n/a</v>
          </cell>
          <cell r="H133" t="str">
            <v>n/a</v>
          </cell>
          <cell r="I133" t="str">
            <v>n/a</v>
          </cell>
          <cell r="J133" t="str">
            <v>n/a</v>
          </cell>
          <cell r="K133" t="str">
            <v>n/a</v>
          </cell>
          <cell r="L133" t="str">
            <v>n/a</v>
          </cell>
          <cell r="M133" t="str">
            <v>n/a</v>
          </cell>
          <cell r="N133" t="str">
            <v>n/a</v>
          </cell>
          <cell r="O133" t="str">
            <v>n/a</v>
          </cell>
          <cell r="P133">
            <v>57.195</v>
          </cell>
          <cell r="Q133">
            <v>60.712000000000003</v>
          </cell>
          <cell r="R133">
            <v>55.183999999999997</v>
          </cell>
          <cell r="S133">
            <v>54.363</v>
          </cell>
          <cell r="T133">
            <v>57.393000000000001</v>
          </cell>
          <cell r="U133">
            <v>59.097000000000001</v>
          </cell>
          <cell r="V133">
            <v>58.207999999999998</v>
          </cell>
          <cell r="W133">
            <v>54.341000000000001</v>
          </cell>
          <cell r="X133">
            <v>50.271999999999998</v>
          </cell>
          <cell r="Y133">
            <v>49.432000000000002</v>
          </cell>
          <cell r="Z133">
            <v>48.359000000000002</v>
          </cell>
          <cell r="AA133">
            <v>51.067999999999998</v>
          </cell>
          <cell r="AB133">
            <v>53.68</v>
          </cell>
          <cell r="AC133">
            <v>55.7</v>
          </cell>
          <cell r="AD133">
            <v>57.459000000000003</v>
          </cell>
          <cell r="AE133">
            <v>62.533000000000001</v>
          </cell>
          <cell r="AF133">
            <v>63.685000000000002</v>
          </cell>
          <cell r="AG133">
            <v>68.266000000000005</v>
          </cell>
          <cell r="AH133">
            <v>71.581999999999994</v>
          </cell>
          <cell r="AI133">
            <v>83.051000000000002</v>
          </cell>
          <cell r="AJ133">
            <v>93.442999999999998</v>
          </cell>
          <cell r="AK133">
            <v>106.785</v>
          </cell>
          <cell r="AL133">
            <v>112.396</v>
          </cell>
          <cell r="AM133">
            <v>115.32</v>
          </cell>
          <cell r="AN133">
            <v>114.35599999999999</v>
          </cell>
          <cell r="AO133">
            <v>112.751</v>
          </cell>
          <cell r="AP133">
            <v>110.685</v>
          </cell>
          <cell r="AQ133">
            <v>109.154</v>
          </cell>
          <cell r="AR133">
            <v>62.354909090909089</v>
          </cell>
        </row>
        <row r="134">
          <cell r="A134" t="str">
            <v>Qatar</v>
          </cell>
          <cell r="B134" t="str">
            <v>General government gross debt</v>
          </cell>
          <cell r="C134" t="str">
            <v>Percent of GDP</v>
          </cell>
          <cell r="E134" t="str">
            <v>See notes for:  General government gross debt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10.895</v>
          </cell>
          <cell r="Q134">
            <v>17.369</v>
          </cell>
          <cell r="R134">
            <v>20.265999999999998</v>
          </cell>
          <cell r="S134">
            <v>37.704999999999998</v>
          </cell>
          <cell r="T134">
            <v>42.744999999999997</v>
          </cell>
          <cell r="U134">
            <v>42.357999999999997</v>
          </cell>
          <cell r="V134">
            <v>47.637999999999998</v>
          </cell>
          <cell r="W134">
            <v>50.692</v>
          </cell>
          <cell r="X134">
            <v>64.304000000000002</v>
          </cell>
          <cell r="Y134">
            <v>65.512</v>
          </cell>
          <cell r="Z134">
            <v>54.991</v>
          </cell>
          <cell r="AA134">
            <v>56.715000000000003</v>
          </cell>
          <cell r="AB134">
            <v>45.462000000000003</v>
          </cell>
          <cell r="AC134">
            <v>37.073999999999998</v>
          </cell>
          <cell r="AD134">
            <v>26.015000000000001</v>
          </cell>
          <cell r="AE134">
            <v>17.584</v>
          </cell>
          <cell r="AF134">
            <v>12.125999999999999</v>
          </cell>
          <cell r="AG134">
            <v>8.0009999999999994</v>
          </cell>
          <cell r="AH134">
            <v>11.661</v>
          </cell>
          <cell r="AI134">
            <v>28.803999999999998</v>
          </cell>
          <cell r="AJ134">
            <v>30.943999999999999</v>
          </cell>
          <cell r="AK134">
            <v>31.477</v>
          </cell>
          <cell r="AL134">
            <v>29.597000000000001</v>
          </cell>
          <cell r="AM134">
            <v>27.407</v>
          </cell>
          <cell r="AN134">
            <v>26.407</v>
          </cell>
          <cell r="AO134">
            <v>23.85</v>
          </cell>
          <cell r="AP134">
            <v>22.446999999999999</v>
          </cell>
          <cell r="AQ134">
            <v>21.683</v>
          </cell>
          <cell r="AR134">
            <v>34.560818181818163</v>
          </cell>
        </row>
        <row r="135">
          <cell r="A135" t="str">
            <v>Romania</v>
          </cell>
          <cell r="B135" t="str">
            <v>General government gross debt</v>
          </cell>
          <cell r="C135" t="str">
            <v>Percent of GDP</v>
          </cell>
          <cell r="E135" t="str">
            <v>See notes for:  General government gross debt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29.518000000000001</v>
          </cell>
          <cell r="AA135">
            <v>27.28</v>
          </cell>
          <cell r="AB135">
            <v>27.428999999999998</v>
          </cell>
          <cell r="AC135">
            <v>24.186</v>
          </cell>
          <cell r="AD135">
            <v>21.097999999999999</v>
          </cell>
          <cell r="AE135">
            <v>17.638000000000002</v>
          </cell>
          <cell r="AF135">
            <v>12.622</v>
          </cell>
          <cell r="AG135">
            <v>12.72</v>
          </cell>
          <cell r="AH135">
            <v>13.638999999999999</v>
          </cell>
          <cell r="AI135">
            <v>23.785</v>
          </cell>
          <cell r="AJ135">
            <v>31.196999999999999</v>
          </cell>
          <cell r="AK135">
            <v>32.957000000000001</v>
          </cell>
          <cell r="AL135">
            <v>34.222999999999999</v>
          </cell>
          <cell r="AM135">
            <v>32.972000000000001</v>
          </cell>
          <cell r="AN135">
            <v>31.56</v>
          </cell>
          <cell r="AO135">
            <v>30.152999999999999</v>
          </cell>
          <cell r="AP135">
            <v>28.757999999999999</v>
          </cell>
          <cell r="AQ135">
            <v>27.393999999999998</v>
          </cell>
          <cell r="AR135">
            <v>22.839083333333335</v>
          </cell>
        </row>
        <row r="136">
          <cell r="A136" t="str">
            <v>Russia</v>
          </cell>
          <cell r="B136" t="str">
            <v>General government gross debt</v>
          </cell>
          <cell r="C136" t="str">
            <v>Percent of GDP</v>
          </cell>
          <cell r="E136" t="str">
            <v>See notes for:  General government gross debt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t="str">
            <v>n/a</v>
          </cell>
          <cell r="Y136">
            <v>98.98</v>
          </cell>
          <cell r="Z136">
            <v>59.859000000000002</v>
          </cell>
          <cell r="AA136">
            <v>47.613</v>
          </cell>
          <cell r="AB136">
            <v>40.305</v>
          </cell>
          <cell r="AC136">
            <v>30.359000000000002</v>
          </cell>
          <cell r="AD136">
            <v>22.315999999999999</v>
          </cell>
          <cell r="AE136">
            <v>14.24</v>
          </cell>
          <cell r="AF136">
            <v>9.048</v>
          </cell>
          <cell r="AG136">
            <v>8.5109999999999992</v>
          </cell>
          <cell r="AH136">
            <v>7.8760000000000003</v>
          </cell>
          <cell r="AI136">
            <v>10.961</v>
          </cell>
          <cell r="AJ136">
            <v>11.688000000000001</v>
          </cell>
          <cell r="AK136">
            <v>9.6010000000000009</v>
          </cell>
          <cell r="AL136">
            <v>8.3719999999999999</v>
          </cell>
          <cell r="AM136">
            <v>7.9080000000000004</v>
          </cell>
          <cell r="AN136">
            <v>9.0150000000000006</v>
          </cell>
          <cell r="AO136">
            <v>9.7439999999999998</v>
          </cell>
          <cell r="AP136">
            <v>11.256</v>
          </cell>
          <cell r="AQ136">
            <v>10.967000000000001</v>
          </cell>
          <cell r="AR136">
            <v>28.565923076923074</v>
          </cell>
        </row>
        <row r="137">
          <cell r="A137" t="str">
            <v>Rwanda</v>
          </cell>
          <cell r="B137" t="str">
            <v>General government gross debt</v>
          </cell>
          <cell r="C137" t="str">
            <v>Percent of GDP</v>
          </cell>
          <cell r="E137" t="str">
            <v>See notes for:  General government gross debt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t="str">
            <v>n/a</v>
          </cell>
          <cell r="S137" t="str">
            <v>n/a</v>
          </cell>
          <cell r="T137" t="str">
            <v>n/a</v>
          </cell>
          <cell r="U137">
            <v>119.541</v>
          </cell>
          <cell r="V137">
            <v>99.007000000000005</v>
          </cell>
          <cell r="W137">
            <v>85.694999999999993</v>
          </cell>
          <cell r="X137">
            <v>83.171000000000006</v>
          </cell>
          <cell r="Y137">
            <v>92.98</v>
          </cell>
          <cell r="Z137">
            <v>102.53700000000001</v>
          </cell>
          <cell r="AA137">
            <v>98.67</v>
          </cell>
          <cell r="AB137">
            <v>107.928</v>
          </cell>
          <cell r="AC137">
            <v>100.643</v>
          </cell>
          <cell r="AD137">
            <v>90.831000000000003</v>
          </cell>
          <cell r="AE137">
            <v>70.686999999999998</v>
          </cell>
          <cell r="AF137">
            <v>26.579000000000001</v>
          </cell>
          <cell r="AG137">
            <v>26.901</v>
          </cell>
          <cell r="AH137">
            <v>21.366</v>
          </cell>
          <cell r="AI137">
            <v>23.021000000000001</v>
          </cell>
          <cell r="AJ137">
            <v>23.238</v>
          </cell>
          <cell r="AK137">
            <v>23.425999999999998</v>
          </cell>
          <cell r="AL137">
            <v>25.158999999999999</v>
          </cell>
          <cell r="AM137">
            <v>24.363</v>
          </cell>
          <cell r="AN137">
            <v>21.58</v>
          </cell>
          <cell r="AO137">
            <v>19.289000000000001</v>
          </cell>
          <cell r="AP137">
            <v>18.584</v>
          </cell>
          <cell r="AQ137">
            <v>18.103999999999999</v>
          </cell>
          <cell r="AR137">
            <v>70.365941176470585</v>
          </cell>
        </row>
        <row r="138">
          <cell r="A138" t="str">
            <v>Samoa</v>
          </cell>
          <cell r="B138" t="str">
            <v>General government gross debt</v>
          </cell>
          <cell r="C138" t="str">
            <v>Percent of GDP</v>
          </cell>
          <cell r="AR138" t="e">
            <v>#DIV/0!</v>
          </cell>
        </row>
        <row r="139">
          <cell r="A139" t="str">
            <v>São Tomé and Príncipe</v>
          </cell>
          <cell r="B139" t="str">
            <v>General government gross debt</v>
          </cell>
          <cell r="C139" t="str">
            <v>Percent of GDP</v>
          </cell>
          <cell r="E139" t="str">
            <v>See notes for:  General government gross debt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t="str">
            <v>n/a</v>
          </cell>
          <cell r="AA139">
            <v>405.37599999999998</v>
          </cell>
          <cell r="AB139">
            <v>368.98700000000002</v>
          </cell>
          <cell r="AC139">
            <v>309.16199999999998</v>
          </cell>
          <cell r="AD139">
            <v>287.25</v>
          </cell>
          <cell r="AE139">
            <v>256.59500000000003</v>
          </cell>
          <cell r="AF139">
            <v>265.97300000000001</v>
          </cell>
          <cell r="AG139">
            <v>103.792</v>
          </cell>
          <cell r="AH139">
            <v>59.957000000000001</v>
          </cell>
          <cell r="AI139">
            <v>70.849000000000004</v>
          </cell>
          <cell r="AJ139">
            <v>81.481999999999999</v>
          </cell>
          <cell r="AK139">
            <v>74.426000000000002</v>
          </cell>
          <cell r="AL139">
            <v>76.305000000000007</v>
          </cell>
          <cell r="AM139">
            <v>72.188000000000002</v>
          </cell>
          <cell r="AN139">
            <v>70.102000000000004</v>
          </cell>
          <cell r="AO139">
            <v>46.429000000000002</v>
          </cell>
          <cell r="AP139">
            <v>44.497999999999998</v>
          </cell>
          <cell r="AQ139">
            <v>42.518000000000001</v>
          </cell>
          <cell r="AR139">
            <v>207.62263636363639</v>
          </cell>
        </row>
        <row r="140">
          <cell r="A140" t="str">
            <v>Saudi Arabia</v>
          </cell>
          <cell r="B140" t="str">
            <v>General government gross debt</v>
          </cell>
          <cell r="C140" t="str">
            <v>Percent of GDP</v>
          </cell>
          <cell r="E140" t="str">
            <v>See notes for:  General government gross debt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103.47799999999999</v>
          </cell>
          <cell r="Z140">
            <v>87.183000000000007</v>
          </cell>
          <cell r="AA140">
            <v>93.703000000000003</v>
          </cell>
          <cell r="AB140">
            <v>96.891000000000005</v>
          </cell>
          <cell r="AC140">
            <v>82.034000000000006</v>
          </cell>
          <cell r="AD140">
            <v>65.040999999999997</v>
          </cell>
          <cell r="AE140">
            <v>38.865000000000002</v>
          </cell>
          <cell r="AF140">
            <v>27.298999999999999</v>
          </cell>
          <cell r="AG140">
            <v>18.495000000000001</v>
          </cell>
          <cell r="AH140">
            <v>13.157</v>
          </cell>
          <cell r="AI140">
            <v>15.935</v>
          </cell>
          <cell r="AJ140">
            <v>9.8789999999999996</v>
          </cell>
          <cell r="AK140">
            <v>7.524</v>
          </cell>
          <cell r="AL140">
            <v>5.9409999999999998</v>
          </cell>
          <cell r="AM140">
            <v>5.2050000000000001</v>
          </cell>
          <cell r="AN140">
            <v>4.5570000000000004</v>
          </cell>
          <cell r="AO140">
            <v>3.9340000000000002</v>
          </cell>
          <cell r="AP140">
            <v>3.3620000000000001</v>
          </cell>
          <cell r="AQ140">
            <v>2.85</v>
          </cell>
          <cell r="AR140">
            <v>50.729538461538468</v>
          </cell>
        </row>
        <row r="141">
          <cell r="A141" t="str">
            <v>Senegal</v>
          </cell>
          <cell r="B141" t="str">
            <v>General government gross debt</v>
          </cell>
          <cell r="C141" t="str">
            <v>Percent of GDP</v>
          </cell>
          <cell r="E141" t="str">
            <v>See notes for:  General government gross debt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73.721000000000004</v>
          </cell>
          <cell r="AA141">
            <v>70.930999999999997</v>
          </cell>
          <cell r="AB141">
            <v>67.974999999999994</v>
          </cell>
          <cell r="AC141">
            <v>54.701000000000001</v>
          </cell>
          <cell r="AD141">
            <v>47.508000000000003</v>
          </cell>
          <cell r="AE141">
            <v>45.66</v>
          </cell>
          <cell r="AF141">
            <v>23.01</v>
          </cell>
          <cell r="AG141">
            <v>24.471</v>
          </cell>
          <cell r="AH141">
            <v>24.806999999999999</v>
          </cell>
          <cell r="AI141">
            <v>34.552999999999997</v>
          </cell>
          <cell r="AJ141">
            <v>35.878</v>
          </cell>
          <cell r="AK141">
            <v>40.616</v>
          </cell>
          <cell r="AL141">
            <v>43.726999999999997</v>
          </cell>
          <cell r="AM141">
            <v>44.494</v>
          </cell>
          <cell r="AN141">
            <v>45.722999999999999</v>
          </cell>
          <cell r="AO141">
            <v>46.320999999999998</v>
          </cell>
          <cell r="AP141">
            <v>46.71</v>
          </cell>
          <cell r="AQ141">
            <v>46.854999999999997</v>
          </cell>
          <cell r="AR141">
            <v>45.319250000000004</v>
          </cell>
        </row>
        <row r="142">
          <cell r="A142" t="str">
            <v>Serbia</v>
          </cell>
          <cell r="B142" t="str">
            <v>General government gross debt</v>
          </cell>
          <cell r="C142" t="str">
            <v>Percent of GDP</v>
          </cell>
          <cell r="E142" t="str">
            <v>See notes for:  General government gross debt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241.65299999999999</v>
          </cell>
          <cell r="AA142">
            <v>114.48699999999999</v>
          </cell>
          <cell r="AB142">
            <v>81.231999999999999</v>
          </cell>
          <cell r="AC142">
            <v>77.771000000000001</v>
          </cell>
          <cell r="AD142">
            <v>65.364000000000004</v>
          </cell>
          <cell r="AE142">
            <v>56.290999999999997</v>
          </cell>
          <cell r="AF142">
            <v>43.024999999999999</v>
          </cell>
          <cell r="AG142">
            <v>35.628999999999998</v>
          </cell>
          <cell r="AH142">
            <v>34.185000000000002</v>
          </cell>
          <cell r="AI142">
            <v>38.162999999999997</v>
          </cell>
          <cell r="AJ142">
            <v>44.834000000000003</v>
          </cell>
          <cell r="AK142">
            <v>47.887</v>
          </cell>
          <cell r="AL142">
            <v>53.652999999999999</v>
          </cell>
          <cell r="AM142">
            <v>52.918999999999997</v>
          </cell>
          <cell r="AN142">
            <v>52.241999999999997</v>
          </cell>
          <cell r="AO142">
            <v>50.792999999999999</v>
          </cell>
          <cell r="AP142">
            <v>49.433</v>
          </cell>
          <cell r="AQ142">
            <v>47.932000000000002</v>
          </cell>
          <cell r="AR142">
            <v>73.376750000000001</v>
          </cell>
        </row>
        <row r="143">
          <cell r="A143" t="str">
            <v>Seychelles</v>
          </cell>
          <cell r="B143" t="str">
            <v>General government gross debt</v>
          </cell>
          <cell r="C143" t="str">
            <v>Percent of GDP</v>
          </cell>
          <cell r="E143" t="str">
            <v>See notes for:  General government gross debt (National currency).</v>
          </cell>
          <cell r="F143" t="str">
            <v>n/a</v>
          </cell>
          <cell r="G143" t="str">
            <v>n/a</v>
          </cell>
          <cell r="H143" t="str">
            <v>n/a</v>
          </cell>
          <cell r="I143" t="str">
            <v>n/a</v>
          </cell>
          <cell r="J143" t="str">
            <v>n/a</v>
          </cell>
          <cell r="K143" t="str">
            <v>n/a</v>
          </cell>
          <cell r="L143" t="str">
            <v>n/a</v>
          </cell>
          <cell r="M143" t="str">
            <v>n/a</v>
          </cell>
          <cell r="N143" t="str">
            <v>n/a</v>
          </cell>
          <cell r="O143" t="str">
            <v>n/a</v>
          </cell>
          <cell r="P143">
            <v>78.135999999999996</v>
          </cell>
          <cell r="Q143">
            <v>86.590999999999994</v>
          </cell>
          <cell r="R143">
            <v>81.426000000000002</v>
          </cell>
          <cell r="S143">
            <v>83.019000000000005</v>
          </cell>
          <cell r="T143">
            <v>122.434</v>
          </cell>
          <cell r="U143">
            <v>134.87</v>
          </cell>
          <cell r="V143">
            <v>147.00200000000001</v>
          </cell>
          <cell r="W143">
            <v>144.25399999999999</v>
          </cell>
          <cell r="X143">
            <v>163.387</v>
          </cell>
          <cell r="Y143">
            <v>160.001</v>
          </cell>
          <cell r="Z143">
            <v>177.83699999999999</v>
          </cell>
          <cell r="AA143">
            <v>199.78700000000001</v>
          </cell>
          <cell r="AB143">
            <v>195.86</v>
          </cell>
          <cell r="AC143">
            <v>176.97499999999999</v>
          </cell>
          <cell r="AD143">
            <v>159.82900000000001</v>
          </cell>
          <cell r="AE143">
            <v>141.38</v>
          </cell>
          <cell r="AF143">
            <v>132.33000000000001</v>
          </cell>
          <cell r="AG143">
            <v>143.303</v>
          </cell>
          <cell r="AH143">
            <v>193.08</v>
          </cell>
          <cell r="AI143">
            <v>108.742</v>
          </cell>
          <cell r="AJ143">
            <v>82.817999999999998</v>
          </cell>
          <cell r="AK143">
            <v>83.015000000000001</v>
          </cell>
          <cell r="AL143">
            <v>84.278999999999996</v>
          </cell>
          <cell r="AM143">
            <v>78.777000000000001</v>
          </cell>
          <cell r="AN143">
            <v>73.548000000000002</v>
          </cell>
          <cell r="AO143">
            <v>68.698999999999998</v>
          </cell>
          <cell r="AP143">
            <v>63.756999999999998</v>
          </cell>
          <cell r="AQ143">
            <v>58.41</v>
          </cell>
          <cell r="AR143">
            <v>136.18527272727275</v>
          </cell>
        </row>
        <row r="144">
          <cell r="A144" t="str">
            <v>Sierra Leone</v>
          </cell>
          <cell r="B144" t="str">
            <v>General government gross debt</v>
          </cell>
          <cell r="C144" t="str">
            <v>Percent of GDP</v>
          </cell>
          <cell r="E144" t="str">
            <v>See notes for:  General government gross debt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160.50200000000001</v>
          </cell>
          <cell r="AA144">
            <v>199</v>
          </cell>
          <cell r="AB144">
            <v>213.27699999999999</v>
          </cell>
          <cell r="AC144">
            <v>224.56899999999999</v>
          </cell>
          <cell r="AD144">
            <v>204.67400000000001</v>
          </cell>
          <cell r="AE144">
            <v>177.87</v>
          </cell>
          <cell r="AF144">
            <v>136.68</v>
          </cell>
          <cell r="AG144">
            <v>55.186</v>
          </cell>
          <cell r="AH144">
            <v>53.734000000000002</v>
          </cell>
          <cell r="AI144">
            <v>61.835000000000001</v>
          </cell>
          <cell r="AJ144">
            <v>65.450999999999993</v>
          </cell>
          <cell r="AK144">
            <v>59.956000000000003</v>
          </cell>
          <cell r="AL144">
            <v>44.326999999999998</v>
          </cell>
          <cell r="AM144">
            <v>42.335999999999999</v>
          </cell>
          <cell r="AN144">
            <v>43.707999999999998</v>
          </cell>
          <cell r="AO144">
            <v>43.524000000000001</v>
          </cell>
          <cell r="AP144">
            <v>43.377000000000002</v>
          </cell>
          <cell r="AQ144">
            <v>43.345999999999997</v>
          </cell>
          <cell r="AR144">
            <v>134.39449999999997</v>
          </cell>
        </row>
        <row r="145">
          <cell r="A145" t="str">
            <v>Singapore</v>
          </cell>
          <cell r="B145" t="str">
            <v>General government gross debt</v>
          </cell>
          <cell r="C145" t="str">
            <v>Percent of GDP</v>
          </cell>
          <cell r="E145" t="str">
            <v>See notes for:  General government gross debt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71.120999999999995</v>
          </cell>
          <cell r="Q145">
            <v>74.055999999999997</v>
          </cell>
          <cell r="R145">
            <v>76.447999999999993</v>
          </cell>
          <cell r="S145">
            <v>68.959999999999994</v>
          </cell>
          <cell r="T145">
            <v>68.194999999999993</v>
          </cell>
          <cell r="U145">
            <v>68.063999999999993</v>
          </cell>
          <cell r="V145">
            <v>69.555999999999997</v>
          </cell>
          <cell r="W145">
            <v>68.866</v>
          </cell>
          <cell r="X145">
            <v>82.378</v>
          </cell>
          <cell r="Y145">
            <v>84.917000000000002</v>
          </cell>
          <cell r="Z145">
            <v>81.177999999999997</v>
          </cell>
          <cell r="AA145">
            <v>95.38</v>
          </cell>
          <cell r="AB145">
            <v>95.513999999999996</v>
          </cell>
          <cell r="AC145">
            <v>98.739000000000004</v>
          </cell>
          <cell r="AD145">
            <v>96.022000000000006</v>
          </cell>
          <cell r="AE145">
            <v>93.453000000000003</v>
          </cell>
          <cell r="AF145">
            <v>86.38</v>
          </cell>
          <cell r="AG145">
            <v>85.769000000000005</v>
          </cell>
          <cell r="AH145">
            <v>96.923000000000002</v>
          </cell>
          <cell r="AI145">
            <v>103.35</v>
          </cell>
          <cell r="AJ145">
            <v>101.232</v>
          </cell>
          <cell r="AK145">
            <v>100.792</v>
          </cell>
          <cell r="AL145">
            <v>97.974999999999994</v>
          </cell>
          <cell r="AM145">
            <v>95.697999999999993</v>
          </cell>
          <cell r="AN145">
            <v>92.638000000000005</v>
          </cell>
          <cell r="AO145">
            <v>90.23</v>
          </cell>
          <cell r="AP145">
            <v>87.608999999999995</v>
          </cell>
          <cell r="AQ145">
            <v>89.034999999999997</v>
          </cell>
          <cell r="AR145">
            <v>84.876954545454524</v>
          </cell>
        </row>
        <row r="146">
          <cell r="A146" t="str">
            <v>Slovak Republic</v>
          </cell>
          <cell r="B146" t="str">
            <v>General government gross debt</v>
          </cell>
          <cell r="C146" t="str">
            <v>Percent of GDP</v>
          </cell>
          <cell r="E146" t="str">
            <v>See notes for:  General government gross debt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t="str">
            <v>n/a</v>
          </cell>
          <cell r="X146">
            <v>34.496000000000002</v>
          </cell>
          <cell r="Y146">
            <v>47.813000000000002</v>
          </cell>
          <cell r="Z146">
            <v>50.298999999999999</v>
          </cell>
          <cell r="AA146">
            <v>48.859000000000002</v>
          </cell>
          <cell r="AB146">
            <v>43.414999999999999</v>
          </cell>
          <cell r="AC146">
            <v>42.366</v>
          </cell>
          <cell r="AD146">
            <v>41.466000000000001</v>
          </cell>
          <cell r="AE146">
            <v>34.151000000000003</v>
          </cell>
          <cell r="AF146">
            <v>30.542999999999999</v>
          </cell>
          <cell r="AG146">
            <v>29.614999999999998</v>
          </cell>
          <cell r="AH146">
            <v>27.861999999999998</v>
          </cell>
          <cell r="AI146">
            <v>35.561999999999998</v>
          </cell>
          <cell r="AJ146">
            <v>41.066000000000003</v>
          </cell>
          <cell r="AK146">
            <v>44.625999999999998</v>
          </cell>
          <cell r="AL146">
            <v>47.08</v>
          </cell>
          <cell r="AM146">
            <v>48.756999999999998</v>
          </cell>
          <cell r="AN146">
            <v>49.884</v>
          </cell>
          <cell r="AO146">
            <v>52.832000000000001</v>
          </cell>
          <cell r="AP146">
            <v>53.746000000000002</v>
          </cell>
          <cell r="AQ146">
            <v>54.6</v>
          </cell>
          <cell r="AR146">
            <v>39.438499999999998</v>
          </cell>
        </row>
        <row r="147">
          <cell r="A147" t="str">
            <v>Slovenia</v>
          </cell>
          <cell r="B147" t="str">
            <v>General government gross debt</v>
          </cell>
          <cell r="C147" t="str">
            <v>Percent of GDP</v>
          </cell>
          <cell r="E147" t="str">
            <v>See notes for:  General government gross debt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17.042999999999999</v>
          </cell>
          <cell r="V147">
            <v>20.434000000000001</v>
          </cell>
          <cell r="W147">
            <v>21.036999999999999</v>
          </cell>
          <cell r="X147">
            <v>21.617000000000001</v>
          </cell>
          <cell r="Y147">
            <v>22.390999999999998</v>
          </cell>
          <cell r="Z147">
            <v>29.536000000000001</v>
          </cell>
          <cell r="AA147">
            <v>29.065999999999999</v>
          </cell>
          <cell r="AB147">
            <v>28.92</v>
          </cell>
          <cell r="AC147">
            <v>27.550999999999998</v>
          </cell>
          <cell r="AD147">
            <v>27.335000000000001</v>
          </cell>
          <cell r="AE147">
            <v>26.763999999999999</v>
          </cell>
          <cell r="AF147">
            <v>26.427</v>
          </cell>
          <cell r="AG147">
            <v>23.091000000000001</v>
          </cell>
          <cell r="AH147">
            <v>21.943000000000001</v>
          </cell>
          <cell r="AI147">
            <v>35.256999999999998</v>
          </cell>
          <cell r="AJ147">
            <v>38.786999999999999</v>
          </cell>
          <cell r="AK147">
            <v>47.313000000000002</v>
          </cell>
          <cell r="AL147">
            <v>52.466000000000001</v>
          </cell>
          <cell r="AM147">
            <v>55.86</v>
          </cell>
          <cell r="AN147">
            <v>58.542000000000002</v>
          </cell>
          <cell r="AO147">
            <v>60.643000000000001</v>
          </cell>
          <cell r="AP147">
            <v>62.277999999999999</v>
          </cell>
          <cell r="AQ147">
            <v>63.673999999999999</v>
          </cell>
          <cell r="AR147">
            <v>27.324235294117642</v>
          </cell>
        </row>
        <row r="148">
          <cell r="A148" t="str">
            <v>Solomon Islands</v>
          </cell>
          <cell r="B148" t="str">
            <v>General government gross debt</v>
          </cell>
          <cell r="C148" t="str">
            <v>Percent of GDP</v>
          </cell>
          <cell r="E148" t="str">
            <v>See notes for:  General government gross debt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t="str">
            <v>n/a</v>
          </cell>
          <cell r="U148" t="str">
            <v>n/a</v>
          </cell>
          <cell r="V148" t="str">
            <v>n/a</v>
          </cell>
          <cell r="W148" t="str">
            <v>n/a</v>
          </cell>
          <cell r="X148" t="str">
            <v>n/a</v>
          </cell>
          <cell r="Y148" t="str">
            <v>n/a</v>
          </cell>
          <cell r="Z148" t="str">
            <v>n/a</v>
          </cell>
          <cell r="AA148" t="str">
            <v>n/a</v>
          </cell>
          <cell r="AB148" t="str">
            <v>n/a</v>
          </cell>
          <cell r="AC148">
            <v>72.325999999999993</v>
          </cell>
          <cell r="AD148">
            <v>59.524999999999999</v>
          </cell>
          <cell r="AE148">
            <v>54.5</v>
          </cell>
          <cell r="AF148">
            <v>49.488999999999997</v>
          </cell>
          <cell r="AG148">
            <v>42.741</v>
          </cell>
          <cell r="AH148">
            <v>33.531999999999996</v>
          </cell>
          <cell r="AI148">
            <v>32.058999999999997</v>
          </cell>
          <cell r="AJ148">
            <v>27.21</v>
          </cell>
          <cell r="AK148">
            <v>22.640999999999998</v>
          </cell>
          <cell r="AL148">
            <v>19.593</v>
          </cell>
          <cell r="AM148">
            <v>18.111999999999998</v>
          </cell>
          <cell r="AN148">
            <v>16.942</v>
          </cell>
          <cell r="AO148">
            <v>15.587999999999999</v>
          </cell>
          <cell r="AP148">
            <v>14.34</v>
          </cell>
          <cell r="AQ148" t="str">
            <v>n/a</v>
          </cell>
          <cell r="AR148">
            <v>43.780333333333338</v>
          </cell>
        </row>
        <row r="149">
          <cell r="A149" t="str">
            <v>South Africa</v>
          </cell>
          <cell r="B149" t="str">
            <v>General government gross debt</v>
          </cell>
          <cell r="C149" t="str">
            <v>Percent of GDP</v>
          </cell>
          <cell r="E149" t="str">
            <v>See notes for:  General government gross debt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43.317</v>
          </cell>
          <cell r="AA149">
            <v>43.488</v>
          </cell>
          <cell r="AB149">
            <v>36.948999999999998</v>
          </cell>
          <cell r="AC149">
            <v>36.908999999999999</v>
          </cell>
          <cell r="AD149">
            <v>35.884</v>
          </cell>
          <cell r="AE149">
            <v>34.624000000000002</v>
          </cell>
          <cell r="AF149">
            <v>32.606999999999999</v>
          </cell>
          <cell r="AG149">
            <v>28.292000000000002</v>
          </cell>
          <cell r="AH149">
            <v>27.356000000000002</v>
          </cell>
          <cell r="AI149">
            <v>31.530999999999999</v>
          </cell>
          <cell r="AJ149">
            <v>35.262999999999998</v>
          </cell>
          <cell r="AK149">
            <v>38.765999999999998</v>
          </cell>
          <cell r="AL149">
            <v>39.975000000000001</v>
          </cell>
          <cell r="AM149">
            <v>40.802999999999997</v>
          </cell>
          <cell r="AN149">
            <v>41.503999999999998</v>
          </cell>
          <cell r="AO149">
            <v>40.656999999999996</v>
          </cell>
          <cell r="AP149">
            <v>38.750999999999998</v>
          </cell>
          <cell r="AQ149">
            <v>36.399000000000001</v>
          </cell>
          <cell r="AR149">
            <v>35.415500000000002</v>
          </cell>
        </row>
        <row r="150">
          <cell r="A150" t="str">
            <v>Spain</v>
          </cell>
          <cell r="B150" t="str">
            <v>General government gross debt</v>
          </cell>
          <cell r="C150" t="str">
            <v>Percent of GDP</v>
          </cell>
          <cell r="E150" t="str">
            <v>See notes for:  General government gross debt (National currency).</v>
          </cell>
          <cell r="F150">
            <v>16.553999999999998</v>
          </cell>
          <cell r="G150">
            <v>19.989999999999998</v>
          </cell>
          <cell r="H150">
            <v>25.106999999999999</v>
          </cell>
          <cell r="I150">
            <v>30.337</v>
          </cell>
          <cell r="J150">
            <v>37.024999999999999</v>
          </cell>
          <cell r="K150">
            <v>42.002000000000002</v>
          </cell>
          <cell r="L150">
            <v>43.243000000000002</v>
          </cell>
          <cell r="M150">
            <v>43.081000000000003</v>
          </cell>
          <cell r="N150">
            <v>39.573</v>
          </cell>
          <cell r="O150">
            <v>40.978000000000002</v>
          </cell>
          <cell r="P150">
            <v>42.453000000000003</v>
          </cell>
          <cell r="Q150">
            <v>43.027999999999999</v>
          </cell>
          <cell r="R150">
            <v>45.36</v>
          </cell>
          <cell r="S150">
            <v>56.085000000000001</v>
          </cell>
          <cell r="T150">
            <v>58.603999999999999</v>
          </cell>
          <cell r="U150">
            <v>63.298999999999999</v>
          </cell>
          <cell r="V150">
            <v>67.447000000000003</v>
          </cell>
          <cell r="W150">
            <v>66.120999999999995</v>
          </cell>
          <cell r="X150">
            <v>64.128</v>
          </cell>
          <cell r="Y150">
            <v>62.381</v>
          </cell>
          <cell r="Z150">
            <v>59.345999999999997</v>
          </cell>
          <cell r="AA150">
            <v>55.569000000000003</v>
          </cell>
          <cell r="AB150">
            <v>52.579000000000001</v>
          </cell>
          <cell r="AC150">
            <v>48.786000000000001</v>
          </cell>
          <cell r="AD150">
            <v>46.255000000000003</v>
          </cell>
          <cell r="AE150">
            <v>43.164999999999999</v>
          </cell>
          <cell r="AF150">
            <v>39.679000000000002</v>
          </cell>
          <cell r="AG150">
            <v>36.301000000000002</v>
          </cell>
          <cell r="AH150">
            <v>40.173000000000002</v>
          </cell>
          <cell r="AI150">
            <v>53.929000000000002</v>
          </cell>
          <cell r="AJ150">
            <v>61.173000000000002</v>
          </cell>
          <cell r="AK150">
            <v>68.471000000000004</v>
          </cell>
          <cell r="AL150">
            <v>79.040999999999997</v>
          </cell>
          <cell r="AM150">
            <v>84.027000000000001</v>
          </cell>
          <cell r="AN150">
            <v>87.429000000000002</v>
          </cell>
          <cell r="AO150">
            <v>89.308000000000007</v>
          </cell>
          <cell r="AP150">
            <v>90.716999999999999</v>
          </cell>
          <cell r="AQ150">
            <v>91.852999999999994</v>
          </cell>
          <cell r="AR150">
            <v>53.378727272727268</v>
          </cell>
        </row>
        <row r="151">
          <cell r="A151" t="str">
            <v>Sri Lanka</v>
          </cell>
          <cell r="B151" t="str">
            <v>General government gross debt</v>
          </cell>
          <cell r="C151" t="str">
            <v>Percent of GDP</v>
          </cell>
          <cell r="AR151" t="e">
            <v>#DIV/0!</v>
          </cell>
        </row>
        <row r="152">
          <cell r="A152" t="str">
            <v>St. Kitts and Nevis</v>
          </cell>
          <cell r="B152" t="str">
            <v>General government gross debt</v>
          </cell>
          <cell r="C152" t="str">
            <v>Percent of GDP</v>
          </cell>
          <cell r="E152" t="str">
            <v>See notes for:  General government gross debt (National currency).</v>
          </cell>
          <cell r="F152" t="str">
            <v>n/a</v>
          </cell>
          <cell r="G152" t="str">
            <v>n/a</v>
          </cell>
          <cell r="H152" t="str">
            <v>n/a</v>
          </cell>
          <cell r="I152" t="str">
            <v>n/a</v>
          </cell>
          <cell r="J152" t="str">
            <v>n/a</v>
          </cell>
          <cell r="K152" t="str">
            <v>n/a</v>
          </cell>
          <cell r="L152" t="str">
            <v>n/a</v>
          </cell>
          <cell r="M152" t="str">
            <v>n/a</v>
          </cell>
          <cell r="N152" t="str">
            <v>n/a</v>
          </cell>
          <cell r="O152" t="str">
            <v>n/a</v>
          </cell>
          <cell r="P152" t="str">
            <v>n/a</v>
          </cell>
          <cell r="Q152" t="str">
            <v>n/a</v>
          </cell>
          <cell r="R152" t="str">
            <v>n/a</v>
          </cell>
          <cell r="S152" t="str">
            <v>n/a</v>
          </cell>
          <cell r="T152" t="str">
            <v>n/a</v>
          </cell>
          <cell r="U152" t="str">
            <v>n/a</v>
          </cell>
          <cell r="V152">
            <v>49.271000000000001</v>
          </cell>
          <cell r="W152">
            <v>67.084999999999994</v>
          </cell>
          <cell r="X152">
            <v>79.698999999999998</v>
          </cell>
          <cell r="Y152">
            <v>89.938999999999993</v>
          </cell>
          <cell r="Z152">
            <v>97.613</v>
          </cell>
          <cell r="AA152">
            <v>105.80500000000001</v>
          </cell>
          <cell r="AB152">
            <v>120.47199999999999</v>
          </cell>
          <cell r="AC152">
            <v>143.209</v>
          </cell>
          <cell r="AD152">
            <v>156.01</v>
          </cell>
          <cell r="AE152">
            <v>159.90899999999999</v>
          </cell>
          <cell r="AF152">
            <v>145.279</v>
          </cell>
          <cell r="AG152">
            <v>134.08500000000001</v>
          </cell>
          <cell r="AH152">
            <v>130.983</v>
          </cell>
          <cell r="AI152">
            <v>148.52600000000001</v>
          </cell>
          <cell r="AJ152">
            <v>163.55600000000001</v>
          </cell>
          <cell r="AK152">
            <v>153.40799999999999</v>
          </cell>
          <cell r="AL152">
            <v>151.18899999999999</v>
          </cell>
          <cell r="AM152">
            <v>147.28399999999999</v>
          </cell>
          <cell r="AN152">
            <v>142.15299999999999</v>
          </cell>
          <cell r="AO152">
            <v>136.376</v>
          </cell>
          <cell r="AP152">
            <v>131.15600000000001</v>
          </cell>
          <cell r="AQ152">
            <v>127.34399999999999</v>
          </cell>
          <cell r="AR152">
            <v>121.55306250000001</v>
          </cell>
        </row>
        <row r="153">
          <cell r="A153" t="str">
            <v>St. Lucia</v>
          </cell>
          <cell r="B153" t="str">
            <v>General government gross debt</v>
          </cell>
          <cell r="C153" t="str">
            <v>Percent of GDP</v>
          </cell>
          <cell r="E153" t="str">
            <v>See notes for:  General government gross debt (National currency).</v>
          </cell>
          <cell r="F153" t="str">
            <v>n/a</v>
          </cell>
          <cell r="G153" t="str">
            <v>n/a</v>
          </cell>
          <cell r="H153" t="str">
            <v>n/a</v>
          </cell>
          <cell r="I153" t="str">
            <v>n/a</v>
          </cell>
          <cell r="J153" t="str">
            <v>n/a</v>
          </cell>
          <cell r="K153" t="str">
            <v>n/a</v>
          </cell>
          <cell r="L153" t="str">
            <v>n/a</v>
          </cell>
          <cell r="M153" t="str">
            <v>n/a</v>
          </cell>
          <cell r="N153" t="str">
            <v>n/a</v>
          </cell>
          <cell r="O153" t="str">
            <v>n/a</v>
          </cell>
          <cell r="P153">
            <v>22.548999999999999</v>
          </cell>
          <cell r="Q153">
            <v>24.966000000000001</v>
          </cell>
          <cell r="R153">
            <v>28.606000000000002</v>
          </cell>
          <cell r="S153">
            <v>29.631</v>
          </cell>
          <cell r="T153">
            <v>30.562999999999999</v>
          </cell>
          <cell r="U153">
            <v>29.766999999999999</v>
          </cell>
          <cell r="V153">
            <v>31.492000000000001</v>
          </cell>
          <cell r="W153">
            <v>35.055</v>
          </cell>
          <cell r="X153">
            <v>38.03</v>
          </cell>
          <cell r="Y153">
            <v>37.509</v>
          </cell>
          <cell r="Z153">
            <v>42.512</v>
          </cell>
          <cell r="AA153">
            <v>49.503999999999998</v>
          </cell>
          <cell r="AB153">
            <v>61.75</v>
          </cell>
          <cell r="AC153">
            <v>57.999000000000002</v>
          </cell>
          <cell r="AD153">
            <v>62.612000000000002</v>
          </cell>
          <cell r="AE153">
            <v>64.94</v>
          </cell>
          <cell r="AF153">
            <v>61.411000000000001</v>
          </cell>
          <cell r="AG153">
            <v>58.548999999999999</v>
          </cell>
          <cell r="AH153">
            <v>58.8</v>
          </cell>
          <cell r="AI153">
            <v>63.198999999999998</v>
          </cell>
          <cell r="AJ153">
            <v>65.343000000000004</v>
          </cell>
          <cell r="AK153">
            <v>71.947000000000003</v>
          </cell>
          <cell r="AL153">
            <v>76.361999999999995</v>
          </cell>
          <cell r="AM153">
            <v>78.460999999999999</v>
          </cell>
          <cell r="AN153">
            <v>80.411000000000001</v>
          </cell>
          <cell r="AO153">
            <v>82.260999999999996</v>
          </cell>
          <cell r="AP153">
            <v>84.063000000000002</v>
          </cell>
          <cell r="AQ153">
            <v>85.882000000000005</v>
          </cell>
          <cell r="AR153">
            <v>46.669727272727272</v>
          </cell>
        </row>
        <row r="154">
          <cell r="A154" t="str">
            <v>St. Vincent and the Grenadines</v>
          </cell>
          <cell r="B154" t="str">
            <v>General government gross debt</v>
          </cell>
          <cell r="C154" t="str">
            <v>Percent of GDP</v>
          </cell>
          <cell r="E154" t="str">
            <v>See notes for:  General government gross debt (National currency).</v>
          </cell>
          <cell r="F154" t="str">
            <v>n/a</v>
          </cell>
          <cell r="G154" t="str">
            <v>n/a</v>
          </cell>
          <cell r="H154" t="str">
            <v>n/a</v>
          </cell>
          <cell r="I154" t="str">
            <v>n/a</v>
          </cell>
          <cell r="J154" t="str">
            <v>n/a</v>
          </cell>
          <cell r="K154" t="str">
            <v>n/a</v>
          </cell>
          <cell r="L154" t="str">
            <v>n/a</v>
          </cell>
          <cell r="M154" t="str">
            <v>n/a</v>
          </cell>
          <cell r="N154" t="str">
            <v>n/a</v>
          </cell>
          <cell r="O154" t="str">
            <v>n/a</v>
          </cell>
          <cell r="P154">
            <v>60.805999999999997</v>
          </cell>
          <cell r="Q154">
            <v>58.029000000000003</v>
          </cell>
          <cell r="R154">
            <v>54.933999999999997</v>
          </cell>
          <cell r="S154">
            <v>53.595999999999997</v>
          </cell>
          <cell r="T154">
            <v>58.289000000000001</v>
          </cell>
          <cell r="U154">
            <v>51.584000000000003</v>
          </cell>
          <cell r="V154">
            <v>44.527999999999999</v>
          </cell>
          <cell r="W154">
            <v>42.454000000000001</v>
          </cell>
          <cell r="X154">
            <v>43.139000000000003</v>
          </cell>
          <cell r="Y154">
            <v>58.095999999999997</v>
          </cell>
          <cell r="Z154">
            <v>58.96</v>
          </cell>
          <cell r="AA154">
            <v>56.713999999999999</v>
          </cell>
          <cell r="AB154">
            <v>57.503</v>
          </cell>
          <cell r="AC154">
            <v>59.433</v>
          </cell>
          <cell r="AD154">
            <v>64.682000000000002</v>
          </cell>
          <cell r="AE154">
            <v>66.494</v>
          </cell>
          <cell r="AF154">
            <v>63.796999999999997</v>
          </cell>
          <cell r="AG154">
            <v>55.600999999999999</v>
          </cell>
          <cell r="AH154">
            <v>57.011000000000003</v>
          </cell>
          <cell r="AI154">
            <v>64.91</v>
          </cell>
          <cell r="AJ154">
            <v>67.763999999999996</v>
          </cell>
          <cell r="AK154">
            <v>71.412000000000006</v>
          </cell>
          <cell r="AL154">
            <v>70.426000000000002</v>
          </cell>
          <cell r="AM154">
            <v>70.418999999999997</v>
          </cell>
          <cell r="AN154">
            <v>68.447999999999993</v>
          </cell>
          <cell r="AO154">
            <v>65.594999999999999</v>
          </cell>
          <cell r="AP154">
            <v>62.968000000000004</v>
          </cell>
          <cell r="AQ154">
            <v>60.357999999999997</v>
          </cell>
          <cell r="AR154">
            <v>57.71527272727274</v>
          </cell>
        </row>
        <row r="155">
          <cell r="A155" t="str">
            <v>Sudan</v>
          </cell>
          <cell r="B155" t="str">
            <v>General government gross debt</v>
          </cell>
          <cell r="C155" t="str">
            <v>Percent of GDP</v>
          </cell>
          <cell r="E155" t="str">
            <v>See notes for:  General government gross debt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t="str">
            <v>n/a</v>
          </cell>
          <cell r="R155">
            <v>454.86399999999998</v>
          </cell>
          <cell r="S155">
            <v>262.608</v>
          </cell>
          <cell r="T155">
            <v>354.99400000000003</v>
          </cell>
          <cell r="U155">
            <v>219.55199999999999</v>
          </cell>
          <cell r="V155">
            <v>261.83</v>
          </cell>
          <cell r="W155">
            <v>196.161</v>
          </cell>
          <cell r="X155">
            <v>180.21100000000001</v>
          </cell>
          <cell r="Y155">
            <v>170.434</v>
          </cell>
          <cell r="Z155">
            <v>159.50200000000001</v>
          </cell>
          <cell r="AA155">
            <v>157.05099999999999</v>
          </cell>
          <cell r="AB155">
            <v>154.55799999999999</v>
          </cell>
          <cell r="AC155">
            <v>144.971</v>
          </cell>
          <cell r="AD155">
            <v>119</v>
          </cell>
          <cell r="AE155">
            <v>102.979</v>
          </cell>
          <cell r="AF155">
            <v>83.587000000000003</v>
          </cell>
          <cell r="AG155">
            <v>80.438000000000002</v>
          </cell>
          <cell r="AH155">
            <v>75.213999999999999</v>
          </cell>
          <cell r="AI155">
            <v>77.180999999999997</v>
          </cell>
          <cell r="AJ155">
            <v>71.677999999999997</v>
          </cell>
          <cell r="AK155">
            <v>73.144000000000005</v>
          </cell>
          <cell r="AL155">
            <v>108.976</v>
          </cell>
          <cell r="AM155">
            <v>104.87</v>
          </cell>
          <cell r="AN155">
            <v>99.638999999999996</v>
          </cell>
          <cell r="AO155">
            <v>95.894999999999996</v>
          </cell>
          <cell r="AP155">
            <v>93.763000000000005</v>
          </cell>
          <cell r="AQ155">
            <v>90.784000000000006</v>
          </cell>
          <cell r="AR155">
            <v>169.99784999999997</v>
          </cell>
        </row>
        <row r="156">
          <cell r="A156" t="str">
            <v>Suriname</v>
          </cell>
          <cell r="B156" t="str">
            <v>General government gross debt</v>
          </cell>
          <cell r="C156" t="str">
            <v>Percent of GDP</v>
          </cell>
          <cell r="E156" t="str">
            <v>See notes for:  General government gross debt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105.89100000000001</v>
          </cell>
          <cell r="Q156">
            <v>108.503</v>
          </cell>
          <cell r="R156">
            <v>103.889</v>
          </cell>
          <cell r="S156">
            <v>114.979</v>
          </cell>
          <cell r="T156">
            <v>76.617000000000004</v>
          </cell>
          <cell r="U156">
            <v>21.215</v>
          </cell>
          <cell r="V156">
            <v>16.864000000000001</v>
          </cell>
          <cell r="W156">
            <v>25.641999999999999</v>
          </cell>
          <cell r="X156">
            <v>32.479999999999997</v>
          </cell>
          <cell r="Y156">
            <v>51.713000000000001</v>
          </cell>
          <cell r="Z156">
            <v>69.405000000000001</v>
          </cell>
          <cell r="AA156">
            <v>51.994999999999997</v>
          </cell>
          <cell r="AB156">
            <v>50.347000000000001</v>
          </cell>
          <cell r="AC156">
            <v>42.734000000000002</v>
          </cell>
          <cell r="AD156">
            <v>39.545999999999999</v>
          </cell>
          <cell r="AE156">
            <v>36.012999999999998</v>
          </cell>
          <cell r="AF156">
            <v>29.314</v>
          </cell>
          <cell r="AG156">
            <v>20.798999999999999</v>
          </cell>
          <cell r="AH156">
            <v>17.925000000000001</v>
          </cell>
          <cell r="AI156">
            <v>18.54</v>
          </cell>
          <cell r="AJ156">
            <v>21.978000000000002</v>
          </cell>
          <cell r="AK156">
            <v>20.565000000000001</v>
          </cell>
          <cell r="AL156">
            <v>19.773</v>
          </cell>
          <cell r="AM156">
            <v>19.797000000000001</v>
          </cell>
          <cell r="AN156">
            <v>18.297999999999998</v>
          </cell>
          <cell r="AO156">
            <v>16.617999999999999</v>
          </cell>
          <cell r="AP156">
            <v>14.728</v>
          </cell>
          <cell r="AQ156" t="str">
            <v>n/a</v>
          </cell>
          <cell r="AR156">
            <v>48.95245454545455</v>
          </cell>
        </row>
        <row r="157">
          <cell r="A157" t="str">
            <v>Swaziland</v>
          </cell>
          <cell r="B157" t="str">
            <v>General government gross debt</v>
          </cell>
          <cell r="C157" t="str">
            <v>Percent of GDP</v>
          </cell>
          <cell r="E157" t="str">
            <v>See notes for:  General government gross debt (National currency).</v>
          </cell>
          <cell r="F157" t="str">
            <v>n/a</v>
          </cell>
          <cell r="G157" t="str">
            <v>n/a</v>
          </cell>
          <cell r="H157" t="str">
            <v>n/a</v>
          </cell>
          <cell r="I157" t="str">
            <v>n/a</v>
          </cell>
          <cell r="J157" t="str">
            <v>n/a</v>
          </cell>
          <cell r="K157" t="str">
            <v>n/a</v>
          </cell>
          <cell r="L157" t="str">
            <v>n/a</v>
          </cell>
          <cell r="M157" t="str">
            <v>n/a</v>
          </cell>
          <cell r="N157" t="str">
            <v>n/a</v>
          </cell>
          <cell r="O157" t="str">
            <v>n/a</v>
          </cell>
          <cell r="P157" t="str">
            <v>n/a</v>
          </cell>
          <cell r="Q157" t="str">
            <v>n/a</v>
          </cell>
          <cell r="R157" t="str">
            <v>n/a</v>
          </cell>
          <cell r="S157">
            <v>17.617000000000001</v>
          </cell>
          <cell r="T157">
            <v>15.304</v>
          </cell>
          <cell r="U157">
            <v>14.391</v>
          </cell>
          <cell r="V157">
            <v>15.17</v>
          </cell>
          <cell r="W157">
            <v>12.715</v>
          </cell>
          <cell r="X157">
            <v>18.498999999999999</v>
          </cell>
          <cell r="Y157">
            <v>19.318999999999999</v>
          </cell>
          <cell r="Z157">
            <v>21.681999999999999</v>
          </cell>
          <cell r="AA157">
            <v>23.934000000000001</v>
          </cell>
          <cell r="AB157">
            <v>21.815999999999999</v>
          </cell>
          <cell r="AC157">
            <v>22.498000000000001</v>
          </cell>
          <cell r="AD157">
            <v>18.460999999999999</v>
          </cell>
          <cell r="AE157">
            <v>16.488</v>
          </cell>
          <cell r="AF157">
            <v>17.338999999999999</v>
          </cell>
          <cell r="AG157">
            <v>18.373000000000001</v>
          </cell>
          <cell r="AH157">
            <v>16.617999999999999</v>
          </cell>
          <cell r="AI157">
            <v>12.558</v>
          </cell>
          <cell r="AJ157">
            <v>15.941000000000001</v>
          </cell>
          <cell r="AK157">
            <v>17.533000000000001</v>
          </cell>
          <cell r="AL157">
            <v>19.04</v>
          </cell>
          <cell r="AM157">
            <v>29.166</v>
          </cell>
          <cell r="AN157">
            <v>35.433</v>
          </cell>
          <cell r="AO157">
            <v>41.392000000000003</v>
          </cell>
          <cell r="AP157">
            <v>46.896999999999998</v>
          </cell>
          <cell r="AQ157">
            <v>51.753</v>
          </cell>
          <cell r="AR157">
            <v>17.697684210526315</v>
          </cell>
        </row>
        <row r="158">
          <cell r="A158" t="str">
            <v>Sweden</v>
          </cell>
          <cell r="B158" t="str">
            <v>General government gross debt</v>
          </cell>
          <cell r="C158" t="str">
            <v>Percent of GDP</v>
          </cell>
          <cell r="E158" t="str">
            <v>See notes for:  General government gross debt (National currency).</v>
          </cell>
          <cell r="F158" t="str">
            <v>n/a</v>
          </cell>
          <cell r="G158" t="str">
            <v>n/a</v>
          </cell>
          <cell r="H158" t="str">
            <v>n/a</v>
          </cell>
          <cell r="I158" t="str">
            <v>n/a</v>
          </cell>
          <cell r="J158" t="str">
            <v>n/a</v>
          </cell>
          <cell r="K158" t="str">
            <v>n/a</v>
          </cell>
          <cell r="L158" t="str">
            <v>n/a</v>
          </cell>
          <cell r="M158" t="str">
            <v>n/a</v>
          </cell>
          <cell r="N158" t="str">
            <v>n/a</v>
          </cell>
          <cell r="O158" t="str">
            <v>n/a</v>
          </cell>
          <cell r="P158" t="str">
            <v>n/a</v>
          </cell>
          <cell r="Q158" t="str">
            <v>n/a</v>
          </cell>
          <cell r="R158" t="str">
            <v>n/a</v>
          </cell>
          <cell r="S158">
            <v>69.912000000000006</v>
          </cell>
          <cell r="T158">
            <v>72.424000000000007</v>
          </cell>
          <cell r="U158">
            <v>72.671999999999997</v>
          </cell>
          <cell r="V158">
            <v>73.159000000000006</v>
          </cell>
          <cell r="W158">
            <v>72.087999999999994</v>
          </cell>
          <cell r="X158">
            <v>69.894999999999996</v>
          </cell>
          <cell r="Y158">
            <v>64.206999999999994</v>
          </cell>
          <cell r="Z158">
            <v>53.896000000000001</v>
          </cell>
          <cell r="AA158">
            <v>54.735999999999997</v>
          </cell>
          <cell r="AB158">
            <v>52.503</v>
          </cell>
          <cell r="AC158">
            <v>51.731000000000002</v>
          </cell>
          <cell r="AD158">
            <v>50.338000000000001</v>
          </cell>
          <cell r="AE158">
            <v>50.402999999999999</v>
          </cell>
          <cell r="AF158">
            <v>45.265999999999998</v>
          </cell>
          <cell r="AG158">
            <v>40.225999999999999</v>
          </cell>
          <cell r="AH158">
            <v>38.801000000000002</v>
          </cell>
          <cell r="AI158">
            <v>42.527999999999999</v>
          </cell>
          <cell r="AJ158">
            <v>39.411000000000001</v>
          </cell>
          <cell r="AK158">
            <v>37.441000000000003</v>
          </cell>
          <cell r="AL158">
            <v>35.540999999999997</v>
          </cell>
          <cell r="AM158">
            <v>33.53</v>
          </cell>
          <cell r="AN158">
            <v>30.539000000000001</v>
          </cell>
          <cell r="AO158">
            <v>27.443000000000001</v>
          </cell>
          <cell r="AP158">
            <v>24.11</v>
          </cell>
          <cell r="AQ158">
            <v>20.402999999999999</v>
          </cell>
          <cell r="AR158">
            <v>55.349315789473678</v>
          </cell>
        </row>
        <row r="159">
          <cell r="A159" t="str">
            <v>Switzerland</v>
          </cell>
          <cell r="B159" t="str">
            <v>General government gross debt</v>
          </cell>
          <cell r="C159" t="str">
            <v>Percent of GDP</v>
          </cell>
          <cell r="E159" t="str">
            <v>See notes for:  General government gross debt (National currency).</v>
          </cell>
          <cell r="F159" t="str">
            <v>n/a</v>
          </cell>
          <cell r="G159" t="str">
            <v>n/a</v>
          </cell>
          <cell r="H159" t="str">
            <v>n/a</v>
          </cell>
          <cell r="I159">
            <v>38.292000000000002</v>
          </cell>
          <cell r="J159">
            <v>37.945999999999998</v>
          </cell>
          <cell r="K159">
            <v>37.284999999999997</v>
          </cell>
          <cell r="L159">
            <v>35.804000000000002</v>
          </cell>
          <cell r="M159">
            <v>34.758000000000003</v>
          </cell>
          <cell r="N159">
            <v>33.323</v>
          </cell>
          <cell r="O159">
            <v>30.995000000000001</v>
          </cell>
          <cell r="P159">
            <v>38.243000000000002</v>
          </cell>
          <cell r="Q159">
            <v>39.857999999999997</v>
          </cell>
          <cell r="R159">
            <v>45.185000000000002</v>
          </cell>
          <cell r="S159">
            <v>49.68</v>
          </cell>
          <cell r="T159">
            <v>52.973999999999997</v>
          </cell>
          <cell r="U159">
            <v>56.45</v>
          </cell>
          <cell r="V159">
            <v>58.381</v>
          </cell>
          <cell r="W159">
            <v>60.862000000000002</v>
          </cell>
          <cell r="X159">
            <v>64.164000000000001</v>
          </cell>
          <cell r="Y159">
            <v>61.298999999999999</v>
          </cell>
          <cell r="Z159">
            <v>61.320999999999998</v>
          </cell>
          <cell r="AA159">
            <v>61.24</v>
          </cell>
          <cell r="AB159">
            <v>68.215000000000003</v>
          </cell>
          <cell r="AC159">
            <v>67.742000000000004</v>
          </cell>
          <cell r="AD159">
            <v>72.152000000000001</v>
          </cell>
          <cell r="AE159">
            <v>72.450999999999993</v>
          </cell>
          <cell r="AF159">
            <v>64.58</v>
          </cell>
          <cell r="AG159">
            <v>55.945999999999998</v>
          </cell>
          <cell r="AH159">
            <v>52.57</v>
          </cell>
          <cell r="AI159">
            <v>53.619</v>
          </cell>
          <cell r="AJ159">
            <v>50.110999999999997</v>
          </cell>
          <cell r="AK159">
            <v>48.645000000000003</v>
          </cell>
          <cell r="AL159">
            <v>48.878999999999998</v>
          </cell>
          <cell r="AM159">
            <v>47.787999999999997</v>
          </cell>
          <cell r="AN159">
            <v>46.048000000000002</v>
          </cell>
          <cell r="AO159">
            <v>45.311999999999998</v>
          </cell>
          <cell r="AP159">
            <v>44.588000000000001</v>
          </cell>
          <cell r="AQ159">
            <v>43.863999999999997</v>
          </cell>
          <cell r="AR159">
            <v>57.076727272727275</v>
          </cell>
        </row>
        <row r="160">
          <cell r="A160" t="str">
            <v>Syrian Arab Republic</v>
          </cell>
          <cell r="B160" t="str">
            <v>General government gross debt</v>
          </cell>
          <cell r="C160" t="str">
            <v>Percent of GDP</v>
          </cell>
          <cell r="E160" t="str">
            <v>See notes for:  General government gross debt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182.64099999999999</v>
          </cell>
          <cell r="Q160">
            <v>160.97999999999999</v>
          </cell>
          <cell r="R160">
            <v>165.73400000000001</v>
          </cell>
          <cell r="S160">
            <v>167.68100000000001</v>
          </cell>
          <cell r="T160">
            <v>160.54400000000001</v>
          </cell>
          <cell r="U160">
            <v>151.62100000000001</v>
          </cell>
          <cell r="V160">
            <v>139.995</v>
          </cell>
          <cell r="W160">
            <v>146.11500000000001</v>
          </cell>
          <cell r="X160">
            <v>150.40299999999999</v>
          </cell>
          <cell r="Y160">
            <v>146.642</v>
          </cell>
          <cell r="Z160">
            <v>151.15799999999999</v>
          </cell>
          <cell r="AA160">
            <v>142.89699999999999</v>
          </cell>
          <cell r="AB160">
            <v>131.21299999999999</v>
          </cell>
          <cell r="AC160">
            <v>133.51499999999999</v>
          </cell>
          <cell r="AD160">
            <v>111.61</v>
          </cell>
          <cell r="AE160">
            <v>50.228000000000002</v>
          </cell>
          <cell r="AF160">
            <v>46.933</v>
          </cell>
          <cell r="AG160">
            <v>43.209000000000003</v>
          </cell>
          <cell r="AH160">
            <v>37.399000000000001</v>
          </cell>
          <cell r="AI160">
            <v>31.388000000000002</v>
          </cell>
          <cell r="AJ160">
            <v>29.404</v>
          </cell>
          <cell r="AK160" t="str">
            <v>n/a</v>
          </cell>
          <cell r="AL160" t="str">
            <v>n/a</v>
          </cell>
          <cell r="AM160" t="str">
            <v>n/a</v>
          </cell>
          <cell r="AN160" t="str">
            <v>n/a</v>
          </cell>
          <cell r="AO160" t="str">
            <v>n/a</v>
          </cell>
          <cell r="AP160" t="str">
            <v>n/a</v>
          </cell>
          <cell r="AQ160" t="str">
            <v>n/a</v>
          </cell>
          <cell r="AR160">
            <v>118.15761904761902</v>
          </cell>
        </row>
        <row r="161">
          <cell r="A161" t="str">
            <v>Taiwan Province of China</v>
          </cell>
          <cell r="B161" t="str">
            <v>General government gross debt</v>
          </cell>
          <cell r="C161" t="str">
            <v>Percent of GDP</v>
          </cell>
          <cell r="E161" t="str">
            <v>See notes for:  General government gross debt (National currency).</v>
          </cell>
          <cell r="F161" t="str">
            <v>n/a</v>
          </cell>
          <cell r="G161" t="str">
            <v>n/a</v>
          </cell>
          <cell r="H161" t="str">
            <v>n/a</v>
          </cell>
          <cell r="I161" t="str">
            <v>n/a</v>
          </cell>
          <cell r="J161" t="str">
            <v>n/a</v>
          </cell>
          <cell r="K161" t="str">
            <v>n/a</v>
          </cell>
          <cell r="L161" t="str">
            <v>n/a</v>
          </cell>
          <cell r="M161" t="str">
            <v>n/a</v>
          </cell>
          <cell r="N161" t="str">
            <v>n/a</v>
          </cell>
          <cell r="O161" t="str">
            <v>n/a</v>
          </cell>
          <cell r="P161" t="str">
            <v>n/a</v>
          </cell>
          <cell r="Q161" t="str">
            <v>n/a</v>
          </cell>
          <cell r="R161" t="str">
            <v>n/a</v>
          </cell>
          <cell r="S161" t="str">
            <v>n/a</v>
          </cell>
          <cell r="T161" t="str">
            <v>n/a</v>
          </cell>
          <cell r="U161" t="str">
            <v>n/a</v>
          </cell>
          <cell r="V161" t="str">
            <v>n/a</v>
          </cell>
          <cell r="W161">
            <v>25.361999999999998</v>
          </cell>
          <cell r="X161">
            <v>24.103999999999999</v>
          </cell>
          <cell r="Y161">
            <v>24.071999999999999</v>
          </cell>
          <cell r="Z161">
            <v>26.591000000000001</v>
          </cell>
          <cell r="AA161">
            <v>30.699000000000002</v>
          </cell>
          <cell r="AB161">
            <v>30.405999999999999</v>
          </cell>
          <cell r="AC161">
            <v>32.835000000000001</v>
          </cell>
          <cell r="AD161">
            <v>34.125</v>
          </cell>
          <cell r="AE161">
            <v>34.930999999999997</v>
          </cell>
          <cell r="AF161">
            <v>34.195</v>
          </cell>
          <cell r="AG161">
            <v>33.317</v>
          </cell>
          <cell r="AH161">
            <v>34.682000000000002</v>
          </cell>
          <cell r="AI161">
            <v>38.046999999999997</v>
          </cell>
          <cell r="AJ161">
            <v>38.590000000000003</v>
          </cell>
          <cell r="AK161">
            <v>40.795000000000002</v>
          </cell>
          <cell r="AL161">
            <v>42.499000000000002</v>
          </cell>
          <cell r="AM161">
            <v>42.563000000000002</v>
          </cell>
          <cell r="AN161">
            <v>41.308</v>
          </cell>
          <cell r="AO161">
            <v>38.698999999999998</v>
          </cell>
          <cell r="AP161">
            <v>36.188000000000002</v>
          </cell>
          <cell r="AQ161">
            <v>33.859000000000002</v>
          </cell>
          <cell r="AR161">
            <v>32.183399999999999</v>
          </cell>
        </row>
        <row r="162">
          <cell r="A162" t="str">
            <v>Tajikistan</v>
          </cell>
          <cell r="B162" t="str">
            <v>General government gross debt</v>
          </cell>
          <cell r="C162" t="str">
            <v>Percent of GDP</v>
          </cell>
          <cell r="E162" t="str">
            <v>See notes for:  General government gross debt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96.566999999999993</v>
          </cell>
          <cell r="Y162">
            <v>107.807</v>
          </cell>
          <cell r="Z162">
            <v>111.429</v>
          </cell>
          <cell r="AA162">
            <v>103.249</v>
          </cell>
          <cell r="AB162">
            <v>90.662999999999997</v>
          </cell>
          <cell r="AC162">
            <v>64.332999999999998</v>
          </cell>
          <cell r="AD162">
            <v>43.911999999999999</v>
          </cell>
          <cell r="AE162">
            <v>41.972999999999999</v>
          </cell>
          <cell r="AF162">
            <v>35.29</v>
          </cell>
          <cell r="AG162">
            <v>34.610999999999997</v>
          </cell>
          <cell r="AH162">
            <v>29.843</v>
          </cell>
          <cell r="AI162">
            <v>36.171999999999997</v>
          </cell>
          <cell r="AJ162">
            <v>36.280999999999999</v>
          </cell>
          <cell r="AK162">
            <v>35.348999999999997</v>
          </cell>
          <cell r="AL162">
            <v>34.956000000000003</v>
          </cell>
          <cell r="AM162">
            <v>36.356999999999999</v>
          </cell>
          <cell r="AN162">
            <v>36.548000000000002</v>
          </cell>
          <cell r="AO162">
            <v>36.500999999999998</v>
          </cell>
          <cell r="AP162">
            <v>36.612000000000002</v>
          </cell>
          <cell r="AQ162">
            <v>35.262999999999998</v>
          </cell>
          <cell r="AR162">
            <v>61.962785714285708</v>
          </cell>
        </row>
        <row r="163">
          <cell r="A163" t="str">
            <v>Tanzania</v>
          </cell>
          <cell r="B163" t="str">
            <v>General government gross debt</v>
          </cell>
          <cell r="C163" t="str">
            <v>Percent of GDP</v>
          </cell>
          <cell r="E163" t="str">
            <v>See notes for:  General government gross debt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t="str">
            <v>n/a</v>
          </cell>
          <cell r="R163" t="str">
            <v>n/a</v>
          </cell>
          <cell r="S163" t="str">
            <v>n/a</v>
          </cell>
          <cell r="T163" t="str">
            <v>n/a</v>
          </cell>
          <cell r="U163" t="str">
            <v>n/a</v>
          </cell>
          <cell r="V163" t="str">
            <v>n/a</v>
          </cell>
          <cell r="W163" t="str">
            <v>n/a</v>
          </cell>
          <cell r="X163" t="str">
            <v>n/a</v>
          </cell>
          <cell r="Y163" t="str">
            <v>n/a</v>
          </cell>
          <cell r="Z163" t="str">
            <v>n/a</v>
          </cell>
          <cell r="AA163" t="str">
            <v>n/a</v>
          </cell>
          <cell r="AB163">
            <v>66.561000000000007</v>
          </cell>
          <cell r="AC163">
            <v>63.514000000000003</v>
          </cell>
          <cell r="AD163">
            <v>63.164999999999999</v>
          </cell>
          <cell r="AE163">
            <v>62.82</v>
          </cell>
          <cell r="AF163">
            <v>63.042000000000002</v>
          </cell>
          <cell r="AG163">
            <v>36.985999999999997</v>
          </cell>
          <cell r="AH163">
            <v>35.017000000000003</v>
          </cell>
          <cell r="AI163">
            <v>37.140999999999998</v>
          </cell>
          <cell r="AJ163">
            <v>39.941000000000003</v>
          </cell>
          <cell r="AK163">
            <v>44.393999999999998</v>
          </cell>
          <cell r="AL163">
            <v>47.743000000000002</v>
          </cell>
          <cell r="AM163">
            <v>48.845999999999997</v>
          </cell>
          <cell r="AN163">
            <v>49.325000000000003</v>
          </cell>
          <cell r="AO163">
            <v>49.402000000000001</v>
          </cell>
          <cell r="AP163">
            <v>49.933999999999997</v>
          </cell>
          <cell r="AQ163">
            <v>50.052999999999997</v>
          </cell>
          <cell r="AR163">
            <v>51.258099999999999</v>
          </cell>
        </row>
        <row r="164">
          <cell r="A164" t="str">
            <v>Thailand</v>
          </cell>
          <cell r="B164" t="str">
            <v>General government gross debt</v>
          </cell>
          <cell r="C164" t="str">
            <v>Percent of GDP</v>
          </cell>
          <cell r="E164" t="str">
            <v>See notes for:  General government gross debt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t="str">
            <v>n/a</v>
          </cell>
          <cell r="V164">
            <v>15.193</v>
          </cell>
          <cell r="W164">
            <v>40.454999999999998</v>
          </cell>
          <cell r="X164">
            <v>49.881</v>
          </cell>
          <cell r="Y164">
            <v>56.585000000000001</v>
          </cell>
          <cell r="Z164">
            <v>57.826000000000001</v>
          </cell>
          <cell r="AA164">
            <v>57.521999999999998</v>
          </cell>
          <cell r="AB164">
            <v>55.052</v>
          </cell>
          <cell r="AC164">
            <v>50.689</v>
          </cell>
          <cell r="AD164">
            <v>49.462000000000003</v>
          </cell>
          <cell r="AE164">
            <v>47.360999999999997</v>
          </cell>
          <cell r="AF164">
            <v>41.991999999999997</v>
          </cell>
          <cell r="AG164">
            <v>38.347000000000001</v>
          </cell>
          <cell r="AH164">
            <v>37.267000000000003</v>
          </cell>
          <cell r="AI164">
            <v>45.216999999999999</v>
          </cell>
          <cell r="AJ164">
            <v>42.643999999999998</v>
          </cell>
          <cell r="AK164">
            <v>41.692</v>
          </cell>
          <cell r="AL164">
            <v>44.395000000000003</v>
          </cell>
          <cell r="AM164">
            <v>46.259</v>
          </cell>
          <cell r="AN164">
            <v>48.982999999999997</v>
          </cell>
          <cell r="AO164">
            <v>50.253999999999998</v>
          </cell>
          <cell r="AP164">
            <v>51.167999999999999</v>
          </cell>
          <cell r="AQ164">
            <v>51.664000000000001</v>
          </cell>
          <cell r="AR164">
            <v>45.449062500000004</v>
          </cell>
        </row>
        <row r="165">
          <cell r="A165" t="str">
            <v>Timor-Leste</v>
          </cell>
          <cell r="B165" t="str">
            <v>General government gross debt</v>
          </cell>
          <cell r="C165" t="str">
            <v>Percent of GDP</v>
          </cell>
          <cell r="AR165" t="e">
            <v>#DIV/0!</v>
          </cell>
        </row>
        <row r="166">
          <cell r="A166" t="str">
            <v>Togo</v>
          </cell>
          <cell r="B166" t="str">
            <v>General government gross debt</v>
          </cell>
          <cell r="C166" t="str">
            <v>Percent of GDP</v>
          </cell>
          <cell r="E166" t="str">
            <v>See notes for:  General government gross debt (National currency).</v>
          </cell>
          <cell r="F166" t="str">
            <v>n/a</v>
          </cell>
          <cell r="G166" t="str">
            <v>n/a</v>
          </cell>
          <cell r="H166" t="str">
            <v>n/a</v>
          </cell>
          <cell r="I166" t="str">
            <v>n/a</v>
          </cell>
          <cell r="J166" t="str">
            <v>n/a</v>
          </cell>
          <cell r="K166" t="str">
            <v>n/a</v>
          </cell>
          <cell r="L166" t="str">
            <v>n/a</v>
          </cell>
          <cell r="M166" t="str">
            <v>n/a</v>
          </cell>
          <cell r="N166" t="str">
            <v>n/a</v>
          </cell>
          <cell r="O166" t="str">
            <v>n/a</v>
          </cell>
          <cell r="P166" t="str">
            <v>n/a</v>
          </cell>
          <cell r="Q166" t="str">
            <v>n/a</v>
          </cell>
          <cell r="R166" t="str">
            <v>n/a</v>
          </cell>
          <cell r="S166" t="str">
            <v>n/a</v>
          </cell>
          <cell r="T166" t="str">
            <v>n/a</v>
          </cell>
          <cell r="U166" t="str">
            <v>n/a</v>
          </cell>
          <cell r="V166" t="str">
            <v>n/a</v>
          </cell>
          <cell r="W166" t="str">
            <v>n/a</v>
          </cell>
          <cell r="X166" t="str">
            <v>n/a</v>
          </cell>
          <cell r="Y166" t="str">
            <v>n/a</v>
          </cell>
          <cell r="Z166" t="str">
            <v>n/a</v>
          </cell>
          <cell r="AA166">
            <v>102.265</v>
          </cell>
          <cell r="AB166">
            <v>100.051</v>
          </cell>
          <cell r="AC166">
            <v>101.59699999999999</v>
          </cell>
          <cell r="AD166">
            <v>93.099000000000004</v>
          </cell>
          <cell r="AE166">
            <v>76.896000000000001</v>
          </cell>
          <cell r="AF166">
            <v>85.375</v>
          </cell>
          <cell r="AG166">
            <v>100.842</v>
          </cell>
          <cell r="AH166">
            <v>83.247</v>
          </cell>
          <cell r="AI166">
            <v>67.653999999999996</v>
          </cell>
          <cell r="AJ166">
            <v>32.121000000000002</v>
          </cell>
          <cell r="AK166">
            <v>30.838999999999999</v>
          </cell>
          <cell r="AL166">
            <v>31.619</v>
          </cell>
          <cell r="AM166">
            <v>32.923999999999999</v>
          </cell>
          <cell r="AN166">
            <v>33.622</v>
          </cell>
          <cell r="AO166">
            <v>33.204999999999998</v>
          </cell>
          <cell r="AP166">
            <v>32.710999999999999</v>
          </cell>
          <cell r="AQ166">
            <v>32.146000000000001</v>
          </cell>
          <cell r="AR166">
            <v>79.453272727272719</v>
          </cell>
        </row>
        <row r="167">
          <cell r="A167" t="str">
            <v>Tonga</v>
          </cell>
          <cell r="B167" t="str">
            <v>General government gross debt</v>
          </cell>
          <cell r="C167" t="str">
            <v>Percent of GDP</v>
          </cell>
          <cell r="AR167" t="e">
            <v>#DIV/0!</v>
          </cell>
        </row>
        <row r="168">
          <cell r="A168" t="str">
            <v>Trinidad and Tobago</v>
          </cell>
          <cell r="B168" t="str">
            <v>General government gross debt</v>
          </cell>
          <cell r="C168" t="str">
            <v>Percent of GDP</v>
          </cell>
          <cell r="E168" t="str">
            <v>See notes for:  General government gross debt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56.122999999999998</v>
          </cell>
          <cell r="Z168">
            <v>54.854999999999997</v>
          </cell>
          <cell r="AA168">
            <v>56.521000000000001</v>
          </cell>
          <cell r="AB168">
            <v>59.079000000000001</v>
          </cell>
          <cell r="AC168">
            <v>53.207999999999998</v>
          </cell>
          <cell r="AD168">
            <v>45.177</v>
          </cell>
          <cell r="AE168">
            <v>36.838999999999999</v>
          </cell>
          <cell r="AF168">
            <v>32.575000000000003</v>
          </cell>
          <cell r="AG168">
            <v>28.858000000000001</v>
          </cell>
          <cell r="AH168">
            <v>24.870999999999999</v>
          </cell>
          <cell r="AI168">
            <v>30.818000000000001</v>
          </cell>
          <cell r="AJ168">
            <v>35.890999999999998</v>
          </cell>
          <cell r="AK168">
            <v>32.35</v>
          </cell>
          <cell r="AL168">
            <v>37.317</v>
          </cell>
          <cell r="AM168">
            <v>38.64</v>
          </cell>
          <cell r="AN168">
            <v>40.457999999999998</v>
          </cell>
          <cell r="AO168">
            <v>42.887999999999998</v>
          </cell>
          <cell r="AP168">
            <v>45.442999999999998</v>
          </cell>
          <cell r="AQ168">
            <v>47.718000000000004</v>
          </cell>
          <cell r="AR168">
            <v>42.089615384615385</v>
          </cell>
        </row>
        <row r="169">
          <cell r="A169" t="str">
            <v>Tunisia</v>
          </cell>
          <cell r="B169" t="str">
            <v>General government gross debt</v>
          </cell>
          <cell r="C169" t="str">
            <v>Percent of GDP</v>
          </cell>
          <cell r="E169" t="str">
            <v>See notes for:  General government gross debt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66.061000000000007</v>
          </cell>
          <cell r="R169">
            <v>65.013000000000005</v>
          </cell>
          <cell r="S169">
            <v>66.512</v>
          </cell>
          <cell r="T169">
            <v>66.600999999999999</v>
          </cell>
          <cell r="U169">
            <v>68.36</v>
          </cell>
          <cell r="V169">
            <v>69.353999999999999</v>
          </cell>
          <cell r="W169">
            <v>69.905000000000001</v>
          </cell>
          <cell r="X169">
            <v>61.051000000000002</v>
          </cell>
          <cell r="Y169">
            <v>64.965000000000003</v>
          </cell>
          <cell r="Z169">
            <v>65.944000000000003</v>
          </cell>
          <cell r="AA169">
            <v>67.602000000000004</v>
          </cell>
          <cell r="AB169">
            <v>67.376000000000005</v>
          </cell>
          <cell r="AC169">
            <v>66.376000000000005</v>
          </cell>
          <cell r="AD169">
            <v>53.718000000000004</v>
          </cell>
          <cell r="AE169">
            <v>52.481999999999999</v>
          </cell>
          <cell r="AF169">
            <v>48.790999999999997</v>
          </cell>
          <cell r="AG169">
            <v>45.924999999999997</v>
          </cell>
          <cell r="AH169">
            <v>43.341999999999999</v>
          </cell>
          <cell r="AI169">
            <v>42.783000000000001</v>
          </cell>
          <cell r="AJ169">
            <v>40.423000000000002</v>
          </cell>
          <cell r="AK169">
            <v>42.411999999999999</v>
          </cell>
          <cell r="AL169">
            <v>43.512</v>
          </cell>
          <cell r="AM169">
            <v>49.075000000000003</v>
          </cell>
          <cell r="AN169">
            <v>49.62</v>
          </cell>
          <cell r="AO169">
            <v>48.939</v>
          </cell>
          <cell r="AP169">
            <v>47.539000000000001</v>
          </cell>
          <cell r="AQ169">
            <v>45.73</v>
          </cell>
          <cell r="AR169">
            <v>58.809333333333328</v>
          </cell>
        </row>
        <row r="170">
          <cell r="A170" t="str">
            <v>Turkey</v>
          </cell>
          <cell r="B170" t="str">
            <v>General government gross debt</v>
          </cell>
          <cell r="C170" t="str">
            <v>Percent of GDP</v>
          </cell>
          <cell r="E170" t="str">
            <v>See notes for:  General government gross debt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v>51.561</v>
          </cell>
          <cell r="AA170">
            <v>77.936000000000007</v>
          </cell>
          <cell r="AB170">
            <v>74</v>
          </cell>
          <cell r="AC170">
            <v>67.697999999999993</v>
          </cell>
          <cell r="AD170">
            <v>59.612000000000002</v>
          </cell>
          <cell r="AE170">
            <v>52.71</v>
          </cell>
          <cell r="AF170">
            <v>46.524000000000001</v>
          </cell>
          <cell r="AG170">
            <v>39.92</v>
          </cell>
          <cell r="AH170">
            <v>40.018999999999998</v>
          </cell>
          <cell r="AI170">
            <v>46.122</v>
          </cell>
          <cell r="AJ170">
            <v>42.206000000000003</v>
          </cell>
          <cell r="AK170">
            <v>39.436999999999998</v>
          </cell>
          <cell r="AL170">
            <v>36.042999999999999</v>
          </cell>
          <cell r="AM170">
            <v>34.554000000000002</v>
          </cell>
          <cell r="AN170">
            <v>33.515999999999998</v>
          </cell>
          <cell r="AO170">
            <v>32.814</v>
          </cell>
          <cell r="AP170">
            <v>32.087000000000003</v>
          </cell>
          <cell r="AQ170">
            <v>31.376000000000001</v>
          </cell>
          <cell r="AR170">
            <v>53.145416666666669</v>
          </cell>
        </row>
        <row r="171">
          <cell r="A171" t="str">
            <v>Turkmenistan</v>
          </cell>
          <cell r="B171" t="str">
            <v>General government gross debt</v>
          </cell>
          <cell r="C171" t="str">
            <v>Percent of GDP</v>
          </cell>
          <cell r="E171" t="str">
            <v>See notes for:  General government gross debt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50.652000000000001</v>
          </cell>
          <cell r="X171">
            <v>64.41</v>
          </cell>
          <cell r="Y171">
            <v>52.613999999999997</v>
          </cell>
          <cell r="Z171">
            <v>43.508000000000003</v>
          </cell>
          <cell r="AA171">
            <v>26.899000000000001</v>
          </cell>
          <cell r="AB171">
            <v>19.077999999999999</v>
          </cell>
          <cell r="AC171">
            <v>13.35</v>
          </cell>
          <cell r="AD171">
            <v>9.0079999999999991</v>
          </cell>
          <cell r="AE171">
            <v>5.3789999999999996</v>
          </cell>
          <cell r="AF171">
            <v>3.3340000000000001</v>
          </cell>
          <cell r="AG171">
            <v>2.4159999999999999</v>
          </cell>
          <cell r="AH171">
            <v>2.8090000000000002</v>
          </cell>
          <cell r="AI171">
            <v>2.64</v>
          </cell>
          <cell r="AJ171">
            <v>11.769</v>
          </cell>
          <cell r="AK171">
            <v>15.35</v>
          </cell>
          <cell r="AL171">
            <v>19.809000000000001</v>
          </cell>
          <cell r="AM171">
            <v>22.193999999999999</v>
          </cell>
          <cell r="AN171">
            <v>21.384</v>
          </cell>
          <cell r="AO171">
            <v>15.464</v>
          </cell>
          <cell r="AP171">
            <v>10.491</v>
          </cell>
          <cell r="AQ171">
            <v>6.4560000000000004</v>
          </cell>
          <cell r="AR171">
            <v>21.547733333333337</v>
          </cell>
        </row>
        <row r="172">
          <cell r="A172" t="str">
            <v>Tuvalu</v>
          </cell>
          <cell r="B172" t="str">
            <v>General government gross debt</v>
          </cell>
          <cell r="C172" t="str">
            <v>Percent of GDP</v>
          </cell>
          <cell r="AR172" t="e">
            <v>#DIV/0!</v>
          </cell>
        </row>
        <row r="173">
          <cell r="A173" t="str">
            <v>Uganda</v>
          </cell>
          <cell r="B173" t="str">
            <v>General government gross debt</v>
          </cell>
          <cell r="C173" t="str">
            <v>Percent of GDP</v>
          </cell>
          <cell r="E173" t="str">
            <v>See notes for:  General government gross debt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68.998000000000005</v>
          </cell>
          <cell r="X173">
            <v>67.715000000000003</v>
          </cell>
          <cell r="Y173">
            <v>74.433999999999997</v>
          </cell>
          <cell r="Z173">
            <v>79.551000000000002</v>
          </cell>
          <cell r="AA173">
            <v>81.825000000000003</v>
          </cell>
          <cell r="AB173">
            <v>92.406000000000006</v>
          </cell>
          <cell r="AC173">
            <v>99.573999999999998</v>
          </cell>
          <cell r="AD173">
            <v>78.896000000000001</v>
          </cell>
          <cell r="AE173">
            <v>75.313999999999993</v>
          </cell>
          <cell r="AF173">
            <v>71.808000000000007</v>
          </cell>
          <cell r="AG173">
            <v>23.253</v>
          </cell>
          <cell r="AH173">
            <v>22.529</v>
          </cell>
          <cell r="AI173">
            <v>22.224</v>
          </cell>
          <cell r="AJ173">
            <v>23.315000000000001</v>
          </cell>
          <cell r="AK173">
            <v>29.22</v>
          </cell>
          <cell r="AL173">
            <v>29.407</v>
          </cell>
          <cell r="AM173">
            <v>28.01</v>
          </cell>
          <cell r="AN173">
            <v>28.52</v>
          </cell>
          <cell r="AO173">
            <v>27.433</v>
          </cell>
          <cell r="AP173">
            <v>27.135000000000002</v>
          </cell>
          <cell r="AQ173">
            <v>26.19</v>
          </cell>
          <cell r="AR173">
            <v>60.737466666666677</v>
          </cell>
        </row>
        <row r="174">
          <cell r="A174" t="str">
            <v>Ukraine</v>
          </cell>
          <cell r="B174" t="str">
            <v>General government gross debt</v>
          </cell>
          <cell r="C174" t="str">
            <v>Percent of GDP</v>
          </cell>
          <cell r="E174" t="str">
            <v>See notes for:  General government gross debt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29.88</v>
          </cell>
          <cell r="X174">
            <v>48.128999999999998</v>
          </cell>
          <cell r="Y174">
            <v>60.975999999999999</v>
          </cell>
          <cell r="Z174">
            <v>45.286999999999999</v>
          </cell>
          <cell r="AA174">
            <v>36.548999999999999</v>
          </cell>
          <cell r="AB174">
            <v>33.536999999999999</v>
          </cell>
          <cell r="AC174">
            <v>29.359000000000002</v>
          </cell>
          <cell r="AD174">
            <v>24.745999999999999</v>
          </cell>
          <cell r="AE174">
            <v>17.702000000000002</v>
          </cell>
          <cell r="AF174">
            <v>14.803000000000001</v>
          </cell>
          <cell r="AG174">
            <v>12.313000000000001</v>
          </cell>
          <cell r="AH174">
            <v>20.548999999999999</v>
          </cell>
          <cell r="AI174">
            <v>35.380000000000003</v>
          </cell>
          <cell r="AJ174">
            <v>40.058999999999997</v>
          </cell>
          <cell r="AK174">
            <v>36.5</v>
          </cell>
          <cell r="AL174">
            <v>35.886000000000003</v>
          </cell>
          <cell r="AM174">
            <v>33.204999999999998</v>
          </cell>
          <cell r="AN174">
            <v>31.95</v>
          </cell>
          <cell r="AO174">
            <v>31.928000000000001</v>
          </cell>
          <cell r="AP174">
            <v>32.546999999999997</v>
          </cell>
          <cell r="AQ174">
            <v>33.179000000000002</v>
          </cell>
          <cell r="AR174">
            <v>32.384599999999999</v>
          </cell>
        </row>
        <row r="175">
          <cell r="A175" t="str">
            <v>United Arab Emirates</v>
          </cell>
          <cell r="B175" t="str">
            <v>General government gross debt</v>
          </cell>
          <cell r="C175" t="str">
            <v>Percent of GDP</v>
          </cell>
          <cell r="E175" t="str">
            <v>See notes for:  General government gross debt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4.8150000000000004</v>
          </cell>
          <cell r="Z175">
            <v>3.093</v>
          </cell>
          <cell r="AA175">
            <v>2.69</v>
          </cell>
          <cell r="AB175">
            <v>3.5950000000000002</v>
          </cell>
          <cell r="AC175">
            <v>4.4039999999999999</v>
          </cell>
          <cell r="AD175">
            <v>5.64</v>
          </cell>
          <cell r="AE175">
            <v>6.6319999999999997</v>
          </cell>
          <cell r="AF175">
            <v>6.8</v>
          </cell>
          <cell r="AG175">
            <v>7.8209999999999997</v>
          </cell>
          <cell r="AH175">
            <v>12.518000000000001</v>
          </cell>
          <cell r="AI175">
            <v>22.518999999999998</v>
          </cell>
          <cell r="AJ175">
            <v>21.302</v>
          </cell>
          <cell r="AK175">
            <v>16.888999999999999</v>
          </cell>
          <cell r="AL175">
            <v>14.641</v>
          </cell>
          <cell r="AM175">
            <v>14.29</v>
          </cell>
          <cell r="AN175">
            <v>14.853</v>
          </cell>
          <cell r="AO175">
            <v>15.106</v>
          </cell>
          <cell r="AP175">
            <v>15.077</v>
          </cell>
          <cell r="AQ175">
            <v>14.673</v>
          </cell>
          <cell r="AR175">
            <v>9.1321538461538445</v>
          </cell>
        </row>
        <row r="176">
          <cell r="A176" t="str">
            <v>United Kingdom</v>
          </cell>
          <cell r="B176" t="str">
            <v>General government gross debt</v>
          </cell>
          <cell r="C176" t="str">
            <v>Percent of GDP</v>
          </cell>
          <cell r="E176" t="str">
            <v>See notes for:  General government gross debt (National currency).</v>
          </cell>
          <cell r="F176">
            <v>46.100999999999999</v>
          </cell>
          <cell r="G176">
            <v>49.252000000000002</v>
          </cell>
          <cell r="H176">
            <v>47.558</v>
          </cell>
          <cell r="I176">
            <v>46.512</v>
          </cell>
          <cell r="J176">
            <v>47.027000000000001</v>
          </cell>
          <cell r="K176">
            <v>46.02</v>
          </cell>
          <cell r="L176">
            <v>46.070999999999998</v>
          </cell>
          <cell r="M176">
            <v>44.277000000000001</v>
          </cell>
          <cell r="N176">
            <v>41.872</v>
          </cell>
          <cell r="O176">
            <v>37.023000000000003</v>
          </cell>
          <cell r="P176">
            <v>32.58</v>
          </cell>
          <cell r="Q176">
            <v>31.295999999999999</v>
          </cell>
          <cell r="R176">
            <v>32.795000000000002</v>
          </cell>
          <cell r="S176">
            <v>37.945999999999998</v>
          </cell>
          <cell r="T176">
            <v>43.03</v>
          </cell>
          <cell r="U176">
            <v>46.305</v>
          </cell>
          <cell r="V176">
            <v>48.222999999999999</v>
          </cell>
          <cell r="W176">
            <v>49.265000000000001</v>
          </cell>
          <cell r="X176">
            <v>46.277000000000001</v>
          </cell>
          <cell r="Y176">
            <v>43.654000000000003</v>
          </cell>
          <cell r="Z176">
            <v>40.878999999999998</v>
          </cell>
          <cell r="AA176">
            <v>37.707999999999998</v>
          </cell>
          <cell r="AB176">
            <v>37.243000000000002</v>
          </cell>
          <cell r="AC176">
            <v>38.558999999999997</v>
          </cell>
          <cell r="AD176">
            <v>40.253</v>
          </cell>
          <cell r="AE176">
            <v>42.072000000000003</v>
          </cell>
          <cell r="AF176">
            <v>43.118000000000002</v>
          </cell>
          <cell r="AG176">
            <v>43.91</v>
          </cell>
          <cell r="AH176">
            <v>52.472000000000001</v>
          </cell>
          <cell r="AI176">
            <v>68.373000000000005</v>
          </cell>
          <cell r="AJ176">
            <v>75.117999999999995</v>
          </cell>
          <cell r="AK176">
            <v>82.495000000000005</v>
          </cell>
          <cell r="AL176">
            <v>88.373999999999995</v>
          </cell>
          <cell r="AM176">
            <v>91.373000000000005</v>
          </cell>
          <cell r="AN176">
            <v>92.786000000000001</v>
          </cell>
          <cell r="AO176">
            <v>92.244</v>
          </cell>
          <cell r="AP176">
            <v>90.143000000000001</v>
          </cell>
          <cell r="AQ176">
            <v>86.766999999999996</v>
          </cell>
          <cell r="AR176">
            <v>46.071409090909093</v>
          </cell>
        </row>
        <row r="177">
          <cell r="A177" t="str">
            <v>United States</v>
          </cell>
          <cell r="B177" t="str">
            <v>General government gross debt</v>
          </cell>
          <cell r="C177" t="str">
            <v>Percent of GDP</v>
          </cell>
          <cell r="E177" t="str">
            <v>See notes for:  General government gross debt (National currency).</v>
          </cell>
          <cell r="F177">
            <v>42.277000000000001</v>
          </cell>
          <cell r="G177">
            <v>41.41</v>
          </cell>
          <cell r="H177">
            <v>46.249000000000002</v>
          </cell>
          <cell r="I177">
            <v>49.25</v>
          </cell>
          <cell r="J177">
            <v>50.896000000000001</v>
          </cell>
          <cell r="K177">
            <v>55.75</v>
          </cell>
          <cell r="L177">
            <v>59.198999999999998</v>
          </cell>
          <cell r="M177">
            <v>60.951000000000001</v>
          </cell>
          <cell r="N177">
            <v>61.941000000000003</v>
          </cell>
          <cell r="O177">
            <v>62.209000000000003</v>
          </cell>
          <cell r="P177">
            <v>63.9</v>
          </cell>
          <cell r="Q177">
            <v>68.384</v>
          </cell>
          <cell r="R177">
            <v>70.736000000000004</v>
          </cell>
          <cell r="S177">
            <v>72.417000000000002</v>
          </cell>
          <cell r="T177">
            <v>71.582999999999998</v>
          </cell>
          <cell r="U177">
            <v>71.114999999999995</v>
          </cell>
          <cell r="V177">
            <v>70.299000000000007</v>
          </cell>
          <cell r="W177">
            <v>67.795000000000002</v>
          </cell>
          <cell r="X177">
            <v>64.572999999999993</v>
          </cell>
          <cell r="Y177">
            <v>60.843000000000004</v>
          </cell>
          <cell r="Z177">
            <v>54.835000000000001</v>
          </cell>
          <cell r="AA177">
            <v>54.747</v>
          </cell>
          <cell r="AB177">
            <v>57.118000000000002</v>
          </cell>
          <cell r="AC177">
            <v>60.424999999999997</v>
          </cell>
          <cell r="AD177">
            <v>68.269000000000005</v>
          </cell>
          <cell r="AE177">
            <v>67.864999999999995</v>
          </cell>
          <cell r="AF177">
            <v>66.625</v>
          </cell>
          <cell r="AG177">
            <v>67.161000000000001</v>
          </cell>
          <cell r="AH177">
            <v>76.137</v>
          </cell>
          <cell r="AI177">
            <v>89.879000000000005</v>
          </cell>
          <cell r="AJ177">
            <v>98.522999999999996</v>
          </cell>
          <cell r="AK177">
            <v>102.937</v>
          </cell>
          <cell r="AL177">
            <v>106.599</v>
          </cell>
          <cell r="AM177">
            <v>110.17</v>
          </cell>
          <cell r="AN177">
            <v>111.89700000000001</v>
          </cell>
          <cell r="AO177">
            <v>112.48099999999999</v>
          </cell>
          <cell r="AP177">
            <v>112.84699999999999</v>
          </cell>
          <cell r="AQ177">
            <v>112.992</v>
          </cell>
          <cell r="AR177">
            <v>70.280272727272703</v>
          </cell>
        </row>
        <row r="178">
          <cell r="A178" t="str">
            <v>Uruguay</v>
          </cell>
          <cell r="B178" t="str">
            <v>General government gross debt</v>
          </cell>
          <cell r="C178" t="str">
            <v>Percent of GDP</v>
          </cell>
          <cell r="E178" t="str">
            <v>See notes for:  General government gross debt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t="str">
            <v>n/a</v>
          </cell>
          <cell r="Z178" t="str">
            <v>n/a</v>
          </cell>
          <cell r="AA178">
            <v>50.914000000000001</v>
          </cell>
          <cell r="AB178">
            <v>107.155</v>
          </cell>
          <cell r="AC178">
            <v>104.625</v>
          </cell>
          <cell r="AD178">
            <v>90.138999999999996</v>
          </cell>
          <cell r="AE178">
            <v>77.623999999999995</v>
          </cell>
          <cell r="AF178">
            <v>71.150000000000006</v>
          </cell>
          <cell r="AG178">
            <v>64.426000000000002</v>
          </cell>
          <cell r="AH178">
            <v>63.296999999999997</v>
          </cell>
          <cell r="AI178">
            <v>62.668999999999997</v>
          </cell>
          <cell r="AJ178">
            <v>58.362000000000002</v>
          </cell>
          <cell r="AK178">
            <v>54.185000000000002</v>
          </cell>
          <cell r="AL178">
            <v>49.048000000000002</v>
          </cell>
          <cell r="AM178">
            <v>47.24</v>
          </cell>
          <cell r="AN178">
            <v>45.002000000000002</v>
          </cell>
          <cell r="AO178">
            <v>42.725000000000001</v>
          </cell>
          <cell r="AP178">
            <v>39.848999999999997</v>
          </cell>
          <cell r="AQ178">
            <v>36.892000000000003</v>
          </cell>
          <cell r="AR178">
            <v>73.14054545454546</v>
          </cell>
        </row>
        <row r="179">
          <cell r="A179" t="str">
            <v>Uzbekistan</v>
          </cell>
          <cell r="B179" t="str">
            <v>General government gross debt</v>
          </cell>
          <cell r="C179" t="str">
            <v>Percent of GDP</v>
          </cell>
          <cell r="E179" t="str">
            <v>See notes for:  General government gross debt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0</v>
          </cell>
          <cell r="S179">
            <v>0</v>
          </cell>
          <cell r="T179">
            <v>0</v>
          </cell>
          <cell r="U179">
            <v>0</v>
          </cell>
          <cell r="V179">
            <v>0</v>
          </cell>
          <cell r="W179">
            <v>0</v>
          </cell>
          <cell r="X179">
            <v>29.38</v>
          </cell>
          <cell r="Y179">
            <v>29.355</v>
          </cell>
          <cell r="Z179">
            <v>42.125999999999998</v>
          </cell>
          <cell r="AA179">
            <v>59.375</v>
          </cell>
          <cell r="AB179">
            <v>54.597999999999999</v>
          </cell>
          <cell r="AC179">
            <v>41.636000000000003</v>
          </cell>
          <cell r="AD179">
            <v>35.121000000000002</v>
          </cell>
          <cell r="AE179">
            <v>28.193000000000001</v>
          </cell>
          <cell r="AF179">
            <v>21.34</v>
          </cell>
          <cell r="AG179">
            <v>15.786</v>
          </cell>
          <cell r="AH179">
            <v>12.733000000000001</v>
          </cell>
          <cell r="AI179">
            <v>10.981</v>
          </cell>
          <cell r="AJ179">
            <v>9.9610000000000003</v>
          </cell>
          <cell r="AK179">
            <v>9.1010000000000009</v>
          </cell>
          <cell r="AL179">
            <v>8.7509999999999994</v>
          </cell>
          <cell r="AM179">
            <v>8.4969999999999999</v>
          </cell>
          <cell r="AN179">
            <v>8.5239999999999991</v>
          </cell>
          <cell r="AO179">
            <v>8.6270000000000007</v>
          </cell>
          <cell r="AP179">
            <v>8.7639999999999993</v>
          </cell>
          <cell r="AQ179">
            <v>8.9670000000000005</v>
          </cell>
          <cell r="AR179">
            <v>19.984299999999998</v>
          </cell>
        </row>
        <row r="180">
          <cell r="A180" t="str">
            <v>Vanuatu</v>
          </cell>
          <cell r="B180" t="str">
            <v>General government gross debt</v>
          </cell>
          <cell r="C180" t="str">
            <v>Percent of GDP</v>
          </cell>
          <cell r="AR180" t="e">
            <v>#DIV/0!</v>
          </cell>
        </row>
        <row r="181">
          <cell r="A181" t="str">
            <v>Venezuela</v>
          </cell>
          <cell r="B181" t="str">
            <v>General government gross debt</v>
          </cell>
          <cell r="C181" t="str">
            <v>Percent of GDP</v>
          </cell>
          <cell r="E181" t="str">
            <v>See notes for:  General government gross debt (National currency).</v>
          </cell>
          <cell r="F181" t="str">
            <v>n/a</v>
          </cell>
          <cell r="G181" t="str">
            <v>n/a</v>
          </cell>
          <cell r="H181" t="str">
            <v>n/a</v>
          </cell>
          <cell r="I181" t="str">
            <v>n/a</v>
          </cell>
          <cell r="J181" t="str">
            <v>n/a</v>
          </cell>
          <cell r="K181" t="str">
            <v>n/a</v>
          </cell>
          <cell r="L181" t="str">
            <v>n/a</v>
          </cell>
          <cell r="M181" t="str">
            <v>n/a</v>
          </cell>
          <cell r="N181" t="str">
            <v>n/a</v>
          </cell>
          <cell r="O181" t="str">
            <v>n/a</v>
          </cell>
          <cell r="P181" t="str">
            <v>n/a</v>
          </cell>
          <cell r="Q181" t="str">
            <v>n/a</v>
          </cell>
          <cell r="R181" t="str">
            <v>n/a</v>
          </cell>
          <cell r="S181" t="str">
            <v>n/a</v>
          </cell>
          <cell r="T181">
            <v>71.875</v>
          </cell>
          <cell r="U181">
            <v>66.903999999999996</v>
          </cell>
          <cell r="V181">
            <v>59.87</v>
          </cell>
          <cell r="W181">
            <v>40.094999999999999</v>
          </cell>
          <cell r="X181">
            <v>37.06</v>
          </cell>
          <cell r="Y181">
            <v>38.081000000000003</v>
          </cell>
          <cell r="Z181">
            <v>31.893000000000001</v>
          </cell>
          <cell r="AA181">
            <v>34.497</v>
          </cell>
          <cell r="AB181">
            <v>46.454000000000001</v>
          </cell>
          <cell r="AC181">
            <v>49.293999999999997</v>
          </cell>
          <cell r="AD181">
            <v>42.918999999999997</v>
          </cell>
          <cell r="AE181">
            <v>33.729999999999997</v>
          </cell>
          <cell r="AF181">
            <v>28.379000000000001</v>
          </cell>
          <cell r="AG181">
            <v>29.863</v>
          </cell>
          <cell r="AH181">
            <v>26.308</v>
          </cell>
          <cell r="AI181">
            <v>33.76</v>
          </cell>
          <cell r="AJ181">
            <v>40.201999999999998</v>
          </cell>
          <cell r="AK181">
            <v>45.502000000000002</v>
          </cell>
          <cell r="AL181">
            <v>51.561</v>
          </cell>
          <cell r="AM181">
            <v>56.828000000000003</v>
          </cell>
          <cell r="AN181">
            <v>62.015999999999998</v>
          </cell>
          <cell r="AO181">
            <v>67.022999999999996</v>
          </cell>
          <cell r="AP181">
            <v>71.805000000000007</v>
          </cell>
          <cell r="AQ181">
            <v>76.822999999999993</v>
          </cell>
          <cell r="AR181">
            <v>42.038111111111107</v>
          </cell>
        </row>
        <row r="182">
          <cell r="A182" t="str">
            <v>Vietnam</v>
          </cell>
          <cell r="B182" t="str">
            <v>General government gross debt</v>
          </cell>
          <cell r="C182" t="str">
            <v>Percent of GDP</v>
          </cell>
          <cell r="E182" t="str">
            <v>See notes for:  General government gross debt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t="str">
            <v>n/a</v>
          </cell>
          <cell r="Y182" t="str">
            <v>n/a</v>
          </cell>
          <cell r="Z182" t="str">
            <v>n/a</v>
          </cell>
          <cell r="AA182">
            <v>34.415999999999997</v>
          </cell>
          <cell r="AB182">
            <v>33.253</v>
          </cell>
          <cell r="AC182">
            <v>36.936999999999998</v>
          </cell>
          <cell r="AD182">
            <v>38.343000000000004</v>
          </cell>
          <cell r="AE182">
            <v>34.283999999999999</v>
          </cell>
          <cell r="AF182">
            <v>34.801000000000002</v>
          </cell>
          <cell r="AG182">
            <v>35.97</v>
          </cell>
          <cell r="AH182">
            <v>31.88</v>
          </cell>
          <cell r="AI182">
            <v>38.356999999999999</v>
          </cell>
          <cell r="AJ182">
            <v>38.262999999999998</v>
          </cell>
          <cell r="AK182">
            <v>37.972000000000001</v>
          </cell>
          <cell r="AL182">
            <v>37.322000000000003</v>
          </cell>
          <cell r="AM182">
            <v>36.466000000000001</v>
          </cell>
          <cell r="AN182">
            <v>35.646999999999998</v>
          </cell>
          <cell r="AO182">
            <v>34.438000000000002</v>
          </cell>
          <cell r="AP182">
            <v>33.401000000000003</v>
          </cell>
          <cell r="AQ182">
            <v>32.323999999999998</v>
          </cell>
          <cell r="AR182">
            <v>35.861454545454542</v>
          </cell>
        </row>
        <row r="183">
          <cell r="A183" t="str">
            <v>Republic of Yemen</v>
          </cell>
          <cell r="B183" t="str">
            <v>General government gross debt</v>
          </cell>
          <cell r="C183" t="str">
            <v>Percent of GDP</v>
          </cell>
          <cell r="E183" t="str">
            <v>See notes for:  General government gross debt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t="str">
            <v>n/a</v>
          </cell>
          <cell r="V183" t="str">
            <v>n/a</v>
          </cell>
          <cell r="W183" t="str">
            <v>n/a</v>
          </cell>
          <cell r="X183" t="str">
            <v>n/a</v>
          </cell>
          <cell r="Y183">
            <v>96.525999999999996</v>
          </cell>
          <cell r="Z183">
            <v>61.216999999999999</v>
          </cell>
          <cell r="AA183">
            <v>60.679000000000002</v>
          </cell>
          <cell r="AB183">
            <v>57.826999999999998</v>
          </cell>
          <cell r="AC183">
            <v>56.823</v>
          </cell>
          <cell r="AD183">
            <v>52.067999999999998</v>
          </cell>
          <cell r="AE183">
            <v>43.801000000000002</v>
          </cell>
          <cell r="AF183">
            <v>40.841000000000001</v>
          </cell>
          <cell r="AG183">
            <v>40.406999999999996</v>
          </cell>
          <cell r="AH183">
            <v>36.418999999999997</v>
          </cell>
          <cell r="AI183">
            <v>49.85</v>
          </cell>
          <cell r="AJ183">
            <v>40.902999999999999</v>
          </cell>
          <cell r="AK183">
            <v>42.521999999999998</v>
          </cell>
          <cell r="AL183">
            <v>43.43</v>
          </cell>
          <cell r="AM183">
            <v>44.890999999999998</v>
          </cell>
          <cell r="AN183">
            <v>46.645000000000003</v>
          </cell>
          <cell r="AO183">
            <v>48.107999999999997</v>
          </cell>
          <cell r="AP183">
            <v>49.47</v>
          </cell>
          <cell r="AQ183">
            <v>50.033000000000001</v>
          </cell>
          <cell r="AR183">
            <v>52.298692307692313</v>
          </cell>
        </row>
        <row r="184">
          <cell r="A184" t="str">
            <v>Zambia</v>
          </cell>
          <cell r="B184" t="str">
            <v>General government gross debt</v>
          </cell>
          <cell r="C184" t="str">
            <v>Percent of GDP</v>
          </cell>
          <cell r="E184" t="str">
            <v>See notes for:  General government gross debt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v>235.596</v>
          </cell>
          <cell r="AB184">
            <v>203.68</v>
          </cell>
          <cell r="AC184">
            <v>180.02500000000001</v>
          </cell>
          <cell r="AD184">
            <v>148.59100000000001</v>
          </cell>
          <cell r="AE184">
            <v>87.897000000000006</v>
          </cell>
          <cell r="AF184">
            <v>29.797999999999998</v>
          </cell>
          <cell r="AG184">
            <v>26.712</v>
          </cell>
          <cell r="AH184">
            <v>23.484000000000002</v>
          </cell>
          <cell r="AI184">
            <v>26.885000000000002</v>
          </cell>
          <cell r="AJ184">
            <v>25.756</v>
          </cell>
          <cell r="AK184">
            <v>26.071999999999999</v>
          </cell>
          <cell r="AL184">
            <v>26.629000000000001</v>
          </cell>
          <cell r="AM184">
            <v>24.84</v>
          </cell>
          <cell r="AN184">
            <v>22.991</v>
          </cell>
          <cell r="AO184">
            <v>21.236999999999998</v>
          </cell>
          <cell r="AP184">
            <v>19.55</v>
          </cell>
          <cell r="AQ184">
            <v>17.940000000000001</v>
          </cell>
          <cell r="AR184">
            <v>92.226909090909103</v>
          </cell>
        </row>
        <row r="185">
          <cell r="A185" t="str">
            <v>Zimbabwe</v>
          </cell>
          <cell r="B185" t="str">
            <v>General government gross debt</v>
          </cell>
          <cell r="C185" t="str">
            <v>Percent of GDP</v>
          </cell>
          <cell r="E185" t="str">
            <v>See notes for:  General government gross debt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51.343000000000004</v>
          </cell>
          <cell r="AF185">
            <v>58.228000000000002</v>
          </cell>
          <cell r="AG185">
            <v>64.853999999999999</v>
          </cell>
          <cell r="AH185">
            <v>91.454999999999998</v>
          </cell>
          <cell r="AI185">
            <v>95.037999999999997</v>
          </cell>
          <cell r="AJ185">
            <v>56.487000000000002</v>
          </cell>
          <cell r="AK185">
            <v>70.328000000000003</v>
          </cell>
          <cell r="AL185">
            <v>68.843999999999994</v>
          </cell>
          <cell r="AM185">
            <v>67.268000000000001</v>
          </cell>
          <cell r="AN185">
            <v>65.674999999999997</v>
          </cell>
          <cell r="AO185">
            <v>63.192</v>
          </cell>
          <cell r="AP185">
            <v>54.609000000000002</v>
          </cell>
          <cell r="AQ185">
            <v>53.529000000000003</v>
          </cell>
          <cell r="AR185">
            <v>69.676142857142864</v>
          </cell>
        </row>
      </sheetData>
      <sheetData sheetId="2">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v>
          </cell>
        </row>
        <row r="2">
          <cell r="A2" t="str">
            <v>Afghanistan</v>
          </cell>
          <cell r="B2" t="str">
            <v>Current account balance</v>
          </cell>
          <cell r="C2" t="str">
            <v>Percent of GDP</v>
          </cell>
          <cell r="E2" t="str">
            <v>See notes for:  Gross domestic product, current prices (National currency) Current account balance (U.S. dollars).</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-3.6040000000000001</v>
          </cell>
          <cell r="AC2">
            <v>-16.478999999999999</v>
          </cell>
          <cell r="AD2">
            <v>-4.66</v>
          </cell>
          <cell r="AE2">
            <v>-2.6749999999999998</v>
          </cell>
          <cell r="AF2">
            <v>-5.5789999999999997</v>
          </cell>
          <cell r="AG2">
            <v>1.3109999999999999</v>
          </cell>
          <cell r="AH2">
            <v>0.85299999999999998</v>
          </cell>
          <cell r="AI2">
            <v>-2.7970000000000002</v>
          </cell>
          <cell r="AJ2">
            <v>1.6679999999999999</v>
          </cell>
          <cell r="AK2">
            <v>-9.1999999999999998E-2</v>
          </cell>
          <cell r="AL2">
            <v>-1.0860000000000001</v>
          </cell>
          <cell r="AM2">
            <v>-2.577</v>
          </cell>
          <cell r="AN2">
            <v>-4.41</v>
          </cell>
          <cell r="AO2">
            <v>-4.5620000000000003</v>
          </cell>
          <cell r="AP2">
            <v>-5.0709999999999997</v>
          </cell>
          <cell r="AQ2">
            <v>-4.6360000000000001</v>
          </cell>
          <cell r="AR2">
            <v>-3.2053999999999996</v>
          </cell>
        </row>
        <row r="3">
          <cell r="A3" t="str">
            <v>Albania</v>
          </cell>
          <cell r="B3" t="str">
            <v>Current account balance</v>
          </cell>
          <cell r="C3" t="str">
            <v>Percent of GDP</v>
          </cell>
          <cell r="E3" t="str">
            <v>See notes for:  Gross domestic product, current prices (National currency) Current account balance (U.S. dollars).</v>
          </cell>
          <cell r="F3">
            <v>5.7000000000000002E-2</v>
          </cell>
          <cell r="G3">
            <v>-0.48299999999999998</v>
          </cell>
          <cell r="H3">
            <v>-2.4039999999999999</v>
          </cell>
          <cell r="I3">
            <v>-1.681</v>
          </cell>
          <cell r="J3">
            <v>-1.3979999999999999</v>
          </cell>
          <cell r="K3">
            <v>-1.23</v>
          </cell>
          <cell r="L3">
            <v>0.06</v>
          </cell>
          <cell r="M3">
            <v>0.28199999999999997</v>
          </cell>
          <cell r="N3">
            <v>-1.046</v>
          </cell>
          <cell r="O3">
            <v>-2.8570000000000002</v>
          </cell>
          <cell r="P3">
            <v>-4.58</v>
          </cell>
          <cell r="Q3">
            <v>-13.132999999999999</v>
          </cell>
          <cell r="R3">
            <v>-8.6920000000000002</v>
          </cell>
          <cell r="S3">
            <v>1.778</v>
          </cell>
          <cell r="T3">
            <v>-3.9350000000000001</v>
          </cell>
          <cell r="U3">
            <v>-2.09</v>
          </cell>
          <cell r="V3">
            <v>-5.6769999999999996</v>
          </cell>
          <cell r="W3">
            <v>-10.057</v>
          </cell>
          <cell r="X3">
            <v>-3.274</v>
          </cell>
          <cell r="Y3">
            <v>2.2360000000000002</v>
          </cell>
          <cell r="Z3">
            <v>-3.6840000000000002</v>
          </cell>
          <cell r="AA3">
            <v>-3.07</v>
          </cell>
          <cell r="AB3">
            <v>-7.1630000000000003</v>
          </cell>
          <cell r="AC3">
            <v>-4.9729999999999999</v>
          </cell>
          <cell r="AD3">
            <v>-3.9889999999999999</v>
          </cell>
          <cell r="AE3">
            <v>-6.1</v>
          </cell>
          <cell r="AF3">
            <v>-5.6440000000000001</v>
          </cell>
          <cell r="AG3">
            <v>-10.371</v>
          </cell>
          <cell r="AH3">
            <v>-15.117000000000001</v>
          </cell>
          <cell r="AI3">
            <v>-13.544</v>
          </cell>
          <cell r="AJ3">
            <v>-11.614000000000001</v>
          </cell>
          <cell r="AK3">
            <v>-13.25</v>
          </cell>
          <cell r="AL3">
            <v>-13.237</v>
          </cell>
          <cell r="AM3">
            <v>-12.452999999999999</v>
          </cell>
          <cell r="AN3">
            <v>-11.343</v>
          </cell>
          <cell r="AO3">
            <v>-10.035</v>
          </cell>
          <cell r="AP3">
            <v>-8.8719999999999999</v>
          </cell>
          <cell r="AQ3">
            <v>-7.9770000000000003</v>
          </cell>
          <cell r="AR3">
            <v>-6.6337727272727278</v>
          </cell>
        </row>
        <row r="4">
          <cell r="A4" t="str">
            <v>Algeria</v>
          </cell>
          <cell r="B4" t="str">
            <v>Current account balance</v>
          </cell>
          <cell r="C4" t="str">
            <v>Percent of GDP</v>
          </cell>
          <cell r="E4" t="str">
            <v>See notes for:  Gross domestic product, current prices (National currency) Current account balance (U.S. dollars).</v>
          </cell>
          <cell r="F4">
            <v>0.57099999999999995</v>
          </cell>
          <cell r="G4">
            <v>-0.47199999999999998</v>
          </cell>
          <cell r="H4">
            <v>-0.97299999999999998</v>
          </cell>
          <cell r="I4">
            <v>-0.17899999999999999</v>
          </cell>
          <cell r="J4">
            <v>0.14399999999999999</v>
          </cell>
          <cell r="K4">
            <v>1.66</v>
          </cell>
          <cell r="L4">
            <v>-3.6230000000000002</v>
          </cell>
          <cell r="M4">
            <v>0.223</v>
          </cell>
          <cell r="N4">
            <v>-3.6779999999999999</v>
          </cell>
          <cell r="O4">
            <v>-1.9650000000000001</v>
          </cell>
          <cell r="P4">
            <v>2.181</v>
          </cell>
          <cell r="Q4">
            <v>5.1210000000000004</v>
          </cell>
          <cell r="R4">
            <v>2.621</v>
          </cell>
          <cell r="S4">
            <v>1.589</v>
          </cell>
          <cell r="T4">
            <v>-4.3339999999999996</v>
          </cell>
          <cell r="U4">
            <v>-5.3179999999999996</v>
          </cell>
          <cell r="V4">
            <v>2.6579999999999999</v>
          </cell>
          <cell r="W4">
            <v>7.1609999999999996</v>
          </cell>
          <cell r="X4">
            <v>-1.8879999999999999</v>
          </cell>
          <cell r="Y4">
            <v>4.1000000000000002E-2</v>
          </cell>
          <cell r="Z4">
            <v>16.699000000000002</v>
          </cell>
          <cell r="AA4">
            <v>12.896000000000001</v>
          </cell>
          <cell r="AB4">
            <v>7.68</v>
          </cell>
          <cell r="AC4">
            <v>12.978999999999999</v>
          </cell>
          <cell r="AD4">
            <v>13.025</v>
          </cell>
          <cell r="AE4">
            <v>20.521999999999998</v>
          </cell>
          <cell r="AF4">
            <v>24.683</v>
          </cell>
          <cell r="AG4">
            <v>22.783999999999999</v>
          </cell>
          <cell r="AH4">
            <v>20.062999999999999</v>
          </cell>
          <cell r="AI4">
            <v>0.29799999999999999</v>
          </cell>
          <cell r="AJ4">
            <v>7.5449999999999999</v>
          </cell>
          <cell r="AK4">
            <v>10.29</v>
          </cell>
          <cell r="AL4">
            <v>9.984</v>
          </cell>
          <cell r="AM4">
            <v>7.9029999999999996</v>
          </cell>
          <cell r="AN4">
            <v>6.2670000000000003</v>
          </cell>
          <cell r="AO4">
            <v>5.4539999999999997</v>
          </cell>
          <cell r="AP4">
            <v>5.0449999999999999</v>
          </cell>
          <cell r="AQ4">
            <v>4.601</v>
          </cell>
          <cell r="AR4">
            <v>8.1498181818181799</v>
          </cell>
        </row>
        <row r="5">
          <cell r="A5" t="str">
            <v>Angola</v>
          </cell>
          <cell r="B5" t="str">
            <v>Current account balance</v>
          </cell>
          <cell r="C5" t="str">
            <v>Percent of GDP</v>
          </cell>
          <cell r="E5" t="str">
            <v>See notes for:  Gross domestic product, current prices (National currency) Current account balance (U.S. dollars).</v>
          </cell>
          <cell r="F5">
            <v>1.395</v>
          </cell>
          <cell r="G5">
            <v>-3.91</v>
          </cell>
          <cell r="H5">
            <v>-10.561</v>
          </cell>
          <cell r="I5">
            <v>-7.3630000000000004</v>
          </cell>
          <cell r="J5">
            <v>-3.302</v>
          </cell>
          <cell r="K5">
            <v>-1.591</v>
          </cell>
          <cell r="L5">
            <v>-10.077</v>
          </cell>
          <cell r="M5">
            <v>1.131</v>
          </cell>
          <cell r="N5">
            <v>-9.2070000000000007</v>
          </cell>
          <cell r="O5">
            <v>-1.651</v>
          </cell>
          <cell r="P5">
            <v>1.2999999999999999E-2</v>
          </cell>
          <cell r="Q5">
            <v>-1.1990000000000001</v>
          </cell>
          <cell r="R5">
            <v>-8.2059999999999995</v>
          </cell>
          <cell r="S5">
            <v>-9.5289999999999999</v>
          </cell>
          <cell r="T5">
            <v>-6.4790000000000001</v>
          </cell>
          <cell r="U5">
            <v>-12.06</v>
          </cell>
          <cell r="V5">
            <v>-4.827</v>
          </cell>
          <cell r="W5">
            <v>-12.486000000000001</v>
          </cell>
          <cell r="X5">
            <v>-31.274999999999999</v>
          </cell>
          <cell r="Y5">
            <v>-29.841999999999999</v>
          </cell>
          <cell r="Z5">
            <v>9.4339999999999993</v>
          </cell>
          <cell r="AA5">
            <v>-17.327000000000002</v>
          </cell>
          <cell r="AB5">
            <v>-1.431</v>
          </cell>
          <cell r="AC5">
            <v>-5.5919999999999996</v>
          </cell>
          <cell r="AD5">
            <v>3.76</v>
          </cell>
          <cell r="AE5">
            <v>18.728000000000002</v>
          </cell>
          <cell r="AF5">
            <v>29.568000000000001</v>
          </cell>
          <cell r="AG5">
            <v>21.736000000000001</v>
          </cell>
          <cell r="AH5">
            <v>12.746</v>
          </cell>
          <cell r="AI5">
            <v>-8.8870000000000005</v>
          </cell>
          <cell r="AJ5">
            <v>10.378</v>
          </cell>
          <cell r="AK5">
            <v>8.1069999999999993</v>
          </cell>
          <cell r="AL5">
            <v>9.7170000000000005</v>
          </cell>
          <cell r="AM5">
            <v>6.1829999999999998</v>
          </cell>
          <cell r="AN5">
            <v>4.0750000000000002</v>
          </cell>
          <cell r="AO5">
            <v>0.47199999999999998</v>
          </cell>
          <cell r="AP5">
            <v>-2.5489999999999999</v>
          </cell>
          <cell r="AQ5">
            <v>-5.0279999999999996</v>
          </cell>
          <cell r="AR5">
            <v>-1.5759090909090914</v>
          </cell>
        </row>
        <row r="6">
          <cell r="A6" t="str">
            <v>Antigua and Barbuda</v>
          </cell>
          <cell r="B6" t="str">
            <v>Current account balance</v>
          </cell>
          <cell r="C6" t="str">
            <v>Percent of GDP</v>
          </cell>
          <cell r="E6" t="str">
            <v>See notes for:  Gross domestic product, current prices (National currency) Current account balance (U.S. dollars).</v>
          </cell>
          <cell r="F6">
            <v>-14.135999999999999</v>
          </cell>
          <cell r="G6">
            <v>-25.134</v>
          </cell>
          <cell r="H6">
            <v>-24.957000000000001</v>
          </cell>
          <cell r="I6">
            <v>-4.9139999999999997</v>
          </cell>
          <cell r="J6">
            <v>-0.23899999999999999</v>
          </cell>
          <cell r="K6">
            <v>-11.808</v>
          </cell>
          <cell r="L6">
            <v>-45.054000000000002</v>
          </cell>
          <cell r="M6">
            <v>-22.702000000000002</v>
          </cell>
          <cell r="N6">
            <v>-22.003</v>
          </cell>
          <cell r="O6">
            <v>-18.395</v>
          </cell>
          <cell r="P6">
            <v>-6.5490000000000004</v>
          </cell>
          <cell r="Q6">
            <v>-6.23</v>
          </cell>
          <cell r="R6">
            <v>-1.9219999999999999</v>
          </cell>
          <cell r="S6">
            <v>2.7349999999999999</v>
          </cell>
          <cell r="T6">
            <v>-1.0489999999999999</v>
          </cell>
          <cell r="U6">
            <v>-8.6999999999999994E-2</v>
          </cell>
          <cell r="V6">
            <v>-9.093</v>
          </cell>
          <cell r="W6">
            <v>-6.7619999999999996</v>
          </cell>
          <cell r="X6">
            <v>-6.2430000000000003</v>
          </cell>
          <cell r="Y6">
            <v>-7.6719999999999997</v>
          </cell>
          <cell r="Z6">
            <v>-8.4770000000000003</v>
          </cell>
          <cell r="AA6">
            <v>-7.31</v>
          </cell>
          <cell r="AB6">
            <v>-10.218</v>
          </cell>
          <cell r="AC6">
            <v>-11.488</v>
          </cell>
          <cell r="AD6">
            <v>-13.068</v>
          </cell>
          <cell r="AE6">
            <v>-18.79</v>
          </cell>
          <cell r="AF6">
            <v>-27.8</v>
          </cell>
          <cell r="AG6">
            <v>-30.606000000000002</v>
          </cell>
          <cell r="AH6">
            <v>-27.344000000000001</v>
          </cell>
          <cell r="AI6">
            <v>-19.231999999999999</v>
          </cell>
          <cell r="AJ6">
            <v>-12.945</v>
          </cell>
          <cell r="AK6">
            <v>-10.78</v>
          </cell>
          <cell r="AL6">
            <v>-13.686</v>
          </cell>
          <cell r="AM6">
            <v>-15.471</v>
          </cell>
          <cell r="AN6">
            <v>-16.643000000000001</v>
          </cell>
          <cell r="AO6">
            <v>-16.507000000000001</v>
          </cell>
          <cell r="AP6">
            <v>-16.097999999999999</v>
          </cell>
          <cell r="AQ6">
            <v>-15.615</v>
          </cell>
          <cell r="AR6">
            <v>-10.951363636363636</v>
          </cell>
        </row>
        <row r="7">
          <cell r="A7" t="str">
            <v>Argentina</v>
          </cell>
          <cell r="B7" t="str">
            <v>Current account balance</v>
          </cell>
          <cell r="C7" t="str">
            <v>Percent of GDP</v>
          </cell>
          <cell r="E7" t="str">
            <v>See notes for:  Gross domestic product, current prices (National currency) Current account balance (U.S. dollars).</v>
          </cell>
          <cell r="F7">
            <v>-1.2310000000000001</v>
          </cell>
          <cell r="G7">
            <v>-3.371</v>
          </cell>
          <cell r="H7">
            <v>-3.4609999999999999</v>
          </cell>
          <cell r="I7">
            <v>-2.343</v>
          </cell>
          <cell r="J7">
            <v>-2.137</v>
          </cell>
          <cell r="K7">
            <v>-1.08</v>
          </cell>
          <cell r="L7">
            <v>-2.6960000000000002</v>
          </cell>
          <cell r="M7">
            <v>-3.8959999999999999</v>
          </cell>
          <cell r="N7">
            <v>-1.2350000000000001</v>
          </cell>
          <cell r="O7">
            <v>1.34</v>
          </cell>
          <cell r="P7">
            <v>3.3010000000000002</v>
          </cell>
          <cell r="Q7">
            <v>-0.22600000000000001</v>
          </cell>
          <cell r="R7">
            <v>-2.8279999999999998</v>
          </cell>
          <cell r="S7">
            <v>-3.4009999999999998</v>
          </cell>
          <cell r="T7">
            <v>-4.266</v>
          </cell>
          <cell r="U7">
            <v>-1.978</v>
          </cell>
          <cell r="V7">
            <v>-2.4809999999999999</v>
          </cell>
          <cell r="W7">
            <v>-4.1360000000000001</v>
          </cell>
          <cell r="X7">
            <v>-4.8369999999999997</v>
          </cell>
          <cell r="Y7">
            <v>-4.1980000000000004</v>
          </cell>
          <cell r="Z7">
            <v>-3.1480000000000001</v>
          </cell>
          <cell r="AA7">
            <v>-1.4059999999999999</v>
          </cell>
          <cell r="AB7">
            <v>8.5350000000000001</v>
          </cell>
          <cell r="AC7">
            <v>6.2850000000000001</v>
          </cell>
          <cell r="AD7">
            <v>1.7370000000000001</v>
          </cell>
          <cell r="AE7">
            <v>2.5680000000000001</v>
          </cell>
          <cell r="AF7">
            <v>3.234</v>
          </cell>
          <cell r="AG7">
            <v>2.363</v>
          </cell>
          <cell r="AH7">
            <v>1.5580000000000001</v>
          </cell>
          <cell r="AI7">
            <v>2.0590000000000002</v>
          </cell>
          <cell r="AJ7">
            <v>0.59399999999999997</v>
          </cell>
          <cell r="AK7">
            <v>-0.501</v>
          </cell>
          <cell r="AL7">
            <v>-0.70099999999999996</v>
          </cell>
          <cell r="AM7">
            <v>-1.1439999999999999</v>
          </cell>
          <cell r="AN7">
            <v>-1.524</v>
          </cell>
          <cell r="AO7">
            <v>-1.5049999999999999</v>
          </cell>
          <cell r="AP7">
            <v>-1.6859999999999999</v>
          </cell>
          <cell r="AQ7">
            <v>-1.9079999999999999</v>
          </cell>
          <cell r="AR7">
            <v>-5.3272727272727256E-2</v>
          </cell>
        </row>
        <row r="8">
          <cell r="A8" t="str">
            <v>Armenia</v>
          </cell>
          <cell r="B8" t="str">
            <v>Current account balance</v>
          </cell>
          <cell r="C8" t="str">
            <v>Percent of GDP</v>
          </cell>
          <cell r="E8" t="str">
            <v>See notes for:  Gross domestic product, current prices (National currency) Current account balance (U.S. dollars).</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v>-46.28</v>
          </cell>
          <cell r="S8">
            <v>-5.9930000000000003</v>
          </cell>
          <cell r="T8">
            <v>3.8039999999999998</v>
          </cell>
          <cell r="U8">
            <v>-16.972000000000001</v>
          </cell>
          <cell r="V8">
            <v>-18.202000000000002</v>
          </cell>
          <cell r="W8">
            <v>-18.706</v>
          </cell>
          <cell r="X8">
            <v>-22.094000000000001</v>
          </cell>
          <cell r="Y8">
            <v>-16.632999999999999</v>
          </cell>
          <cell r="Z8">
            <v>-14.561999999999999</v>
          </cell>
          <cell r="AA8">
            <v>-9.4640000000000004</v>
          </cell>
          <cell r="AB8">
            <v>-6.2279999999999998</v>
          </cell>
          <cell r="AC8">
            <v>-6.7889999999999997</v>
          </cell>
          <cell r="AD8">
            <v>-0.54900000000000004</v>
          </cell>
          <cell r="AE8">
            <v>-1.05</v>
          </cell>
          <cell r="AF8">
            <v>-1.835</v>
          </cell>
          <cell r="AG8">
            <v>-6.4009999999999998</v>
          </cell>
          <cell r="AH8">
            <v>-11.849</v>
          </cell>
          <cell r="AI8">
            <v>-15.805</v>
          </cell>
          <cell r="AJ8">
            <v>-14.653</v>
          </cell>
          <cell r="AK8">
            <v>-12.321</v>
          </cell>
          <cell r="AL8">
            <v>-11.042999999999999</v>
          </cell>
          <cell r="AM8">
            <v>-9.5069999999999997</v>
          </cell>
          <cell r="AN8">
            <v>-8.3889999999999993</v>
          </cell>
          <cell r="AO8">
            <v>-7.5119999999999996</v>
          </cell>
          <cell r="AP8">
            <v>-7.0990000000000002</v>
          </cell>
          <cell r="AQ8">
            <v>-6.9279999999999999</v>
          </cell>
          <cell r="AR8">
            <v>-12.129100000000003</v>
          </cell>
        </row>
        <row r="9">
          <cell r="A9" t="str">
            <v>Australia</v>
          </cell>
          <cell r="B9" t="str">
            <v>Current account balance</v>
          </cell>
          <cell r="C9" t="str">
            <v>Percent of GDP</v>
          </cell>
          <cell r="E9" t="str">
            <v>See notes for:  Gross domestic product, current prices (National currency) Current account balance (U.S. dollars).</v>
          </cell>
          <cell r="F9">
            <v>-2.774</v>
          </cell>
          <cell r="G9">
            <v>-4.4420000000000002</v>
          </cell>
          <cell r="H9">
            <v>-4.4889999999999999</v>
          </cell>
          <cell r="I9">
            <v>-3.504</v>
          </cell>
          <cell r="J9">
            <v>-4.5019999999999998</v>
          </cell>
          <cell r="K9">
            <v>-5.2290000000000001</v>
          </cell>
          <cell r="L9">
            <v>-5.4329999999999998</v>
          </cell>
          <cell r="M9">
            <v>-3.7090000000000001</v>
          </cell>
          <cell r="N9">
            <v>-3.7919999999999998</v>
          </cell>
          <cell r="O9">
            <v>-5.9880000000000004</v>
          </cell>
          <cell r="P9">
            <v>-4.8150000000000004</v>
          </cell>
          <cell r="Q9">
            <v>-3.254</v>
          </cell>
          <cell r="R9">
            <v>-3.2370000000000001</v>
          </cell>
          <cell r="S9">
            <v>-2.9740000000000002</v>
          </cell>
          <cell r="T9">
            <v>-4.4409999999999998</v>
          </cell>
          <cell r="U9">
            <v>-4.9009999999999998</v>
          </cell>
          <cell r="V9">
            <v>-3.3639999999999999</v>
          </cell>
          <cell r="W9">
            <v>-2.8140000000000001</v>
          </cell>
          <cell r="X9">
            <v>-4.6420000000000003</v>
          </cell>
          <cell r="Y9">
            <v>-5.226</v>
          </cell>
          <cell r="Z9">
            <v>-3.84</v>
          </cell>
          <cell r="AA9">
            <v>-2.0110000000000001</v>
          </cell>
          <cell r="AB9">
            <v>-3.65</v>
          </cell>
          <cell r="AC9">
            <v>-5.2869999999999999</v>
          </cell>
          <cell r="AD9">
            <v>-6.069</v>
          </cell>
          <cell r="AE9">
            <v>-5.73</v>
          </cell>
          <cell r="AF9">
            <v>-5.327</v>
          </cell>
          <cell r="AG9">
            <v>-6.19</v>
          </cell>
          <cell r="AH9">
            <v>-4.3220000000000001</v>
          </cell>
          <cell r="AI9">
            <v>-4.2370000000000001</v>
          </cell>
          <cell r="AJ9">
            <v>-2.8439999999999999</v>
          </cell>
          <cell r="AK9">
            <v>-2.2170000000000001</v>
          </cell>
          <cell r="AL9">
            <v>-4.6139999999999999</v>
          </cell>
          <cell r="AM9">
            <v>-5.08</v>
          </cell>
          <cell r="AN9">
            <v>-5.7789999999999999</v>
          </cell>
          <cell r="AO9">
            <v>-5.9029999999999996</v>
          </cell>
          <cell r="AP9">
            <v>-6.1280000000000001</v>
          </cell>
          <cell r="AQ9">
            <v>-6.1210000000000004</v>
          </cell>
          <cell r="AR9">
            <v>-4.1541818181818178</v>
          </cell>
        </row>
        <row r="10">
          <cell r="A10" t="str">
            <v>Austria</v>
          </cell>
          <cell r="B10" t="str">
            <v>Current account balance</v>
          </cell>
          <cell r="C10" t="str">
            <v>Percent of GDP</v>
          </cell>
          <cell r="E10" t="str">
            <v>See notes for:  Gross domestic product, current prices (National currency) Current account balance (U.S. dollars).</v>
          </cell>
          <cell r="F10">
            <v>-5.149</v>
          </cell>
          <cell r="G10">
            <v>-3.8050000000000002</v>
          </cell>
          <cell r="H10">
            <v>0.82299999999999995</v>
          </cell>
          <cell r="I10">
            <v>0.16800000000000001</v>
          </cell>
          <cell r="J10">
            <v>-0.35599999999999998</v>
          </cell>
          <cell r="K10">
            <v>-0.221</v>
          </cell>
          <cell r="L10">
            <v>-3.2000000000000001E-2</v>
          </cell>
          <cell r="M10" t="str">
            <v>--</v>
          </cell>
          <cell r="N10">
            <v>-0.183</v>
          </cell>
          <cell r="O10">
            <v>0.188</v>
          </cell>
          <cell r="P10">
            <v>0.70599999999999996</v>
          </cell>
          <cell r="Q10">
            <v>3.5000000000000003E-2</v>
          </cell>
          <cell r="R10">
            <v>-0.35299999999999998</v>
          </cell>
          <cell r="S10">
            <v>-0.76100000000000001</v>
          </cell>
          <cell r="T10">
            <v>-1.627</v>
          </cell>
          <cell r="U10">
            <v>-2.895</v>
          </cell>
          <cell r="V10">
            <v>-2.879</v>
          </cell>
          <cell r="W10">
            <v>-2.4670000000000001</v>
          </cell>
          <cell r="X10">
            <v>-1.639</v>
          </cell>
          <cell r="Y10">
            <v>-1.667</v>
          </cell>
          <cell r="Z10">
            <v>-0.73299999999999998</v>
          </cell>
          <cell r="AA10">
            <v>-0.81699999999999995</v>
          </cell>
          <cell r="AB10">
            <v>2.6619999999999999</v>
          </cell>
          <cell r="AC10">
            <v>1.681</v>
          </cell>
          <cell r="AD10">
            <v>2.1960000000000002</v>
          </cell>
          <cell r="AE10">
            <v>2.165</v>
          </cell>
          <cell r="AF10">
            <v>2.8010000000000002</v>
          </cell>
          <cell r="AG10">
            <v>3.51</v>
          </cell>
          <cell r="AH10">
            <v>4.8650000000000002</v>
          </cell>
          <cell r="AI10">
            <v>2.7250000000000001</v>
          </cell>
          <cell r="AJ10">
            <v>2.9540000000000002</v>
          </cell>
          <cell r="AK10">
            <v>1.1879999999999999</v>
          </cell>
          <cell r="AL10">
            <v>1.3740000000000001</v>
          </cell>
          <cell r="AM10">
            <v>1.3680000000000001</v>
          </cell>
          <cell r="AN10">
            <v>1.516</v>
          </cell>
          <cell r="AO10">
            <v>1.617</v>
          </cell>
          <cell r="AP10">
            <v>1.623</v>
          </cell>
          <cell r="AQ10">
            <v>1.617</v>
          </cell>
          <cell r="AR10">
            <v>0.52954545454545476</v>
          </cell>
        </row>
        <row r="11">
          <cell r="A11" t="str">
            <v>Azerbaijan</v>
          </cell>
          <cell r="B11" t="str">
            <v>Current account balance</v>
          </cell>
          <cell r="C11" t="str">
            <v>Percent of GDP</v>
          </cell>
          <cell r="E11" t="str">
            <v>See notes for:  Gross domestic product, current prices (National currency) Current account balance (U.S. dollars).</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-16.597999999999999</v>
          </cell>
          <cell r="S11">
            <v>-12.199</v>
          </cell>
          <cell r="T11">
            <v>-5.4610000000000003</v>
          </cell>
          <cell r="U11">
            <v>-13.164999999999999</v>
          </cell>
          <cell r="V11">
            <v>-25.893999999999998</v>
          </cell>
          <cell r="W11">
            <v>-23.11</v>
          </cell>
          <cell r="X11">
            <v>-31.882999999999999</v>
          </cell>
          <cell r="Y11">
            <v>-13.09</v>
          </cell>
          <cell r="Z11">
            <v>-3.5390000000000001</v>
          </cell>
          <cell r="AA11">
            <v>-0.90700000000000003</v>
          </cell>
          <cell r="AB11">
            <v>-12.321</v>
          </cell>
          <cell r="AC11">
            <v>-27.774999999999999</v>
          </cell>
          <cell r="AD11">
            <v>-29.824000000000002</v>
          </cell>
          <cell r="AE11">
            <v>1.2629999999999999</v>
          </cell>
          <cell r="AF11">
            <v>17.632000000000001</v>
          </cell>
          <cell r="AG11">
            <v>27.256</v>
          </cell>
          <cell r="AH11">
            <v>35.476999999999997</v>
          </cell>
          <cell r="AI11">
            <v>23.628</v>
          </cell>
          <cell r="AJ11">
            <v>29.091000000000001</v>
          </cell>
          <cell r="AK11">
            <v>26.311</v>
          </cell>
          <cell r="AL11">
            <v>21.789000000000001</v>
          </cell>
          <cell r="AM11">
            <v>16.422999999999998</v>
          </cell>
          <cell r="AN11">
            <v>10.88</v>
          </cell>
          <cell r="AO11">
            <v>7.2510000000000003</v>
          </cell>
          <cell r="AP11">
            <v>5.0430000000000001</v>
          </cell>
          <cell r="AQ11">
            <v>5.0419999999999998</v>
          </cell>
          <cell r="AR11">
            <v>-2.7554000000000007</v>
          </cell>
        </row>
        <row r="12">
          <cell r="A12" t="str">
            <v>The Bahamas</v>
          </cell>
          <cell r="B12" t="str">
            <v>Current account balance</v>
          </cell>
          <cell r="C12" t="str">
            <v>Percent of GDP</v>
          </cell>
          <cell r="E12" t="str">
            <v>See notes for:  Gross domestic product, current prices (National currency) Current account balance (U.S. dollars).</v>
          </cell>
          <cell r="F12">
            <v>-0.80300000000000005</v>
          </cell>
          <cell r="G12">
            <v>-4.1859999999999999</v>
          </cell>
          <cell r="H12">
            <v>-2.952</v>
          </cell>
          <cell r="I12">
            <v>-1.583</v>
          </cell>
          <cell r="J12">
            <v>-1.825</v>
          </cell>
          <cell r="K12">
            <v>-1.389</v>
          </cell>
          <cell r="L12">
            <v>-1.048</v>
          </cell>
          <cell r="M12">
            <v>-1.611</v>
          </cell>
          <cell r="N12">
            <v>-1.88</v>
          </cell>
          <cell r="O12">
            <v>-2.3969999999999998</v>
          </cell>
          <cell r="P12">
            <v>-1.177</v>
          </cell>
          <cell r="Q12">
            <v>-1.728</v>
          </cell>
          <cell r="R12">
            <v>2.21</v>
          </cell>
          <cell r="S12">
            <v>3.097</v>
          </cell>
          <cell r="T12">
            <v>-0.80800000000000005</v>
          </cell>
          <cell r="U12">
            <v>-3.6349999999999998</v>
          </cell>
          <cell r="V12">
            <v>-6.3109999999999999</v>
          </cell>
          <cell r="W12">
            <v>-13.404</v>
          </cell>
          <cell r="X12">
            <v>-18.597000000000001</v>
          </cell>
          <cell r="Y12">
            <v>-4.0140000000000002</v>
          </cell>
          <cell r="Z12">
            <v>-9.9870000000000001</v>
          </cell>
          <cell r="AA12">
            <v>-9.1069999999999993</v>
          </cell>
          <cell r="AB12">
            <v>-6.077</v>
          </cell>
          <cell r="AC12">
            <v>-4.609</v>
          </cell>
          <cell r="AD12">
            <v>-2.4039999999999999</v>
          </cell>
          <cell r="AE12">
            <v>-8.4329999999999998</v>
          </cell>
          <cell r="AF12">
            <v>-17.695</v>
          </cell>
          <cell r="AG12">
            <v>-16.378</v>
          </cell>
          <cell r="AH12">
            <v>-14.913</v>
          </cell>
          <cell r="AI12">
            <v>-11.446999999999999</v>
          </cell>
          <cell r="AJ12">
            <v>-11.689</v>
          </cell>
          <cell r="AK12">
            <v>-16.977</v>
          </cell>
          <cell r="AL12">
            <v>-18.390999999999998</v>
          </cell>
          <cell r="AM12">
            <v>-19.350999999999999</v>
          </cell>
          <cell r="AN12">
            <v>-17.512</v>
          </cell>
          <cell r="AO12">
            <v>-14.662000000000001</v>
          </cell>
          <cell r="AP12">
            <v>-12.734</v>
          </cell>
          <cell r="AQ12">
            <v>-12.225</v>
          </cell>
          <cell r="AR12">
            <v>-7.9128636363636362</v>
          </cell>
        </row>
        <row r="13">
          <cell r="A13" t="str">
            <v>Bahrain</v>
          </cell>
          <cell r="B13" t="str">
            <v>Current account balance</v>
          </cell>
          <cell r="C13" t="str">
            <v>Percent of GDP</v>
          </cell>
          <cell r="E13" t="str">
            <v>See notes for:  Gross domestic product, current prices (National currency) Current account balance (U.S. dollars).</v>
          </cell>
          <cell r="F13">
            <v>16.777999999999999</v>
          </cell>
          <cell r="G13">
            <v>24.893000000000001</v>
          </cell>
          <cell r="H13">
            <v>21.532</v>
          </cell>
          <cell r="I13">
            <v>10.067</v>
          </cell>
          <cell r="J13">
            <v>2.423</v>
          </cell>
          <cell r="K13">
            <v>-2.2389999999999999</v>
          </cell>
          <cell r="L13">
            <v>-2.411</v>
          </cell>
          <cell r="M13">
            <v>-6.4859999999999998</v>
          </cell>
          <cell r="N13">
            <v>5.0010000000000003</v>
          </cell>
          <cell r="O13">
            <v>-4.6749999999999998</v>
          </cell>
          <cell r="P13">
            <v>1.542</v>
          </cell>
          <cell r="Q13">
            <v>-13.048999999999999</v>
          </cell>
          <cell r="R13">
            <v>-17.398</v>
          </cell>
          <cell r="S13">
            <v>-6.4989999999999997</v>
          </cell>
          <cell r="T13">
            <v>-4.58</v>
          </cell>
          <cell r="U13">
            <v>4.0599999999999996</v>
          </cell>
          <cell r="V13">
            <v>4.2679999999999998</v>
          </cell>
          <cell r="W13">
            <v>-0.48899999999999999</v>
          </cell>
          <cell r="X13">
            <v>-12.589</v>
          </cell>
          <cell r="Y13">
            <v>-0.33800000000000002</v>
          </cell>
          <cell r="Z13">
            <v>10.619</v>
          </cell>
          <cell r="AA13">
            <v>2.8359999999999999</v>
          </cell>
          <cell r="AB13">
            <v>-0.65500000000000003</v>
          </cell>
          <cell r="AC13">
            <v>2.016</v>
          </cell>
          <cell r="AD13">
            <v>4.2229999999999999</v>
          </cell>
          <cell r="AE13">
            <v>10.968</v>
          </cell>
          <cell r="AF13">
            <v>13.808</v>
          </cell>
          <cell r="AG13">
            <v>15.74</v>
          </cell>
          <cell r="AH13">
            <v>10.189</v>
          </cell>
          <cell r="AI13">
            <v>2.903</v>
          </cell>
          <cell r="AJ13">
            <v>3.4340000000000002</v>
          </cell>
          <cell r="AK13">
            <v>4.1769999999999996</v>
          </cell>
          <cell r="AL13">
            <v>7.1420000000000003</v>
          </cell>
          <cell r="AM13">
            <v>9.5410000000000004</v>
          </cell>
          <cell r="AN13">
            <v>9.0150000000000006</v>
          </cell>
          <cell r="AO13">
            <v>8.8859999999999992</v>
          </cell>
          <cell r="AP13">
            <v>8.1059999999999999</v>
          </cell>
          <cell r="AQ13">
            <v>6.7169999999999996</v>
          </cell>
          <cell r="AR13">
            <v>1.5993636363636361</v>
          </cell>
        </row>
        <row r="14">
          <cell r="A14" t="str">
            <v>Bangladesh</v>
          </cell>
          <cell r="B14" t="str">
            <v>Current account balance</v>
          </cell>
          <cell r="C14" t="str">
            <v>Percent of GDP</v>
          </cell>
          <cell r="E14" t="str">
            <v>See notes for:  Gross domestic product, current prices (National currency) Current account balance (U.S. dollars).</v>
          </cell>
          <cell r="F14">
            <v>-1.2749999999999999</v>
          </cell>
          <cell r="G14">
            <v>-3.6190000000000002</v>
          </cell>
          <cell r="H14">
            <v>-3.8</v>
          </cell>
          <cell r="I14">
            <v>-2.2000000000000002</v>
          </cell>
          <cell r="J14">
            <v>-3</v>
          </cell>
          <cell r="K14">
            <v>-3.5</v>
          </cell>
          <cell r="L14">
            <v>-2.6</v>
          </cell>
          <cell r="M14">
            <v>-2</v>
          </cell>
          <cell r="N14">
            <v>-4.4000000000000004</v>
          </cell>
          <cell r="O14">
            <v>-4.3</v>
          </cell>
          <cell r="P14">
            <v>-3.1</v>
          </cell>
          <cell r="Q14">
            <v>-1.1000000000000001</v>
          </cell>
          <cell r="R14">
            <v>-0.4</v>
          </cell>
          <cell r="S14">
            <v>-0.4</v>
          </cell>
          <cell r="T14">
            <v>-0.9</v>
          </cell>
          <cell r="U14">
            <v>-2.2999999999999998</v>
          </cell>
          <cell r="V14">
            <v>-2.4</v>
          </cell>
          <cell r="W14">
            <v>-1.534</v>
          </cell>
          <cell r="X14">
            <v>-1.05</v>
          </cell>
          <cell r="Y14">
            <v>-0.875</v>
          </cell>
          <cell r="Z14">
            <v>-1.44</v>
          </cell>
          <cell r="AA14">
            <v>-0.91200000000000003</v>
          </cell>
          <cell r="AB14">
            <v>0.33600000000000002</v>
          </cell>
          <cell r="AC14">
            <v>0.32300000000000001</v>
          </cell>
          <cell r="AD14">
            <v>-0.32200000000000001</v>
          </cell>
          <cell r="AE14">
            <v>1.2E-2</v>
          </cell>
          <cell r="AF14">
            <v>1.1719999999999999</v>
          </cell>
          <cell r="AG14">
            <v>0.83399999999999996</v>
          </cell>
          <cell r="AH14">
            <v>1.389</v>
          </cell>
          <cell r="AI14">
            <v>2.8029999999999999</v>
          </cell>
          <cell r="AJ14">
            <v>1.6639999999999999</v>
          </cell>
          <cell r="AK14">
            <v>-0.42699999999999999</v>
          </cell>
          <cell r="AL14">
            <v>-1.0269999999999999</v>
          </cell>
          <cell r="AM14">
            <v>-0.63400000000000001</v>
          </cell>
          <cell r="AN14">
            <v>-0.19800000000000001</v>
          </cell>
          <cell r="AO14">
            <v>0.104</v>
          </cell>
          <cell r="AP14">
            <v>0.23300000000000001</v>
          </cell>
          <cell r="AQ14">
            <v>1.0999999999999999E-2</v>
          </cell>
          <cell r="AR14">
            <v>-0.39213636363636367</v>
          </cell>
        </row>
        <row r="15">
          <cell r="A15" t="str">
            <v>Barbados</v>
          </cell>
          <cell r="B15" t="str">
            <v>Current account balance</v>
          </cell>
          <cell r="C15" t="str">
            <v>Percent of GDP</v>
          </cell>
          <cell r="E15" t="str">
            <v>See notes for:  Gross domestic product, current prices (National currency) Current account balance (U.S. dollars).</v>
          </cell>
          <cell r="F15">
            <v>-2.8010000000000002</v>
          </cell>
          <cell r="G15">
            <v>-11.797000000000001</v>
          </cell>
          <cell r="H15">
            <v>-3.7250000000000001</v>
          </cell>
          <cell r="I15">
            <v>-4.3520000000000003</v>
          </cell>
          <cell r="J15">
            <v>0.86699999999999999</v>
          </cell>
          <cell r="K15">
            <v>0.34699999999999998</v>
          </cell>
          <cell r="L15">
            <v>-1.077</v>
          </cell>
          <cell r="M15">
            <v>-3.278</v>
          </cell>
          <cell r="N15">
            <v>0.13500000000000001</v>
          </cell>
          <cell r="O15">
            <v>-0.13800000000000001</v>
          </cell>
          <cell r="P15">
            <v>-1.9450000000000001</v>
          </cell>
          <cell r="Q15">
            <v>-1.218</v>
          </cell>
          <cell r="R15">
            <v>7.7839999999999998</v>
          </cell>
          <cell r="S15">
            <v>3.4889999999999999</v>
          </cell>
          <cell r="T15">
            <v>6.7560000000000002</v>
          </cell>
          <cell r="U15">
            <v>2.6539999999999999</v>
          </cell>
          <cell r="V15">
            <v>3.8290000000000002</v>
          </cell>
          <cell r="W15">
            <v>-1.5049999999999999</v>
          </cell>
          <cell r="X15">
            <v>-3.13</v>
          </cell>
          <cell r="Y15">
            <v>-4.8040000000000003</v>
          </cell>
          <cell r="Z15">
            <v>-3.9049999999999998</v>
          </cell>
          <cell r="AA15">
            <v>-3.96</v>
          </cell>
          <cell r="AB15">
            <v>-5.5350000000000001</v>
          </cell>
          <cell r="AC15">
            <v>-3.9660000000000002</v>
          </cell>
          <cell r="AD15">
            <v>-8.3170000000000002</v>
          </cell>
          <cell r="AE15">
            <v>-7.9610000000000003</v>
          </cell>
          <cell r="AF15">
            <v>-4.8470000000000004</v>
          </cell>
          <cell r="AG15">
            <v>-2.7010000000000001</v>
          </cell>
          <cell r="AH15">
            <v>-9.5890000000000004</v>
          </cell>
          <cell r="AI15">
            <v>-5.6120000000000001</v>
          </cell>
          <cell r="AJ15">
            <v>-8.2040000000000006</v>
          </cell>
          <cell r="AK15">
            <v>-8.3789999999999996</v>
          </cell>
          <cell r="AL15">
            <v>-8.34</v>
          </cell>
          <cell r="AM15">
            <v>-7.0830000000000002</v>
          </cell>
          <cell r="AN15">
            <v>-6.2640000000000002</v>
          </cell>
          <cell r="AO15">
            <v>-5.2969999999999997</v>
          </cell>
          <cell r="AP15">
            <v>-4.5979999999999999</v>
          </cell>
          <cell r="AQ15">
            <v>-3.5550000000000002</v>
          </cell>
          <cell r="AR15">
            <v>-2.775727272727273</v>
          </cell>
        </row>
        <row r="16">
          <cell r="A16" t="str">
            <v>Belarus</v>
          </cell>
          <cell r="B16" t="str">
            <v>Current account balance</v>
          </cell>
          <cell r="C16" t="str">
            <v>Percent of GDP</v>
          </cell>
          <cell r="E16" t="str">
            <v>See notes for:  Gross domestic product, current prices (National currency) Current account balance (U.S. dollars).</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5.39</v>
          </cell>
          <cell r="S16">
            <v>-11.88</v>
          </cell>
          <cell r="T16">
            <v>-9.1440000000000001</v>
          </cell>
          <cell r="U16">
            <v>-13.544</v>
          </cell>
          <cell r="V16">
            <v>-3.5579999999999998</v>
          </cell>
          <cell r="W16">
            <v>-6.0949999999999998</v>
          </cell>
          <cell r="X16">
            <v>-6.6779999999999999</v>
          </cell>
          <cell r="Y16">
            <v>-1.5960000000000001</v>
          </cell>
          <cell r="Z16">
            <v>-3.2480000000000002</v>
          </cell>
          <cell r="AA16">
            <v>-3.2440000000000002</v>
          </cell>
          <cell r="AB16">
            <v>-2.2869999999999999</v>
          </cell>
          <cell r="AC16">
            <v>-2.391</v>
          </cell>
          <cell r="AD16">
            <v>-5.2530000000000001</v>
          </cell>
          <cell r="AE16">
            <v>1.4419999999999999</v>
          </cell>
          <cell r="AF16">
            <v>-3.919</v>
          </cell>
          <cell r="AG16">
            <v>-6.7140000000000004</v>
          </cell>
          <cell r="AH16">
            <v>-8.2110000000000003</v>
          </cell>
          <cell r="AI16">
            <v>-12.554</v>
          </cell>
          <cell r="AJ16">
            <v>-14.99</v>
          </cell>
          <cell r="AK16">
            <v>-10.407999999999999</v>
          </cell>
          <cell r="AL16">
            <v>-6.1630000000000003</v>
          </cell>
          <cell r="AM16">
            <v>-6.5419999999999998</v>
          </cell>
          <cell r="AN16">
            <v>-6.3550000000000004</v>
          </cell>
          <cell r="AO16">
            <v>-6.1109999999999998</v>
          </cell>
          <cell r="AP16">
            <v>-5.9950000000000001</v>
          </cell>
          <cell r="AQ16">
            <v>-5.9269999999999996</v>
          </cell>
          <cell r="AR16">
            <v>-5.9440999999999997</v>
          </cell>
        </row>
        <row r="17">
          <cell r="A17" t="str">
            <v>Belgium</v>
          </cell>
          <cell r="B17" t="str">
            <v>Current account balance</v>
          </cell>
          <cell r="C17" t="str">
            <v>Percent of GDP</v>
          </cell>
          <cell r="E17" t="str">
            <v>See notes for:  Gross domestic product, current prices (National currency) Current account balance (U.S. dollars).</v>
          </cell>
          <cell r="F17">
            <v>-3.952</v>
          </cell>
          <cell r="G17">
            <v>-4.0289999999999999</v>
          </cell>
          <cell r="H17">
            <v>-2.8519999999999999</v>
          </cell>
          <cell r="I17">
            <v>-0.57499999999999996</v>
          </cell>
          <cell r="J17">
            <v>-6.7000000000000004E-2</v>
          </cell>
          <cell r="K17">
            <v>0.78700000000000003</v>
          </cell>
          <cell r="L17">
            <v>2.5819999999999999</v>
          </cell>
          <cell r="M17">
            <v>1.895</v>
          </cell>
          <cell r="N17">
            <v>2.2429999999999999</v>
          </cell>
          <cell r="O17">
            <v>2.218</v>
          </cell>
          <cell r="P17">
            <v>1.7889999999999999</v>
          </cell>
          <cell r="Q17">
            <v>2.2839999999999998</v>
          </cell>
          <cell r="R17">
            <v>2.875</v>
          </cell>
          <cell r="S17">
            <v>5.0620000000000003</v>
          </cell>
          <cell r="T17">
            <v>5.1929999999999996</v>
          </cell>
          <cell r="U17">
            <v>5.4039999999999999</v>
          </cell>
          <cell r="V17">
            <v>5.0149999999999997</v>
          </cell>
          <cell r="W17">
            <v>5.5350000000000001</v>
          </cell>
          <cell r="X17">
            <v>5.1790000000000003</v>
          </cell>
          <cell r="Y17">
            <v>7.8760000000000003</v>
          </cell>
          <cell r="Z17">
            <v>4.0250000000000004</v>
          </cell>
          <cell r="AA17">
            <v>3.3929999999999998</v>
          </cell>
          <cell r="AB17">
            <v>4.4740000000000002</v>
          </cell>
          <cell r="AC17">
            <v>3.419</v>
          </cell>
          <cell r="AD17">
            <v>3.181</v>
          </cell>
          <cell r="AE17">
            <v>1.9750000000000001</v>
          </cell>
          <cell r="AF17">
            <v>1.861</v>
          </cell>
          <cell r="AG17">
            <v>1.617</v>
          </cell>
          <cell r="AH17">
            <v>-1.643</v>
          </cell>
          <cell r="AI17">
            <v>-1.67</v>
          </cell>
          <cell r="AJ17">
            <v>1.46</v>
          </cell>
          <cell r="AK17">
            <v>-0.123</v>
          </cell>
          <cell r="AL17">
            <v>-0.27600000000000002</v>
          </cell>
          <cell r="AM17">
            <v>0.38800000000000001</v>
          </cell>
          <cell r="AN17">
            <v>0.88300000000000001</v>
          </cell>
          <cell r="AO17">
            <v>1.177</v>
          </cell>
          <cell r="AP17">
            <v>1.327</v>
          </cell>
          <cell r="AQ17">
            <v>1.4410000000000001</v>
          </cell>
          <cell r="AR17">
            <v>3.0991363636363629</v>
          </cell>
        </row>
        <row r="18">
          <cell r="A18" t="str">
            <v>Belize</v>
          </cell>
          <cell r="B18" t="str">
            <v>Current account balance</v>
          </cell>
          <cell r="C18" t="str">
            <v>Percent of GDP</v>
          </cell>
          <cell r="E18" t="str">
            <v>See notes for:  Gross domestic product, current prices (National currency) Current account balance (U.S. dollars).</v>
          </cell>
          <cell r="F18">
            <v>-2.1480000000000001</v>
          </cell>
          <cell r="G18">
            <v>-2.62</v>
          </cell>
          <cell r="H18">
            <v>-9.7070000000000007</v>
          </cell>
          <cell r="I18">
            <v>-6.5609999999999999</v>
          </cell>
          <cell r="J18">
            <v>-1.849</v>
          </cell>
          <cell r="K18">
            <v>1.2430000000000001</v>
          </cell>
          <cell r="L18">
            <v>2.984</v>
          </cell>
          <cell r="M18">
            <v>6.8659999999999997</v>
          </cell>
          <cell r="N18">
            <v>-1.397</v>
          </cell>
          <cell r="O18">
            <v>-5.0119999999999996</v>
          </cell>
          <cell r="P18">
            <v>-1.5780000000000001</v>
          </cell>
          <cell r="Q18">
            <v>-6.702</v>
          </cell>
          <cell r="R18">
            <v>-5.5590000000000002</v>
          </cell>
          <cell r="S18">
            <v>-8.3450000000000006</v>
          </cell>
          <cell r="T18">
            <v>-3.8730000000000002</v>
          </cell>
          <cell r="U18">
            <v>-1.5880000000000001</v>
          </cell>
          <cell r="V18">
            <v>-1.06</v>
          </cell>
          <cell r="W18">
            <v>-3.4689999999999999</v>
          </cell>
          <cell r="X18">
            <v>-6.0149999999999997</v>
          </cell>
          <cell r="Y18">
            <v>-9.94</v>
          </cell>
          <cell r="Z18">
            <v>-19.417999999999999</v>
          </cell>
          <cell r="AA18">
            <v>-21.835000000000001</v>
          </cell>
          <cell r="AB18">
            <v>-17.725000000000001</v>
          </cell>
          <cell r="AC18">
            <v>-18.649000000000001</v>
          </cell>
          <cell r="AD18">
            <v>-14.667</v>
          </cell>
          <cell r="AE18">
            <v>-13.564</v>
          </cell>
          <cell r="AF18">
            <v>-2.0920000000000001</v>
          </cell>
          <cell r="AG18">
            <v>-4.0640000000000001</v>
          </cell>
          <cell r="AH18">
            <v>-10.624000000000001</v>
          </cell>
          <cell r="AI18">
            <v>-5.91</v>
          </cell>
          <cell r="AJ18">
            <v>-3.0760000000000001</v>
          </cell>
          <cell r="AK18">
            <v>-1.62</v>
          </cell>
          <cell r="AL18">
            <v>-3.0470000000000002</v>
          </cell>
          <cell r="AM18">
            <v>-3.9420000000000002</v>
          </cell>
          <cell r="AN18">
            <v>-4.4279999999999999</v>
          </cell>
          <cell r="AO18">
            <v>-4.726</v>
          </cell>
          <cell r="AP18">
            <v>-5.298</v>
          </cell>
          <cell r="AQ18">
            <v>-6.6109999999999998</v>
          </cell>
          <cell r="AR18">
            <v>-8.2442272727272723</v>
          </cell>
        </row>
        <row r="19">
          <cell r="A19" t="str">
            <v>Benin</v>
          </cell>
          <cell r="B19" t="str">
            <v>Current account balance</v>
          </cell>
          <cell r="C19" t="str">
            <v>Percent of GDP</v>
          </cell>
          <cell r="E19" t="str">
            <v>See notes for:  Gross domestic product, current prices (National currency) Current account balance (U.S. dollars).</v>
          </cell>
          <cell r="F19">
            <v>-6.3849999999999998</v>
          </cell>
          <cell r="G19">
            <v>-23.128</v>
          </cell>
          <cell r="H19">
            <v>-28.532</v>
          </cell>
          <cell r="I19">
            <v>-15.929</v>
          </cell>
          <cell r="J19">
            <v>-5.0030000000000001</v>
          </cell>
          <cell r="K19">
            <v>-4.1639999999999997</v>
          </cell>
          <cell r="L19">
            <v>-6.36</v>
          </cell>
          <cell r="M19">
            <v>-5.7919999999999998</v>
          </cell>
          <cell r="N19">
            <v>-7.4059999999999997</v>
          </cell>
          <cell r="O19">
            <v>-1.641</v>
          </cell>
          <cell r="P19">
            <v>-2.0339999999999998</v>
          </cell>
          <cell r="Q19">
            <v>-2.6379999999999999</v>
          </cell>
          <cell r="R19">
            <v>-4.335</v>
          </cell>
          <cell r="S19">
            <v>-4.1859999999999999</v>
          </cell>
          <cell r="T19">
            <v>-2.4769999999999999</v>
          </cell>
          <cell r="U19">
            <v>-6.0860000000000003</v>
          </cell>
          <cell r="V19">
            <v>-3.92</v>
          </cell>
          <cell r="W19">
            <v>-7.0119999999999996</v>
          </cell>
          <cell r="X19">
            <v>-5.4269999999999996</v>
          </cell>
          <cell r="Y19">
            <v>-7.2519999999999998</v>
          </cell>
          <cell r="Z19">
            <v>-4.4050000000000002</v>
          </cell>
          <cell r="AA19">
            <v>-4.3789999999999996</v>
          </cell>
          <cell r="AB19">
            <v>-7.93</v>
          </cell>
          <cell r="AC19">
            <v>-9.3640000000000008</v>
          </cell>
          <cell r="AD19">
            <v>-6.9820000000000002</v>
          </cell>
          <cell r="AE19">
            <v>-6.3029999999999999</v>
          </cell>
          <cell r="AF19">
            <v>-5.3369999999999997</v>
          </cell>
          <cell r="AG19">
            <v>-10.170999999999999</v>
          </cell>
          <cell r="AH19">
            <v>-8.0869999999999997</v>
          </cell>
          <cell r="AI19">
            <v>-8.9269999999999996</v>
          </cell>
          <cell r="AJ19">
            <v>-7.1920000000000002</v>
          </cell>
          <cell r="AK19">
            <v>-7.8570000000000002</v>
          </cell>
          <cell r="AL19">
            <v>-7.601</v>
          </cell>
          <cell r="AM19">
            <v>-7.431</v>
          </cell>
          <cell r="AN19">
            <v>-6.2279999999999998</v>
          </cell>
          <cell r="AO19">
            <v>-5.6470000000000002</v>
          </cell>
          <cell r="AP19">
            <v>-5.319</v>
          </cell>
          <cell r="AQ19">
            <v>-5.0839999999999996</v>
          </cell>
          <cell r="AR19">
            <v>-6.0136818181818192</v>
          </cell>
        </row>
        <row r="20">
          <cell r="A20" t="str">
            <v>Bhutan</v>
          </cell>
          <cell r="B20" t="str">
            <v>Current account balance</v>
          </cell>
          <cell r="C20" t="str">
            <v>Percent of GDP</v>
          </cell>
          <cell r="E20" t="str">
            <v>See notes for:  Gross domestic product, current prices (National currency) Current account balance (U.S. dollars).</v>
          </cell>
          <cell r="F20">
            <v>10.492000000000001</v>
          </cell>
          <cell r="G20">
            <v>3.25</v>
          </cell>
          <cell r="H20">
            <v>-46.68</v>
          </cell>
          <cell r="I20">
            <v>-46.527000000000001</v>
          </cell>
          <cell r="J20">
            <v>-54.472999999999999</v>
          </cell>
          <cell r="K20">
            <v>-44.305999999999997</v>
          </cell>
          <cell r="L20">
            <v>-45.173000000000002</v>
          </cell>
          <cell r="M20">
            <v>-32.195</v>
          </cell>
          <cell r="N20">
            <v>-19.899999999999999</v>
          </cell>
          <cell r="O20">
            <v>-25.34</v>
          </cell>
          <cell r="P20">
            <v>-9.1850000000000005</v>
          </cell>
          <cell r="Q20">
            <v>-9.75</v>
          </cell>
          <cell r="R20">
            <v>-27.614000000000001</v>
          </cell>
          <cell r="S20">
            <v>-16.757999999999999</v>
          </cell>
          <cell r="T20">
            <v>-12.414999999999999</v>
          </cell>
          <cell r="U20">
            <v>16.148</v>
          </cell>
          <cell r="V20">
            <v>5.835</v>
          </cell>
          <cell r="W20">
            <v>11.815</v>
          </cell>
          <cell r="X20">
            <v>2.4540000000000002</v>
          </cell>
          <cell r="Y20">
            <v>-9.7249999999999996</v>
          </cell>
          <cell r="Z20">
            <v>-9.3770000000000007</v>
          </cell>
          <cell r="AA20">
            <v>-17.465</v>
          </cell>
          <cell r="AB20">
            <v>-24.561</v>
          </cell>
          <cell r="AC20">
            <v>-19.009</v>
          </cell>
          <cell r="AD20">
            <v>-32.557000000000002</v>
          </cell>
          <cell r="AE20">
            <v>-4.7549999999999999</v>
          </cell>
          <cell r="AF20">
            <v>14.762</v>
          </cell>
          <cell r="AG20">
            <v>-2.3540000000000001</v>
          </cell>
          <cell r="AH20">
            <v>-10.542999999999999</v>
          </cell>
          <cell r="AI20">
            <v>-5.476</v>
          </cell>
          <cell r="AJ20">
            <v>-11.64</v>
          </cell>
          <cell r="AK20">
            <v>-18.300999999999998</v>
          </cell>
          <cell r="AL20">
            <v>-33.225999999999999</v>
          </cell>
          <cell r="AM20">
            <v>-36.478000000000002</v>
          </cell>
          <cell r="AN20">
            <v>-33.962000000000003</v>
          </cell>
          <cell r="AO20">
            <v>-27.901</v>
          </cell>
          <cell r="AP20">
            <v>-20.695</v>
          </cell>
          <cell r="AQ20">
            <v>-17.241</v>
          </cell>
          <cell r="AR20">
            <v>-8.657772727272727</v>
          </cell>
        </row>
        <row r="21">
          <cell r="A21" t="str">
            <v>Bolivia</v>
          </cell>
          <cell r="B21" t="str">
            <v>Current account balance</v>
          </cell>
          <cell r="C21" t="str">
            <v>Percent of GDP</v>
          </cell>
          <cell r="E21" t="str">
            <v>See notes for:  Gross domestic product, current prices (National currency) Current account balance (U.S. dollars).</v>
          </cell>
          <cell r="F21">
            <v>-0.2</v>
          </cell>
          <cell r="G21">
            <v>-8.1020000000000003</v>
          </cell>
          <cell r="H21">
            <v>-3.4</v>
          </cell>
          <cell r="I21">
            <v>-2.8</v>
          </cell>
          <cell r="J21">
            <v>-2</v>
          </cell>
          <cell r="K21">
            <v>-7.3</v>
          </cell>
          <cell r="L21">
            <v>-7.6</v>
          </cell>
          <cell r="M21">
            <v>-9.27</v>
          </cell>
          <cell r="N21">
            <v>-2.9</v>
          </cell>
          <cell r="O21">
            <v>0.7</v>
          </cell>
          <cell r="P21">
            <v>-4.0209999999999999</v>
          </cell>
          <cell r="Q21">
            <v>-4.7809999999999997</v>
          </cell>
          <cell r="R21">
            <v>-7.1970000000000001</v>
          </cell>
          <cell r="S21">
            <v>-7.3079999999999998</v>
          </cell>
          <cell r="T21">
            <v>-3.9889999999999999</v>
          </cell>
          <cell r="U21">
            <v>-5.0049999999999999</v>
          </cell>
          <cell r="V21">
            <v>-4.5110000000000001</v>
          </cell>
          <cell r="W21">
            <v>-6.9859999999999998</v>
          </cell>
          <cell r="X21">
            <v>-7.827</v>
          </cell>
          <cell r="Y21">
            <v>-5.8869999999999996</v>
          </cell>
          <cell r="Z21">
            <v>-5.3070000000000004</v>
          </cell>
          <cell r="AA21">
            <v>-3.383</v>
          </cell>
          <cell r="AB21">
            <v>-4.093</v>
          </cell>
          <cell r="AC21">
            <v>1.048</v>
          </cell>
          <cell r="AD21">
            <v>3.46</v>
          </cell>
          <cell r="AE21">
            <v>5.4909999999999997</v>
          </cell>
          <cell r="AF21">
            <v>10.557</v>
          </cell>
          <cell r="AG21">
            <v>10.987</v>
          </cell>
          <cell r="AH21">
            <v>12.003</v>
          </cell>
          <cell r="AI21">
            <v>4.0250000000000004</v>
          </cell>
          <cell r="AJ21">
            <v>4.8899999999999997</v>
          </cell>
          <cell r="AK21">
            <v>2.1829999999999998</v>
          </cell>
          <cell r="AL21">
            <v>1.5529999999999999</v>
          </cell>
          <cell r="AM21">
            <v>1.0860000000000001</v>
          </cell>
          <cell r="AN21">
            <v>0.67100000000000004</v>
          </cell>
          <cell r="AO21">
            <v>0.214</v>
          </cell>
          <cell r="AP21">
            <v>0.14599999999999999</v>
          </cell>
          <cell r="AQ21">
            <v>9.1999999999999998E-2</v>
          </cell>
          <cell r="AR21">
            <v>-0.7114090909090911</v>
          </cell>
        </row>
        <row r="22">
          <cell r="A22" t="str">
            <v>Bosnia and Herzegovina</v>
          </cell>
          <cell r="B22" t="str">
            <v>Current account balance</v>
          </cell>
          <cell r="C22" t="str">
            <v>Percent of GDP</v>
          </cell>
          <cell r="E22" t="str">
            <v>See notes for:  Gross domestic product, current prices (National currency) Current account balance (U.S. dollars).</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-6.641</v>
          </cell>
          <cell r="Y22">
            <v>-8.718</v>
          </cell>
          <cell r="Z22">
            <v>-7.1459999999999999</v>
          </cell>
          <cell r="AA22">
            <v>-12.904999999999999</v>
          </cell>
          <cell r="AB22">
            <v>-17.629000000000001</v>
          </cell>
          <cell r="AC22">
            <v>-19.193000000000001</v>
          </cell>
          <cell r="AD22">
            <v>-16.195</v>
          </cell>
          <cell r="AE22">
            <v>-17.125</v>
          </cell>
          <cell r="AF22">
            <v>-7.9580000000000002</v>
          </cell>
          <cell r="AG22">
            <v>-10.707000000000001</v>
          </cell>
          <cell r="AH22">
            <v>-14.082000000000001</v>
          </cell>
          <cell r="AI22">
            <v>-6.2770000000000001</v>
          </cell>
          <cell r="AJ22">
            <v>-6.13</v>
          </cell>
          <cell r="AK22">
            <v>-8.343</v>
          </cell>
          <cell r="AL22">
            <v>-7.8419999999999996</v>
          </cell>
          <cell r="AM22">
            <v>-7.1219999999999999</v>
          </cell>
          <cell r="AN22">
            <v>-5.8159999999999998</v>
          </cell>
          <cell r="AO22">
            <v>-5.4219999999999997</v>
          </cell>
          <cell r="AP22">
            <v>-4.82</v>
          </cell>
          <cell r="AQ22">
            <v>-4.6790000000000003</v>
          </cell>
          <cell r="AR22">
            <v>-11.360642857142853</v>
          </cell>
        </row>
        <row r="23">
          <cell r="A23" t="str">
            <v>Botswana</v>
          </cell>
          <cell r="B23" t="str">
            <v>Current account balance</v>
          </cell>
          <cell r="C23" t="str">
            <v>Percent of GDP</v>
          </cell>
          <cell r="E23" t="str">
            <v>See notes for:  Gross domestic product, current prices (National currency) Current account balance (U.S. dollars).</v>
          </cell>
          <cell r="F23">
            <v>-26.209</v>
          </cell>
          <cell r="G23">
            <v>-39.491999999999997</v>
          </cell>
          <cell r="H23">
            <v>-23.138999999999999</v>
          </cell>
          <cell r="I23">
            <v>-15.366</v>
          </cell>
          <cell r="J23">
            <v>-14.141</v>
          </cell>
          <cell r="K23">
            <v>2.7570000000000001</v>
          </cell>
          <cell r="L23">
            <v>2.4319999999999999</v>
          </cell>
          <cell r="M23">
            <v>22.350999999999999</v>
          </cell>
          <cell r="N23">
            <v>4.3120000000000003</v>
          </cell>
          <cell r="O23">
            <v>5.8040000000000003</v>
          </cell>
          <cell r="P23">
            <v>-0.47299999999999998</v>
          </cell>
          <cell r="Q23">
            <v>7.3109999999999999</v>
          </cell>
          <cell r="R23">
            <v>4.5739999999999998</v>
          </cell>
          <cell r="S23">
            <v>9.5570000000000004</v>
          </cell>
          <cell r="T23">
            <v>5.2110000000000003</v>
          </cell>
          <cell r="U23">
            <v>6.1180000000000003</v>
          </cell>
          <cell r="V23">
            <v>10.127000000000001</v>
          </cell>
          <cell r="W23">
            <v>13.959</v>
          </cell>
          <cell r="X23">
            <v>3.77</v>
          </cell>
          <cell r="Y23">
            <v>10.539</v>
          </cell>
          <cell r="Z23">
            <v>9.68</v>
          </cell>
          <cell r="AA23">
            <v>9.9079999999999995</v>
          </cell>
          <cell r="AB23">
            <v>3.2290000000000001</v>
          </cell>
          <cell r="AC23">
            <v>5.7160000000000002</v>
          </cell>
          <cell r="AD23">
            <v>3.48</v>
          </cell>
          <cell r="AE23">
            <v>15.199</v>
          </cell>
          <cell r="AF23">
            <v>17.225000000000001</v>
          </cell>
          <cell r="AG23">
            <v>15</v>
          </cell>
          <cell r="AH23">
            <v>6.8639999999999999</v>
          </cell>
          <cell r="AI23">
            <v>-5.7939999999999996</v>
          </cell>
          <cell r="AJ23">
            <v>-5.1680000000000001</v>
          </cell>
          <cell r="AK23">
            <v>-6.78</v>
          </cell>
          <cell r="AL23">
            <v>-4.077</v>
          </cell>
          <cell r="AM23">
            <v>-1.4279999999999999</v>
          </cell>
          <cell r="AN23">
            <v>-0.43</v>
          </cell>
          <cell r="AO23">
            <v>0.46700000000000003</v>
          </cell>
          <cell r="AP23">
            <v>0.96199999999999997</v>
          </cell>
          <cell r="AQ23">
            <v>0.71699999999999997</v>
          </cell>
          <cell r="AR23">
            <v>6.3296363636363626</v>
          </cell>
        </row>
        <row r="24">
          <cell r="A24" t="str">
            <v>Brazil</v>
          </cell>
          <cell r="B24" t="str">
            <v>Current account balance</v>
          </cell>
          <cell r="C24" t="str">
            <v>Percent of GDP</v>
          </cell>
          <cell r="E24" t="str">
            <v>See notes for:  Gross domestic product, current prices (National currency) Current account balance (U.S. dollars).</v>
          </cell>
          <cell r="F24">
            <v>-8.6</v>
          </cell>
          <cell r="G24">
            <v>-6.8570000000000002</v>
          </cell>
          <cell r="H24">
            <v>-8.9149999999999991</v>
          </cell>
          <cell r="I24">
            <v>-4.66</v>
          </cell>
          <cell r="J24">
            <v>2.7E-2</v>
          </cell>
          <cell r="K24">
            <v>-9.8000000000000004E-2</v>
          </cell>
          <cell r="L24">
            <v>-2.1019999999999999</v>
          </cell>
          <cell r="M24">
            <v>-0.49</v>
          </cell>
          <cell r="N24">
            <v>1.2769999999999999</v>
          </cell>
          <cell r="O24">
            <v>0.23</v>
          </cell>
          <cell r="P24">
            <v>-0.81399999999999995</v>
          </cell>
          <cell r="Q24">
            <v>-0.34499999999999997</v>
          </cell>
          <cell r="R24">
            <v>1.573</v>
          </cell>
          <cell r="S24">
            <v>-0.13500000000000001</v>
          </cell>
          <cell r="T24">
            <v>-0.308</v>
          </cell>
          <cell r="U24">
            <v>-2.3879999999999999</v>
          </cell>
          <cell r="V24">
            <v>-2.734</v>
          </cell>
          <cell r="W24">
            <v>-3.4769999999999999</v>
          </cell>
          <cell r="X24">
            <v>-3.944</v>
          </cell>
          <cell r="Y24">
            <v>-4.3170000000000002</v>
          </cell>
          <cell r="Z24">
            <v>-3.76</v>
          </cell>
          <cell r="AA24">
            <v>-4.1870000000000003</v>
          </cell>
          <cell r="AB24">
            <v>-1.51</v>
          </cell>
          <cell r="AC24">
            <v>0.75600000000000001</v>
          </cell>
          <cell r="AD24">
            <v>1.76</v>
          </cell>
          <cell r="AE24">
            <v>1.5860000000000001</v>
          </cell>
          <cell r="AF24">
            <v>1.2529999999999999</v>
          </cell>
          <cell r="AG24">
            <v>0.114</v>
          </cell>
          <cell r="AH24">
            <v>-1.708</v>
          </cell>
          <cell r="AI24">
            <v>-1.498</v>
          </cell>
          <cell r="AJ24">
            <v>-2.2080000000000002</v>
          </cell>
          <cell r="AK24">
            <v>-2.11</v>
          </cell>
          <cell r="AL24">
            <v>-3.2160000000000002</v>
          </cell>
          <cell r="AM24">
            <v>-3.1619999999999999</v>
          </cell>
          <cell r="AN24">
            <v>-3.278</v>
          </cell>
          <cell r="AO24">
            <v>-3.3820000000000001</v>
          </cell>
          <cell r="AP24">
            <v>-3.4409999999999998</v>
          </cell>
          <cell r="AQ24">
            <v>-3.4129999999999998</v>
          </cell>
          <cell r="AR24">
            <v>-1.2909545454545457</v>
          </cell>
        </row>
        <row r="25">
          <cell r="A25" t="str">
            <v>Brunei Darussalam</v>
          </cell>
          <cell r="B25" t="str">
            <v>Current account balance</v>
          </cell>
          <cell r="C25" t="str">
            <v>Percent of GDP</v>
          </cell>
          <cell r="E25" t="str">
            <v>See notes for:  Gross domestic product, current prices (National currency) Current account balance (U.S. dollars).</v>
          </cell>
          <cell r="F25" t="str">
            <v>n/a</v>
          </cell>
          <cell r="G25" t="str">
            <v>n/a</v>
          </cell>
          <cell r="H25" t="str">
            <v>n/a</v>
          </cell>
          <cell r="I25" t="str">
            <v>n/a</v>
          </cell>
          <cell r="J25" t="str">
            <v>n/a</v>
          </cell>
          <cell r="K25">
            <v>82.572999999999993</v>
          </cell>
          <cell r="L25">
            <v>87.777000000000001</v>
          </cell>
          <cell r="M25">
            <v>88.876000000000005</v>
          </cell>
          <cell r="N25">
            <v>92.587999999999994</v>
          </cell>
          <cell r="O25">
            <v>78.768000000000001</v>
          </cell>
          <cell r="P25">
            <v>71.903999999999996</v>
          </cell>
          <cell r="Q25">
            <v>69.296000000000006</v>
          </cell>
          <cell r="R25">
            <v>44.673000000000002</v>
          </cell>
          <cell r="S25">
            <v>31.981000000000002</v>
          </cell>
          <cell r="T25">
            <v>39.003</v>
          </cell>
          <cell r="U25">
            <v>33.695999999999998</v>
          </cell>
          <cell r="V25">
            <v>29.36</v>
          </cell>
          <cell r="W25">
            <v>26.922000000000001</v>
          </cell>
          <cell r="X25">
            <v>20.367000000000001</v>
          </cell>
          <cell r="Y25">
            <v>35.317</v>
          </cell>
          <cell r="Z25">
            <v>49.960999999999999</v>
          </cell>
          <cell r="AA25">
            <v>46.460999999999999</v>
          </cell>
          <cell r="AB25">
            <v>40.17</v>
          </cell>
          <cell r="AC25">
            <v>44.279000000000003</v>
          </cell>
          <cell r="AD25">
            <v>42.238999999999997</v>
          </cell>
          <cell r="AE25">
            <v>47.289000000000001</v>
          </cell>
          <cell r="AF25">
            <v>50.146999999999998</v>
          </cell>
          <cell r="AG25">
            <v>47.817999999999998</v>
          </cell>
          <cell r="AH25">
            <v>48.94</v>
          </cell>
          <cell r="AI25">
            <v>40.156999999999996</v>
          </cell>
          <cell r="AJ25">
            <v>45.453000000000003</v>
          </cell>
          <cell r="AK25">
            <v>54.210999999999999</v>
          </cell>
          <cell r="AL25">
            <v>52.634999999999998</v>
          </cell>
          <cell r="AM25">
            <v>53.363999999999997</v>
          </cell>
          <cell r="AN25">
            <v>56.286999999999999</v>
          </cell>
          <cell r="AO25">
            <v>59.345999999999997</v>
          </cell>
          <cell r="AP25">
            <v>61.874000000000002</v>
          </cell>
          <cell r="AQ25">
            <v>65.253</v>
          </cell>
          <cell r="AR25">
            <v>43.620181818181827</v>
          </cell>
        </row>
        <row r="26">
          <cell r="A26" t="str">
            <v>Bulgaria</v>
          </cell>
          <cell r="B26" t="str">
            <v>Current account balance</v>
          </cell>
          <cell r="C26" t="str">
            <v>Percent of GDP</v>
          </cell>
          <cell r="E26" t="str">
            <v>See notes for:  Gross domestic product, current prices (National currency) Current account balance (U.S. dollars).</v>
          </cell>
          <cell r="F26">
            <v>3.5760000000000001</v>
          </cell>
          <cell r="G26">
            <v>0.42399999999999999</v>
          </cell>
          <cell r="H26">
            <v>0.59</v>
          </cell>
          <cell r="I26">
            <v>0.11700000000000001</v>
          </cell>
          <cell r="J26">
            <v>1.633</v>
          </cell>
          <cell r="K26">
            <v>-0.48499999999999999</v>
          </cell>
          <cell r="L26">
            <v>-3.83</v>
          </cell>
          <cell r="M26">
            <v>-2.5019999999999998</v>
          </cell>
          <cell r="N26">
            <v>-0.85499999999999998</v>
          </cell>
          <cell r="O26">
            <v>-1.605</v>
          </cell>
          <cell r="P26">
            <v>-8.0969999999999995</v>
          </cell>
          <cell r="Q26">
            <v>-3.7170000000000001</v>
          </cell>
          <cell r="R26">
            <v>-4.2859999999999996</v>
          </cell>
          <cell r="S26">
            <v>-24.109000000000002</v>
          </cell>
          <cell r="T26">
            <v>-0.39700000000000002</v>
          </cell>
          <cell r="U26">
            <v>-0.192</v>
          </cell>
          <cell r="V26">
            <v>0.155</v>
          </cell>
          <cell r="W26">
            <v>4.0209999999999999</v>
          </cell>
          <cell r="X26">
            <v>-0.47099999999999997</v>
          </cell>
          <cell r="Y26">
            <v>-4.907</v>
          </cell>
          <cell r="Z26">
            <v>-5.4530000000000003</v>
          </cell>
          <cell r="AA26">
            <v>-5.5229999999999997</v>
          </cell>
          <cell r="AB26">
            <v>-2.379</v>
          </cell>
          <cell r="AC26">
            <v>-5.3230000000000004</v>
          </cell>
          <cell r="AD26">
            <v>-6.4249999999999998</v>
          </cell>
          <cell r="AE26">
            <v>-11.666</v>
          </cell>
          <cell r="AF26">
            <v>-17.573</v>
          </cell>
          <cell r="AG26">
            <v>-25.239000000000001</v>
          </cell>
          <cell r="AH26">
            <v>-23.181000000000001</v>
          </cell>
          <cell r="AI26">
            <v>-8.9420000000000002</v>
          </cell>
          <cell r="AJ26">
            <v>-1.3220000000000001</v>
          </cell>
          <cell r="AK26">
            <v>1.9350000000000001</v>
          </cell>
          <cell r="AL26">
            <v>2.1120000000000001</v>
          </cell>
          <cell r="AM26">
            <v>1.6120000000000001</v>
          </cell>
          <cell r="AN26">
            <v>0.81899999999999995</v>
          </cell>
          <cell r="AO26">
            <v>-2.4E-2</v>
          </cell>
          <cell r="AP26">
            <v>-0.73399999999999999</v>
          </cell>
          <cell r="AQ26">
            <v>-1.319</v>
          </cell>
          <cell r="AR26">
            <v>-6.9586818181818186</v>
          </cell>
        </row>
        <row r="27">
          <cell r="A27" t="str">
            <v>Burkina Faso</v>
          </cell>
          <cell r="B27" t="str">
            <v>Current account balance</v>
          </cell>
          <cell r="C27" t="str">
            <v>Percent of GDP</v>
          </cell>
          <cell r="E27" t="str">
            <v>See notes for:  Gross domestic product, current prices (National currency) Current account balance (U.S. dollars).</v>
          </cell>
          <cell r="F27">
            <v>-1.1619999999999999</v>
          </cell>
          <cell r="G27">
            <v>-1.966</v>
          </cell>
          <cell r="H27">
            <v>-4.8259999999999996</v>
          </cell>
          <cell r="I27">
            <v>-3.5419999999999998</v>
          </cell>
          <cell r="J27">
            <v>0.51800000000000002</v>
          </cell>
          <cell r="K27">
            <v>-4.3280000000000003</v>
          </cell>
          <cell r="L27">
            <v>-1.8460000000000001</v>
          </cell>
          <cell r="M27">
            <v>-3.7320000000000002</v>
          </cell>
          <cell r="N27">
            <v>-4.1319999999999997</v>
          </cell>
          <cell r="O27">
            <v>-1.113</v>
          </cell>
          <cell r="P27">
            <v>-4.2190000000000003</v>
          </cell>
          <cell r="Q27">
            <v>-5.1189999999999998</v>
          </cell>
          <cell r="R27">
            <v>-4.7240000000000002</v>
          </cell>
          <cell r="S27">
            <v>-4.4850000000000003</v>
          </cell>
          <cell r="T27">
            <v>-0.97799999999999998</v>
          </cell>
          <cell r="U27">
            <v>-3.875</v>
          </cell>
          <cell r="V27">
            <v>-8.1539999999999999</v>
          </cell>
          <cell r="W27">
            <v>-8.2469999999999999</v>
          </cell>
          <cell r="X27">
            <v>-6.8049999999999997</v>
          </cell>
          <cell r="Y27">
            <v>-10.593999999999999</v>
          </cell>
          <cell r="Z27">
            <v>-13.159000000000001</v>
          </cell>
          <cell r="AA27">
            <v>-11.938000000000001</v>
          </cell>
          <cell r="AB27">
            <v>-10.923999999999999</v>
          </cell>
          <cell r="AC27">
            <v>-9.6419999999999995</v>
          </cell>
          <cell r="AD27">
            <v>-10.975</v>
          </cell>
          <cell r="AE27">
            <v>-11.611000000000001</v>
          </cell>
          <cell r="AF27">
            <v>-9.1170000000000009</v>
          </cell>
          <cell r="AG27">
            <v>-8.2449999999999992</v>
          </cell>
          <cell r="AH27">
            <v>-11.238</v>
          </cell>
          <cell r="AI27">
            <v>-4.4340000000000002</v>
          </cell>
          <cell r="AJ27">
            <v>-3.5670000000000002</v>
          </cell>
          <cell r="AK27">
            <v>-4.4359999999999999</v>
          </cell>
          <cell r="AL27">
            <v>-8.01</v>
          </cell>
          <cell r="AM27">
            <v>-6.8710000000000004</v>
          </cell>
          <cell r="AN27">
            <v>-6.9130000000000003</v>
          </cell>
          <cell r="AO27">
            <v>-6.6950000000000003</v>
          </cell>
          <cell r="AP27">
            <v>-6.5540000000000003</v>
          </cell>
          <cell r="AQ27">
            <v>-6.13</v>
          </cell>
          <cell r="AR27">
            <v>-7.5675454545454555</v>
          </cell>
        </row>
        <row r="28">
          <cell r="A28" t="str">
            <v>Burundi</v>
          </cell>
          <cell r="B28" t="str">
            <v>Current account balance</v>
          </cell>
          <cell r="C28" t="str">
            <v>Percent of GDP</v>
          </cell>
          <cell r="E28" t="str">
            <v>See notes for:  Gross domestic product, current prices (National currency) Current account balance (U.S. dollars).</v>
          </cell>
          <cell r="F28">
            <v>-7.1449999999999996</v>
          </cell>
          <cell r="G28">
            <v>-5.5410000000000004</v>
          </cell>
          <cell r="H28">
            <v>-9.9269999999999996</v>
          </cell>
          <cell r="I28">
            <v>-9.7859999999999996</v>
          </cell>
          <cell r="J28">
            <v>-9.5429999999999993</v>
          </cell>
          <cell r="K28">
            <v>-5.9240000000000004</v>
          </cell>
          <cell r="L28">
            <v>-5.53</v>
          </cell>
          <cell r="M28">
            <v>-9.7720000000000002</v>
          </cell>
          <cell r="N28">
            <v>-7.2270000000000003</v>
          </cell>
          <cell r="O28">
            <v>-7.2190000000000003</v>
          </cell>
          <cell r="P28">
            <v>-11.853</v>
          </cell>
          <cell r="Q28">
            <v>-4.2939999999999996</v>
          </cell>
          <cell r="R28">
            <v>-6.4729999999999999</v>
          </cell>
          <cell r="S28">
            <v>-1.19</v>
          </cell>
          <cell r="T28">
            <v>0.23400000000000001</v>
          </cell>
          <cell r="U28">
            <v>0.89600000000000002</v>
          </cell>
          <cell r="V28">
            <v>-4.109</v>
          </cell>
          <cell r="W28">
            <v>-0.11799999999999999</v>
          </cell>
          <cell r="X28">
            <v>-5.2519999999999998</v>
          </cell>
          <cell r="Y28">
            <v>-4.0709999999999997</v>
          </cell>
          <cell r="Z28">
            <v>-7.0190000000000001</v>
          </cell>
          <cell r="AA28">
            <v>-3.508</v>
          </cell>
          <cell r="AB28">
            <v>-2.6059999999999999</v>
          </cell>
          <cell r="AC28">
            <v>-3.18</v>
          </cell>
          <cell r="AD28">
            <v>-5.3920000000000003</v>
          </cell>
          <cell r="AE28">
            <v>-5.399</v>
          </cell>
          <cell r="AF28">
            <v>-22.942</v>
          </cell>
          <cell r="AG28">
            <v>-5.9390000000000001</v>
          </cell>
          <cell r="AH28">
            <v>-1.7629999999999999</v>
          </cell>
          <cell r="AI28">
            <v>-11.488</v>
          </cell>
          <cell r="AJ28">
            <v>-9.8889999999999993</v>
          </cell>
          <cell r="AK28">
            <v>-12.939</v>
          </cell>
          <cell r="AL28">
            <v>-12.324999999999999</v>
          </cell>
          <cell r="AM28">
            <v>-8.6820000000000004</v>
          </cell>
          <cell r="AN28">
            <v>-7.1820000000000004</v>
          </cell>
          <cell r="AO28">
            <v>-7.8849999999999998</v>
          </cell>
          <cell r="AP28">
            <v>-7.9409999999999998</v>
          </cell>
          <cell r="AQ28">
            <v>-7.8310000000000004</v>
          </cell>
          <cell r="AR28">
            <v>-5.8315454545454548</v>
          </cell>
        </row>
        <row r="29">
          <cell r="A29" t="str">
            <v>Cambodia</v>
          </cell>
          <cell r="B29" t="str">
            <v>Current account balance</v>
          </cell>
          <cell r="C29" t="str">
            <v>Percent of GDP</v>
          </cell>
          <cell r="E29" t="str">
            <v>See notes for:  Gross domestic product, current prices (National currency) Current account balance (U.S. dollars).</v>
          </cell>
          <cell r="F29" t="str">
            <v>n/a</v>
          </cell>
          <cell r="G29" t="str">
            <v>n/a</v>
          </cell>
          <cell r="H29" t="str">
            <v>n/a</v>
          </cell>
          <cell r="I29" t="str">
            <v>n/a</v>
          </cell>
          <cell r="J29" t="str">
            <v>n/a</v>
          </cell>
          <cell r="K29" t="str">
            <v>n/a</v>
          </cell>
          <cell r="L29">
            <v>15.683</v>
          </cell>
          <cell r="M29">
            <v>17.673999999999999</v>
          </cell>
          <cell r="N29">
            <v>-41.869</v>
          </cell>
          <cell r="O29">
            <v>-25.754000000000001</v>
          </cell>
          <cell r="P29">
            <v>-3.8580000000000001</v>
          </cell>
          <cell r="Q29">
            <v>-1.218</v>
          </cell>
          <cell r="R29">
            <v>-1.0089999999999999</v>
          </cell>
          <cell r="S29">
            <v>-1.6439999999999999</v>
          </cell>
          <cell r="T29">
            <v>-3.4359999999999999</v>
          </cell>
          <cell r="U29">
            <v>-4.9960000000000004</v>
          </cell>
          <cell r="V29">
            <v>-7.2169999999999996</v>
          </cell>
          <cell r="W29">
            <v>1.103</v>
          </cell>
          <cell r="X29">
            <v>-5.7679999999999998</v>
          </cell>
          <cell r="Y29">
            <v>-5.0229999999999997</v>
          </cell>
          <cell r="Z29">
            <v>-2.819</v>
          </cell>
          <cell r="AA29">
            <v>-1.135</v>
          </cell>
          <cell r="AB29">
            <v>-2.4180000000000001</v>
          </cell>
          <cell r="AC29">
            <v>-3.5649999999999999</v>
          </cell>
          <cell r="AD29">
            <v>-2.1709999999999998</v>
          </cell>
          <cell r="AE29">
            <v>-3.82</v>
          </cell>
          <cell r="AF29">
            <v>-0.64500000000000002</v>
          </cell>
          <cell r="AG29">
            <v>-0.88100000000000001</v>
          </cell>
          <cell r="AH29">
            <v>-4.5229999999999997</v>
          </cell>
          <cell r="AI29">
            <v>-3.4550000000000001</v>
          </cell>
          <cell r="AJ29">
            <v>-3.968</v>
          </cell>
          <cell r="AK29">
            <v>-9.6329999999999991</v>
          </cell>
          <cell r="AL29">
            <v>-10.574999999999999</v>
          </cell>
          <cell r="AM29">
            <v>-9.7260000000000009</v>
          </cell>
          <cell r="AN29">
            <v>-7.0339999999999998</v>
          </cell>
          <cell r="AO29">
            <v>-6.4359999999999999</v>
          </cell>
          <cell r="AP29">
            <v>-5.7590000000000003</v>
          </cell>
          <cell r="AQ29">
            <v>-5.2050000000000001</v>
          </cell>
          <cell r="AR29">
            <v>-3.2772272727272731</v>
          </cell>
        </row>
        <row r="30">
          <cell r="A30" t="str">
            <v>Cameroon</v>
          </cell>
          <cell r="B30" t="str">
            <v>Current account balance</v>
          </cell>
          <cell r="C30" t="str">
            <v>Percent of GDP</v>
          </cell>
          <cell r="E30" t="str">
            <v>See notes for:  Gross domestic product, current prices (National currency) Current account balance (U.S. dollars).</v>
          </cell>
          <cell r="F30">
            <v>-4.4119999999999999</v>
          </cell>
          <cell r="G30">
            <v>-5.9850000000000003</v>
          </cell>
          <cell r="H30">
            <v>4.3789999999999996</v>
          </cell>
          <cell r="I30">
            <v>2.0489999999999999</v>
          </cell>
          <cell r="J30">
            <v>3.8220000000000001</v>
          </cell>
          <cell r="K30">
            <v>3.7109999999999999</v>
          </cell>
          <cell r="L30">
            <v>-2.8769999999999998</v>
          </cell>
          <cell r="M30">
            <v>-5.5750000000000002</v>
          </cell>
          <cell r="N30">
            <v>-4.4720000000000004</v>
          </cell>
          <cell r="O30">
            <v>-1.835</v>
          </cell>
          <cell r="P30">
            <v>-3.9089999999999998</v>
          </cell>
          <cell r="Q30">
            <v>-1.978</v>
          </cell>
          <cell r="R30">
            <v>-2.2389999999999999</v>
          </cell>
          <cell r="S30">
            <v>-4.7649999999999997</v>
          </cell>
          <cell r="T30">
            <v>-3.8450000000000002</v>
          </cell>
          <cell r="U30">
            <v>-0.78700000000000003</v>
          </cell>
          <cell r="V30">
            <v>-3.577</v>
          </cell>
          <cell r="W30">
            <v>-2.4889999999999999</v>
          </cell>
          <cell r="X30">
            <v>-2.25</v>
          </cell>
          <cell r="Y30">
            <v>-3.51</v>
          </cell>
          <cell r="Z30">
            <v>-1.4259999999999999</v>
          </cell>
          <cell r="AA30">
            <v>-3.556</v>
          </cell>
          <cell r="AB30">
            <v>-5.1189999999999998</v>
          </cell>
          <cell r="AC30">
            <v>-1.776</v>
          </cell>
          <cell r="AD30">
            <v>-3.38</v>
          </cell>
          <cell r="AE30">
            <v>-3.4049999999999998</v>
          </cell>
          <cell r="AF30">
            <v>1.5620000000000001</v>
          </cell>
          <cell r="AG30">
            <v>1.38</v>
          </cell>
          <cell r="AH30">
            <v>-1.1779999999999999</v>
          </cell>
          <cell r="AI30">
            <v>-3.7370000000000001</v>
          </cell>
          <cell r="AJ30">
            <v>-2.835</v>
          </cell>
          <cell r="AK30">
            <v>-3.5459999999999998</v>
          </cell>
          <cell r="AL30">
            <v>-4.7569999999999997</v>
          </cell>
          <cell r="AM30">
            <v>-3.2759999999999998</v>
          </cell>
          <cell r="AN30">
            <v>-3.254</v>
          </cell>
          <cell r="AO30">
            <v>-3.282</v>
          </cell>
          <cell r="AP30">
            <v>-3.3039999999999998</v>
          </cell>
          <cell r="AQ30">
            <v>-3.0670000000000002</v>
          </cell>
          <cell r="AR30">
            <v>-2.5620454545454545</v>
          </cell>
        </row>
        <row r="31">
          <cell r="A31" t="str">
            <v>Canada</v>
          </cell>
          <cell r="B31" t="str">
            <v>Current account balance</v>
          </cell>
          <cell r="C31" t="str">
            <v>Percent of GDP</v>
          </cell>
          <cell r="E31" t="str">
            <v>See notes for:  Gross domestic product, current prices (National currency) Current account balance (U.S. dollars).</v>
          </cell>
          <cell r="F31">
            <v>-2.2650000000000001</v>
          </cell>
          <cell r="G31">
            <v>-4.16</v>
          </cell>
          <cell r="H31">
            <v>0.60599999999999998</v>
          </cell>
          <cell r="I31">
            <v>-0.76200000000000001</v>
          </cell>
          <cell r="J31">
            <v>-0.372</v>
          </cell>
          <cell r="K31">
            <v>-1.6120000000000001</v>
          </cell>
          <cell r="L31">
            <v>-3.0270000000000001</v>
          </cell>
          <cell r="M31">
            <v>-3.1859999999999999</v>
          </cell>
          <cell r="N31">
            <v>-2.99</v>
          </cell>
          <cell r="O31">
            <v>-3.9239999999999999</v>
          </cell>
          <cell r="P31">
            <v>-3.403</v>
          </cell>
          <cell r="Q31">
            <v>-3.7389999999999999</v>
          </cell>
          <cell r="R31">
            <v>-3.62</v>
          </cell>
          <cell r="S31">
            <v>-3.863</v>
          </cell>
          <cell r="T31">
            <v>-2.2999999999999998</v>
          </cell>
          <cell r="U31">
            <v>-0.753</v>
          </cell>
          <cell r="V31">
            <v>0.55000000000000004</v>
          </cell>
          <cell r="W31">
            <v>-1.2909999999999999</v>
          </cell>
          <cell r="X31">
            <v>-1.242</v>
          </cell>
          <cell r="Y31">
            <v>0.26200000000000001</v>
          </cell>
          <cell r="Z31">
            <v>2.7189999999999999</v>
          </cell>
          <cell r="AA31">
            <v>2.266</v>
          </cell>
          <cell r="AB31">
            <v>1.7150000000000001</v>
          </cell>
          <cell r="AC31">
            <v>1.208</v>
          </cell>
          <cell r="AD31">
            <v>2.3109999999999999</v>
          </cell>
          <cell r="AE31">
            <v>1.885</v>
          </cell>
          <cell r="AF31">
            <v>1.413</v>
          </cell>
          <cell r="AG31">
            <v>0.83499999999999996</v>
          </cell>
          <cell r="AH31">
            <v>0.32900000000000001</v>
          </cell>
          <cell r="AI31">
            <v>-2.9590000000000001</v>
          </cell>
          <cell r="AJ31">
            <v>-3.1309999999999998</v>
          </cell>
          <cell r="AK31">
            <v>-2.8109999999999999</v>
          </cell>
          <cell r="AL31">
            <v>-2.6789999999999998</v>
          </cell>
          <cell r="AM31">
            <v>-2.669</v>
          </cell>
          <cell r="AN31">
            <v>-2.6720000000000002</v>
          </cell>
          <cell r="AO31">
            <v>-2.4540000000000002</v>
          </cell>
          <cell r="AP31">
            <v>-2.19</v>
          </cell>
          <cell r="AQ31">
            <v>-1.9550000000000001</v>
          </cell>
          <cell r="AR31">
            <v>-0.61904545454545457</v>
          </cell>
        </row>
        <row r="32">
          <cell r="A32" t="str">
            <v>Cape Verde</v>
          </cell>
          <cell r="B32" t="str">
            <v>Current account balance</v>
          </cell>
          <cell r="C32" t="str">
            <v>Percent of GDP</v>
          </cell>
          <cell r="E32" t="str">
            <v>See notes for:  Gross domestic product, current prices (National currency) Current account balance (U.S. dollars).</v>
          </cell>
          <cell r="F32">
            <v>-49.587000000000003</v>
          </cell>
          <cell r="G32">
            <v>-16.786999999999999</v>
          </cell>
          <cell r="H32">
            <v>-9.2650000000000006</v>
          </cell>
          <cell r="I32">
            <v>-8.6180000000000003</v>
          </cell>
          <cell r="J32">
            <v>-5.2359999999999998</v>
          </cell>
          <cell r="K32">
            <v>-3.7240000000000002</v>
          </cell>
          <cell r="L32">
            <v>1.0269999999999999</v>
          </cell>
          <cell r="M32">
            <v>5.8159999999999998</v>
          </cell>
          <cell r="N32">
            <v>-2.3340000000000001</v>
          </cell>
          <cell r="O32">
            <v>-9.7929999999999993</v>
          </cell>
          <cell r="P32">
            <v>-5.8369999999999997</v>
          </cell>
          <cell r="Q32">
            <v>-5.26</v>
          </cell>
          <cell r="R32">
            <v>-5.6509999999999998</v>
          </cell>
          <cell r="S32">
            <v>-9.0850000000000009</v>
          </cell>
          <cell r="T32">
            <v>-9.6890000000000001</v>
          </cell>
          <cell r="U32">
            <v>-11.026999999999999</v>
          </cell>
          <cell r="V32">
            <v>-6.9370000000000003</v>
          </cell>
          <cell r="W32">
            <v>-6.024</v>
          </cell>
          <cell r="X32">
            <v>-11.036</v>
          </cell>
          <cell r="Y32">
            <v>-13.738</v>
          </cell>
          <cell r="Z32">
            <v>-10.872</v>
          </cell>
          <cell r="AA32">
            <v>-10.624000000000001</v>
          </cell>
          <cell r="AB32">
            <v>-11.14</v>
          </cell>
          <cell r="AC32">
            <v>-11.148999999999999</v>
          </cell>
          <cell r="AD32">
            <v>-14.327999999999999</v>
          </cell>
          <cell r="AE32">
            <v>-3.5</v>
          </cell>
          <cell r="AF32">
            <v>-5.4</v>
          </cell>
          <cell r="AG32">
            <v>-14.718999999999999</v>
          </cell>
          <cell r="AH32">
            <v>-15.712999999999999</v>
          </cell>
          <cell r="AI32">
            <v>-15.643000000000001</v>
          </cell>
          <cell r="AJ32">
            <v>-12.467000000000001</v>
          </cell>
          <cell r="AK32">
            <v>-12.452</v>
          </cell>
          <cell r="AL32">
            <v>-12.058999999999999</v>
          </cell>
          <cell r="AM32">
            <v>-10.473000000000001</v>
          </cell>
          <cell r="AN32">
            <v>-9.2509999999999994</v>
          </cell>
          <cell r="AO32">
            <v>-9.6170000000000009</v>
          </cell>
          <cell r="AP32">
            <v>-8.8970000000000002</v>
          </cell>
          <cell r="AQ32">
            <v>-8.3520000000000003</v>
          </cell>
          <cell r="AR32">
            <v>-10.104136363636364</v>
          </cell>
        </row>
        <row r="33">
          <cell r="A33" t="str">
            <v>Central African Republic</v>
          </cell>
          <cell r="B33" t="str">
            <v>Current account balance</v>
          </cell>
          <cell r="C33" t="str">
            <v>Percent of GDP</v>
          </cell>
          <cell r="E33" t="str">
            <v>See notes for:  Gross domestic product, current prices (National currency) Current account balance (U.S. dollars).</v>
          </cell>
          <cell r="F33">
            <v>-16.901</v>
          </cell>
          <cell r="G33">
            <v>-7.3879999999999999</v>
          </cell>
          <cell r="H33">
            <v>-11.75</v>
          </cell>
          <cell r="I33">
            <v>-12.768000000000001</v>
          </cell>
          <cell r="J33">
            <v>-9.4809999999999999</v>
          </cell>
          <cell r="K33">
            <v>-3.1160000000000001</v>
          </cell>
          <cell r="L33">
            <v>-4.266</v>
          </cell>
          <cell r="M33">
            <v>-6.5679999999999996</v>
          </cell>
          <cell r="N33">
            <v>-3.2610000000000001</v>
          </cell>
          <cell r="O33">
            <v>-2.4180000000000001</v>
          </cell>
          <cell r="P33">
            <v>-5.9539999999999997</v>
          </cell>
          <cell r="Q33">
            <v>-4.6669999999999998</v>
          </cell>
          <cell r="R33">
            <v>-11.965</v>
          </cell>
          <cell r="S33">
            <v>-6.3369999999999997</v>
          </cell>
          <cell r="T33">
            <v>-2.6890000000000001</v>
          </cell>
          <cell r="U33">
            <v>-8.1519999999999992</v>
          </cell>
          <cell r="V33">
            <v>-3.2829999999999999</v>
          </cell>
          <cell r="W33">
            <v>-3.004</v>
          </cell>
          <cell r="X33">
            <v>-6.0140000000000002</v>
          </cell>
          <cell r="Y33">
            <v>-1.4770000000000001</v>
          </cell>
          <cell r="Z33">
            <v>-1.379</v>
          </cell>
          <cell r="AA33">
            <v>-1.792</v>
          </cell>
          <cell r="AB33">
            <v>-1.6459999999999999</v>
          </cell>
          <cell r="AC33">
            <v>-2.2200000000000002</v>
          </cell>
          <cell r="AD33">
            <v>-1.76</v>
          </cell>
          <cell r="AE33">
            <v>-6.5250000000000004</v>
          </cell>
          <cell r="AF33">
            <v>-3</v>
          </cell>
          <cell r="AG33">
            <v>-6.2359999999999998</v>
          </cell>
          <cell r="AH33">
            <v>-9.8689999999999998</v>
          </cell>
          <cell r="AI33">
            <v>-8.09</v>
          </cell>
          <cell r="AJ33">
            <v>-9.9390000000000001</v>
          </cell>
          <cell r="AK33">
            <v>-6.9269999999999996</v>
          </cell>
          <cell r="AL33">
            <v>-7.5860000000000003</v>
          </cell>
          <cell r="AM33">
            <v>-6.8</v>
          </cell>
          <cell r="AN33">
            <v>-5.867</v>
          </cell>
          <cell r="AO33">
            <v>-5.2309999999999999</v>
          </cell>
          <cell r="AP33">
            <v>-4.4950000000000001</v>
          </cell>
          <cell r="AQ33">
            <v>-4.1890000000000001</v>
          </cell>
          <cell r="AR33">
            <v>-5.1329545454545444</v>
          </cell>
        </row>
        <row r="34">
          <cell r="A34" t="str">
            <v>Chad</v>
          </cell>
          <cell r="B34" t="str">
            <v>Current account balance</v>
          </cell>
          <cell r="C34" t="str">
            <v>Percent of GDP</v>
          </cell>
          <cell r="E34" t="str">
            <v>See notes for:  Gross domestic product, current prices (National currency) Current account balance (U.S. dollars).</v>
          </cell>
          <cell r="F34">
            <v>-0.47499999999999998</v>
          </cell>
          <cell r="G34">
            <v>1.2889999999999999</v>
          </cell>
          <cell r="H34">
            <v>-3.2890000000000001</v>
          </cell>
          <cell r="I34">
            <v>-4.8760000000000003</v>
          </cell>
          <cell r="J34">
            <v>-1.6619999999999999</v>
          </cell>
          <cell r="K34">
            <v>-12.089</v>
          </cell>
          <cell r="L34">
            <v>-16.242000000000001</v>
          </cell>
          <cell r="M34">
            <v>-12.429</v>
          </cell>
          <cell r="N34">
            <v>-9.7929999999999993</v>
          </cell>
          <cell r="O34">
            <v>-13.721</v>
          </cell>
          <cell r="P34">
            <v>-11.054</v>
          </cell>
          <cell r="Q34">
            <v>-8.9320000000000004</v>
          </cell>
          <cell r="R34">
            <v>-9.7059999999999995</v>
          </cell>
          <cell r="S34">
            <v>-14.128</v>
          </cell>
          <cell r="T34">
            <v>-9.6950000000000003</v>
          </cell>
          <cell r="U34">
            <v>-8.3930000000000007</v>
          </cell>
          <cell r="V34">
            <v>-9.6690000000000005</v>
          </cell>
          <cell r="W34">
            <v>-11.474</v>
          </cell>
          <cell r="X34">
            <v>-8.5109999999999992</v>
          </cell>
          <cell r="Y34">
            <v>-10.704000000000001</v>
          </cell>
          <cell r="Z34">
            <v>-15.384</v>
          </cell>
          <cell r="AA34">
            <v>-31.841000000000001</v>
          </cell>
          <cell r="AB34">
            <v>-94.67</v>
          </cell>
          <cell r="AC34">
            <v>-48.994</v>
          </cell>
          <cell r="AD34">
            <v>-17.140999999999998</v>
          </cell>
          <cell r="AE34">
            <v>1.1759999999999999</v>
          </cell>
          <cell r="AF34">
            <v>5.9489999999999998</v>
          </cell>
          <cell r="AG34">
            <v>11.589</v>
          </cell>
          <cell r="AH34">
            <v>8.9770000000000003</v>
          </cell>
          <cell r="AI34">
            <v>-4.0250000000000004</v>
          </cell>
          <cell r="AJ34">
            <v>-3.51</v>
          </cell>
          <cell r="AK34">
            <v>-17.672999999999998</v>
          </cell>
          <cell r="AL34">
            <v>-9.9730000000000008</v>
          </cell>
          <cell r="AM34">
            <v>3.31</v>
          </cell>
          <cell r="AN34">
            <v>1.081</v>
          </cell>
          <cell r="AO34">
            <v>-0.255</v>
          </cell>
          <cell r="AP34">
            <v>-1.258</v>
          </cell>
          <cell r="AQ34">
            <v>-2.4249999999999998</v>
          </cell>
          <cell r="AR34">
            <v>-13.9915</v>
          </cell>
        </row>
        <row r="35">
          <cell r="A35" t="str">
            <v>Chile</v>
          </cell>
          <cell r="B35" t="str">
            <v>Current account balance</v>
          </cell>
          <cell r="C35" t="str">
            <v>Percent of GDP</v>
          </cell>
          <cell r="E35" t="str">
            <v>See notes for:  Gross domestic product, current prices (National currency) Current account balance (U.S. dollars).</v>
          </cell>
          <cell r="F35">
            <v>-6.1180000000000003</v>
          </cell>
          <cell r="G35">
            <v>-13.965999999999999</v>
          </cell>
          <cell r="H35">
            <v>-9.1199999999999992</v>
          </cell>
          <cell r="I35">
            <v>-5.444</v>
          </cell>
          <cell r="J35">
            <v>-10.574999999999999</v>
          </cell>
          <cell r="K35">
            <v>-8.2569999999999997</v>
          </cell>
          <cell r="L35">
            <v>-6.4749999999999996</v>
          </cell>
          <cell r="M35">
            <v>-3.39</v>
          </cell>
          <cell r="N35">
            <v>-0.90400000000000003</v>
          </cell>
          <cell r="O35">
            <v>-2.3410000000000002</v>
          </cell>
          <cell r="P35">
            <v>-1.478</v>
          </cell>
          <cell r="Q35">
            <v>-0.26100000000000001</v>
          </cell>
          <cell r="R35">
            <v>-2.0760000000000001</v>
          </cell>
          <cell r="S35">
            <v>-5.1580000000000004</v>
          </cell>
          <cell r="T35">
            <v>-2.7690000000000001</v>
          </cell>
          <cell r="U35">
            <v>-1.8160000000000001</v>
          </cell>
          <cell r="V35">
            <v>-3.919</v>
          </cell>
          <cell r="W35">
            <v>-4.2610000000000001</v>
          </cell>
          <cell r="X35">
            <v>-4.7439999999999998</v>
          </cell>
          <cell r="Y35">
            <v>0.13200000000000001</v>
          </cell>
          <cell r="Z35">
            <v>-1.1399999999999999</v>
          </cell>
          <cell r="AA35">
            <v>-1.5429999999999999</v>
          </cell>
          <cell r="AB35">
            <v>-0.82799999999999996</v>
          </cell>
          <cell r="AC35">
            <v>-1.089</v>
          </cell>
          <cell r="AD35">
            <v>2.6139999999999999</v>
          </cell>
          <cell r="AE35">
            <v>1.5369999999999999</v>
          </cell>
          <cell r="AF35">
            <v>4.601</v>
          </cell>
          <cell r="AG35">
            <v>4.0940000000000003</v>
          </cell>
          <cell r="AH35">
            <v>-3.2330000000000001</v>
          </cell>
          <cell r="AI35">
            <v>2.0369999999999999</v>
          </cell>
          <cell r="AJ35">
            <v>1.512</v>
          </cell>
          <cell r="AK35">
            <v>-1.2969999999999999</v>
          </cell>
          <cell r="AL35">
            <v>-2.3780000000000001</v>
          </cell>
          <cell r="AM35">
            <v>-2.4020000000000001</v>
          </cell>
          <cell r="AN35">
            <v>-2.3580000000000001</v>
          </cell>
          <cell r="AO35">
            <v>-2.2679999999999998</v>
          </cell>
          <cell r="AP35">
            <v>-2.133</v>
          </cell>
          <cell r="AQ35">
            <v>-2.105</v>
          </cell>
          <cell r="AR35">
            <v>-0.86749999999999983</v>
          </cell>
        </row>
        <row r="36">
          <cell r="A36" t="str">
            <v>China</v>
          </cell>
          <cell r="B36" t="str">
            <v>Current account balance</v>
          </cell>
          <cell r="C36" t="str">
            <v>Percent of GDP</v>
          </cell>
          <cell r="E36" t="str">
            <v>See notes for:  Gross domestic product, current prices (National currency) Current account balance (U.S. dollars).</v>
          </cell>
          <cell r="F36">
            <v>0.14099999999999999</v>
          </cell>
          <cell r="G36">
            <v>1.351</v>
          </cell>
          <cell r="H36">
            <v>1.9910000000000001</v>
          </cell>
          <cell r="I36">
            <v>1.373</v>
          </cell>
          <cell r="J36">
            <v>0.626</v>
          </cell>
          <cell r="K36">
            <v>-3.7480000000000002</v>
          </cell>
          <cell r="L36">
            <v>-2.431</v>
          </cell>
          <cell r="M36">
            <v>9.2999999999999999E-2</v>
          </cell>
          <cell r="N36">
            <v>-0.94099999999999995</v>
          </cell>
          <cell r="O36">
            <v>-0.95699999999999996</v>
          </cell>
          <cell r="P36">
            <v>3.0739999999999998</v>
          </cell>
          <cell r="Q36">
            <v>3.2429999999999999</v>
          </cell>
          <cell r="R36">
            <v>1.3109999999999999</v>
          </cell>
          <cell r="S36">
            <v>-1.9410000000000001</v>
          </cell>
          <cell r="T36">
            <v>1.369</v>
          </cell>
          <cell r="U36">
            <v>0.222</v>
          </cell>
          <cell r="V36">
            <v>0.84599999999999997</v>
          </cell>
          <cell r="W36">
            <v>3.88</v>
          </cell>
          <cell r="X36">
            <v>3.0870000000000002</v>
          </cell>
          <cell r="Y36">
            <v>1.446</v>
          </cell>
          <cell r="Z36">
            <v>1.712</v>
          </cell>
          <cell r="AA36">
            <v>1.3140000000000001</v>
          </cell>
          <cell r="AB36">
            <v>2.4359999999999999</v>
          </cell>
          <cell r="AC36">
            <v>2.7959999999999998</v>
          </cell>
          <cell r="AD36">
            <v>3.5539999999999998</v>
          </cell>
          <cell r="AE36">
            <v>5.9420000000000002</v>
          </cell>
          <cell r="AF36">
            <v>8.5809999999999995</v>
          </cell>
          <cell r="AG36">
            <v>10.128</v>
          </cell>
          <cell r="AH36">
            <v>9.1240000000000006</v>
          </cell>
          <cell r="AI36">
            <v>5.23</v>
          </cell>
          <cell r="AJ36">
            <v>5.1479999999999997</v>
          </cell>
          <cell r="AK36">
            <v>2.754</v>
          </cell>
          <cell r="AL36">
            <v>2.274</v>
          </cell>
          <cell r="AM36">
            <v>2.6070000000000002</v>
          </cell>
          <cell r="AN36">
            <v>2.968</v>
          </cell>
          <cell r="AO36">
            <v>3.3660000000000001</v>
          </cell>
          <cell r="AP36">
            <v>3.9340000000000002</v>
          </cell>
          <cell r="AQ36">
            <v>4.25</v>
          </cell>
          <cell r="AR36">
            <v>3.4207272727272726</v>
          </cell>
        </row>
        <row r="37">
          <cell r="A37" t="str">
            <v>Colombia</v>
          </cell>
          <cell r="B37" t="str">
            <v>Current account balance</v>
          </cell>
          <cell r="C37" t="str">
            <v>Percent of GDP</v>
          </cell>
          <cell r="E37" t="str">
            <v>See notes for:  Gross domestic product, current prices (National currency) Current account balance (U.S. dollars).</v>
          </cell>
          <cell r="F37">
            <v>-3.2000000000000001E-2</v>
          </cell>
          <cell r="G37">
            <v>-3.4079999999999999</v>
          </cell>
          <cell r="H37">
            <v>-5.3319999999999999</v>
          </cell>
          <cell r="I37">
            <v>-5.2539999999999996</v>
          </cell>
          <cell r="J37">
            <v>-3.931</v>
          </cell>
          <cell r="K37">
            <v>-3.294</v>
          </cell>
          <cell r="L37">
            <v>1.103</v>
          </cell>
          <cell r="M37">
            <v>-4.1000000000000002E-2</v>
          </cell>
          <cell r="N37">
            <v>-0.39500000000000002</v>
          </cell>
          <cell r="O37">
            <v>-0.36699999999999999</v>
          </cell>
          <cell r="P37">
            <v>0.97199999999999998</v>
          </cell>
          <cell r="Q37">
            <v>4.0979999999999999</v>
          </cell>
          <cell r="R37">
            <v>1.2789999999999999</v>
          </cell>
          <cell r="S37">
            <v>-2.8660000000000001</v>
          </cell>
          <cell r="T37">
            <v>-3.7690000000000001</v>
          </cell>
          <cell r="U37">
            <v>-4.17</v>
          </cell>
          <cell r="V37">
            <v>-3.8860000000000001</v>
          </cell>
          <cell r="W37">
            <v>-5.1260000000000003</v>
          </cell>
          <cell r="X37">
            <v>-4.4729999999999999</v>
          </cell>
          <cell r="Y37">
            <v>0.69599999999999995</v>
          </cell>
          <cell r="Z37">
            <v>0.79600000000000004</v>
          </cell>
          <cell r="AA37">
            <v>-1.097</v>
          </cell>
          <cell r="AB37">
            <v>-1.325</v>
          </cell>
          <cell r="AC37">
            <v>-1.034</v>
          </cell>
          <cell r="AD37">
            <v>-0.76700000000000002</v>
          </cell>
          <cell r="AE37">
            <v>-1.286</v>
          </cell>
          <cell r="AF37">
            <v>-1.859</v>
          </cell>
          <cell r="AG37">
            <v>-2.839</v>
          </cell>
          <cell r="AH37">
            <v>-2.8940000000000001</v>
          </cell>
          <cell r="AI37">
            <v>-2.1469999999999998</v>
          </cell>
          <cell r="AJ37">
            <v>-3.0830000000000002</v>
          </cell>
          <cell r="AK37">
            <v>-2.835</v>
          </cell>
          <cell r="AL37">
            <v>-2.6619999999999999</v>
          </cell>
          <cell r="AM37">
            <v>-2.3860000000000001</v>
          </cell>
          <cell r="AN37">
            <v>-2.0030000000000001</v>
          </cell>
          <cell r="AO37">
            <v>-2.3170000000000002</v>
          </cell>
          <cell r="AP37">
            <v>-2.2130000000000001</v>
          </cell>
          <cell r="AQ37">
            <v>-1.988</v>
          </cell>
          <cell r="AR37">
            <v>-1.709772727272727</v>
          </cell>
        </row>
        <row r="38">
          <cell r="A38" t="str">
            <v>Comoros</v>
          </cell>
          <cell r="B38" t="str">
            <v>Current account balance</v>
          </cell>
          <cell r="C38" t="str">
            <v>Percent of GDP</v>
          </cell>
          <cell r="E38" t="str">
            <v>See notes for:  Gross domestic product, current prices (National currency) Current account balance (U.S. dollars).</v>
          </cell>
          <cell r="F38">
            <v>-1.8069999999999999</v>
          </cell>
          <cell r="G38">
            <v>1.282</v>
          </cell>
          <cell r="H38">
            <v>0.63100000000000001</v>
          </cell>
          <cell r="I38">
            <v>0.40400000000000003</v>
          </cell>
          <cell r="J38">
            <v>-46.265000000000001</v>
          </cell>
          <cell r="K38">
            <v>-28.721</v>
          </cell>
          <cell r="L38">
            <v>-15.618</v>
          </cell>
          <cell r="M38">
            <v>-16.992000000000001</v>
          </cell>
          <cell r="N38">
            <v>-14.983000000000001</v>
          </cell>
          <cell r="O38">
            <v>-9.9030000000000005</v>
          </cell>
          <cell r="P38">
            <v>-12.965999999999999</v>
          </cell>
          <cell r="Q38">
            <v>-9.282</v>
          </cell>
          <cell r="R38">
            <v>-15.840999999999999</v>
          </cell>
          <cell r="S38">
            <v>-8.2210000000000001</v>
          </cell>
          <cell r="T38">
            <v>-16.253</v>
          </cell>
          <cell r="U38">
            <v>-14.273999999999999</v>
          </cell>
          <cell r="V38">
            <v>-12.731</v>
          </cell>
          <cell r="W38">
            <v>-19.927</v>
          </cell>
          <cell r="X38">
            <v>-8.4480000000000004</v>
          </cell>
          <cell r="Y38">
            <v>-6.7789999999999999</v>
          </cell>
          <cell r="Z38">
            <v>-0.2</v>
          </cell>
          <cell r="AA38">
            <v>2.4580000000000002</v>
          </cell>
          <cell r="AB38">
            <v>-1.728</v>
          </cell>
          <cell r="AC38">
            <v>-3.1779999999999999</v>
          </cell>
          <cell r="AD38">
            <v>-4.6029999999999998</v>
          </cell>
          <cell r="AE38">
            <v>-7.3620000000000001</v>
          </cell>
          <cell r="AF38">
            <v>-6.0090000000000003</v>
          </cell>
          <cell r="AG38">
            <v>-5.6539999999999999</v>
          </cell>
          <cell r="AH38">
            <v>-10.933999999999999</v>
          </cell>
          <cell r="AI38">
            <v>-7.7080000000000002</v>
          </cell>
          <cell r="AJ38">
            <v>-6.8630000000000004</v>
          </cell>
          <cell r="AK38">
            <v>-9.8510000000000009</v>
          </cell>
          <cell r="AL38">
            <v>-11.093999999999999</v>
          </cell>
          <cell r="AM38">
            <v>-9.5890000000000004</v>
          </cell>
          <cell r="AN38">
            <v>-9.1620000000000008</v>
          </cell>
          <cell r="AO38">
            <v>-8.1809999999999992</v>
          </cell>
          <cell r="AP38">
            <v>-8.0250000000000004</v>
          </cell>
          <cell r="AQ38">
            <v>-7.8029999999999999</v>
          </cell>
          <cell r="AR38">
            <v>-8.4706363636363626</v>
          </cell>
        </row>
        <row r="39">
          <cell r="A39" t="str">
            <v>Democratic Republic of Congo</v>
          </cell>
          <cell r="B39" t="str">
            <v>Current account balance</v>
          </cell>
          <cell r="C39" t="str">
            <v>Percent of GDP</v>
          </cell>
          <cell r="E39" t="str">
            <v>See notes for:  Gross domestic product, current prices (National currency) Current account balance (U.S. dollars).</v>
          </cell>
          <cell r="F39">
            <v>-1.64</v>
          </cell>
          <cell r="G39">
            <v>-3.9129999999999998</v>
          </cell>
          <cell r="H39">
            <v>-3.548</v>
          </cell>
          <cell r="I39">
            <v>-2.4449999999999998</v>
          </cell>
          <cell r="J39">
            <v>0.45100000000000001</v>
          </cell>
          <cell r="K39">
            <v>-1.278</v>
          </cell>
          <cell r="L39">
            <v>-5.4889999999999999</v>
          </cell>
          <cell r="M39">
            <v>-14.21</v>
          </cell>
          <cell r="N39">
            <v>-6.6</v>
          </cell>
          <cell r="O39">
            <v>-9.5530000000000008</v>
          </cell>
          <cell r="P39">
            <v>-7.6520000000000001</v>
          </cell>
          <cell r="Q39">
            <v>-10.401</v>
          </cell>
          <cell r="R39">
            <v>-9.2430000000000003</v>
          </cell>
          <cell r="S39">
            <v>-3.4860000000000002</v>
          </cell>
          <cell r="T39">
            <v>-4.7850000000000001</v>
          </cell>
          <cell r="U39">
            <v>0.27</v>
          </cell>
          <cell r="V39">
            <v>-0.51300000000000001</v>
          </cell>
          <cell r="W39">
            <v>-3.081</v>
          </cell>
          <cell r="X39">
            <v>-8.9589999999999996</v>
          </cell>
          <cell r="Y39">
            <v>-2.6080000000000001</v>
          </cell>
          <cell r="Z39">
            <v>-4.0140000000000002</v>
          </cell>
          <cell r="AA39">
            <v>-3.984</v>
          </cell>
          <cell r="AB39">
            <v>-2.5950000000000002</v>
          </cell>
          <cell r="AC39">
            <v>0.873</v>
          </cell>
          <cell r="AD39">
            <v>-2.972</v>
          </cell>
          <cell r="AE39">
            <v>-13.3</v>
          </cell>
          <cell r="AF39">
            <v>-2.6949999999999998</v>
          </cell>
          <cell r="AG39">
            <v>-1.131</v>
          </cell>
          <cell r="AH39">
            <v>-17.463999999999999</v>
          </cell>
          <cell r="AI39">
            <v>-10.500999999999999</v>
          </cell>
          <cell r="AJ39">
            <v>-6.9059999999999997</v>
          </cell>
          <cell r="AK39">
            <v>-8.6809999999999992</v>
          </cell>
          <cell r="AL39">
            <v>-7.8029999999999999</v>
          </cell>
          <cell r="AM39">
            <v>-6.5410000000000004</v>
          </cell>
          <cell r="AN39">
            <v>-4.0620000000000003</v>
          </cell>
          <cell r="AO39">
            <v>-5.6040000000000001</v>
          </cell>
          <cell r="AP39">
            <v>-7.72</v>
          </cell>
          <cell r="AQ39">
            <v>-5.6959999999999997</v>
          </cell>
          <cell r="AR39">
            <v>-5.6285454545454545</v>
          </cell>
        </row>
        <row r="40">
          <cell r="A40" t="str">
            <v>Republic of Congo</v>
          </cell>
          <cell r="B40" t="str">
            <v>Current account balance</v>
          </cell>
          <cell r="C40" t="str">
            <v>Percent of GDP</v>
          </cell>
          <cell r="E40" t="str">
            <v>See notes for:  Gross domestic product, current prices (National currency) Current account balance (U.S. dollars).</v>
          </cell>
          <cell r="F40">
            <v>18.009</v>
          </cell>
          <cell r="G40">
            <v>21.324999999999999</v>
          </cell>
          <cell r="H40">
            <v>18.692</v>
          </cell>
          <cell r="I40">
            <v>12.661</v>
          </cell>
          <cell r="J40">
            <v>6.1210000000000004</v>
          </cell>
          <cell r="K40">
            <v>1.6060000000000001</v>
          </cell>
          <cell r="L40">
            <v>3.4340000000000002</v>
          </cell>
          <cell r="M40">
            <v>6.4459999999999997</v>
          </cell>
          <cell r="N40">
            <v>3.012</v>
          </cell>
          <cell r="O40">
            <v>4.9770000000000003</v>
          </cell>
          <cell r="P40">
            <v>22.297000000000001</v>
          </cell>
          <cell r="Q40">
            <v>4.1269999999999998</v>
          </cell>
          <cell r="R40">
            <v>14.519</v>
          </cell>
          <cell r="S40">
            <v>2.8919999999999999</v>
          </cell>
          <cell r="T40">
            <v>-31.521000000000001</v>
          </cell>
          <cell r="U40">
            <v>-48.043999999999997</v>
          </cell>
          <cell r="V40">
            <v>-32.325000000000003</v>
          </cell>
          <cell r="W40">
            <v>-6.2830000000000004</v>
          </cell>
          <cell r="X40">
            <v>-28.509</v>
          </cell>
          <cell r="Y40">
            <v>-10.103999999999999</v>
          </cell>
          <cell r="Z40">
            <v>13.547000000000001</v>
          </cell>
          <cell r="AA40">
            <v>-4.5949999999999998</v>
          </cell>
          <cell r="AB40">
            <v>0.63300000000000001</v>
          </cell>
          <cell r="AC40">
            <v>4.7759999999999998</v>
          </cell>
          <cell r="AD40">
            <v>-5.6769999999999996</v>
          </cell>
          <cell r="AE40">
            <v>3.669</v>
          </cell>
          <cell r="AF40">
            <v>3.5569999999999999</v>
          </cell>
          <cell r="AG40">
            <v>-6.5270000000000001</v>
          </cell>
          <cell r="AH40">
            <v>2.302</v>
          </cell>
          <cell r="AI40">
            <v>-7.3940000000000001</v>
          </cell>
          <cell r="AJ40">
            <v>5.0650000000000004</v>
          </cell>
          <cell r="AK40">
            <v>6.2409999999999997</v>
          </cell>
          <cell r="AL40">
            <v>4.2770000000000001</v>
          </cell>
          <cell r="AM40">
            <v>3.827</v>
          </cell>
          <cell r="AN40">
            <v>2.0249999999999999</v>
          </cell>
          <cell r="AO40">
            <v>1.4119999999999999</v>
          </cell>
          <cell r="AP40">
            <v>0.57999999999999996</v>
          </cell>
          <cell r="AQ40">
            <v>-1.145</v>
          </cell>
          <cell r="AR40">
            <v>-4.4251818181818194</v>
          </cell>
        </row>
        <row r="41">
          <cell r="A41" t="str">
            <v>Costa Rica</v>
          </cell>
          <cell r="B41" t="str">
            <v>Current account balance</v>
          </cell>
          <cell r="C41" t="str">
            <v>Percent of GDP</v>
          </cell>
          <cell r="E41" t="str">
            <v>See notes for:  Gross domestic product, current prices (National currency) Current account balance (U.S. dollars).</v>
          </cell>
          <cell r="F41">
            <v>-13.723000000000001</v>
          </cell>
          <cell r="G41">
            <v>-16.007000000000001</v>
          </cell>
          <cell r="H41">
            <v>-9.2070000000000007</v>
          </cell>
          <cell r="I41">
            <v>-8.9930000000000003</v>
          </cell>
          <cell r="J41">
            <v>-4.2619999999999996</v>
          </cell>
          <cell r="K41">
            <v>-3.3140000000000001</v>
          </cell>
          <cell r="L41">
            <v>-1.68</v>
          </cell>
          <cell r="M41">
            <v>-5.0519999999999996</v>
          </cell>
          <cell r="N41">
            <v>-3.4790000000000001</v>
          </cell>
          <cell r="O41">
            <v>-7.1920000000000002</v>
          </cell>
          <cell r="P41">
            <v>-7.8330000000000002</v>
          </cell>
          <cell r="Q41">
            <v>-3.125</v>
          </cell>
          <cell r="R41">
            <v>-4.766</v>
          </cell>
          <cell r="S41">
            <v>-7.1619999999999999</v>
          </cell>
          <cell r="T41">
            <v>-4.8620000000000001</v>
          </cell>
          <cell r="U41">
            <v>-3.1850000000000001</v>
          </cell>
          <cell r="V41">
            <v>-2.3250000000000002</v>
          </cell>
          <cell r="W41">
            <v>-3.5819999999999999</v>
          </cell>
          <cell r="X41">
            <v>-3.4790000000000001</v>
          </cell>
          <cell r="Y41">
            <v>-3.847</v>
          </cell>
          <cell r="Z41">
            <v>-4.4960000000000004</v>
          </cell>
          <cell r="AA41">
            <v>-3.6760000000000002</v>
          </cell>
          <cell r="AB41">
            <v>-5.0869999999999997</v>
          </cell>
          <cell r="AC41">
            <v>-5.024</v>
          </cell>
          <cell r="AD41">
            <v>-4.2560000000000002</v>
          </cell>
          <cell r="AE41">
            <v>-4.9130000000000003</v>
          </cell>
          <cell r="AF41">
            <v>-4.54</v>
          </cell>
          <cell r="AG41">
            <v>-6.2549999999999999</v>
          </cell>
          <cell r="AH41">
            <v>-9.3409999999999993</v>
          </cell>
          <cell r="AI41">
            <v>-1.96</v>
          </cell>
          <cell r="AJ41">
            <v>-3.5179999999999998</v>
          </cell>
          <cell r="AK41">
            <v>-5.1769999999999996</v>
          </cell>
          <cell r="AL41">
            <v>-5.5289999999999999</v>
          </cell>
          <cell r="AM41">
            <v>-5.5419999999999998</v>
          </cell>
          <cell r="AN41">
            <v>-5.4450000000000003</v>
          </cell>
          <cell r="AO41">
            <v>-5.3630000000000004</v>
          </cell>
          <cell r="AP41">
            <v>-5.2469999999999999</v>
          </cell>
          <cell r="AQ41">
            <v>-5.101</v>
          </cell>
          <cell r="AR41">
            <v>-4.6549545454545447</v>
          </cell>
        </row>
        <row r="42">
          <cell r="A42" t="str">
            <v>Côte d'Ivoire</v>
          </cell>
          <cell r="B42" t="str">
            <v>Current account balance</v>
          </cell>
          <cell r="C42" t="str">
            <v>Percent of GDP</v>
          </cell>
          <cell r="E42" t="str">
            <v>See notes for:  Gross domestic product, current prices (National currency) Current account balance (U.S. dollars).</v>
          </cell>
          <cell r="F42">
            <v>-29.347999999999999</v>
          </cell>
          <cell r="G42">
            <v>10.904999999999999</v>
          </cell>
          <cell r="H42">
            <v>8.7110000000000003</v>
          </cell>
          <cell r="I42">
            <v>14.372999999999999</v>
          </cell>
          <cell r="J42">
            <v>13.91</v>
          </cell>
          <cell r="K42">
            <v>8.7349999999999994</v>
          </cell>
          <cell r="L42">
            <v>14.186999999999999</v>
          </cell>
          <cell r="M42">
            <v>-9.0619999999999994</v>
          </cell>
          <cell r="N42">
            <v>-12.586</v>
          </cell>
          <cell r="O42">
            <v>-10.448</v>
          </cell>
          <cell r="P42">
            <v>-9.3379999999999992</v>
          </cell>
          <cell r="Q42">
            <v>-9.3789999999999996</v>
          </cell>
          <cell r="R42">
            <v>-11.358000000000001</v>
          </cell>
          <cell r="S42">
            <v>-10.319000000000001</v>
          </cell>
          <cell r="T42">
            <v>-0.93700000000000006</v>
          </cell>
          <cell r="U42">
            <v>-3.8050000000000002</v>
          </cell>
          <cell r="V42">
            <v>-1.9670000000000001</v>
          </cell>
          <cell r="W42">
            <v>-1.7829999999999999</v>
          </cell>
          <cell r="X42">
            <v>-2.6720000000000002</v>
          </cell>
          <cell r="Y42">
            <v>-1.387</v>
          </cell>
          <cell r="Z42">
            <v>-2.8029999999999999</v>
          </cell>
          <cell r="AA42">
            <v>-0.56999999999999995</v>
          </cell>
          <cell r="AB42">
            <v>6.6859999999999999</v>
          </cell>
          <cell r="AC42">
            <v>2.1440000000000001</v>
          </cell>
          <cell r="AD42">
            <v>1.5569999999999999</v>
          </cell>
          <cell r="AE42">
            <v>0.24099999999999999</v>
          </cell>
          <cell r="AF42">
            <v>2.76</v>
          </cell>
          <cell r="AG42">
            <v>-0.68300000000000005</v>
          </cell>
          <cell r="AH42">
            <v>1.925</v>
          </cell>
          <cell r="AI42">
            <v>7.0220000000000002</v>
          </cell>
          <cell r="AJ42">
            <v>1.101</v>
          </cell>
          <cell r="AK42">
            <v>6.6669999999999998</v>
          </cell>
          <cell r="AL42">
            <v>-2.8340000000000001</v>
          </cell>
          <cell r="AM42">
            <v>-3.0459999999999998</v>
          </cell>
          <cell r="AN42">
            <v>-4.3220000000000001</v>
          </cell>
          <cell r="AO42">
            <v>-4.6289999999999996</v>
          </cell>
          <cell r="AP42">
            <v>-4.7270000000000003</v>
          </cell>
          <cell r="AQ42">
            <v>-4.7549999999999999</v>
          </cell>
          <cell r="AR42">
            <v>-1.2226363636363635</v>
          </cell>
        </row>
        <row r="43">
          <cell r="A43" t="str">
            <v>Croatia</v>
          </cell>
          <cell r="B43" t="str">
            <v>Current account balance</v>
          </cell>
          <cell r="C43" t="str">
            <v>Percent of GDP</v>
          </cell>
          <cell r="E43" t="str">
            <v>See notes for:  Gross domestic product, current prices (National currency) Current account balance (U.S. dollars).</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2.601</v>
          </cell>
          <cell r="S43">
            <v>4.8449999999999998</v>
          </cell>
          <cell r="T43">
            <v>3.988</v>
          </cell>
          <cell r="U43">
            <v>-5.9059999999999997</v>
          </cell>
          <cell r="V43">
            <v>-4.0410000000000004</v>
          </cell>
          <cell r="W43">
            <v>-12.295</v>
          </cell>
          <cell r="X43">
            <v>-6.7859999999999996</v>
          </cell>
          <cell r="Y43">
            <v>-7.4749999999999996</v>
          </cell>
          <cell r="Z43">
            <v>-2.3050000000000002</v>
          </cell>
          <cell r="AA43">
            <v>-3.0459999999999998</v>
          </cell>
          <cell r="AB43">
            <v>-7.2089999999999996</v>
          </cell>
          <cell r="AC43">
            <v>-6.0190000000000001</v>
          </cell>
          <cell r="AD43">
            <v>-4.1230000000000002</v>
          </cell>
          <cell r="AE43">
            <v>-5.27</v>
          </cell>
          <cell r="AF43">
            <v>-6.6760000000000002</v>
          </cell>
          <cell r="AG43">
            <v>-7.2610000000000001</v>
          </cell>
          <cell r="AH43">
            <v>-8.9139999999999997</v>
          </cell>
          <cell r="AI43">
            <v>-5.0199999999999996</v>
          </cell>
          <cell r="AJ43">
            <v>-1.028</v>
          </cell>
          <cell r="AK43">
            <v>0.879</v>
          </cell>
          <cell r="AL43">
            <v>0.36</v>
          </cell>
          <cell r="AM43">
            <v>-0.187</v>
          </cell>
          <cell r="AN43">
            <v>-0.48099999999999998</v>
          </cell>
          <cell r="AO43">
            <v>-1.4650000000000001</v>
          </cell>
          <cell r="AP43">
            <v>-1.8120000000000001</v>
          </cell>
          <cell r="AQ43">
            <v>-2.577</v>
          </cell>
          <cell r="AR43">
            <v>-4.0530499999999998</v>
          </cell>
        </row>
        <row r="44">
          <cell r="A44" t="str">
            <v>Cyprus</v>
          </cell>
          <cell r="B44" t="str">
            <v>Current account balance</v>
          </cell>
          <cell r="C44" t="str">
            <v>Percent of GDP</v>
          </cell>
          <cell r="E44" t="str">
            <v>See notes for:  Gross domestic product, current prices (National currency) Current account balance (U.S. dollars).</v>
          </cell>
          <cell r="F44">
            <v>-12.144</v>
          </cell>
          <cell r="G44">
            <v>-8.3369999999999997</v>
          </cell>
          <cell r="H44">
            <v>-8.3580000000000005</v>
          </cell>
          <cell r="I44">
            <v>-9.6110000000000007</v>
          </cell>
          <cell r="J44">
            <v>-9.8520000000000003</v>
          </cell>
          <cell r="K44">
            <v>-7.51</v>
          </cell>
          <cell r="L44">
            <v>-0.62</v>
          </cell>
          <cell r="M44">
            <v>-0.21</v>
          </cell>
          <cell r="N44">
            <v>-2.5499999999999998</v>
          </cell>
          <cell r="O44">
            <v>-5.52</v>
          </cell>
          <cell r="P44">
            <v>-2.7970000000000002</v>
          </cell>
          <cell r="Q44">
            <v>-7.38</v>
          </cell>
          <cell r="R44">
            <v>-9.3510000000000009</v>
          </cell>
          <cell r="S44">
            <v>1.6819999999999999</v>
          </cell>
          <cell r="T44">
            <v>1.0109999999999999</v>
          </cell>
          <cell r="U44">
            <v>-2.246</v>
          </cell>
          <cell r="V44">
            <v>-5.0679999999999996</v>
          </cell>
          <cell r="W44">
            <v>-4.7610000000000001</v>
          </cell>
          <cell r="X44">
            <v>3.093</v>
          </cell>
          <cell r="Y44">
            <v>-1.7649999999999999</v>
          </cell>
          <cell r="Z44">
            <v>-5.3209999999999997</v>
          </cell>
          <cell r="AA44">
            <v>-3.2869999999999999</v>
          </cell>
          <cell r="AB44">
            <v>-3.7559999999999998</v>
          </cell>
          <cell r="AC44">
            <v>-2.2559999999999998</v>
          </cell>
          <cell r="AD44">
            <v>-5.032</v>
          </cell>
          <cell r="AE44">
            <v>-5.8789999999999996</v>
          </cell>
          <cell r="AF44">
            <v>-6.9649999999999999</v>
          </cell>
          <cell r="AG44">
            <v>-11.781000000000001</v>
          </cell>
          <cell r="AH44">
            <v>-15.614000000000001</v>
          </cell>
          <cell r="AI44">
            <v>-10.727</v>
          </cell>
          <cell r="AJ44">
            <v>-9.8759999999999994</v>
          </cell>
          <cell r="AK44">
            <v>-8.4700000000000006</v>
          </cell>
          <cell r="AL44">
            <v>-6.2249999999999996</v>
          </cell>
          <cell r="AM44">
            <v>-6.2560000000000002</v>
          </cell>
          <cell r="AN44">
            <v>-6.399</v>
          </cell>
          <cell r="AO44">
            <v>-6.4009999999999998</v>
          </cell>
          <cell r="AP44">
            <v>-6.5030000000000001</v>
          </cell>
          <cell r="AQ44">
            <v>-6.5</v>
          </cell>
          <cell r="AR44">
            <v>-5.297545454545455</v>
          </cell>
        </row>
        <row r="45">
          <cell r="A45" t="str">
            <v>Czech Republic</v>
          </cell>
          <cell r="B45" t="str">
            <v>Current account balance</v>
          </cell>
          <cell r="C45" t="str">
            <v>Percent of GDP</v>
          </cell>
          <cell r="E45" t="str">
            <v>See notes for:  Gross domestic product, current prices (National currency) Current account balance (U.S. dollars).</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-2.3769999999999998</v>
          </cell>
          <cell r="V45">
            <v>-6.36</v>
          </cell>
          <cell r="W45">
            <v>-6.09</v>
          </cell>
          <cell r="X45">
            <v>-2.048</v>
          </cell>
          <cell r="Y45">
            <v>-2.355</v>
          </cell>
          <cell r="Z45">
            <v>-4.5709999999999997</v>
          </cell>
          <cell r="AA45">
            <v>-5.0819999999999999</v>
          </cell>
          <cell r="AB45">
            <v>-5.4370000000000003</v>
          </cell>
          <cell r="AC45">
            <v>-6.0709999999999997</v>
          </cell>
          <cell r="AD45">
            <v>-5.0460000000000003</v>
          </cell>
          <cell r="AE45">
            <v>-0.93</v>
          </cell>
          <cell r="AF45">
            <v>-2.109</v>
          </cell>
          <cell r="AG45">
            <v>-4.3940000000000001</v>
          </cell>
          <cell r="AH45">
            <v>-2.121</v>
          </cell>
          <cell r="AI45">
            <v>-2.472</v>
          </cell>
          <cell r="AJ45">
            <v>-3.0310000000000001</v>
          </cell>
          <cell r="AK45">
            <v>-2.9489999999999998</v>
          </cell>
          <cell r="AL45">
            <v>-2.137</v>
          </cell>
          <cell r="AM45">
            <v>-1.861</v>
          </cell>
          <cell r="AN45">
            <v>-1.756</v>
          </cell>
          <cell r="AO45">
            <v>-1.788</v>
          </cell>
          <cell r="AP45">
            <v>-1.7689999999999999</v>
          </cell>
          <cell r="AQ45">
            <v>-1.7589999999999999</v>
          </cell>
          <cell r="AR45">
            <v>-3.7319411764705883</v>
          </cell>
        </row>
        <row r="46">
          <cell r="A46" t="str">
            <v>Denmark</v>
          </cell>
          <cell r="B46" t="str">
            <v>Current account balance</v>
          </cell>
          <cell r="C46" t="str">
            <v>Percent of GDP</v>
          </cell>
          <cell r="E46" t="str">
            <v>See notes for:  Gross domestic product, current prices (National currency) Current account balance (U.S. dollars).</v>
          </cell>
          <cell r="F46">
            <v>-1.5069999999999999</v>
          </cell>
          <cell r="G46">
            <v>-3.0139999999999998</v>
          </cell>
          <cell r="H46">
            <v>-3.919</v>
          </cell>
          <cell r="I46">
            <v>-2.2440000000000002</v>
          </cell>
          <cell r="J46">
            <v>-3.0139999999999998</v>
          </cell>
          <cell r="K46">
            <v>-5.3940000000000001</v>
          </cell>
          <cell r="L46">
            <v>-6.0250000000000004</v>
          </cell>
          <cell r="M46">
            <v>-3.355</v>
          </cell>
          <cell r="N46">
            <v>-1.39</v>
          </cell>
          <cell r="O46">
            <v>-1.663</v>
          </cell>
          <cell r="P46">
            <v>0.438</v>
          </cell>
          <cell r="Q46">
            <v>0.91300000000000003</v>
          </cell>
          <cell r="R46">
            <v>2.0760000000000001</v>
          </cell>
          <cell r="S46">
            <v>2.673</v>
          </cell>
          <cell r="T46">
            <v>1.5660000000000001</v>
          </cell>
          <cell r="U46">
            <v>0.70399999999999996</v>
          </cell>
          <cell r="V46">
            <v>1.409</v>
          </cell>
          <cell r="W46">
            <v>0.59499999999999997</v>
          </cell>
          <cell r="X46">
            <v>-0.90300000000000002</v>
          </cell>
          <cell r="Y46">
            <v>1.8149999999999999</v>
          </cell>
          <cell r="Z46">
            <v>1.3680000000000001</v>
          </cell>
          <cell r="AA46">
            <v>3.1280000000000001</v>
          </cell>
          <cell r="AB46">
            <v>2.6930000000000001</v>
          </cell>
          <cell r="AC46">
            <v>3.742</v>
          </cell>
          <cell r="AD46">
            <v>3.2530000000000001</v>
          </cell>
          <cell r="AE46">
            <v>4.1459999999999999</v>
          </cell>
          <cell r="AF46">
            <v>3.1389999999999998</v>
          </cell>
          <cell r="AG46">
            <v>1.446</v>
          </cell>
          <cell r="AH46">
            <v>2.6349999999999998</v>
          </cell>
          <cell r="AI46">
            <v>3.452</v>
          </cell>
          <cell r="AJ46">
            <v>5.5060000000000002</v>
          </cell>
          <cell r="AK46">
            <v>6.1589999999999998</v>
          </cell>
          <cell r="AL46">
            <v>4.8209999999999997</v>
          </cell>
          <cell r="AM46">
            <v>4.5039999999999996</v>
          </cell>
          <cell r="AN46">
            <v>4.5449999999999999</v>
          </cell>
          <cell r="AO46">
            <v>4.6040000000000001</v>
          </cell>
          <cell r="AP46">
            <v>4.617</v>
          </cell>
          <cell r="AQ46">
            <v>4.6589999999999998</v>
          </cell>
          <cell r="AR46">
            <v>2.3614999999999999</v>
          </cell>
        </row>
        <row r="47">
          <cell r="A47" t="str">
            <v>Djibouti</v>
          </cell>
          <cell r="B47" t="str">
            <v>Current account balance</v>
          </cell>
          <cell r="C47" t="str">
            <v>Percent of GDP</v>
          </cell>
          <cell r="E47" t="str">
            <v>See notes for:  Gross domestic product, current prices (National currency) Current account balance (U.S. dollars).</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1.9990000000000001</v>
          </cell>
          <cell r="R47">
            <v>-3.4929999999999999</v>
          </cell>
          <cell r="S47">
            <v>2.258</v>
          </cell>
          <cell r="T47">
            <v>0.78700000000000003</v>
          </cell>
          <cell r="U47">
            <v>1.4410000000000001</v>
          </cell>
          <cell r="V47">
            <v>0.48299999999999998</v>
          </cell>
          <cell r="W47">
            <v>-1.361</v>
          </cell>
          <cell r="X47">
            <v>-3.4020000000000001</v>
          </cell>
          <cell r="Y47">
            <v>-9.8000000000000004E-2</v>
          </cell>
          <cell r="Z47">
            <v>-4.8049999999999997</v>
          </cell>
          <cell r="AA47">
            <v>1.236</v>
          </cell>
          <cell r="AB47">
            <v>2.4390000000000001</v>
          </cell>
          <cell r="AC47">
            <v>3.3959999999999999</v>
          </cell>
          <cell r="AD47">
            <v>-1.3120000000000001</v>
          </cell>
          <cell r="AE47">
            <v>-3.1970000000000001</v>
          </cell>
          <cell r="AF47">
            <v>-11.536</v>
          </cell>
          <cell r="AG47">
            <v>-21.413</v>
          </cell>
          <cell r="AH47">
            <v>-24.34</v>
          </cell>
          <cell r="AI47">
            <v>-9.0589999999999993</v>
          </cell>
          <cell r="AJ47">
            <v>-5.8470000000000004</v>
          </cell>
          <cell r="AK47">
            <v>-12.632</v>
          </cell>
          <cell r="AL47">
            <v>-12.067</v>
          </cell>
          <cell r="AM47">
            <v>-11.86</v>
          </cell>
          <cell r="AN47">
            <v>-10.948</v>
          </cell>
          <cell r="AO47">
            <v>-9.9190000000000005</v>
          </cell>
          <cell r="AP47">
            <v>-10.337999999999999</v>
          </cell>
          <cell r="AQ47">
            <v>-9.4890000000000008</v>
          </cell>
          <cell r="AR47">
            <v>-4.212190476190476</v>
          </cell>
        </row>
        <row r="48">
          <cell r="A48" t="str">
            <v>Dominica</v>
          </cell>
          <cell r="B48" t="str">
            <v>Current account balance</v>
          </cell>
          <cell r="C48" t="str">
            <v>Percent of GDP</v>
          </cell>
          <cell r="E48" t="str">
            <v>See notes for:  Gross domestic product, current prices (National currency) Current account balance (U.S. dollars).</v>
          </cell>
          <cell r="F48">
            <v>-20.780999999999999</v>
          </cell>
          <cell r="G48">
            <v>-29.446000000000002</v>
          </cell>
          <cell r="H48">
            <v>-16.905999999999999</v>
          </cell>
          <cell r="I48">
            <v>-10.848000000000001</v>
          </cell>
          <cell r="J48">
            <v>-16.923999999999999</v>
          </cell>
          <cell r="K48">
            <v>-20.187999999999999</v>
          </cell>
          <cell r="L48">
            <v>-5.19</v>
          </cell>
          <cell r="M48">
            <v>-4.5970000000000004</v>
          </cell>
          <cell r="N48">
            <v>-8.2919999999999998</v>
          </cell>
          <cell r="O48">
            <v>-24.913</v>
          </cell>
          <cell r="P48">
            <v>-21.925999999999998</v>
          </cell>
          <cell r="Q48">
            <v>-15.172000000000001</v>
          </cell>
          <cell r="R48">
            <v>-11.047000000000001</v>
          </cell>
          <cell r="S48">
            <v>-9.3960000000000008</v>
          </cell>
          <cell r="T48">
            <v>-10.265000000000001</v>
          </cell>
          <cell r="U48">
            <v>-15.441000000000001</v>
          </cell>
          <cell r="V48">
            <v>-17.280999999999999</v>
          </cell>
          <cell r="W48">
            <v>-13.554</v>
          </cell>
          <cell r="X48">
            <v>-7.1429999999999998</v>
          </cell>
          <cell r="Y48">
            <v>-14.228</v>
          </cell>
          <cell r="Z48">
            <v>-18.437999999999999</v>
          </cell>
          <cell r="AA48">
            <v>-15.755000000000001</v>
          </cell>
          <cell r="AB48">
            <v>-14.483000000000001</v>
          </cell>
          <cell r="AC48">
            <v>-15.605</v>
          </cell>
          <cell r="AD48">
            <v>-16.039000000000001</v>
          </cell>
          <cell r="AE48">
            <v>-21.04</v>
          </cell>
          <cell r="AF48">
            <v>-12.858000000000001</v>
          </cell>
          <cell r="AG48">
            <v>-20.763999999999999</v>
          </cell>
          <cell r="AH48">
            <v>-26.893999999999998</v>
          </cell>
          <cell r="AI48">
            <v>-21.286999999999999</v>
          </cell>
          <cell r="AJ48">
            <v>-21.138000000000002</v>
          </cell>
          <cell r="AK48">
            <v>-23.856999999999999</v>
          </cell>
          <cell r="AL48">
            <v>-25.614999999999998</v>
          </cell>
          <cell r="AM48">
            <v>-19.756</v>
          </cell>
          <cell r="AN48">
            <v>-18.21</v>
          </cell>
          <cell r="AO48">
            <v>-15.991</v>
          </cell>
          <cell r="AP48">
            <v>-15.374000000000001</v>
          </cell>
          <cell r="AQ48">
            <v>-15.013</v>
          </cell>
          <cell r="AR48">
            <v>-16.527772727272723</v>
          </cell>
        </row>
        <row r="49">
          <cell r="A49" t="str">
            <v>Dominican Republic</v>
          </cell>
          <cell r="B49" t="str">
            <v>Current account balance</v>
          </cell>
          <cell r="C49" t="str">
            <v>Percent of GDP</v>
          </cell>
          <cell r="E49" t="str">
            <v>See notes for:  Gross domestic product, current prices (National currency) Current account balance (U.S. dollars).</v>
          </cell>
          <cell r="F49">
            <v>-11.102</v>
          </cell>
          <cell r="G49">
            <v>-6.5730000000000004</v>
          </cell>
          <cell r="H49">
            <v>-7.5179999999999998</v>
          </cell>
          <cell r="I49">
            <v>-3.6739999999999999</v>
          </cell>
          <cell r="J49">
            <v>-1.329</v>
          </cell>
          <cell r="K49">
            <v>-1.401</v>
          </cell>
          <cell r="L49">
            <v>-2.6480000000000001</v>
          </cell>
          <cell r="M49">
            <v>-4.3659999999999997</v>
          </cell>
          <cell r="N49">
            <v>-1.278</v>
          </cell>
          <cell r="O49">
            <v>-3.0939999999999999</v>
          </cell>
          <cell r="P49">
            <v>-1.7030000000000001</v>
          </cell>
          <cell r="Q49">
            <v>-0.83699999999999997</v>
          </cell>
          <cell r="R49">
            <v>-5.0620000000000003</v>
          </cell>
          <cell r="S49">
            <v>-4.133</v>
          </cell>
          <cell r="T49">
            <v>-2.008</v>
          </cell>
          <cell r="U49">
            <v>-1.1779999999999999</v>
          </cell>
          <cell r="V49">
            <v>-1.2509999999999999</v>
          </cell>
          <cell r="W49">
            <v>-0.84799999999999998</v>
          </cell>
          <cell r="X49">
            <v>-1.6559999999999999</v>
          </cell>
          <cell r="Y49">
            <v>-2.0019999999999998</v>
          </cell>
          <cell r="Z49">
            <v>-4.327</v>
          </cell>
          <cell r="AA49">
            <v>-3.0089999999999999</v>
          </cell>
          <cell r="AB49">
            <v>-3.5779999999999998</v>
          </cell>
          <cell r="AC49">
            <v>5.1340000000000003</v>
          </cell>
          <cell r="AD49">
            <v>4.8289999999999997</v>
          </cell>
          <cell r="AE49">
            <v>-1.411</v>
          </cell>
          <cell r="AF49">
            <v>-3.65</v>
          </cell>
          <cell r="AG49">
            <v>-5.2850000000000001</v>
          </cell>
          <cell r="AH49">
            <v>-9.9280000000000008</v>
          </cell>
          <cell r="AI49">
            <v>-4.99</v>
          </cell>
          <cell r="AJ49">
            <v>-8.59</v>
          </cell>
          <cell r="AK49">
            <v>-7.9349999999999996</v>
          </cell>
          <cell r="AL49">
            <v>-6.8710000000000004</v>
          </cell>
          <cell r="AM49">
            <v>-6.7</v>
          </cell>
          <cell r="AN49">
            <v>-6.5339999999999998</v>
          </cell>
          <cell r="AO49">
            <v>-6.3230000000000004</v>
          </cell>
          <cell r="AP49">
            <v>-6.03</v>
          </cell>
          <cell r="AQ49">
            <v>-5.7229999999999999</v>
          </cell>
          <cell r="AR49">
            <v>-2.8826363636363634</v>
          </cell>
        </row>
        <row r="50">
          <cell r="A50" t="str">
            <v>Ecuador</v>
          </cell>
          <cell r="B50" t="str">
            <v>Current account balance</v>
          </cell>
          <cell r="C50" t="str">
            <v>Percent of GDP</v>
          </cell>
          <cell r="E50" t="str">
            <v>See notes for:  Gross domestic product, current prices (National currency) Current account balance (U.S. dollars).</v>
          </cell>
          <cell r="F50">
            <v>-3.91</v>
          </cell>
          <cell r="G50">
            <v>-6.7249999999999996</v>
          </cell>
          <cell r="H50">
            <v>-7.9269999999999996</v>
          </cell>
          <cell r="I50">
            <v>-1.0249999999999999</v>
          </cell>
          <cell r="J50">
            <v>-1.89</v>
          </cell>
          <cell r="K50">
            <v>0.70099999999999996</v>
          </cell>
          <cell r="L50">
            <v>-4.532</v>
          </cell>
          <cell r="M50">
            <v>-10.077</v>
          </cell>
          <cell r="N50">
            <v>-5.319</v>
          </cell>
          <cell r="O50">
            <v>-5.6859999999999999</v>
          </cell>
          <cell r="P50">
            <v>-3.5369999999999999</v>
          </cell>
          <cell r="Q50">
            <v>-6.0430000000000001</v>
          </cell>
          <cell r="R50">
            <v>-1.659</v>
          </cell>
          <cell r="S50">
            <v>-4.37</v>
          </cell>
          <cell r="T50">
            <v>-4.3440000000000003</v>
          </cell>
          <cell r="U50">
            <v>-4.5979999999999999</v>
          </cell>
          <cell r="V50">
            <v>0.35699999999999998</v>
          </cell>
          <cell r="W50">
            <v>-2.496</v>
          </cell>
          <cell r="X50">
            <v>-9.69</v>
          </cell>
          <cell r="Y50">
            <v>4.57</v>
          </cell>
          <cell r="Z50">
            <v>5.1680000000000001</v>
          </cell>
          <cell r="AA50">
            <v>-3.2170000000000001</v>
          </cell>
          <cell r="AB50">
            <v>-3.9470000000000001</v>
          </cell>
          <cell r="AC50">
            <v>-1.421</v>
          </cell>
          <cell r="AD50">
            <v>-1.6140000000000001</v>
          </cell>
          <cell r="AE50">
            <v>0.96499999999999997</v>
          </cell>
          <cell r="AF50">
            <v>4.3659999999999997</v>
          </cell>
          <cell r="AG50">
            <v>3.645</v>
          </cell>
          <cell r="AH50">
            <v>2.488</v>
          </cell>
          <cell r="AI50">
            <v>-0.34899999999999998</v>
          </cell>
          <cell r="AJ50">
            <v>-3.3069999999999999</v>
          </cell>
          <cell r="AK50">
            <v>-0.28000000000000003</v>
          </cell>
          <cell r="AL50">
            <v>0.50700000000000001</v>
          </cell>
          <cell r="AM50">
            <v>0.55400000000000005</v>
          </cell>
          <cell r="AN50">
            <v>-1.325</v>
          </cell>
          <cell r="AO50">
            <v>-1.762</v>
          </cell>
          <cell r="AP50">
            <v>-2.23</v>
          </cell>
          <cell r="AQ50">
            <v>-2.4470000000000001</v>
          </cell>
          <cell r="AR50">
            <v>-1.3324090909090909</v>
          </cell>
        </row>
        <row r="51">
          <cell r="A51" t="str">
            <v>Egypt</v>
          </cell>
          <cell r="B51" t="str">
            <v>Current account balance</v>
          </cell>
          <cell r="C51" t="str">
            <v>Percent of GDP</v>
          </cell>
          <cell r="E51" t="str">
            <v>See notes for:  Gross domestic product, current prices (National currency) Current account balance (U.S. dollars).</v>
          </cell>
          <cell r="F51">
            <v>-0.86399999999999999</v>
          </cell>
          <cell r="G51">
            <v>-4.5549999999999997</v>
          </cell>
          <cell r="H51">
            <v>-7.1879999999999997</v>
          </cell>
          <cell r="I51">
            <v>-4.1779999999999999</v>
          </cell>
          <cell r="J51">
            <v>-8.5180000000000007</v>
          </cell>
          <cell r="K51">
            <v>-4.8040000000000003</v>
          </cell>
          <cell r="L51">
            <v>-2.9009999999999998</v>
          </cell>
          <cell r="M51">
            <v>-1.3660000000000001</v>
          </cell>
          <cell r="N51">
            <v>-2.2570000000000001</v>
          </cell>
          <cell r="O51">
            <v>-2.2839999999999998</v>
          </cell>
          <cell r="P51">
            <v>-2.8380000000000001</v>
          </cell>
          <cell r="Q51">
            <v>3.6120000000000001</v>
          </cell>
          <cell r="R51">
            <v>8.7349999999999994</v>
          </cell>
          <cell r="S51">
            <v>4.6559999999999997</v>
          </cell>
          <cell r="T51">
            <v>0.36799999999999999</v>
          </cell>
          <cell r="U51">
            <v>0.64300000000000002</v>
          </cell>
          <cell r="V51">
            <v>-0.27200000000000002</v>
          </cell>
          <cell r="W51">
            <v>0.157</v>
          </cell>
          <cell r="X51">
            <v>-2.9220000000000002</v>
          </cell>
          <cell r="Y51">
            <v>-1.917</v>
          </cell>
          <cell r="Z51">
            <v>-1.173</v>
          </cell>
          <cell r="AA51">
            <v>-3.5000000000000003E-2</v>
          </cell>
          <cell r="AB51">
            <v>0.70199999999999996</v>
          </cell>
          <cell r="AC51">
            <v>2.387</v>
          </cell>
          <cell r="AD51">
            <v>4.3380000000000001</v>
          </cell>
          <cell r="AE51">
            <v>3.2410000000000001</v>
          </cell>
          <cell r="AF51">
            <v>1.6319999999999999</v>
          </cell>
          <cell r="AG51">
            <v>1.7410000000000001</v>
          </cell>
          <cell r="AH51">
            <v>0.54700000000000004</v>
          </cell>
          <cell r="AI51">
            <v>-2.3460000000000001</v>
          </cell>
          <cell r="AJ51">
            <v>-1.976</v>
          </cell>
          <cell r="AK51">
            <v>-1.9710000000000001</v>
          </cell>
          <cell r="AL51">
            <v>-2.6320000000000001</v>
          </cell>
          <cell r="AM51">
            <v>-2.0779999999999998</v>
          </cell>
          <cell r="AN51">
            <v>-1.718</v>
          </cell>
          <cell r="AO51">
            <v>-1.454</v>
          </cell>
          <cell r="AP51">
            <v>-1.464</v>
          </cell>
          <cell r="AQ51">
            <v>-1.337</v>
          </cell>
          <cell r="AR51">
            <v>0.78677272727272729</v>
          </cell>
        </row>
        <row r="52">
          <cell r="A52" t="str">
            <v>El Salvador</v>
          </cell>
          <cell r="B52" t="str">
            <v>Current account balance</v>
          </cell>
          <cell r="C52" t="str">
            <v>Percent of GDP</v>
          </cell>
          <cell r="E52" t="str">
            <v>See notes for:  Gross domestic product, current prices (National currency) Current account balance (U.S. dollars).</v>
          </cell>
          <cell r="F52">
            <v>5.1909999999999998</v>
          </cell>
          <cell r="G52">
            <v>-3.5569999999999999</v>
          </cell>
          <cell r="H52">
            <v>-1.498</v>
          </cell>
          <cell r="I52">
            <v>1.86</v>
          </cell>
          <cell r="J52">
            <v>-1.718</v>
          </cell>
          <cell r="K52">
            <v>-2.4620000000000002</v>
          </cell>
          <cell r="L52">
            <v>7.1639999999999997</v>
          </cell>
          <cell r="M52">
            <v>5.8959999999999999</v>
          </cell>
          <cell r="N52">
            <v>1.9259999999999999</v>
          </cell>
          <cell r="O52">
            <v>-5.9329999999999998</v>
          </cell>
          <cell r="P52">
            <v>-4.2949999999999999</v>
          </cell>
          <cell r="Q52">
            <v>-3.6190000000000002</v>
          </cell>
          <cell r="R52">
            <v>-2.9929999999999999</v>
          </cell>
          <cell r="S52">
            <v>-1.778</v>
          </cell>
          <cell r="T52">
            <v>-0.998</v>
          </cell>
          <cell r="U52">
            <v>-2.5680000000000001</v>
          </cell>
          <cell r="V52">
            <v>-1.9870000000000001</v>
          </cell>
          <cell r="W52">
            <v>-0.90300000000000002</v>
          </cell>
          <cell r="X52">
            <v>-0.755</v>
          </cell>
          <cell r="Y52">
            <v>-1.919</v>
          </cell>
          <cell r="Z52">
            <v>-3.02</v>
          </cell>
          <cell r="AA52">
            <v>-1.0880000000000001</v>
          </cell>
          <cell r="AB52">
            <v>-2.8319999999999999</v>
          </cell>
          <cell r="AC52">
            <v>-4.6660000000000004</v>
          </cell>
          <cell r="AD52">
            <v>-4.0640000000000001</v>
          </cell>
          <cell r="AE52">
            <v>-3.637</v>
          </cell>
          <cell r="AF52">
            <v>-4.1269999999999998</v>
          </cell>
          <cell r="AG52">
            <v>-6.0510000000000002</v>
          </cell>
          <cell r="AH52">
            <v>-7.15</v>
          </cell>
          <cell r="AI52">
            <v>-1.472</v>
          </cell>
          <cell r="AJ52">
            <v>-2.3010000000000002</v>
          </cell>
          <cell r="AK52">
            <v>-5.891</v>
          </cell>
          <cell r="AL52">
            <v>-4.8390000000000004</v>
          </cell>
          <cell r="AM52">
            <v>-4.1059999999999999</v>
          </cell>
          <cell r="AN52">
            <v>-3.552</v>
          </cell>
          <cell r="AO52">
            <v>-3.3130000000000002</v>
          </cell>
          <cell r="AP52">
            <v>-2.9780000000000002</v>
          </cell>
          <cell r="AQ52">
            <v>-2.976</v>
          </cell>
          <cell r="AR52">
            <v>-3.0960909090909094</v>
          </cell>
        </row>
        <row r="53">
          <cell r="A53" t="str">
            <v>Equatorial Guinea</v>
          </cell>
          <cell r="B53" t="str">
            <v>Current account balance</v>
          </cell>
          <cell r="C53" t="str">
            <v>Percent of GDP</v>
          </cell>
          <cell r="E53" t="str">
            <v>See notes for:  Gross domestic product, current prices (National currency) Current account balance (U.S. dollars).</v>
          </cell>
          <cell r="F53">
            <v>-65.150000000000006</v>
          </cell>
          <cell r="G53">
            <v>-98.915000000000006</v>
          </cell>
          <cell r="H53">
            <v>-96.454999999999998</v>
          </cell>
          <cell r="I53">
            <v>-22.64</v>
          </cell>
          <cell r="J53">
            <v>-31.824999999999999</v>
          </cell>
          <cell r="K53">
            <v>-7.6349999999999998</v>
          </cell>
          <cell r="L53">
            <v>-2.3780000000000001</v>
          </cell>
          <cell r="M53">
            <v>-22.757000000000001</v>
          </cell>
          <cell r="N53">
            <v>-12.426</v>
          </cell>
          <cell r="O53">
            <v>-15.294</v>
          </cell>
          <cell r="P53">
            <v>-14.257</v>
          </cell>
          <cell r="Q53">
            <v>-30.899000000000001</v>
          </cell>
          <cell r="R53">
            <v>-6.6070000000000002</v>
          </cell>
          <cell r="S53">
            <v>1.7589999999999999</v>
          </cell>
          <cell r="T53">
            <v>-0.31900000000000001</v>
          </cell>
          <cell r="U53">
            <v>-73.215000000000003</v>
          </cell>
          <cell r="V53">
            <v>-124.557</v>
          </cell>
          <cell r="W53">
            <v>-27.303999999999998</v>
          </cell>
          <cell r="X53">
            <v>-90.322999999999993</v>
          </cell>
          <cell r="Y53">
            <v>-29.498999999999999</v>
          </cell>
          <cell r="Z53">
            <v>-15.803000000000001</v>
          </cell>
          <cell r="AA53">
            <v>-41.167999999999999</v>
          </cell>
          <cell r="AB53">
            <v>0.85899999999999999</v>
          </cell>
          <cell r="AC53">
            <v>-33.320999999999998</v>
          </cell>
          <cell r="AD53">
            <v>-21.629000000000001</v>
          </cell>
          <cell r="AE53">
            <v>-6.218</v>
          </cell>
          <cell r="AF53">
            <v>7.6989999999999998</v>
          </cell>
          <cell r="AG53">
            <v>5.0410000000000004</v>
          </cell>
          <cell r="AH53">
            <v>9.077</v>
          </cell>
          <cell r="AI53">
            <v>-17.120999999999999</v>
          </cell>
          <cell r="AJ53">
            <v>-24.07</v>
          </cell>
          <cell r="AK53">
            <v>-9.6980000000000004</v>
          </cell>
          <cell r="AL53">
            <v>-8.9540000000000006</v>
          </cell>
          <cell r="AM53">
            <v>-6.5819999999999999</v>
          </cell>
          <cell r="AN53">
            <v>-6.7169999999999996</v>
          </cell>
          <cell r="AO53">
            <v>-6.8719999999999999</v>
          </cell>
          <cell r="AP53">
            <v>-7.5620000000000003</v>
          </cell>
          <cell r="AQ53">
            <v>-7.4649999999999999</v>
          </cell>
          <cell r="AR53">
            <v>-24.616954545454544</v>
          </cell>
        </row>
        <row r="54">
          <cell r="A54" t="str">
            <v>Eritrea</v>
          </cell>
          <cell r="B54" t="str">
            <v>Current account balance</v>
          </cell>
          <cell r="C54" t="str">
            <v>Percent of GDP</v>
          </cell>
          <cell r="E54" t="str">
            <v>See notes for:  Gross domestic product, current prices (National currency) Current account balance (U.S. dollars).</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0</v>
          </cell>
          <cell r="S54">
            <v>0</v>
          </cell>
          <cell r="T54">
            <v>0</v>
          </cell>
          <cell r="U54">
            <v>0</v>
          </cell>
          <cell r="V54">
            <v>0</v>
          </cell>
          <cell r="W54">
            <v>5.274</v>
          </cell>
          <cell r="X54">
            <v>-20.617000000000001</v>
          </cell>
          <cell r="Y54">
            <v>-19.405000000000001</v>
          </cell>
          <cell r="Z54">
            <v>-0.624</v>
          </cell>
          <cell r="AA54">
            <v>-4.5730000000000004</v>
          </cell>
          <cell r="AB54">
            <v>6.8019999999999996</v>
          </cell>
          <cell r="AC54">
            <v>9.6739999999999995</v>
          </cell>
          <cell r="AD54">
            <v>-0.67200000000000004</v>
          </cell>
          <cell r="AE54">
            <v>0.33400000000000002</v>
          </cell>
          <cell r="AF54">
            <v>-3.5840000000000001</v>
          </cell>
          <cell r="AG54">
            <v>-6.1120000000000001</v>
          </cell>
          <cell r="AH54">
            <v>-5.4669999999999996</v>
          </cell>
          <cell r="AI54">
            <v>-7.6150000000000002</v>
          </cell>
          <cell r="AJ54">
            <v>-5.6219999999999999</v>
          </cell>
          <cell r="AK54">
            <v>0.55300000000000005</v>
          </cell>
          <cell r="AL54">
            <v>2.7869999999999999</v>
          </cell>
          <cell r="AM54">
            <v>2.6080000000000001</v>
          </cell>
          <cell r="AN54">
            <v>2.778</v>
          </cell>
          <cell r="AO54">
            <v>0.83399999999999996</v>
          </cell>
          <cell r="AP54">
            <v>0.59299999999999997</v>
          </cell>
          <cell r="AQ54">
            <v>-2.528</v>
          </cell>
          <cell r="AR54">
            <v>-2.5827000000000004</v>
          </cell>
        </row>
        <row r="55">
          <cell r="A55" t="str">
            <v>Estonia</v>
          </cell>
          <cell r="B55" t="str">
            <v>Current account balance</v>
          </cell>
          <cell r="C55" t="str">
            <v>Percent of GDP</v>
          </cell>
          <cell r="E55" t="str">
            <v>See notes for:  Gross domestic product, current prices (National currency) Current account balance (U.S. dollars).</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1.2190000000000001</v>
          </cell>
          <cell r="T55">
            <v>-6.8140000000000001</v>
          </cell>
          <cell r="U55">
            <v>-4.1790000000000003</v>
          </cell>
          <cell r="V55">
            <v>-8.4469999999999992</v>
          </cell>
          <cell r="W55">
            <v>-11.125999999999999</v>
          </cell>
          <cell r="X55">
            <v>-8.5739999999999998</v>
          </cell>
          <cell r="Y55">
            <v>-4.2969999999999997</v>
          </cell>
          <cell r="Z55">
            <v>-5.3769999999999998</v>
          </cell>
          <cell r="AA55">
            <v>-5.1760000000000002</v>
          </cell>
          <cell r="AB55">
            <v>-10.618</v>
          </cell>
          <cell r="AC55">
            <v>-11.308</v>
          </cell>
          <cell r="AD55">
            <v>-11.311999999999999</v>
          </cell>
          <cell r="AE55">
            <v>-9.9779999999999998</v>
          </cell>
          <cell r="AF55">
            <v>-15.340999999999999</v>
          </cell>
          <cell r="AG55">
            <v>-15.946</v>
          </cell>
          <cell r="AH55">
            <v>-9.6769999999999996</v>
          </cell>
          <cell r="AI55">
            <v>3.7040000000000002</v>
          </cell>
          <cell r="AJ55">
            <v>3.5870000000000002</v>
          </cell>
          <cell r="AK55">
            <v>3.17</v>
          </cell>
          <cell r="AL55">
            <v>0.86599999999999999</v>
          </cell>
          <cell r="AM55">
            <v>-0.26</v>
          </cell>
          <cell r="AN55">
            <v>-1.885</v>
          </cell>
          <cell r="AO55">
            <v>-2.407</v>
          </cell>
          <cell r="AP55">
            <v>-2.879</v>
          </cell>
          <cell r="AQ55">
            <v>-3.423</v>
          </cell>
          <cell r="AR55">
            <v>-6.6573684210526309</v>
          </cell>
        </row>
        <row r="56">
          <cell r="A56" t="str">
            <v>Ethiopia</v>
          </cell>
          <cell r="B56" t="str">
            <v>Current account balance</v>
          </cell>
          <cell r="C56" t="str">
            <v>Percent of GDP</v>
          </cell>
          <cell r="E56" t="str">
            <v>See notes for:  Gross domestic product, current prices (National currency) Current account balance (U.S. dollars).</v>
          </cell>
          <cell r="F56">
            <v>-2.3559999999999999</v>
          </cell>
          <cell r="G56">
            <v>-3.1230000000000002</v>
          </cell>
          <cell r="H56">
            <v>-4.0739999999999998</v>
          </cell>
          <cell r="I56">
            <v>-2.7959999999999998</v>
          </cell>
          <cell r="J56">
            <v>-3.0590000000000002</v>
          </cell>
          <cell r="K56">
            <v>-1.26</v>
          </cell>
          <cell r="L56">
            <v>-0.48799999999999999</v>
          </cell>
          <cell r="M56">
            <v>-2.601</v>
          </cell>
          <cell r="N56">
            <v>-3.339</v>
          </cell>
          <cell r="O56">
            <v>-1.121</v>
          </cell>
          <cell r="P56">
            <v>-1.0449999999999999</v>
          </cell>
          <cell r="Q56">
            <v>-1.891</v>
          </cell>
          <cell r="R56">
            <v>0.27300000000000002</v>
          </cell>
          <cell r="S56">
            <v>-2.25</v>
          </cell>
          <cell r="T56">
            <v>-1.139</v>
          </cell>
          <cell r="U56">
            <v>2.2709999999999999</v>
          </cell>
          <cell r="V56">
            <v>0.77200000000000002</v>
          </cell>
          <cell r="W56">
            <v>-2.161</v>
          </cell>
          <cell r="X56">
            <v>-1.3009999999999999</v>
          </cell>
          <cell r="Y56">
            <v>-6.4770000000000003</v>
          </cell>
          <cell r="Z56">
            <v>-4.0949999999999998</v>
          </cell>
          <cell r="AA56">
            <v>-2.8620000000000001</v>
          </cell>
          <cell r="AB56">
            <v>-4.45</v>
          </cell>
          <cell r="AC56">
            <v>-1.2769999999999999</v>
          </cell>
          <cell r="AD56">
            <v>-1.355</v>
          </cell>
          <cell r="AE56">
            <v>-6.2789999999999999</v>
          </cell>
          <cell r="AF56">
            <v>-9.1370000000000005</v>
          </cell>
          <cell r="AG56">
            <v>-4.4539999999999997</v>
          </cell>
          <cell r="AH56">
            <v>-5.6449999999999996</v>
          </cell>
          <cell r="AI56">
            <v>-5.024</v>
          </cell>
          <cell r="AJ56">
            <v>-4.3499999999999996</v>
          </cell>
          <cell r="AK56">
            <v>-0.219</v>
          </cell>
          <cell r="AL56">
            <v>-8.41</v>
          </cell>
          <cell r="AM56">
            <v>-7.6230000000000002</v>
          </cell>
          <cell r="AN56">
            <v>-6.3860000000000001</v>
          </cell>
          <cell r="AO56">
            <v>-5.6539999999999999</v>
          </cell>
          <cell r="AP56">
            <v>-5.2990000000000004</v>
          </cell>
          <cell r="AQ56">
            <v>-5.2279999999999998</v>
          </cell>
          <cell r="AR56">
            <v>-2.8225000000000007</v>
          </cell>
        </row>
        <row r="57">
          <cell r="A57" t="str">
            <v>Fiji</v>
          </cell>
          <cell r="B57" t="str">
            <v>Current account balance</v>
          </cell>
          <cell r="C57" t="str">
            <v>Percent of GDP</v>
          </cell>
          <cell r="E57" t="str">
            <v>See notes for:  Gross domestic product, current prices (National currency) Current account balance (U.S. dollars).</v>
          </cell>
          <cell r="F57">
            <v>-3.3359999999999999</v>
          </cell>
          <cell r="G57">
            <v>-14.29</v>
          </cell>
          <cell r="H57">
            <v>-9.7129999999999992</v>
          </cell>
          <cell r="I57">
            <v>-9.2110000000000003</v>
          </cell>
          <cell r="J57">
            <v>-5.66</v>
          </cell>
          <cell r="K57">
            <v>-5.7359999999999998</v>
          </cell>
          <cell r="L57">
            <v>-2.6619999999999999</v>
          </cell>
          <cell r="M57">
            <v>1.6259999999999999</v>
          </cell>
          <cell r="N57">
            <v>5.86</v>
          </cell>
          <cell r="O57">
            <v>-1.349</v>
          </cell>
          <cell r="P57">
            <v>-9.7129999999999992</v>
          </cell>
          <cell r="Q57">
            <v>-5.2169999999999996</v>
          </cell>
          <cell r="R57">
            <v>5.47</v>
          </cell>
          <cell r="S57">
            <v>-1.248</v>
          </cell>
          <cell r="T57">
            <v>-0.26700000000000002</v>
          </cell>
          <cell r="U57">
            <v>2.9460000000000002</v>
          </cell>
          <cell r="V57">
            <v>6.8410000000000002</v>
          </cell>
          <cell r="W57">
            <v>4.1619999999999999</v>
          </cell>
          <cell r="X57">
            <v>4.5430000000000001</v>
          </cell>
          <cell r="Y57">
            <v>-1.0980000000000001</v>
          </cell>
          <cell r="Z57">
            <v>-3.9350000000000001</v>
          </cell>
          <cell r="AA57">
            <v>-6.5960000000000001</v>
          </cell>
          <cell r="AB57">
            <v>2.4689999999999999</v>
          </cell>
          <cell r="AC57">
            <v>-6.4390000000000001</v>
          </cell>
          <cell r="AD57">
            <v>-12.638999999999999</v>
          </cell>
          <cell r="AE57">
            <v>-9.2729999999999997</v>
          </cell>
          <cell r="AF57">
            <v>-18.105</v>
          </cell>
          <cell r="AG57">
            <v>-14.218</v>
          </cell>
          <cell r="AH57">
            <v>-18.062999999999999</v>
          </cell>
          <cell r="AI57">
            <v>-7.6109999999999998</v>
          </cell>
          <cell r="AJ57">
            <v>-11.289</v>
          </cell>
          <cell r="AK57">
            <v>-11.875999999999999</v>
          </cell>
          <cell r="AL57">
            <v>-9.8439999999999994</v>
          </cell>
          <cell r="AM57">
            <v>-18.626000000000001</v>
          </cell>
          <cell r="AN57">
            <v>-8.7200000000000006</v>
          </cell>
          <cell r="AO57">
            <v>-8.3460000000000001</v>
          </cell>
          <cell r="AP57">
            <v>-8.1910000000000007</v>
          </cell>
          <cell r="AQ57">
            <v>-7.5970000000000004</v>
          </cell>
          <cell r="AR57">
            <v>-5.0525454545454558</v>
          </cell>
        </row>
        <row r="58">
          <cell r="A58" t="str">
            <v>Finland</v>
          </cell>
          <cell r="B58" t="str">
            <v>Current account balance</v>
          </cell>
          <cell r="C58" t="str">
            <v>Percent of GDP</v>
          </cell>
          <cell r="E58" t="str">
            <v>See notes for:  Gross domestic product, current prices (National currency) Current account balance (U.S. dollars).</v>
          </cell>
          <cell r="F58">
            <v>-2.726</v>
          </cell>
          <cell r="G58">
            <v>-0.80300000000000005</v>
          </cell>
          <cell r="H58">
            <v>-1.702</v>
          </cell>
          <cell r="I58">
            <v>-2.0870000000000002</v>
          </cell>
          <cell r="J58">
            <v>7.3999999999999996E-2</v>
          </cell>
          <cell r="K58">
            <v>-1.3380000000000001</v>
          </cell>
          <cell r="L58">
            <v>-0.93400000000000005</v>
          </cell>
          <cell r="M58">
            <v>-1.9039999999999999</v>
          </cell>
          <cell r="N58">
            <v>-2.5209999999999999</v>
          </cell>
          <cell r="O58">
            <v>-4.9429999999999996</v>
          </cell>
          <cell r="P58">
            <v>-5.0199999999999996</v>
          </cell>
          <cell r="Q58">
            <v>-5.3550000000000004</v>
          </cell>
          <cell r="R58">
            <v>-4.6180000000000003</v>
          </cell>
          <cell r="S58">
            <v>-1.288</v>
          </cell>
          <cell r="T58">
            <v>1.087</v>
          </cell>
          <cell r="U58">
            <v>4.09</v>
          </cell>
          <cell r="V58">
            <v>4.01</v>
          </cell>
          <cell r="W58">
            <v>5.5659999999999998</v>
          </cell>
          <cell r="X58">
            <v>5.6120000000000001</v>
          </cell>
          <cell r="Y58">
            <v>5.3419999999999996</v>
          </cell>
          <cell r="Z58">
            <v>7.7759999999999998</v>
          </cell>
          <cell r="AA58">
            <v>8.3539999999999992</v>
          </cell>
          <cell r="AB58">
            <v>8.4580000000000002</v>
          </cell>
          <cell r="AC58">
            <v>4.8280000000000003</v>
          </cell>
          <cell r="AD58">
            <v>6.1980000000000004</v>
          </cell>
          <cell r="AE58">
            <v>3.35</v>
          </cell>
          <cell r="AF58">
            <v>4.157</v>
          </cell>
          <cell r="AG58">
            <v>4.2640000000000002</v>
          </cell>
          <cell r="AH58">
            <v>2.6269999999999998</v>
          </cell>
          <cell r="AI58">
            <v>1.7709999999999999</v>
          </cell>
          <cell r="AJ58">
            <v>1.4319999999999999</v>
          </cell>
          <cell r="AK58">
            <v>-0.66400000000000003</v>
          </cell>
          <cell r="AL58">
            <v>-0.96</v>
          </cell>
          <cell r="AM58">
            <v>-0.34599999999999997</v>
          </cell>
          <cell r="AN58">
            <v>3.3000000000000002E-2</v>
          </cell>
          <cell r="AO58">
            <v>0.191</v>
          </cell>
          <cell r="AP58">
            <v>0.27200000000000002</v>
          </cell>
          <cell r="AQ58">
            <v>0.318</v>
          </cell>
          <cell r="AR58">
            <v>2.8171363636363638</v>
          </cell>
        </row>
        <row r="59">
          <cell r="A59" t="str">
            <v>France</v>
          </cell>
          <cell r="B59" t="str">
            <v>Current account balance</v>
          </cell>
          <cell r="C59" t="str">
            <v>Percent of GDP</v>
          </cell>
          <cell r="E59" t="str">
            <v>See notes for:  Gross domestic product, current prices (National currency) Current account balance (U.S. dollars).</v>
          </cell>
          <cell r="F59">
            <v>-0.60399999999999998</v>
          </cell>
          <cell r="G59">
            <v>-0.78600000000000003</v>
          </cell>
          <cell r="H59">
            <v>-2.1070000000000002</v>
          </cell>
          <cell r="I59">
            <v>-0.85699999999999998</v>
          </cell>
          <cell r="J59">
            <v>-0.14499999999999999</v>
          </cell>
          <cell r="K59">
            <v>-6.4000000000000001E-2</v>
          </cell>
          <cell r="L59">
            <v>0.309</v>
          </cell>
          <cell r="M59">
            <v>-0.48199999999999998</v>
          </cell>
          <cell r="N59">
            <v>-0.46500000000000002</v>
          </cell>
          <cell r="O59">
            <v>-0.45900000000000002</v>
          </cell>
          <cell r="P59">
            <v>-0.79100000000000004</v>
          </cell>
          <cell r="Q59">
            <v>-0.495</v>
          </cell>
          <cell r="R59">
            <v>0.27900000000000003</v>
          </cell>
          <cell r="S59">
            <v>0.71199999999999997</v>
          </cell>
          <cell r="T59">
            <v>0.54200000000000004</v>
          </cell>
          <cell r="U59">
            <v>0.46700000000000003</v>
          </cell>
          <cell r="V59">
            <v>1.2310000000000001</v>
          </cell>
          <cell r="W59">
            <v>2.657</v>
          </cell>
          <cell r="X59">
            <v>2.621</v>
          </cell>
          <cell r="Y59">
            <v>3.15</v>
          </cell>
          <cell r="Z59">
            <v>1.4510000000000001</v>
          </cell>
          <cell r="AA59">
            <v>1.7549999999999999</v>
          </cell>
          <cell r="AB59">
            <v>1.246</v>
          </cell>
          <cell r="AC59">
            <v>0.72299999999999998</v>
          </cell>
          <cell r="AD59">
            <v>0.54200000000000004</v>
          </cell>
          <cell r="AE59">
            <v>-0.48499999999999999</v>
          </cell>
          <cell r="AF59">
            <v>-0.57499999999999996</v>
          </cell>
          <cell r="AG59">
            <v>-1.002</v>
          </cell>
          <cell r="AH59">
            <v>-1.746</v>
          </cell>
          <cell r="AI59">
            <v>-1.5029999999999999</v>
          </cell>
          <cell r="AJ59">
            <v>-1.7430000000000001</v>
          </cell>
          <cell r="AK59">
            <v>-2.2330000000000001</v>
          </cell>
          <cell r="AL59">
            <v>-1.9339999999999999</v>
          </cell>
          <cell r="AM59">
            <v>-1.538</v>
          </cell>
          <cell r="AN59">
            <v>-1.0409999999999999</v>
          </cell>
          <cell r="AO59">
            <v>-0.82599999999999996</v>
          </cell>
          <cell r="AP59">
            <v>-0.61</v>
          </cell>
          <cell r="AQ59">
            <v>-0.36399999999999999</v>
          </cell>
          <cell r="AR59">
            <v>0.30922727272727285</v>
          </cell>
        </row>
        <row r="60">
          <cell r="A60" t="str">
            <v>Gabon</v>
          </cell>
          <cell r="B60" t="str">
            <v>Current account balance</v>
          </cell>
          <cell r="C60" t="str">
            <v>Percent of GDP</v>
          </cell>
          <cell r="E60" t="str">
            <v>See notes for:  Gross domestic product, current prices (National currency) Current account balance (U.S. dollars).</v>
          </cell>
          <cell r="F60">
            <v>29.099</v>
          </cell>
          <cell r="G60">
            <v>16.591999999999999</v>
          </cell>
          <cell r="H60">
            <v>14.189</v>
          </cell>
          <cell r="I60">
            <v>13.015000000000001</v>
          </cell>
          <cell r="J60">
            <v>19.067</v>
          </cell>
          <cell r="K60">
            <v>10.65</v>
          </cell>
          <cell r="L60">
            <v>-20.643000000000001</v>
          </cell>
          <cell r="M60">
            <v>-7.6639999999999997</v>
          </cell>
          <cell r="N60">
            <v>-15.714</v>
          </cell>
          <cell r="O60">
            <v>-4.2350000000000003</v>
          </cell>
          <cell r="P60">
            <v>2.5209999999999999</v>
          </cell>
          <cell r="Q60">
            <v>1.6830000000000001</v>
          </cell>
          <cell r="R60">
            <v>-4.0369999999999999</v>
          </cell>
          <cell r="S60">
            <v>-1.071</v>
          </cell>
          <cell r="T60">
            <v>8.01</v>
          </cell>
          <cell r="U60">
            <v>9.3680000000000003</v>
          </cell>
          <cell r="V60">
            <v>15.606</v>
          </cell>
          <cell r="W60">
            <v>9.9749999999999996</v>
          </cell>
          <cell r="X60">
            <v>-13.843</v>
          </cell>
          <cell r="Y60">
            <v>8.3719999999999999</v>
          </cell>
          <cell r="Z60">
            <v>19.753</v>
          </cell>
          <cell r="AA60">
            <v>10.978</v>
          </cell>
          <cell r="AB60">
            <v>6.8540000000000001</v>
          </cell>
          <cell r="AC60">
            <v>9.4860000000000007</v>
          </cell>
          <cell r="AD60">
            <v>11.151999999999999</v>
          </cell>
          <cell r="AE60">
            <v>22.882999999999999</v>
          </cell>
          <cell r="AF60">
            <v>15.557</v>
          </cell>
          <cell r="AG60">
            <v>17.041</v>
          </cell>
          <cell r="AH60">
            <v>24.224</v>
          </cell>
          <cell r="AI60">
            <v>6.2590000000000003</v>
          </cell>
          <cell r="AJ60">
            <v>9.0609999999999999</v>
          </cell>
          <cell r="AK60">
            <v>12.009</v>
          </cell>
          <cell r="AL60">
            <v>11.717000000000001</v>
          </cell>
          <cell r="AM60">
            <v>7.4950000000000001</v>
          </cell>
          <cell r="AN60">
            <v>5.9930000000000003</v>
          </cell>
          <cell r="AO60">
            <v>4.7530000000000001</v>
          </cell>
          <cell r="AP60">
            <v>2.625</v>
          </cell>
          <cell r="AQ60">
            <v>3.65</v>
          </cell>
          <cell r="AR60">
            <v>9.1745909090909077</v>
          </cell>
        </row>
        <row r="61">
          <cell r="A61" t="str">
            <v>The Gambia</v>
          </cell>
          <cell r="B61" t="str">
            <v>Current account balance</v>
          </cell>
          <cell r="C61" t="str">
            <v>Percent of GDP</v>
          </cell>
          <cell r="E61" t="str">
            <v>See notes for:  Gross domestic product, current prices (National currency) Current account balance (U.S. dollars).</v>
          </cell>
          <cell r="F61">
            <v>-32.222000000000001</v>
          </cell>
          <cell r="G61">
            <v>-8.8030000000000008</v>
          </cell>
          <cell r="H61">
            <v>-1.841</v>
          </cell>
          <cell r="I61">
            <v>-1.012</v>
          </cell>
          <cell r="J61">
            <v>-4.4050000000000002</v>
          </cell>
          <cell r="K61">
            <v>-2.2669999999999999</v>
          </cell>
          <cell r="L61">
            <v>-0.46500000000000002</v>
          </cell>
          <cell r="M61">
            <v>-1.4379999999999999</v>
          </cell>
          <cell r="N61">
            <v>2.7320000000000002</v>
          </cell>
          <cell r="O61">
            <v>1.3</v>
          </cell>
          <cell r="P61">
            <v>-1.845</v>
          </cell>
          <cell r="Q61">
            <v>-9.7000000000000003E-2</v>
          </cell>
          <cell r="R61">
            <v>-7.9000000000000001E-2</v>
          </cell>
          <cell r="S61">
            <v>-3.05</v>
          </cell>
          <cell r="T61">
            <v>-1.855</v>
          </cell>
          <cell r="U61">
            <v>-2.8759999999999999</v>
          </cell>
          <cell r="V61">
            <v>-9.1080000000000005</v>
          </cell>
          <cell r="W61">
            <v>-0.82</v>
          </cell>
          <cell r="X61">
            <v>-1.66</v>
          </cell>
          <cell r="Y61">
            <v>-1.9610000000000001</v>
          </cell>
          <cell r="Z61">
            <v>-5.681</v>
          </cell>
          <cell r="AA61">
            <v>-5.47</v>
          </cell>
          <cell r="AB61">
            <v>-6.06</v>
          </cell>
          <cell r="AC61">
            <v>-7.3170000000000002</v>
          </cell>
          <cell r="AD61">
            <v>-4.5209999999999999</v>
          </cell>
          <cell r="AE61">
            <v>-10.256</v>
          </cell>
          <cell r="AF61">
            <v>-6.91</v>
          </cell>
          <cell r="AG61">
            <v>-8.2669999999999995</v>
          </cell>
          <cell r="AH61">
            <v>-12.074999999999999</v>
          </cell>
          <cell r="AI61">
            <v>-12.254</v>
          </cell>
          <cell r="AJ61">
            <v>-15.736000000000001</v>
          </cell>
          <cell r="AK61">
            <v>-14.144</v>
          </cell>
          <cell r="AL61">
            <v>-17.928000000000001</v>
          </cell>
          <cell r="AM61">
            <v>-14.939</v>
          </cell>
          <cell r="AN61">
            <v>-14.167</v>
          </cell>
          <cell r="AO61">
            <v>-13.443</v>
          </cell>
          <cell r="AP61">
            <v>-12.836</v>
          </cell>
          <cell r="AQ61">
            <v>-12.224</v>
          </cell>
          <cell r="AR61">
            <v>-6.0019090909090913</v>
          </cell>
        </row>
        <row r="62">
          <cell r="A62" t="str">
            <v>Georgia</v>
          </cell>
          <cell r="B62" t="str">
            <v>Current account balance</v>
          </cell>
          <cell r="C62" t="str">
            <v>Percent of GDP</v>
          </cell>
          <cell r="E62" t="str">
            <v>See notes for:  Gross domestic product, current prices (National currency) Current account balance (U.S. dollars).</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-18.3</v>
          </cell>
          <cell r="V62">
            <v>-12.577999999999999</v>
          </cell>
          <cell r="W62">
            <v>-12.839</v>
          </cell>
          <cell r="X62">
            <v>-12.755000000000001</v>
          </cell>
          <cell r="Y62">
            <v>-10.015000000000001</v>
          </cell>
          <cell r="Z62">
            <v>-7.8719999999999999</v>
          </cell>
          <cell r="AA62">
            <v>-6.4009999999999998</v>
          </cell>
          <cell r="AB62">
            <v>-6.36</v>
          </cell>
          <cell r="AC62">
            <v>-9.6170000000000009</v>
          </cell>
          <cell r="AD62">
            <v>-6.9039999999999999</v>
          </cell>
          <cell r="AE62">
            <v>-11.061999999999999</v>
          </cell>
          <cell r="AF62">
            <v>-15.129</v>
          </cell>
          <cell r="AG62">
            <v>-19.66</v>
          </cell>
          <cell r="AH62">
            <v>-22.628</v>
          </cell>
          <cell r="AI62">
            <v>-11.250999999999999</v>
          </cell>
          <cell r="AJ62">
            <v>-11.46</v>
          </cell>
          <cell r="AK62">
            <v>-12.657999999999999</v>
          </cell>
          <cell r="AL62">
            <v>-10.311</v>
          </cell>
          <cell r="AM62">
            <v>-9.34</v>
          </cell>
          <cell r="AN62">
            <v>-8.3079999999999998</v>
          </cell>
          <cell r="AO62">
            <v>-6.8280000000000003</v>
          </cell>
          <cell r="AP62">
            <v>-6.79</v>
          </cell>
          <cell r="AQ62">
            <v>-6.806</v>
          </cell>
          <cell r="AR62">
            <v>-12.205235294117648</v>
          </cell>
        </row>
        <row r="63">
          <cell r="A63" t="str">
            <v>Germany</v>
          </cell>
          <cell r="B63" t="str">
            <v>Current account balance</v>
          </cell>
          <cell r="C63" t="str">
            <v>Percent of GDP</v>
          </cell>
          <cell r="E63" t="str">
            <v>See notes for:  Gross domestic product, current prices (National currency) Current account balance (U.S. dollars).</v>
          </cell>
          <cell r="F63">
            <v>-1.7250000000000001</v>
          </cell>
          <cell r="G63">
            <v>-0.66700000000000004</v>
          </cell>
          <cell r="H63">
            <v>0.67800000000000005</v>
          </cell>
          <cell r="I63">
            <v>0.60899999999999999</v>
          </cell>
          <cell r="J63">
            <v>1.472</v>
          </cell>
          <cell r="K63">
            <v>2.6509999999999998</v>
          </cell>
          <cell r="L63">
            <v>4.2140000000000004</v>
          </cell>
          <cell r="M63">
            <v>3.8540000000000001</v>
          </cell>
          <cell r="N63">
            <v>4.1479999999999997</v>
          </cell>
          <cell r="O63">
            <v>4.556</v>
          </cell>
          <cell r="P63">
            <v>2.9289999999999998</v>
          </cell>
          <cell r="Q63">
            <v>-1.3360000000000001</v>
          </cell>
          <cell r="R63">
            <v>-1.099</v>
          </cell>
          <cell r="S63">
            <v>-0.94799999999999995</v>
          </cell>
          <cell r="T63">
            <v>-1.4179999999999999</v>
          </cell>
          <cell r="U63">
            <v>-1.1719999999999999</v>
          </cell>
          <cell r="V63">
            <v>-0.57499999999999996</v>
          </cell>
          <cell r="W63">
            <v>-0.46300000000000002</v>
          </cell>
          <cell r="X63">
            <v>-0.749</v>
          </cell>
          <cell r="Y63">
            <v>-1.292</v>
          </cell>
          <cell r="Z63">
            <v>-1.732</v>
          </cell>
          <cell r="AA63">
            <v>-1E-3</v>
          </cell>
          <cell r="AB63">
            <v>2.0009999999999999</v>
          </cell>
          <cell r="AC63">
            <v>1.887</v>
          </cell>
          <cell r="AD63">
            <v>4.6619999999999999</v>
          </cell>
          <cell r="AE63">
            <v>5.0620000000000003</v>
          </cell>
          <cell r="AF63">
            <v>6.2549999999999999</v>
          </cell>
          <cell r="AG63">
            <v>7.45</v>
          </cell>
          <cell r="AH63">
            <v>6.21</v>
          </cell>
          <cell r="AI63">
            <v>5.9189999999999996</v>
          </cell>
          <cell r="AJ63">
            <v>6.0830000000000002</v>
          </cell>
          <cell r="AK63">
            <v>5.7439999999999998</v>
          </cell>
          <cell r="AL63">
            <v>5.1840000000000002</v>
          </cell>
          <cell r="AM63">
            <v>4.875</v>
          </cell>
          <cell r="AN63">
            <v>4.5880000000000001</v>
          </cell>
          <cell r="AO63">
            <v>4.3339999999999996</v>
          </cell>
          <cell r="AP63">
            <v>3.774</v>
          </cell>
          <cell r="AQ63">
            <v>3.5529999999999999</v>
          </cell>
          <cell r="AR63">
            <v>1.9735</v>
          </cell>
        </row>
        <row r="64">
          <cell r="A64" t="str">
            <v>Ghana</v>
          </cell>
          <cell r="B64" t="str">
            <v>Current account balance</v>
          </cell>
          <cell r="C64" t="str">
            <v>Percent of GDP</v>
          </cell>
          <cell r="E64" t="str">
            <v>See notes for:  Gross domestic product, current prices (National currency) Current account balance (U.S. dollars).</v>
          </cell>
          <cell r="F64">
            <v>-0.20699999999999999</v>
          </cell>
          <cell r="G64">
            <v>-2.3450000000000002</v>
          </cell>
          <cell r="H64">
            <v>-0.51700000000000002</v>
          </cell>
          <cell r="I64">
            <v>-1.3069999999999999</v>
          </cell>
          <cell r="J64">
            <v>-2.62</v>
          </cell>
          <cell r="K64">
            <v>-3.4359999999999999</v>
          </cell>
          <cell r="L64">
            <v>-2.649</v>
          </cell>
          <cell r="M64">
            <v>-3.129</v>
          </cell>
          <cell r="N64">
            <v>-2.0950000000000002</v>
          </cell>
          <cell r="O64">
            <v>-2.3239999999999998</v>
          </cell>
          <cell r="P64">
            <v>-2.907</v>
          </cell>
          <cell r="Q64">
            <v>-2.984</v>
          </cell>
          <cell r="R64">
            <v>-4.0430000000000001</v>
          </cell>
          <cell r="S64">
            <v>-7.1120000000000001</v>
          </cell>
          <cell r="T64">
            <v>-4.1929999999999996</v>
          </cell>
          <cell r="U64">
            <v>-2.2400000000000002</v>
          </cell>
          <cell r="V64">
            <v>-2.08</v>
          </cell>
          <cell r="W64">
            <v>-6.1539999999999999</v>
          </cell>
          <cell r="X64">
            <v>-3.1850000000000001</v>
          </cell>
          <cell r="Y64">
            <v>-6.9829999999999997</v>
          </cell>
          <cell r="Z64">
            <v>-5.4050000000000002</v>
          </cell>
          <cell r="AA64">
            <v>-3.89</v>
          </cell>
          <cell r="AB64">
            <v>-0.71399999999999997</v>
          </cell>
          <cell r="AC64">
            <v>2.141</v>
          </cell>
          <cell r="AD64">
            <v>-2.2290000000000001</v>
          </cell>
          <cell r="AE64">
            <v>-4.4470000000000001</v>
          </cell>
          <cell r="AF64">
            <v>-7.1139999999999999</v>
          </cell>
          <cell r="AG64">
            <v>-7.9560000000000004</v>
          </cell>
          <cell r="AH64">
            <v>-10.795</v>
          </cell>
          <cell r="AI64">
            <v>-3.2349999999999999</v>
          </cell>
          <cell r="AJ64">
            <v>-7.3019999999999996</v>
          </cell>
          <cell r="AK64">
            <v>-9.9979999999999993</v>
          </cell>
          <cell r="AL64">
            <v>-6.923</v>
          </cell>
          <cell r="AM64">
            <v>-6.0090000000000003</v>
          </cell>
          <cell r="AN64">
            <v>-6.3019999999999996</v>
          </cell>
          <cell r="AO64">
            <v>-7.0910000000000002</v>
          </cell>
          <cell r="AP64">
            <v>-8.1210000000000004</v>
          </cell>
          <cell r="AQ64">
            <v>-8.1199999999999992</v>
          </cell>
          <cell r="AR64">
            <v>-4.6738636363636363</v>
          </cell>
        </row>
        <row r="65">
          <cell r="A65" t="str">
            <v>Greece</v>
          </cell>
          <cell r="B65" t="str">
            <v>Current account balance</v>
          </cell>
          <cell r="C65" t="str">
            <v>Percent of GDP</v>
          </cell>
          <cell r="E65" t="str">
            <v>See notes for:  Gross domestic product, current prices (National currency) Current account balance (U.S. dollars).</v>
          </cell>
          <cell r="F65">
            <v>-4.1180000000000003</v>
          </cell>
          <cell r="G65">
            <v>-4.8650000000000002</v>
          </cell>
          <cell r="H65">
            <v>-3.6629999999999998</v>
          </cell>
          <cell r="I65">
            <v>-4.0209999999999999</v>
          </cell>
          <cell r="J65">
            <v>-4.6879999999999997</v>
          </cell>
          <cell r="K65">
            <v>-7.2590000000000003</v>
          </cell>
          <cell r="L65">
            <v>-3.1560000000000001</v>
          </cell>
          <cell r="M65">
            <v>-1.9790000000000001</v>
          </cell>
          <cell r="N65">
            <v>-1.331</v>
          </cell>
          <cell r="O65">
            <v>-3.4350000000000001</v>
          </cell>
          <cell r="P65">
            <v>-3.8359999999999999</v>
          </cell>
          <cell r="Q65">
            <v>-1.583</v>
          </cell>
          <cell r="R65">
            <v>-1.9530000000000001</v>
          </cell>
          <cell r="S65">
            <v>-0.72799999999999998</v>
          </cell>
          <cell r="T65">
            <v>-0.13300000000000001</v>
          </cell>
          <cell r="U65">
            <v>-2.222</v>
          </cell>
          <cell r="V65">
            <v>-3.3420000000000001</v>
          </cell>
          <cell r="W65">
            <v>-3.6509999999999998</v>
          </cell>
          <cell r="X65">
            <v>-2.7509999999999999</v>
          </cell>
          <cell r="Y65">
            <v>-5.2930000000000001</v>
          </cell>
          <cell r="Z65">
            <v>-7.6950000000000003</v>
          </cell>
          <cell r="AA65">
            <v>-7.1680000000000001</v>
          </cell>
          <cell r="AB65">
            <v>-6.4779999999999998</v>
          </cell>
          <cell r="AC65">
            <v>-6.5659999999999998</v>
          </cell>
          <cell r="AD65">
            <v>-5.85</v>
          </cell>
          <cell r="AE65">
            <v>-7.3650000000000002</v>
          </cell>
          <cell r="AF65">
            <v>-11.244</v>
          </cell>
          <cell r="AG65">
            <v>-14.358000000000001</v>
          </cell>
          <cell r="AH65">
            <v>-14.688000000000001</v>
          </cell>
          <cell r="AI65">
            <v>-10.986000000000001</v>
          </cell>
          <cell r="AJ65">
            <v>-9.9819999999999993</v>
          </cell>
          <cell r="AK65">
            <v>-9.673</v>
          </cell>
          <cell r="AL65">
            <v>-7.39</v>
          </cell>
          <cell r="AM65">
            <v>-6.6289999999999996</v>
          </cell>
          <cell r="AN65">
            <v>-5.3650000000000002</v>
          </cell>
          <cell r="AO65">
            <v>-3.2959999999999998</v>
          </cell>
          <cell r="AP65">
            <v>-2.3740000000000001</v>
          </cell>
          <cell r="AQ65">
            <v>-1.0549999999999999</v>
          </cell>
          <cell r="AR65">
            <v>-6.2520454545454553</v>
          </cell>
        </row>
        <row r="66">
          <cell r="A66" t="str">
            <v>Grenada</v>
          </cell>
          <cell r="B66" t="str">
            <v>Current account balance</v>
          </cell>
          <cell r="C66" t="str">
            <v>Percent of GDP</v>
          </cell>
          <cell r="E66" t="str">
            <v>See notes for:  Gross domestic product, current prices (National currency) Current account balance (U.S. dollars).</v>
          </cell>
          <cell r="F66">
            <v>-0.98199999999999998</v>
          </cell>
          <cell r="G66">
            <v>-11.863</v>
          </cell>
          <cell r="H66">
            <v>-15.223000000000001</v>
          </cell>
          <cell r="I66">
            <v>-12.813000000000001</v>
          </cell>
          <cell r="J66">
            <v>2.7320000000000002</v>
          </cell>
          <cell r="K66">
            <v>1.4750000000000001</v>
          </cell>
          <cell r="L66">
            <v>-6.0250000000000004</v>
          </cell>
          <cell r="M66">
            <v>-11.242000000000001</v>
          </cell>
          <cell r="N66">
            <v>-10.231999999999999</v>
          </cell>
          <cell r="O66">
            <v>-9.9410000000000007</v>
          </cell>
          <cell r="P66">
            <v>-10.843999999999999</v>
          </cell>
          <cell r="Q66">
            <v>-11.725</v>
          </cell>
          <cell r="R66">
            <v>-7.9640000000000004</v>
          </cell>
          <cell r="S66">
            <v>-13.228999999999999</v>
          </cell>
          <cell r="T66">
            <v>-8.7750000000000004</v>
          </cell>
          <cell r="U66">
            <v>-12.38</v>
          </cell>
          <cell r="V66">
            <v>7.5780000000000003</v>
          </cell>
          <cell r="W66">
            <v>4.0720000000000001</v>
          </cell>
          <cell r="X66">
            <v>-2.319</v>
          </cell>
          <cell r="Y66">
            <v>0.29599999999999999</v>
          </cell>
          <cell r="Z66">
            <v>-5.3730000000000002</v>
          </cell>
          <cell r="AA66">
            <v>-9.3179999999999996</v>
          </cell>
          <cell r="AB66">
            <v>-12.164</v>
          </cell>
          <cell r="AC66">
            <v>-13.191000000000001</v>
          </cell>
          <cell r="AD66">
            <v>-1.601</v>
          </cell>
          <cell r="AE66">
            <v>-21.204000000000001</v>
          </cell>
          <cell r="AF66">
            <v>-25.196000000000002</v>
          </cell>
          <cell r="AG66">
            <v>-26.609000000000002</v>
          </cell>
          <cell r="AH66">
            <v>-24.513999999999999</v>
          </cell>
          <cell r="AI66">
            <v>-24.141999999999999</v>
          </cell>
          <cell r="AJ66">
            <v>-25.529</v>
          </cell>
          <cell r="AK66">
            <v>-22.925999999999998</v>
          </cell>
          <cell r="AL66">
            <v>-24.029</v>
          </cell>
          <cell r="AM66">
            <v>-26.184999999999999</v>
          </cell>
          <cell r="AN66">
            <v>-29.919</v>
          </cell>
          <cell r="AO66">
            <v>-25.914999999999999</v>
          </cell>
          <cell r="AP66">
            <v>-20.774000000000001</v>
          </cell>
          <cell r="AQ66">
            <v>-20.349</v>
          </cell>
          <cell r="AR66">
            <v>-12.138954545454546</v>
          </cell>
        </row>
        <row r="67">
          <cell r="A67" t="str">
            <v>Guatemala</v>
          </cell>
          <cell r="B67" t="str">
            <v>Current account balance</v>
          </cell>
          <cell r="C67" t="str">
            <v>Percent of GDP</v>
          </cell>
          <cell r="E67" t="str">
            <v>See notes for:  Gross domestic product, current prices (National currency) Current account balance (U.S. dollars).</v>
          </cell>
          <cell r="F67">
            <v>-2.4049999999999998</v>
          </cell>
          <cell r="G67">
            <v>-7.1669999999999998</v>
          </cell>
          <cell r="H67">
            <v>-4.9960000000000004</v>
          </cell>
          <cell r="I67">
            <v>-3.29</v>
          </cell>
          <cell r="J67">
            <v>-4.3849999999999998</v>
          </cell>
          <cell r="K67">
            <v>-2.2909999999999999</v>
          </cell>
          <cell r="L67">
            <v>-0.92800000000000005</v>
          </cell>
          <cell r="M67">
            <v>-7.2839999999999998</v>
          </cell>
          <cell r="N67">
            <v>-5.7460000000000004</v>
          </cell>
          <cell r="O67">
            <v>-5.2610000000000001</v>
          </cell>
          <cell r="P67">
            <v>-3.774</v>
          </cell>
          <cell r="Q67">
            <v>-2.5979999999999999</v>
          </cell>
          <cell r="R67">
            <v>-8.1639999999999997</v>
          </cell>
          <cell r="S67">
            <v>-7.1669999999999998</v>
          </cell>
          <cell r="T67">
            <v>-5.9720000000000004</v>
          </cell>
          <cell r="U67">
            <v>-4.51</v>
          </cell>
          <cell r="V67">
            <v>-3.1110000000000002</v>
          </cell>
          <cell r="W67">
            <v>-3.8290000000000002</v>
          </cell>
          <cell r="X67">
            <v>-5.915</v>
          </cell>
          <cell r="Y67">
            <v>-6.1619999999999999</v>
          </cell>
          <cell r="Z67">
            <v>-6.1029999999999998</v>
          </cell>
          <cell r="AA67">
            <v>-6.4770000000000003</v>
          </cell>
          <cell r="AB67">
            <v>-6.0720000000000001</v>
          </cell>
          <cell r="AC67">
            <v>-4.6520000000000001</v>
          </cell>
          <cell r="AD67">
            <v>-4.859</v>
          </cell>
          <cell r="AE67">
            <v>-4.5590000000000002</v>
          </cell>
          <cell r="AF67">
            <v>-5.0410000000000004</v>
          </cell>
          <cell r="AG67">
            <v>-5.2350000000000003</v>
          </cell>
          <cell r="AH67">
            <v>-4.2930000000000001</v>
          </cell>
          <cell r="AI67">
            <v>0.02</v>
          </cell>
          <cell r="AJ67">
            <v>-1.52</v>
          </cell>
          <cell r="AK67">
            <v>-2.8410000000000002</v>
          </cell>
          <cell r="AL67">
            <v>-3.25</v>
          </cell>
          <cell r="AM67">
            <v>-3.4060000000000001</v>
          </cell>
          <cell r="AN67">
            <v>-3.528</v>
          </cell>
          <cell r="AO67">
            <v>-3.5529999999999999</v>
          </cell>
          <cell r="AP67">
            <v>-3.5750000000000002</v>
          </cell>
          <cell r="AQ67">
            <v>-3.5910000000000002</v>
          </cell>
          <cell r="AR67">
            <v>-4.6742727272727267</v>
          </cell>
        </row>
        <row r="68">
          <cell r="A68" t="str">
            <v>Guinea</v>
          </cell>
          <cell r="B68" t="str">
            <v>Current account balance</v>
          </cell>
          <cell r="C68" t="str">
            <v>Percent of GDP</v>
          </cell>
          <cell r="E68" t="str">
            <v>See notes for:  Gross domestic product, current prices (National currency) Current account balance (U.S. dollars).</v>
          </cell>
          <cell r="F68">
            <v>3.1280000000000001</v>
          </cell>
          <cell r="G68">
            <v>-4.2930000000000001</v>
          </cell>
          <cell r="H68">
            <v>-5.08</v>
          </cell>
          <cell r="I68">
            <v>-0.16700000000000001</v>
          </cell>
          <cell r="J68">
            <v>-0.36799999999999999</v>
          </cell>
          <cell r="K68">
            <v>-2.2850000000000001</v>
          </cell>
          <cell r="L68">
            <v>-6.8449999999999998</v>
          </cell>
          <cell r="M68">
            <v>-7.468</v>
          </cell>
          <cell r="N68">
            <v>-12.537000000000001</v>
          </cell>
          <cell r="O68">
            <v>-8.6829999999999998</v>
          </cell>
          <cell r="P68">
            <v>-9.9619999999999997</v>
          </cell>
          <cell r="Q68">
            <v>-7.2930000000000001</v>
          </cell>
          <cell r="R68">
            <v>-7.2290000000000001</v>
          </cell>
          <cell r="S68">
            <v>-6.0519999999999996</v>
          </cell>
          <cell r="T68">
            <v>-7.1020000000000003</v>
          </cell>
          <cell r="U68">
            <v>-7.3710000000000004</v>
          </cell>
          <cell r="V68">
            <v>-8.5399999999999991</v>
          </cell>
          <cell r="W68">
            <v>-7.1130000000000004</v>
          </cell>
          <cell r="X68">
            <v>-8.4649999999999999</v>
          </cell>
          <cell r="Y68">
            <v>-6.8949999999999996</v>
          </cell>
          <cell r="Z68">
            <v>-6.431</v>
          </cell>
          <cell r="AA68">
            <v>-2.6829999999999998</v>
          </cell>
          <cell r="AB68">
            <v>-2.4620000000000002</v>
          </cell>
          <cell r="AC68">
            <v>4.1000000000000002E-2</v>
          </cell>
          <cell r="AD68">
            <v>-2.4590000000000001</v>
          </cell>
          <cell r="AE68">
            <v>-1</v>
          </cell>
          <cell r="AF68">
            <v>-4.6429999999999998</v>
          </cell>
          <cell r="AG68">
            <v>-11.656000000000001</v>
          </cell>
          <cell r="AH68">
            <v>-10.331</v>
          </cell>
          <cell r="AI68">
            <v>-9.8559999999999999</v>
          </cell>
          <cell r="AJ68">
            <v>-12.351000000000001</v>
          </cell>
          <cell r="AK68">
            <v>-6.3840000000000003</v>
          </cell>
          <cell r="AL68">
            <v>-36.109000000000002</v>
          </cell>
          <cell r="AM68">
            <v>-39.747</v>
          </cell>
          <cell r="AN68">
            <v>-38.548999999999999</v>
          </cell>
          <cell r="AO68">
            <v>-19.341999999999999</v>
          </cell>
          <cell r="AP68">
            <v>-1.849</v>
          </cell>
          <cell r="AQ68">
            <v>3.54</v>
          </cell>
          <cell r="AR68">
            <v>-6.6471363636363643</v>
          </cell>
        </row>
        <row r="69">
          <cell r="A69" t="str">
            <v>Guinea-Bissau</v>
          </cell>
          <cell r="B69" t="str">
            <v>Current account balance</v>
          </cell>
          <cell r="C69" t="str">
            <v>Percent of GDP</v>
          </cell>
          <cell r="E69" t="str">
            <v>See notes for:  Gross domestic product, current prices (National currency) Current account balance (U.S. dollars).</v>
          </cell>
          <cell r="F69">
            <v>-26.158999999999999</v>
          </cell>
          <cell r="G69">
            <v>-12.896000000000001</v>
          </cell>
          <cell r="H69">
            <v>-19.318999999999999</v>
          </cell>
          <cell r="I69">
            <v>-15.106999999999999</v>
          </cell>
          <cell r="J69">
            <v>-20.922999999999998</v>
          </cell>
          <cell r="K69">
            <v>-16.309999999999999</v>
          </cell>
          <cell r="L69">
            <v>-13.608000000000001</v>
          </cell>
          <cell r="M69">
            <v>-9.8550000000000004</v>
          </cell>
          <cell r="N69">
            <v>-16.065999999999999</v>
          </cell>
          <cell r="O69">
            <v>-18.416</v>
          </cell>
          <cell r="P69">
            <v>-8.1010000000000009</v>
          </cell>
          <cell r="Q69">
            <v>-6.8250000000000002</v>
          </cell>
          <cell r="R69">
            <v>-13.909000000000001</v>
          </cell>
          <cell r="S69">
            <v>-6.2409999999999997</v>
          </cell>
          <cell r="T69">
            <v>-3.363</v>
          </cell>
          <cell r="U69">
            <v>-2.2189999999999999</v>
          </cell>
          <cell r="V69">
            <v>-1.5860000000000001</v>
          </cell>
          <cell r="W69">
            <v>-3.7320000000000002</v>
          </cell>
          <cell r="X69">
            <v>-6.2169999999999996</v>
          </cell>
          <cell r="Y69">
            <v>4.101</v>
          </cell>
          <cell r="Z69">
            <v>8.8279999999999994</v>
          </cell>
          <cell r="AA69">
            <v>-0.129</v>
          </cell>
          <cell r="AB69">
            <v>-0.77400000000000002</v>
          </cell>
          <cell r="AC69">
            <v>-0.502</v>
          </cell>
          <cell r="AD69">
            <v>1.4390000000000001</v>
          </cell>
          <cell r="AE69">
            <v>-2.0910000000000002</v>
          </cell>
          <cell r="AF69">
            <v>-5.6379999999999999</v>
          </cell>
          <cell r="AG69">
            <v>-3.4950000000000001</v>
          </cell>
          <cell r="AH69">
            <v>-4.851</v>
          </cell>
          <cell r="AI69">
            <v>-6.3609999999999998</v>
          </cell>
          <cell r="AJ69">
            <v>-8.2530000000000001</v>
          </cell>
          <cell r="AK69">
            <v>-6.2460000000000004</v>
          </cell>
          <cell r="AL69">
            <v>-7.1660000000000004</v>
          </cell>
          <cell r="AM69">
            <v>-6.8929999999999998</v>
          </cell>
          <cell r="AN69">
            <v>-6.1710000000000003</v>
          </cell>
          <cell r="AO69">
            <v>-4.2969999999999997</v>
          </cell>
          <cell r="AP69">
            <v>-3.9489999999999998</v>
          </cell>
          <cell r="AQ69">
            <v>-4.3120000000000003</v>
          </cell>
          <cell r="AR69">
            <v>-3.4620454545454535</v>
          </cell>
        </row>
        <row r="70">
          <cell r="A70" t="str">
            <v>Guyana</v>
          </cell>
          <cell r="B70" t="str">
            <v>Current account balance</v>
          </cell>
          <cell r="C70" t="str">
            <v>Percent of GDP</v>
          </cell>
          <cell r="E70" t="str">
            <v>See notes for:  Gross domestic product, current prices (National currency) Current account balance (U.S. dollars).</v>
          </cell>
          <cell r="F70">
            <v>-27.449000000000002</v>
          </cell>
          <cell r="G70">
            <v>-44.405000000000001</v>
          </cell>
          <cell r="H70">
            <v>-39.335999999999999</v>
          </cell>
          <cell r="I70">
            <v>-38.753999999999998</v>
          </cell>
          <cell r="J70">
            <v>-26.771000000000001</v>
          </cell>
          <cell r="K70">
            <v>-32.408999999999999</v>
          </cell>
          <cell r="L70">
            <v>-30.754000000000001</v>
          </cell>
          <cell r="M70">
            <v>-26.263999999999999</v>
          </cell>
          <cell r="N70">
            <v>-16.260000000000002</v>
          </cell>
          <cell r="O70">
            <v>-19.408000000000001</v>
          </cell>
          <cell r="P70">
            <v>-24.995000000000001</v>
          </cell>
          <cell r="Q70">
            <v>-25.126000000000001</v>
          </cell>
          <cell r="R70">
            <v>-26.292999999999999</v>
          </cell>
          <cell r="S70">
            <v>-18.192</v>
          </cell>
          <cell r="T70">
            <v>-11.486000000000001</v>
          </cell>
          <cell r="U70">
            <v>-11.381</v>
          </cell>
          <cell r="V70">
            <v>-5.3849999999999998</v>
          </cell>
          <cell r="W70">
            <v>-8.9030000000000005</v>
          </cell>
          <cell r="X70">
            <v>-8.6880000000000006</v>
          </cell>
          <cell r="Y70">
            <v>-4.6980000000000004</v>
          </cell>
          <cell r="Z70">
            <v>-8.4209999999999994</v>
          </cell>
          <cell r="AA70">
            <v>-9.56</v>
          </cell>
          <cell r="AB70">
            <v>-7.5279999999999996</v>
          </cell>
          <cell r="AC70">
            <v>-5.7869999999999999</v>
          </cell>
          <cell r="AD70">
            <v>-6.6680000000000001</v>
          </cell>
          <cell r="AE70">
            <v>-10.115</v>
          </cell>
          <cell r="AF70">
            <v>-13.114000000000001</v>
          </cell>
          <cell r="AG70">
            <v>-11.097</v>
          </cell>
          <cell r="AH70">
            <v>-13.23</v>
          </cell>
          <cell r="AI70">
            <v>-9.1140000000000008</v>
          </cell>
          <cell r="AJ70">
            <v>-9.5129999999999999</v>
          </cell>
          <cell r="AK70">
            <v>-13.664999999999999</v>
          </cell>
          <cell r="AL70">
            <v>-12.250999999999999</v>
          </cell>
          <cell r="AM70">
            <v>-20.562999999999999</v>
          </cell>
          <cell r="AN70">
            <v>-19.178000000000001</v>
          </cell>
          <cell r="AO70">
            <v>-18.300999999999998</v>
          </cell>
          <cell r="AP70">
            <v>-12.167</v>
          </cell>
          <cell r="AQ70">
            <v>-10.105</v>
          </cell>
          <cell r="AR70">
            <v>-11.952681818181818</v>
          </cell>
        </row>
        <row r="71">
          <cell r="A71" t="str">
            <v>Haiti</v>
          </cell>
          <cell r="B71" t="str">
            <v>Current account balance</v>
          </cell>
          <cell r="C71" t="str">
            <v>Percent of GDP</v>
          </cell>
          <cell r="E71" t="str">
            <v>See notes for:  Gross domestic product, current prices (National currency) Current account balance (U.S. dollars).</v>
          </cell>
          <cell r="F71">
            <v>-5.3129999999999997</v>
          </cell>
          <cell r="G71">
            <v>-6.1509999999999998</v>
          </cell>
          <cell r="H71">
            <v>-4.2380000000000004</v>
          </cell>
          <cell r="I71">
            <v>-3.7610000000000001</v>
          </cell>
          <cell r="J71">
            <v>-3.2370000000000001</v>
          </cell>
          <cell r="K71">
            <v>-2.4910000000000001</v>
          </cell>
          <cell r="L71">
            <v>-1.45</v>
          </cell>
          <cell r="M71">
            <v>-1.958</v>
          </cell>
          <cell r="N71">
            <v>-2.173</v>
          </cell>
          <cell r="O71">
            <v>8.9999999999999993E-3</v>
          </cell>
          <cell r="P71">
            <v>-5.0289999999999999</v>
          </cell>
          <cell r="Q71">
            <v>-11.744999999999999</v>
          </cell>
          <cell r="R71">
            <v>-14.162000000000001</v>
          </cell>
          <cell r="S71">
            <v>-10.202999999999999</v>
          </cell>
          <cell r="T71">
            <v>-0.90100000000000002</v>
          </cell>
          <cell r="U71">
            <v>-1.39</v>
          </cell>
          <cell r="V71">
            <v>-1.375</v>
          </cell>
          <cell r="W71">
            <v>-0.35199999999999998</v>
          </cell>
          <cell r="X71">
            <v>0.41899999999999998</v>
          </cell>
          <cell r="Y71">
            <v>-1.0509999999999999</v>
          </cell>
          <cell r="Z71">
            <v>-1.008</v>
          </cell>
          <cell r="AA71">
            <v>-2.0470000000000002</v>
          </cell>
          <cell r="AB71">
            <v>-0.86</v>
          </cell>
          <cell r="AC71">
            <v>-1.5009999999999999</v>
          </cell>
          <cell r="AD71">
            <v>-1.589</v>
          </cell>
          <cell r="AE71">
            <v>0.70799999999999996</v>
          </cell>
          <cell r="AF71">
            <v>-1.45</v>
          </cell>
          <cell r="AG71">
            <v>-1.4510000000000001</v>
          </cell>
          <cell r="AH71">
            <v>-4.4139999999999997</v>
          </cell>
          <cell r="AI71">
            <v>-3.4590000000000001</v>
          </cell>
          <cell r="AJ71">
            <v>-2.556</v>
          </cell>
          <cell r="AK71">
            <v>-3.5449999999999999</v>
          </cell>
          <cell r="AL71">
            <v>-4.4989999999999997</v>
          </cell>
          <cell r="AM71">
            <v>-5.5270000000000001</v>
          </cell>
          <cell r="AN71">
            <v>-4.7370000000000001</v>
          </cell>
          <cell r="AO71">
            <v>-4.3719999999999999</v>
          </cell>
          <cell r="AP71">
            <v>-3.9510000000000001</v>
          </cell>
          <cell r="AQ71">
            <v>-3.7469999999999999</v>
          </cell>
          <cell r="AR71">
            <v>-3.1345909090909099</v>
          </cell>
        </row>
        <row r="72">
          <cell r="A72" t="str">
            <v>Honduras</v>
          </cell>
          <cell r="B72" t="str">
            <v>Current account balance</v>
          </cell>
          <cell r="C72" t="str">
            <v>Percent of GDP</v>
          </cell>
          <cell r="E72" t="str">
            <v>See notes for:  Gross domestic product, current prices (National currency) Current account balance (U.S. dollars).</v>
          </cell>
          <cell r="F72">
            <v>-10.346</v>
          </cell>
          <cell r="G72">
            <v>-9.0050000000000008</v>
          </cell>
          <cell r="H72">
            <v>-6.4119999999999999</v>
          </cell>
          <cell r="I72">
            <v>-5.9880000000000004</v>
          </cell>
          <cell r="J72">
            <v>-6.8949999999999996</v>
          </cell>
          <cell r="K72">
            <v>-4.194</v>
          </cell>
          <cell r="L72">
            <v>-2.2120000000000002</v>
          </cell>
          <cell r="M72">
            <v>-4.8869999999999996</v>
          </cell>
          <cell r="N72">
            <v>-2.387</v>
          </cell>
          <cell r="O72">
            <v>-3.532</v>
          </cell>
          <cell r="P72">
            <v>-2.21</v>
          </cell>
          <cell r="Q72">
            <v>-4.109</v>
          </cell>
          <cell r="R72">
            <v>-5.391</v>
          </cell>
          <cell r="S72">
            <v>-7.4119999999999999</v>
          </cell>
          <cell r="T72">
            <v>-7.5490000000000004</v>
          </cell>
          <cell r="U72">
            <v>-3.7879999999999998</v>
          </cell>
          <cell r="V72">
            <v>-4.0289999999999999</v>
          </cell>
          <cell r="W72">
            <v>-3.0550000000000002</v>
          </cell>
          <cell r="X72">
            <v>-2.0670000000000002</v>
          </cell>
          <cell r="Y72">
            <v>-3.7639999999999998</v>
          </cell>
          <cell r="Z72">
            <v>-7.0960000000000001</v>
          </cell>
          <cell r="AA72">
            <v>-6.29</v>
          </cell>
          <cell r="AB72">
            <v>-3.6019999999999999</v>
          </cell>
          <cell r="AC72">
            <v>-6.7519999999999998</v>
          </cell>
          <cell r="AD72">
            <v>-7.69</v>
          </cell>
          <cell r="AE72">
            <v>-2.988</v>
          </cell>
          <cell r="AF72">
            <v>-3.7130000000000001</v>
          </cell>
          <cell r="AG72">
            <v>-9.0370000000000008</v>
          </cell>
          <cell r="AH72">
            <v>-15.382999999999999</v>
          </cell>
          <cell r="AI72">
            <v>-3.66</v>
          </cell>
          <cell r="AJ72">
            <v>-6.2220000000000004</v>
          </cell>
          <cell r="AK72">
            <v>-8.6479999999999997</v>
          </cell>
          <cell r="AL72">
            <v>-7.7930000000000001</v>
          </cell>
          <cell r="AM72">
            <v>-6.3010000000000002</v>
          </cell>
          <cell r="AN72">
            <v>-5.6920000000000002</v>
          </cell>
          <cell r="AO72">
            <v>-5.8570000000000002</v>
          </cell>
          <cell r="AP72">
            <v>-5.4260000000000002</v>
          </cell>
          <cell r="AQ72">
            <v>-5.2990000000000004</v>
          </cell>
          <cell r="AR72">
            <v>-5.6570454545454529</v>
          </cell>
        </row>
        <row r="73">
          <cell r="A73" t="str">
            <v>Hong Kong SAR</v>
          </cell>
          <cell r="B73" t="str">
            <v>Current account balance</v>
          </cell>
          <cell r="C73" t="str">
            <v>Percent of GDP</v>
          </cell>
          <cell r="E73" t="str">
            <v>See notes for:  Gross domestic product, current prices (National currency) Current account balance (U.S. dollars).</v>
          </cell>
          <cell r="F73">
            <v>-4.97</v>
          </cell>
          <cell r="G73">
            <v>-2.5009999999999999</v>
          </cell>
          <cell r="H73">
            <v>-0.54700000000000004</v>
          </cell>
          <cell r="I73">
            <v>0.56499999999999995</v>
          </cell>
          <cell r="J73">
            <v>6.8739999999999997</v>
          </cell>
          <cell r="K73">
            <v>7.3520000000000003</v>
          </cell>
          <cell r="L73">
            <v>6.4820000000000002</v>
          </cell>
          <cell r="M73">
            <v>7.6859999999999999</v>
          </cell>
          <cell r="N73">
            <v>6.4480000000000004</v>
          </cell>
          <cell r="O73">
            <v>9.16</v>
          </cell>
          <cell r="P73">
            <v>6.1959999999999997</v>
          </cell>
          <cell r="Q73">
            <v>4.319</v>
          </cell>
          <cell r="R73">
            <v>3.0139999999999998</v>
          </cell>
          <cell r="S73">
            <v>4.7610000000000001</v>
          </cell>
          <cell r="T73">
            <v>-0.82699999999999996</v>
          </cell>
          <cell r="U73">
            <v>-6.2839999999999998</v>
          </cell>
          <cell r="V73">
            <v>-2.5169999999999999</v>
          </cell>
          <cell r="W73">
            <v>-4.3840000000000003</v>
          </cell>
          <cell r="X73">
            <v>1.502</v>
          </cell>
          <cell r="Y73">
            <v>6.2789999999999999</v>
          </cell>
          <cell r="Z73">
            <v>4.1360000000000001</v>
          </cell>
          <cell r="AA73">
            <v>5.8739999999999997</v>
          </cell>
          <cell r="AB73">
            <v>7.5780000000000003</v>
          </cell>
          <cell r="AC73">
            <v>10.385999999999999</v>
          </cell>
          <cell r="AD73">
            <v>9.4830000000000005</v>
          </cell>
          <cell r="AE73">
            <v>11.351000000000001</v>
          </cell>
          <cell r="AF73">
            <v>12.076000000000001</v>
          </cell>
          <cell r="AG73">
            <v>12.335000000000001</v>
          </cell>
          <cell r="AH73">
            <v>13.686</v>
          </cell>
          <cell r="AI73">
            <v>8.5820000000000007</v>
          </cell>
          <cell r="AJ73">
            <v>5.5250000000000004</v>
          </cell>
          <cell r="AK73">
            <v>4.1429999999999998</v>
          </cell>
          <cell r="AL73">
            <v>3.15</v>
          </cell>
          <cell r="AM73">
            <v>3.532</v>
          </cell>
          <cell r="AN73">
            <v>4.0860000000000003</v>
          </cell>
          <cell r="AO73">
            <v>4.6369999999999996</v>
          </cell>
          <cell r="AP73">
            <v>5.5670000000000002</v>
          </cell>
          <cell r="AQ73">
            <v>6.4349999999999996</v>
          </cell>
          <cell r="AR73">
            <v>5.3279090909090918</v>
          </cell>
        </row>
        <row r="74">
          <cell r="A74" t="str">
            <v>Hungary</v>
          </cell>
          <cell r="B74" t="str">
            <v>Current account balance</v>
          </cell>
          <cell r="C74" t="str">
            <v>Percent of GDP</v>
          </cell>
          <cell r="E74" t="str">
            <v>See notes for:  Gross domestic product, current prices (National currency) Current account balance (U.S. dollars).</v>
          </cell>
          <cell r="F74">
            <v>-4.8730000000000002</v>
          </cell>
          <cell r="G74">
            <v>-5.9039999999999999</v>
          </cell>
          <cell r="H74">
            <v>-2.2480000000000002</v>
          </cell>
          <cell r="I74">
            <v>-0.84399999999999997</v>
          </cell>
          <cell r="J74">
            <v>0.188</v>
          </cell>
          <cell r="K74">
            <v>-2.1619999999999999</v>
          </cell>
          <cell r="L74">
            <v>-5.6319999999999997</v>
          </cell>
          <cell r="M74">
            <v>-2.5379999999999998</v>
          </cell>
          <cell r="N74">
            <v>-1.962</v>
          </cell>
          <cell r="O74">
            <v>-1.976</v>
          </cell>
          <cell r="P74">
            <v>1.123</v>
          </cell>
          <cell r="Q74">
            <v>1.1819999999999999</v>
          </cell>
          <cell r="R74">
            <v>0.92600000000000005</v>
          </cell>
          <cell r="S74">
            <v>-10.824</v>
          </cell>
          <cell r="T74">
            <v>-9.5719999999999992</v>
          </cell>
          <cell r="U74">
            <v>-3.5950000000000002</v>
          </cell>
          <cell r="V74">
            <v>-3.823</v>
          </cell>
          <cell r="W74">
            <v>-4.3979999999999997</v>
          </cell>
          <cell r="X74">
            <v>-7.0910000000000002</v>
          </cell>
          <cell r="Y74">
            <v>-7.7960000000000003</v>
          </cell>
          <cell r="Z74">
            <v>-8.6440000000000001</v>
          </cell>
          <cell r="AA74">
            <v>-6.077</v>
          </cell>
          <cell r="AB74">
            <v>-6.992</v>
          </cell>
          <cell r="AC74">
            <v>-8.0220000000000002</v>
          </cell>
          <cell r="AD74">
            <v>-8.4269999999999996</v>
          </cell>
          <cell r="AE74">
            <v>-7.4790000000000001</v>
          </cell>
          <cell r="AF74">
            <v>-7.4050000000000002</v>
          </cell>
          <cell r="AG74">
            <v>-7.274</v>
          </cell>
          <cell r="AH74">
            <v>-7.3970000000000002</v>
          </cell>
          <cell r="AI74">
            <v>-0.19900000000000001</v>
          </cell>
          <cell r="AJ74">
            <v>1.097</v>
          </cell>
          <cell r="AK74">
            <v>1.605</v>
          </cell>
          <cell r="AL74">
            <v>3.262</v>
          </cell>
          <cell r="AM74">
            <v>1.1779999999999999</v>
          </cell>
          <cell r="AN74">
            <v>-1.1120000000000001</v>
          </cell>
          <cell r="AO74">
            <v>-2.13</v>
          </cell>
          <cell r="AP74">
            <v>-2.6040000000000001</v>
          </cell>
          <cell r="AQ74">
            <v>-3.2509999999999999</v>
          </cell>
          <cell r="AR74">
            <v>-4.9582727272727274</v>
          </cell>
        </row>
        <row r="75">
          <cell r="A75" t="str">
            <v>Iceland</v>
          </cell>
          <cell r="B75" t="str">
            <v>Current account balance</v>
          </cell>
          <cell r="C75" t="str">
            <v>Percent of GDP</v>
          </cell>
          <cell r="E75" t="str">
            <v>See notes for:  Gross domestic product, current prices (National currency) Current account balance (U.S. dollars).</v>
          </cell>
          <cell r="F75">
            <v>-2.0840000000000001</v>
          </cell>
          <cell r="G75">
            <v>-4.2080000000000002</v>
          </cell>
          <cell r="H75">
            <v>-8.1140000000000008</v>
          </cell>
          <cell r="I75">
            <v>-1.9279999999999999</v>
          </cell>
          <cell r="J75">
            <v>-4.59</v>
          </cell>
          <cell r="K75">
            <v>-3.94</v>
          </cell>
          <cell r="L75">
            <v>0.54100000000000004</v>
          </cell>
          <cell r="M75">
            <v>-3.379</v>
          </cell>
          <cell r="N75">
            <v>-3.45</v>
          </cell>
          <cell r="O75">
            <v>-1.351</v>
          </cell>
          <cell r="P75">
            <v>-2.0720000000000001</v>
          </cell>
          <cell r="Q75">
            <v>-3.976</v>
          </cell>
          <cell r="R75">
            <v>-2.3740000000000001</v>
          </cell>
          <cell r="S75">
            <v>0.70199999999999996</v>
          </cell>
          <cell r="T75">
            <v>1.9339999999999999</v>
          </cell>
          <cell r="U75">
            <v>0.746</v>
          </cell>
          <cell r="V75">
            <v>-1.7789999999999999</v>
          </cell>
          <cell r="W75">
            <v>-1.7949999999999999</v>
          </cell>
          <cell r="X75">
            <v>-6.7450000000000001</v>
          </cell>
          <cell r="Y75">
            <v>-6.78</v>
          </cell>
          <cell r="Z75">
            <v>-10.132</v>
          </cell>
          <cell r="AA75">
            <v>-4.2990000000000004</v>
          </cell>
          <cell r="AB75">
            <v>1.5580000000000001</v>
          </cell>
          <cell r="AC75">
            <v>-4.7709999999999999</v>
          </cell>
          <cell r="AD75">
            <v>-9.8249999999999993</v>
          </cell>
          <cell r="AE75">
            <v>-16.152000000000001</v>
          </cell>
          <cell r="AF75">
            <v>-25.696999999999999</v>
          </cell>
          <cell r="AG75">
            <v>-15.734999999999999</v>
          </cell>
          <cell r="AH75">
            <v>-28.35</v>
          </cell>
          <cell r="AI75">
            <v>-11.786</v>
          </cell>
          <cell r="AJ75">
            <v>-8.3889999999999993</v>
          </cell>
          <cell r="AK75">
            <v>-6.5129999999999999</v>
          </cell>
          <cell r="AL75">
            <v>-2.7570000000000001</v>
          </cell>
          <cell r="AM75">
            <v>-1.522</v>
          </cell>
          <cell r="AN75">
            <v>-3.0720000000000001</v>
          </cell>
          <cell r="AO75">
            <v>-3.0920000000000001</v>
          </cell>
          <cell r="AP75">
            <v>-3.6360000000000001</v>
          </cell>
          <cell r="AQ75">
            <v>-2.79</v>
          </cell>
          <cell r="AR75">
            <v>-7.3740909090909099</v>
          </cell>
        </row>
        <row r="76">
          <cell r="A76" t="str">
            <v>India</v>
          </cell>
          <cell r="B76" t="str">
            <v>Current account balance</v>
          </cell>
          <cell r="C76" t="str">
            <v>Percent of GDP</v>
          </cell>
          <cell r="E76" t="str">
            <v>See notes for:  Gross domestic product, current prices (National currency) Current account balance (U.S. dollars).</v>
          </cell>
          <cell r="F76">
            <v>-1.2509999999999999</v>
          </cell>
          <cell r="G76">
            <v>-1.569</v>
          </cell>
          <cell r="H76">
            <v>-1.645</v>
          </cell>
          <cell r="I76">
            <v>-1.4850000000000001</v>
          </cell>
          <cell r="J76">
            <v>-1.1870000000000001</v>
          </cell>
          <cell r="K76">
            <v>-1.861</v>
          </cell>
          <cell r="L76">
            <v>-1.823</v>
          </cell>
          <cell r="M76">
            <v>-1.8720000000000001</v>
          </cell>
          <cell r="N76">
            <v>-2.3660000000000001</v>
          </cell>
          <cell r="O76">
            <v>-2.54</v>
          </cell>
          <cell r="P76">
            <v>-2.4380000000000002</v>
          </cell>
          <cell r="Q76">
            <v>-1.5449999999999999</v>
          </cell>
          <cell r="R76">
            <v>-1.1559999999999999</v>
          </cell>
          <cell r="S76">
            <v>-0.57299999999999995</v>
          </cell>
          <cell r="T76">
            <v>-0.52200000000000002</v>
          </cell>
          <cell r="U76">
            <v>-1.5249999999999999</v>
          </cell>
          <cell r="V76">
            <v>-1.6080000000000001</v>
          </cell>
          <cell r="W76">
            <v>-0.71299999999999997</v>
          </cell>
          <cell r="X76">
            <v>-1.6259999999999999</v>
          </cell>
          <cell r="Y76">
            <v>-0.71199999999999997</v>
          </cell>
          <cell r="Z76">
            <v>-0.96499999999999997</v>
          </cell>
          <cell r="AA76">
            <v>0.28899999999999998</v>
          </cell>
          <cell r="AB76">
            <v>1.3839999999999999</v>
          </cell>
          <cell r="AC76">
            <v>1.4850000000000001</v>
          </cell>
          <cell r="AD76">
            <v>0.113</v>
          </cell>
          <cell r="AE76">
            <v>-1.272</v>
          </cell>
          <cell r="AF76">
            <v>-1.024</v>
          </cell>
          <cell r="AG76">
            <v>-0.70099999999999996</v>
          </cell>
          <cell r="AH76">
            <v>-2.4750000000000001</v>
          </cell>
          <cell r="AI76">
            <v>-2.0659999999999998</v>
          </cell>
          <cell r="AJ76">
            <v>-3.2679999999999998</v>
          </cell>
          <cell r="AK76">
            <v>-2.8159999999999998</v>
          </cell>
          <cell r="AL76">
            <v>-3.23</v>
          </cell>
          <cell r="AM76">
            <v>-2.9420000000000002</v>
          </cell>
          <cell r="AN76">
            <v>-2.8260000000000001</v>
          </cell>
          <cell r="AO76">
            <v>-2.7040000000000002</v>
          </cell>
          <cell r="AP76">
            <v>-2.4780000000000002</v>
          </cell>
          <cell r="AQ76">
            <v>-2.3639999999999999</v>
          </cell>
          <cell r="AR76">
            <v>-1.0788181818181819</v>
          </cell>
        </row>
        <row r="77">
          <cell r="A77" t="str">
            <v>Indonesia</v>
          </cell>
          <cell r="B77" t="str">
            <v>Current account balance</v>
          </cell>
          <cell r="C77" t="str">
            <v>Percent of GDP</v>
          </cell>
          <cell r="E77" t="str">
            <v>See notes for:  Gross domestic product, current prices (National currency) Current account balance (U.S. dollars).</v>
          </cell>
          <cell r="F77">
            <v>3.36</v>
          </cell>
          <cell r="G77">
            <v>-0.623</v>
          </cell>
          <cell r="H77">
            <v>-5.4589999999999996</v>
          </cell>
          <cell r="I77">
            <v>-7.4729999999999999</v>
          </cell>
          <cell r="J77">
            <v>-2.5049999999999999</v>
          </cell>
          <cell r="K77">
            <v>-2.294</v>
          </cell>
          <cell r="L77">
            <v>-5.1239999999999997</v>
          </cell>
          <cell r="M77">
            <v>-3.0179999999999998</v>
          </cell>
          <cell r="N77">
            <v>-2.379</v>
          </cell>
          <cell r="O77">
            <v>-1.6850000000000001</v>
          </cell>
          <cell r="P77">
            <v>-2.8130000000000002</v>
          </cell>
          <cell r="Q77">
            <v>-3.4529999999999998</v>
          </cell>
          <cell r="R77">
            <v>-2.2410000000000001</v>
          </cell>
          <cell r="S77">
            <v>-1.456</v>
          </cell>
          <cell r="T77">
            <v>-1.696</v>
          </cell>
          <cell r="U77">
            <v>-3.3639999999999999</v>
          </cell>
          <cell r="V77">
            <v>-3.2109999999999999</v>
          </cell>
          <cell r="W77">
            <v>-1.7609999999999999</v>
          </cell>
          <cell r="X77">
            <v>4.1909999999999998</v>
          </cell>
          <cell r="Y77">
            <v>4.1079999999999997</v>
          </cell>
          <cell r="Z77">
            <v>4.8410000000000002</v>
          </cell>
          <cell r="AA77">
            <v>4.3010000000000002</v>
          </cell>
          <cell r="AB77">
            <v>3.9969999999999999</v>
          </cell>
          <cell r="AC77">
            <v>3.4540000000000002</v>
          </cell>
          <cell r="AD77">
            <v>-0.19600000000000001</v>
          </cell>
          <cell r="AE77">
            <v>-1.034</v>
          </cell>
          <cell r="AF77">
            <v>2.9809999999999999</v>
          </cell>
          <cell r="AG77">
            <v>2.4279999999999999</v>
          </cell>
          <cell r="AH77">
            <v>2.5000000000000001E-2</v>
          </cell>
          <cell r="AI77">
            <v>2.5209999999999999</v>
          </cell>
          <cell r="AJ77">
            <v>0.79700000000000004</v>
          </cell>
          <cell r="AK77">
            <v>0.245</v>
          </cell>
          <cell r="AL77">
            <v>-0.41899999999999998</v>
          </cell>
          <cell r="AM77">
            <v>-0.89300000000000002</v>
          </cell>
          <cell r="AN77">
            <v>-0.98399999999999999</v>
          </cell>
          <cell r="AO77">
            <v>-1.0269999999999999</v>
          </cell>
          <cell r="AP77">
            <v>-1.1619999999999999</v>
          </cell>
          <cell r="AQ77">
            <v>-1.248</v>
          </cell>
          <cell r="AR77">
            <v>0.57563636363636383</v>
          </cell>
        </row>
        <row r="78">
          <cell r="A78" t="str">
            <v>Iran</v>
          </cell>
          <cell r="B78" t="str">
            <v>Current account balance</v>
          </cell>
          <cell r="C78" t="str">
            <v>Percent of GDP</v>
          </cell>
          <cell r="E78" t="str">
            <v>See notes for:  Gross domestic product, current prices (National currency) Current account balance (U.S. dollars).</v>
          </cell>
          <cell r="F78">
            <v>-3.7909999999999999</v>
          </cell>
          <cell r="G78">
            <v>-4.0599999999999996</v>
          </cell>
          <cell r="H78">
            <v>3.6829999999999998</v>
          </cell>
          <cell r="I78">
            <v>-0.27100000000000002</v>
          </cell>
          <cell r="J78">
            <v>-0.56799999999999995</v>
          </cell>
          <cell r="K78">
            <v>-1.1719999999999999</v>
          </cell>
          <cell r="L78">
            <v>-6.8019999999999996</v>
          </cell>
          <cell r="M78">
            <v>-2.8109999999999999</v>
          </cell>
          <cell r="N78">
            <v>-2.5219999999999998</v>
          </cell>
          <cell r="O78">
            <v>-3.6589999999999998</v>
          </cell>
          <cell r="P78">
            <v>-3.177</v>
          </cell>
          <cell r="Q78">
            <v>-11.504</v>
          </cell>
          <cell r="R78">
            <v>-6.36</v>
          </cell>
          <cell r="S78">
            <v>-4.891</v>
          </cell>
          <cell r="T78">
            <v>7.452</v>
          </cell>
          <cell r="U78">
            <v>3.6970000000000001</v>
          </cell>
          <cell r="V78">
            <v>4.7300000000000004</v>
          </cell>
          <cell r="W78">
            <v>2.081</v>
          </cell>
          <cell r="X78">
            <v>-2.1869999999999998</v>
          </cell>
          <cell r="Y78">
            <v>6.2960000000000003</v>
          </cell>
          <cell r="Z78">
            <v>12.961</v>
          </cell>
          <cell r="AA78">
            <v>5.1849999999999996</v>
          </cell>
          <cell r="AB78">
            <v>3.09</v>
          </cell>
          <cell r="AC78">
            <v>0.59399999999999997</v>
          </cell>
          <cell r="AD78">
            <v>0.53600000000000003</v>
          </cell>
          <cell r="AE78">
            <v>7.585</v>
          </cell>
          <cell r="AF78">
            <v>8.5169999999999995</v>
          </cell>
          <cell r="AG78">
            <v>10.606</v>
          </cell>
          <cell r="AH78">
            <v>6.5140000000000002</v>
          </cell>
          <cell r="AI78">
            <v>2.6269999999999998</v>
          </cell>
          <cell r="AJ78">
            <v>6.0309999999999997</v>
          </cell>
          <cell r="AK78">
            <v>10.66</v>
          </cell>
          <cell r="AL78">
            <v>6.5940000000000003</v>
          </cell>
          <cell r="AM78">
            <v>5.069</v>
          </cell>
          <cell r="AN78">
            <v>4.2149999999999999</v>
          </cell>
          <cell r="AO78">
            <v>3.2360000000000002</v>
          </cell>
          <cell r="AP78">
            <v>2.633</v>
          </cell>
          <cell r="AQ78">
            <v>2.1190000000000002</v>
          </cell>
          <cell r="AR78">
            <v>3.2292272727272731</v>
          </cell>
        </row>
        <row r="79">
          <cell r="A79" t="str">
            <v>Iraq</v>
          </cell>
          <cell r="B79" t="str">
            <v>Current account balance</v>
          </cell>
          <cell r="C79" t="str">
            <v>Percent of GDP</v>
          </cell>
          <cell r="E79" t="str">
            <v>See notes for:  Gross domestic product, current prices (National currency) Current account balance (U.S. dollars).</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6.1769999999999996</v>
          </cell>
          <cell r="AF79">
            <v>18.956</v>
          </cell>
          <cell r="AG79">
            <v>12.49</v>
          </cell>
          <cell r="AH79">
            <v>19.161000000000001</v>
          </cell>
          <cell r="AI79">
            <v>-13.784000000000001</v>
          </cell>
          <cell r="AJ79">
            <v>-1.7529999999999999</v>
          </cell>
          <cell r="AK79">
            <v>7.8609999999999998</v>
          </cell>
          <cell r="AL79">
            <v>9.0960000000000001</v>
          </cell>
          <cell r="AM79">
            <v>10.772</v>
          </cell>
          <cell r="AN79">
            <v>10.210000000000001</v>
          </cell>
          <cell r="AO79">
            <v>10.776</v>
          </cell>
          <cell r="AP79">
            <v>10.465</v>
          </cell>
          <cell r="AQ79">
            <v>11.34</v>
          </cell>
          <cell r="AR79">
            <v>7.0154285714285711</v>
          </cell>
        </row>
        <row r="80">
          <cell r="A80" t="str">
            <v>Ireland</v>
          </cell>
          <cell r="B80" t="str">
            <v>Current account balance</v>
          </cell>
          <cell r="C80" t="str">
            <v>Percent of GDP</v>
          </cell>
          <cell r="E80" t="str">
            <v>See notes for:  Gross domestic product, current prices (National currency) Current account balance (U.S. dollars).</v>
          </cell>
          <cell r="F80">
            <v>-10.596</v>
          </cell>
          <cell r="G80">
            <v>-13.435</v>
          </cell>
          <cell r="H80">
            <v>-9.6280000000000001</v>
          </cell>
          <cell r="I80">
            <v>-6.4610000000000003</v>
          </cell>
          <cell r="J80">
            <v>-5.6529999999999996</v>
          </cell>
          <cell r="K80">
            <v>-4.0880000000000001</v>
          </cell>
          <cell r="L80">
            <v>-3.0339999999999998</v>
          </cell>
          <cell r="M80">
            <v>-0.106</v>
          </cell>
          <cell r="N80">
            <v>5.0999999999999997E-2</v>
          </cell>
          <cell r="O80">
            <v>-1.452</v>
          </cell>
          <cell r="P80">
            <v>-1.413</v>
          </cell>
          <cell r="Q80">
            <v>-5.0999999999999997E-2</v>
          </cell>
          <cell r="R80">
            <v>0.72099999999999997</v>
          </cell>
          <cell r="S80">
            <v>3.9740000000000002</v>
          </cell>
          <cell r="T80">
            <v>3.1859999999999999</v>
          </cell>
          <cell r="U80">
            <v>3.1680000000000001</v>
          </cell>
          <cell r="V80">
            <v>3.4529999999999998</v>
          </cell>
          <cell r="W80">
            <v>3.2869999999999999</v>
          </cell>
          <cell r="X80">
            <v>0.79</v>
          </cell>
          <cell r="Y80">
            <v>0.247</v>
          </cell>
          <cell r="Z80">
            <v>-0.35799999999999998</v>
          </cell>
          <cell r="AA80">
            <v>-0.64100000000000001</v>
          </cell>
          <cell r="AB80">
            <v>-0.98599999999999999</v>
          </cell>
          <cell r="AC80">
            <v>-1E-3</v>
          </cell>
          <cell r="AD80">
            <v>-0.57599999999999996</v>
          </cell>
          <cell r="AE80">
            <v>-3.4809999999999999</v>
          </cell>
          <cell r="AF80">
            <v>-3.536</v>
          </cell>
          <cell r="AG80">
            <v>-5.33</v>
          </cell>
          <cell r="AH80">
            <v>-5.65</v>
          </cell>
          <cell r="AI80">
            <v>-2.9249999999999998</v>
          </cell>
          <cell r="AJ80">
            <v>0.48799999999999999</v>
          </cell>
          <cell r="AK80">
            <v>8.1000000000000003E-2</v>
          </cell>
          <cell r="AL80">
            <v>0.95099999999999996</v>
          </cell>
          <cell r="AM80">
            <v>1.7270000000000001</v>
          </cell>
          <cell r="AN80">
            <v>2.984</v>
          </cell>
          <cell r="AO80">
            <v>3.8490000000000002</v>
          </cell>
          <cell r="AP80">
            <v>3.5289999999999999</v>
          </cell>
          <cell r="AQ80">
            <v>3.9569999999999999</v>
          </cell>
          <cell r="AR80">
            <v>-0.25240909090909092</v>
          </cell>
        </row>
        <row r="81">
          <cell r="A81" t="str">
            <v>Israel</v>
          </cell>
          <cell r="B81" t="str">
            <v>Current account balance</v>
          </cell>
          <cell r="C81" t="str">
            <v>Percent of GDP</v>
          </cell>
          <cell r="E81" t="str">
            <v>See notes for:  Gross domestic product, current prices (National currency) Current account balance (U.S. dollars).</v>
          </cell>
          <cell r="F81">
            <v>-3.879</v>
          </cell>
          <cell r="G81">
            <v>-5.6319999999999997</v>
          </cell>
          <cell r="H81">
            <v>-8.7240000000000002</v>
          </cell>
          <cell r="I81">
            <v>-8.2390000000000008</v>
          </cell>
          <cell r="J81">
            <v>-5.77</v>
          </cell>
          <cell r="K81">
            <v>3.9060000000000001</v>
          </cell>
          <cell r="L81">
            <v>4.18</v>
          </cell>
          <cell r="M81">
            <v>-3.7759999999999998</v>
          </cell>
          <cell r="N81">
            <v>-1.802</v>
          </cell>
          <cell r="O81">
            <v>0.45900000000000002</v>
          </cell>
          <cell r="P81">
            <v>0.31</v>
          </cell>
          <cell r="Q81">
            <v>-2.0369999999999999</v>
          </cell>
          <cell r="R81">
            <v>-1.244</v>
          </cell>
          <cell r="S81">
            <v>-3.4849999999999999</v>
          </cell>
          <cell r="T81">
            <v>-4.3440000000000003</v>
          </cell>
          <cell r="U81">
            <v>-4.99</v>
          </cell>
          <cell r="V81">
            <v>-4.9240000000000004</v>
          </cell>
          <cell r="W81">
            <v>-3.02</v>
          </cell>
          <cell r="X81">
            <v>-0.89900000000000002</v>
          </cell>
          <cell r="Y81">
            <v>-1.716</v>
          </cell>
          <cell r="Z81">
            <v>-1.647</v>
          </cell>
          <cell r="AA81">
            <v>-1.65</v>
          </cell>
          <cell r="AB81">
            <v>-1.1399999999999999</v>
          </cell>
          <cell r="AC81">
            <v>0.53300000000000003</v>
          </cell>
          <cell r="AD81">
            <v>1.6990000000000001</v>
          </cell>
          <cell r="AE81">
            <v>3.0619999999999998</v>
          </cell>
          <cell r="AF81">
            <v>4.827</v>
          </cell>
          <cell r="AG81">
            <v>2.7290000000000001</v>
          </cell>
          <cell r="AH81">
            <v>0.90700000000000003</v>
          </cell>
          <cell r="AI81">
            <v>3.58</v>
          </cell>
          <cell r="AJ81">
            <v>2.9140000000000001</v>
          </cell>
          <cell r="AK81">
            <v>7.9000000000000001E-2</v>
          </cell>
          <cell r="AL81">
            <v>-0.90700000000000003</v>
          </cell>
          <cell r="AM81">
            <v>-6.0000000000000001E-3</v>
          </cell>
          <cell r="AN81">
            <v>0.441</v>
          </cell>
          <cell r="AO81">
            <v>0.88600000000000001</v>
          </cell>
          <cell r="AP81">
            <v>0.96799999999999997</v>
          </cell>
          <cell r="AQ81">
            <v>0.97599999999999998</v>
          </cell>
          <cell r="AR81">
            <v>-0.47527272727272724</v>
          </cell>
        </row>
        <row r="82">
          <cell r="A82" t="str">
            <v>Italy</v>
          </cell>
          <cell r="B82" t="str">
            <v>Current account balance</v>
          </cell>
          <cell r="C82" t="str">
            <v>Percent of GDP</v>
          </cell>
          <cell r="E82" t="str">
            <v>See notes for:  Gross domestic product, current prices (National currency) Current account balance (U.S. dollars).</v>
          </cell>
          <cell r="F82">
            <v>-3.6059999999999999</v>
          </cell>
          <cell r="G82">
            <v>-3.62</v>
          </cell>
          <cell r="H82">
            <v>-2.4340000000000002</v>
          </cell>
          <cell r="I82">
            <v>0.313</v>
          </cell>
          <cell r="J82">
            <v>-0.93200000000000005</v>
          </cell>
          <cell r="K82">
            <v>-1.248</v>
          </cell>
          <cell r="L82">
            <v>0.436</v>
          </cell>
          <cell r="M82">
            <v>-0.36799999999999999</v>
          </cell>
          <cell r="N82">
            <v>-0.91700000000000004</v>
          </cell>
          <cell r="O82">
            <v>-1.645</v>
          </cell>
          <cell r="P82">
            <v>-1.899</v>
          </cell>
          <cell r="Q82">
            <v>-2.4830000000000001</v>
          </cell>
          <cell r="R82">
            <v>-2.6669999999999998</v>
          </cell>
          <cell r="S82">
            <v>1.157</v>
          </cell>
          <cell r="T82">
            <v>1.1919999999999999</v>
          </cell>
          <cell r="U82">
            <v>2.1539999999999999</v>
          </cell>
          <cell r="V82">
            <v>3.0489999999999999</v>
          </cell>
          <cell r="W82">
            <v>2.8319999999999999</v>
          </cell>
          <cell r="X82">
            <v>1.841</v>
          </cell>
          <cell r="Y82">
            <v>1.0169999999999999</v>
          </cell>
          <cell r="Z82">
            <v>-0.20100000000000001</v>
          </cell>
          <cell r="AA82">
            <v>0.27300000000000002</v>
          </cell>
          <cell r="AB82">
            <v>-0.36199999999999999</v>
          </cell>
          <cell r="AC82">
            <v>-0.77800000000000002</v>
          </cell>
          <cell r="AD82">
            <v>-0.318</v>
          </cell>
          <cell r="AE82">
            <v>-0.82</v>
          </cell>
          <cell r="AF82">
            <v>-1.492</v>
          </cell>
          <cell r="AG82">
            <v>-1.242</v>
          </cell>
          <cell r="AH82">
            <v>-2.923</v>
          </cell>
          <cell r="AI82">
            <v>-2.0779999999999998</v>
          </cell>
          <cell r="AJ82">
            <v>-3.5219999999999998</v>
          </cell>
          <cell r="AK82">
            <v>-3.1880000000000002</v>
          </cell>
          <cell r="AL82">
            <v>-2.2200000000000002</v>
          </cell>
          <cell r="AM82">
            <v>-1.5289999999999999</v>
          </cell>
          <cell r="AN82">
            <v>-1.4750000000000001</v>
          </cell>
          <cell r="AO82">
            <v>-1.573</v>
          </cell>
          <cell r="AP82">
            <v>-1.6060000000000001</v>
          </cell>
          <cell r="AQ82">
            <v>-1.5589999999999999</v>
          </cell>
          <cell r="AR82">
            <v>-0.47536363636363638</v>
          </cell>
        </row>
        <row r="83">
          <cell r="A83" t="str">
            <v>Jamaica</v>
          </cell>
          <cell r="B83" t="str">
            <v>Current account balance</v>
          </cell>
          <cell r="C83" t="str">
            <v>Percent of GDP</v>
          </cell>
          <cell r="E83" t="str">
            <v>See notes for:  Gross domestic product, current prices (National currency) Current account balance (U.S. dollars).</v>
          </cell>
          <cell r="F83">
            <v>-4.5789999999999997</v>
          </cell>
          <cell r="G83">
            <v>-15.407</v>
          </cell>
          <cell r="H83">
            <v>-16.661000000000001</v>
          </cell>
          <cell r="I83">
            <v>-10.404999999999999</v>
          </cell>
          <cell r="J83">
            <v>-11.564</v>
          </cell>
          <cell r="K83">
            <v>-12.738</v>
          </cell>
          <cell r="L83">
            <v>-3.5179999999999998</v>
          </cell>
          <cell r="M83">
            <v>-5.2629999999999999</v>
          </cell>
          <cell r="N83">
            <v>-1.907</v>
          </cell>
          <cell r="O83">
            <v>-8.7639999999999993</v>
          </cell>
          <cell r="P83">
            <v>-7.1689999999999996</v>
          </cell>
          <cell r="Q83">
            <v>-3.9780000000000002</v>
          </cell>
          <cell r="R83">
            <v>-1.802</v>
          </cell>
          <cell r="S83">
            <v>-1.55</v>
          </cell>
          <cell r="T83">
            <v>-0.36899999999999999</v>
          </cell>
          <cell r="U83">
            <v>-1.2450000000000001</v>
          </cell>
          <cell r="V83">
            <v>-0.76300000000000001</v>
          </cell>
          <cell r="W83">
            <v>-2.9820000000000002</v>
          </cell>
          <cell r="X83">
            <v>-3.39</v>
          </cell>
          <cell r="Y83">
            <v>-3.4929999999999999</v>
          </cell>
          <cell r="Z83">
            <v>-4.3440000000000003</v>
          </cell>
          <cell r="AA83">
            <v>-7.2830000000000004</v>
          </cell>
          <cell r="AB83">
            <v>-10.906000000000001</v>
          </cell>
          <cell r="AC83">
            <v>-7.6210000000000004</v>
          </cell>
          <cell r="AD83">
            <v>-6.35</v>
          </cell>
          <cell r="AE83">
            <v>-9.2639999999999993</v>
          </cell>
          <cell r="AF83">
            <v>-10.172000000000001</v>
          </cell>
          <cell r="AG83">
            <v>-16.896999999999998</v>
          </cell>
          <cell r="AH83">
            <v>-18.111999999999998</v>
          </cell>
          <cell r="AI83">
            <v>-10.891</v>
          </cell>
          <cell r="AJ83">
            <v>-8.0969999999999995</v>
          </cell>
          <cell r="AK83">
            <v>-9.9090000000000007</v>
          </cell>
          <cell r="AL83">
            <v>-12.534000000000001</v>
          </cell>
          <cell r="AM83">
            <v>-12.432</v>
          </cell>
          <cell r="AN83">
            <v>-10.762</v>
          </cell>
          <cell r="AO83">
            <v>-9.1440000000000001</v>
          </cell>
          <cell r="AP83">
            <v>-8.202</v>
          </cell>
          <cell r="AQ83">
            <v>-7.7469999999999999</v>
          </cell>
          <cell r="AR83">
            <v>-6.663045454545454</v>
          </cell>
        </row>
        <row r="84">
          <cell r="A84" t="str">
            <v>Japan</v>
          </cell>
          <cell r="B84" t="str">
            <v>Current account balance</v>
          </cell>
          <cell r="C84" t="str">
            <v>Percent of GDP</v>
          </cell>
          <cell r="E84" t="str">
            <v>See notes for:  Gross domestic product, current prices (National currency) Current account balance (U.S. dollars).</v>
          </cell>
          <cell r="F84">
            <v>-0.98899999999999999</v>
          </cell>
          <cell r="G84">
            <v>0.39600000000000002</v>
          </cell>
          <cell r="H84">
            <v>0.61299999999999999</v>
          </cell>
          <cell r="I84">
            <v>1.708</v>
          </cell>
          <cell r="J84">
            <v>2.7040000000000002</v>
          </cell>
          <cell r="K84">
            <v>3.694</v>
          </cell>
          <cell r="L84">
            <v>4.1989999999999998</v>
          </cell>
          <cell r="M84">
            <v>3.4020000000000001</v>
          </cell>
          <cell r="N84">
            <v>2.629</v>
          </cell>
          <cell r="O84">
            <v>2.0960000000000001</v>
          </cell>
          <cell r="P84">
            <v>1.4159999999999999</v>
          </cell>
          <cell r="Q84">
            <v>1.9330000000000001</v>
          </cell>
          <cell r="R84">
            <v>2.9159999999999999</v>
          </cell>
          <cell r="S84">
            <v>2.9889999999999999</v>
          </cell>
          <cell r="T84">
            <v>2.6920000000000002</v>
          </cell>
          <cell r="U84">
            <v>2.0880000000000001</v>
          </cell>
          <cell r="V84">
            <v>1.397</v>
          </cell>
          <cell r="W84">
            <v>2.2330000000000001</v>
          </cell>
          <cell r="X84">
            <v>3.0419999999999998</v>
          </cell>
          <cell r="Y84">
            <v>2.5840000000000001</v>
          </cell>
          <cell r="Z84">
            <v>2.528</v>
          </cell>
          <cell r="AA84">
            <v>2.11</v>
          </cell>
          <cell r="AB84">
            <v>2.8290000000000002</v>
          </cell>
          <cell r="AC84">
            <v>3.1659999999999999</v>
          </cell>
          <cell r="AD84">
            <v>3.6960000000000002</v>
          </cell>
          <cell r="AE84">
            <v>3.6240000000000001</v>
          </cell>
          <cell r="AF84">
            <v>3.9119999999999999</v>
          </cell>
          <cell r="AG84">
            <v>4.843</v>
          </cell>
          <cell r="AH84">
            <v>3.2389999999999999</v>
          </cell>
          <cell r="AI84">
            <v>2.8149999999999999</v>
          </cell>
          <cell r="AJ84">
            <v>3.569</v>
          </cell>
          <cell r="AK84">
            <v>2.0489999999999999</v>
          </cell>
          <cell r="AL84">
            <v>2.1739999999999999</v>
          </cell>
          <cell r="AM84">
            <v>2.742</v>
          </cell>
          <cell r="AN84">
            <v>2.6059999999999999</v>
          </cell>
          <cell r="AO84">
            <v>2.3679999999999999</v>
          </cell>
          <cell r="AP84">
            <v>1.998</v>
          </cell>
          <cell r="AQ84">
            <v>1.9259999999999999</v>
          </cell>
          <cell r="AR84">
            <v>2.8031818181818182</v>
          </cell>
        </row>
        <row r="85">
          <cell r="A85" t="str">
            <v>Jordan</v>
          </cell>
          <cell r="B85" t="str">
            <v>Current account balance</v>
          </cell>
          <cell r="C85" t="str">
            <v>Percent of GDP</v>
          </cell>
          <cell r="E85" t="str">
            <v>See notes for:  Gross domestic product, current prices (National currency) Current account balance (U.S. dollars).</v>
          </cell>
          <cell r="F85">
            <v>9.58</v>
          </cell>
          <cell r="G85">
            <v>-0.94599999999999995</v>
          </cell>
          <cell r="H85">
            <v>-7.1689999999999996</v>
          </cell>
          <cell r="I85">
            <v>-7.9139999999999997</v>
          </cell>
          <cell r="J85">
            <v>-5.4509999999999996</v>
          </cell>
          <cell r="K85">
            <v>-4.0060000000000002</v>
          </cell>
          <cell r="L85">
            <v>-0.71899999999999997</v>
          </cell>
          <cell r="M85">
            <v>-5.2549999999999999</v>
          </cell>
          <cell r="N85">
            <v>-4.569</v>
          </cell>
          <cell r="O85">
            <v>3.65</v>
          </cell>
          <cell r="P85">
            <v>-15.71</v>
          </cell>
          <cell r="Q85">
            <v>-14.864000000000001</v>
          </cell>
          <cell r="R85">
            <v>-14.407</v>
          </cell>
          <cell r="S85">
            <v>-11.643000000000001</v>
          </cell>
          <cell r="T85">
            <v>-6.4470000000000001</v>
          </cell>
          <cell r="U85">
            <v>-3.8130000000000002</v>
          </cell>
          <cell r="V85">
            <v>-3.2050000000000001</v>
          </cell>
          <cell r="W85">
            <v>0.40300000000000002</v>
          </cell>
          <cell r="X85">
            <v>0.27600000000000002</v>
          </cell>
          <cell r="Y85">
            <v>4.9669999999999996</v>
          </cell>
          <cell r="Z85">
            <v>0.70399999999999996</v>
          </cell>
          <cell r="AA85">
            <v>5.0999999999999997E-2</v>
          </cell>
          <cell r="AB85">
            <v>5.6890000000000001</v>
          </cell>
          <cell r="AC85">
            <v>11.494999999999999</v>
          </cell>
          <cell r="AD85">
            <v>6.8000000000000005E-2</v>
          </cell>
          <cell r="AE85">
            <v>-18.042999999999999</v>
          </cell>
          <cell r="AF85">
            <v>-11.465999999999999</v>
          </cell>
          <cell r="AG85">
            <v>-17.234999999999999</v>
          </cell>
          <cell r="AH85">
            <v>-9.2729999999999997</v>
          </cell>
          <cell r="AI85">
            <v>-4.9390000000000001</v>
          </cell>
          <cell r="AJ85">
            <v>-5.5739999999999998</v>
          </cell>
          <cell r="AK85">
            <v>-9.4730000000000008</v>
          </cell>
          <cell r="AL85">
            <v>-8.2880000000000003</v>
          </cell>
          <cell r="AM85">
            <v>-6.8440000000000003</v>
          </cell>
          <cell r="AN85">
            <v>-5.8010000000000002</v>
          </cell>
          <cell r="AO85">
            <v>-5.07</v>
          </cell>
          <cell r="AP85">
            <v>-4.3710000000000004</v>
          </cell>
          <cell r="AQ85">
            <v>-4.0519999999999996</v>
          </cell>
          <cell r="AR85">
            <v>-5.5654090909090908</v>
          </cell>
        </row>
        <row r="86">
          <cell r="A86" t="str">
            <v>Kazakhstan</v>
          </cell>
          <cell r="B86" t="str">
            <v>Current account balance</v>
          </cell>
          <cell r="C86" t="str">
            <v>Percent of GDP</v>
          </cell>
          <cell r="E86" t="str">
            <v>See notes for:  Gross domestic product, current prices (National currency) Current account balance (U.S. dollars).</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-51.655999999999999</v>
          </cell>
          <cell r="S86">
            <v>-8.6359999999999992</v>
          </cell>
          <cell r="T86">
            <v>-7.8150000000000004</v>
          </cell>
          <cell r="U86">
            <v>-1.2849999999999999</v>
          </cell>
          <cell r="V86">
            <v>-3.556</v>
          </cell>
          <cell r="W86">
            <v>-3.508</v>
          </cell>
          <cell r="X86">
            <v>-5.5019999999999998</v>
          </cell>
          <cell r="Y86">
            <v>-0.217</v>
          </cell>
          <cell r="Z86">
            <v>2.988</v>
          </cell>
          <cell r="AA86">
            <v>-5.3929999999999998</v>
          </cell>
          <cell r="AB86">
            <v>-4.1639999999999997</v>
          </cell>
          <cell r="AC86">
            <v>-0.88400000000000001</v>
          </cell>
          <cell r="AD86">
            <v>0.77700000000000002</v>
          </cell>
          <cell r="AE86">
            <v>-1.8480000000000001</v>
          </cell>
          <cell r="AF86">
            <v>-2.4670000000000001</v>
          </cell>
          <cell r="AG86">
            <v>-8.0679999999999996</v>
          </cell>
          <cell r="AH86">
            <v>4.6779999999999999</v>
          </cell>
          <cell r="AI86">
            <v>-3.528</v>
          </cell>
          <cell r="AJ86">
            <v>2.0350000000000001</v>
          </cell>
          <cell r="AK86">
            <v>7.6319999999999997</v>
          </cell>
          <cell r="AL86">
            <v>6.585</v>
          </cell>
          <cell r="AM86">
            <v>5.5620000000000003</v>
          </cell>
          <cell r="AN86">
            <v>3.996</v>
          </cell>
          <cell r="AO86">
            <v>3.2770000000000001</v>
          </cell>
          <cell r="AP86">
            <v>2.8079999999999998</v>
          </cell>
          <cell r="AQ86">
            <v>2.903</v>
          </cell>
          <cell r="AR86">
            <v>-4.5208499999999994</v>
          </cell>
        </row>
        <row r="87">
          <cell r="A87" t="str">
            <v>Kenya</v>
          </cell>
          <cell r="B87" t="str">
            <v>Current account balance</v>
          </cell>
          <cell r="C87" t="str">
            <v>Percent of GDP</v>
          </cell>
          <cell r="E87" t="str">
            <v>See notes for:  Gross domestic product, current prices (National currency) Current account balance (U.S. dollars).</v>
          </cell>
          <cell r="F87">
            <v>-10.724</v>
          </cell>
          <cell r="G87">
            <v>-6.8170000000000002</v>
          </cell>
          <cell r="H87">
            <v>-3.28</v>
          </cell>
          <cell r="I87">
            <v>-0.48499999999999999</v>
          </cell>
          <cell r="J87">
            <v>-1.3149999999999999</v>
          </cell>
          <cell r="K87">
            <v>-1.1519999999999999</v>
          </cell>
          <cell r="L87">
            <v>-0.36799999999999999</v>
          </cell>
          <cell r="M87">
            <v>-4.3259999999999996</v>
          </cell>
          <cell r="N87">
            <v>-3.944</v>
          </cell>
          <cell r="O87">
            <v>-5.8159999999999998</v>
          </cell>
          <cell r="P87">
            <v>-3.931</v>
          </cell>
          <cell r="Q87">
            <v>-1.282</v>
          </cell>
          <cell r="R87">
            <v>-0.93899999999999995</v>
          </cell>
          <cell r="S87">
            <v>2.101</v>
          </cell>
          <cell r="T87">
            <v>-0.161</v>
          </cell>
          <cell r="U87">
            <v>-4.2649999999999997</v>
          </cell>
          <cell r="V87">
            <v>-1.631</v>
          </cell>
          <cell r="W87">
            <v>-3.3889999999999998</v>
          </cell>
          <cell r="X87">
            <v>-3.99</v>
          </cell>
          <cell r="Y87">
            <v>-1.819</v>
          </cell>
          <cell r="Z87">
            <v>-2.3090000000000002</v>
          </cell>
          <cell r="AA87">
            <v>-3.0840000000000001</v>
          </cell>
          <cell r="AB87">
            <v>2.2069999999999999</v>
          </cell>
          <cell r="AC87">
            <v>-0.17699999999999999</v>
          </cell>
          <cell r="AD87">
            <v>0.14899999999999999</v>
          </cell>
          <cell r="AE87">
            <v>-1.4079999999999999</v>
          </cell>
          <cell r="AF87">
            <v>-2.1850000000000001</v>
          </cell>
          <cell r="AG87">
            <v>-3.7149999999999999</v>
          </cell>
          <cell r="AH87">
            <v>-7.4240000000000004</v>
          </cell>
          <cell r="AI87">
            <v>-5.7030000000000003</v>
          </cell>
          <cell r="AJ87">
            <v>-6.5250000000000004</v>
          </cell>
          <cell r="AK87">
            <v>-11.811</v>
          </cell>
          <cell r="AL87">
            <v>-9.5679999999999996</v>
          </cell>
          <cell r="AM87">
            <v>-8.39</v>
          </cell>
          <cell r="AN87">
            <v>-7.24</v>
          </cell>
          <cell r="AO87">
            <v>-5.9909999999999997</v>
          </cell>
          <cell r="AP87">
            <v>-5.657</v>
          </cell>
          <cell r="AQ87">
            <v>-5.5430000000000001</v>
          </cell>
          <cell r="AR87">
            <v>-2.7859545454545458</v>
          </cell>
        </row>
        <row r="88">
          <cell r="A88" t="str">
            <v>Kiribati</v>
          </cell>
          <cell r="B88" t="str">
            <v>Current account balance</v>
          </cell>
          <cell r="C88" t="str">
            <v>Percent of GDP</v>
          </cell>
          <cell r="E88" t="str">
            <v>See notes for:  Gross domestic product, current prices (National currency) Current account balance (U.S. dollars).</v>
          </cell>
          <cell r="F88">
            <v>31.149000000000001</v>
          </cell>
          <cell r="G88">
            <v>23.521999999999998</v>
          </cell>
          <cell r="H88">
            <v>12.195</v>
          </cell>
          <cell r="I88">
            <v>11.044</v>
          </cell>
          <cell r="J88">
            <v>24.908999999999999</v>
          </cell>
          <cell r="K88">
            <v>18.661999999999999</v>
          </cell>
          <cell r="L88">
            <v>34.841000000000001</v>
          </cell>
          <cell r="M88">
            <v>19.783999999999999</v>
          </cell>
          <cell r="N88">
            <v>1.776</v>
          </cell>
          <cell r="O88">
            <v>6.7590000000000003</v>
          </cell>
          <cell r="P88">
            <v>-16.794</v>
          </cell>
          <cell r="Q88">
            <v>19.445</v>
          </cell>
          <cell r="R88">
            <v>-18.373000000000001</v>
          </cell>
          <cell r="S88">
            <v>-1.6879999999999999</v>
          </cell>
          <cell r="T88">
            <v>0.77400000000000002</v>
          </cell>
          <cell r="U88">
            <v>-10.897</v>
          </cell>
          <cell r="V88">
            <v>-25.213000000000001</v>
          </cell>
          <cell r="W88">
            <v>6.2089999999999996</v>
          </cell>
          <cell r="X88">
            <v>23.748000000000001</v>
          </cell>
          <cell r="Y88">
            <v>2.5750000000000002</v>
          </cell>
          <cell r="Z88">
            <v>-3.738</v>
          </cell>
          <cell r="AA88">
            <v>6.7469999999999999</v>
          </cell>
          <cell r="AB88">
            <v>2.8889999999999998</v>
          </cell>
          <cell r="AC88">
            <v>-14.454000000000001</v>
          </cell>
          <cell r="AD88">
            <v>-25.248999999999999</v>
          </cell>
          <cell r="AE88">
            <v>-34.389000000000003</v>
          </cell>
          <cell r="AF88">
            <v>-17.646000000000001</v>
          </cell>
          <cell r="AG88">
            <v>-19.257000000000001</v>
          </cell>
          <cell r="AH88">
            <v>-16.849</v>
          </cell>
          <cell r="AI88">
            <v>-26.629000000000001</v>
          </cell>
          <cell r="AJ88">
            <v>-15.385</v>
          </cell>
          <cell r="AK88">
            <v>-22.405000000000001</v>
          </cell>
          <cell r="AL88">
            <v>-27.204000000000001</v>
          </cell>
          <cell r="AM88">
            <v>-24.033999999999999</v>
          </cell>
          <cell r="AN88">
            <v>-24.67</v>
          </cell>
          <cell r="AO88">
            <v>-28.411999999999999</v>
          </cell>
          <cell r="AP88">
            <v>-27.824999999999999</v>
          </cell>
          <cell r="AQ88">
            <v>-27.765999999999998</v>
          </cell>
          <cell r="AR88">
            <v>-9.389954545454545</v>
          </cell>
        </row>
        <row r="89">
          <cell r="A89" t="str">
            <v>Korea</v>
          </cell>
          <cell r="B89" t="str">
            <v>Current account balance</v>
          </cell>
          <cell r="C89" t="str">
            <v>Percent of GDP</v>
          </cell>
          <cell r="E89" t="str">
            <v>See notes for:  Gross domestic product, current prices (National currency) Current account balance (U.S. dollars).</v>
          </cell>
          <cell r="F89">
            <v>-8.2509999999999994</v>
          </cell>
          <cell r="G89">
            <v>-5.4249999999999998</v>
          </cell>
          <cell r="H89">
            <v>-2.7519999999999998</v>
          </cell>
          <cell r="I89">
            <v>-1.661</v>
          </cell>
          <cell r="J89">
            <v>-0.40600000000000003</v>
          </cell>
          <cell r="K89">
            <v>-1.5349999999999999</v>
          </cell>
          <cell r="L89">
            <v>3.9489999999999998</v>
          </cell>
          <cell r="M89">
            <v>7.5179999999999998</v>
          </cell>
          <cell r="N89">
            <v>7.7229999999999999</v>
          </cell>
          <cell r="O89">
            <v>2.23</v>
          </cell>
          <cell r="P89">
            <v>-0.51400000000000001</v>
          </cell>
          <cell r="Q89">
            <v>-2.38</v>
          </cell>
          <cell r="R89">
            <v>-0.66200000000000003</v>
          </cell>
          <cell r="S89">
            <v>0.79900000000000004</v>
          </cell>
          <cell r="T89">
            <v>-0.80500000000000005</v>
          </cell>
          <cell r="U89">
            <v>-1.508</v>
          </cell>
          <cell r="V89">
            <v>-4.0060000000000002</v>
          </cell>
          <cell r="W89">
            <v>-1.5369999999999999</v>
          </cell>
          <cell r="X89">
            <v>11.928000000000001</v>
          </cell>
          <cell r="Y89">
            <v>5.3010000000000002</v>
          </cell>
          <cell r="Z89">
            <v>2.7749999999999999</v>
          </cell>
          <cell r="AA89">
            <v>1.67</v>
          </cell>
          <cell r="AB89">
            <v>1.31</v>
          </cell>
          <cell r="AC89">
            <v>2.4209999999999998</v>
          </cell>
          <cell r="AD89">
            <v>4.476</v>
          </cell>
          <cell r="AE89">
            <v>2.202</v>
          </cell>
          <cell r="AF89">
            <v>1.48</v>
          </cell>
          <cell r="AG89">
            <v>2.0750000000000002</v>
          </cell>
          <cell r="AH89">
            <v>0.34300000000000003</v>
          </cell>
          <cell r="AI89">
            <v>3.931</v>
          </cell>
          <cell r="AJ89">
            <v>2.8959999999999999</v>
          </cell>
          <cell r="AK89">
            <v>2.375</v>
          </cell>
          <cell r="AL89">
            <v>1.9079999999999999</v>
          </cell>
          <cell r="AM89">
            <v>1.5349999999999999</v>
          </cell>
          <cell r="AN89">
            <v>0.95099999999999996</v>
          </cell>
          <cell r="AO89">
            <v>0.92100000000000004</v>
          </cell>
          <cell r="AP89">
            <v>0.67400000000000004</v>
          </cell>
          <cell r="AQ89">
            <v>0.70599999999999996</v>
          </cell>
          <cell r="AR89">
            <v>1.5713636363636363</v>
          </cell>
        </row>
        <row r="90">
          <cell r="A90" t="str">
            <v>Kosovo</v>
          </cell>
          <cell r="B90" t="str">
            <v>Current account balance</v>
          </cell>
          <cell r="C90" t="str">
            <v>Percent of GDP</v>
          </cell>
          <cell r="E90" t="str">
            <v>See notes for:  Gross domestic product, current prices (National currency) Current account balance (U.S. dollars).</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-24.332000000000001</v>
          </cell>
          <cell r="AA90">
            <v>-5.8339999999999996</v>
          </cell>
          <cell r="AB90">
            <v>-6.694</v>
          </cell>
          <cell r="AC90">
            <v>-8.0660000000000007</v>
          </cell>
          <cell r="AD90">
            <v>-8.359</v>
          </cell>
          <cell r="AE90">
            <v>-7.3780000000000001</v>
          </cell>
          <cell r="AF90">
            <v>-6.7240000000000002</v>
          </cell>
          <cell r="AG90">
            <v>-8.3290000000000006</v>
          </cell>
          <cell r="AH90">
            <v>-15.342000000000001</v>
          </cell>
          <cell r="AI90">
            <v>-15.425000000000001</v>
          </cell>
          <cell r="AJ90">
            <v>-17.367000000000001</v>
          </cell>
          <cell r="AK90">
            <v>-20.346</v>
          </cell>
          <cell r="AL90">
            <v>-18.312000000000001</v>
          </cell>
          <cell r="AM90">
            <v>-18.321999999999999</v>
          </cell>
          <cell r="AN90">
            <v>-16.071999999999999</v>
          </cell>
          <cell r="AO90">
            <v>-15.154</v>
          </cell>
          <cell r="AP90">
            <v>-14.17</v>
          </cell>
          <cell r="AQ90">
            <v>-13.878</v>
          </cell>
          <cell r="AR90">
            <v>-12.016333333333334</v>
          </cell>
        </row>
        <row r="91">
          <cell r="A91" t="str">
            <v>Kuwait</v>
          </cell>
          <cell r="B91" t="str">
            <v>Current account balance</v>
          </cell>
          <cell r="C91" t="str">
            <v>Percent of GDP</v>
          </cell>
          <cell r="E91" t="str">
            <v>See notes for:  Gross domestic product, current prices (National currency) Current account balance (U.S. dollars).</v>
          </cell>
          <cell r="F91">
            <v>53.271999999999998</v>
          </cell>
          <cell r="G91">
            <v>54.567</v>
          </cell>
          <cell r="H91">
            <v>22.577999999999999</v>
          </cell>
          <cell r="I91">
            <v>27.829000000000001</v>
          </cell>
          <cell r="J91">
            <v>32.640999999999998</v>
          </cell>
          <cell r="K91">
            <v>23.033000000000001</v>
          </cell>
          <cell r="L91">
            <v>32.631</v>
          </cell>
          <cell r="M91">
            <v>21.111000000000001</v>
          </cell>
          <cell r="N91">
            <v>26.416</v>
          </cell>
          <cell r="O91">
            <v>40.332000000000001</v>
          </cell>
          <cell r="P91">
            <v>20.335999999999999</v>
          </cell>
          <cell r="Q91">
            <v>-242.18799999999999</v>
          </cell>
          <cell r="R91">
            <v>-2.27</v>
          </cell>
          <cell r="S91">
            <v>10.426</v>
          </cell>
          <cell r="T91">
            <v>12.98</v>
          </cell>
          <cell r="U91">
            <v>18.448</v>
          </cell>
          <cell r="V91">
            <v>22.567</v>
          </cell>
          <cell r="W91">
            <v>25.942</v>
          </cell>
          <cell r="X91">
            <v>8.5359999999999996</v>
          </cell>
          <cell r="Y91">
            <v>16.811</v>
          </cell>
          <cell r="Z91">
            <v>38.892000000000003</v>
          </cell>
          <cell r="AA91">
            <v>23.861999999999998</v>
          </cell>
          <cell r="AB91">
            <v>11.183</v>
          </cell>
          <cell r="AC91">
            <v>19.695</v>
          </cell>
          <cell r="AD91">
            <v>26.238</v>
          </cell>
          <cell r="AE91">
            <v>37.210999999999999</v>
          </cell>
          <cell r="AF91">
            <v>44.616</v>
          </cell>
          <cell r="AG91">
            <v>36.789000000000001</v>
          </cell>
          <cell r="AH91">
            <v>40.874000000000002</v>
          </cell>
          <cell r="AI91">
            <v>24.425999999999998</v>
          </cell>
          <cell r="AJ91">
            <v>29.643000000000001</v>
          </cell>
          <cell r="AK91">
            <v>41.813000000000002</v>
          </cell>
          <cell r="AL91">
            <v>46.165999999999997</v>
          </cell>
          <cell r="AM91">
            <v>41.924999999999997</v>
          </cell>
          <cell r="AN91">
            <v>38.335000000000001</v>
          </cell>
          <cell r="AO91">
            <v>35.926000000000002</v>
          </cell>
          <cell r="AP91">
            <v>34.552999999999997</v>
          </cell>
          <cell r="AQ91">
            <v>34.473999999999997</v>
          </cell>
          <cell r="AR91">
            <v>12.128636363636362</v>
          </cell>
        </row>
        <row r="92">
          <cell r="A92" t="str">
            <v>Kyrgyz Republic</v>
          </cell>
          <cell r="B92" t="str">
            <v>Current account balance</v>
          </cell>
          <cell r="C92" t="str">
            <v>Percent of GDP</v>
          </cell>
          <cell r="E92" t="str">
            <v>See notes for:  Gross domestic product, current prices (National currency) Current account balance (U.S. dollars).</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-5.7270000000000003</v>
          </cell>
          <cell r="S92">
            <v>-15.705</v>
          </cell>
          <cell r="T92">
            <v>-10.715999999999999</v>
          </cell>
          <cell r="U92">
            <v>-15.715999999999999</v>
          </cell>
          <cell r="V92">
            <v>-22.902999999999999</v>
          </cell>
          <cell r="W92">
            <v>-7.835</v>
          </cell>
          <cell r="X92">
            <v>-21.739000000000001</v>
          </cell>
          <cell r="Y92">
            <v>-14.523</v>
          </cell>
          <cell r="Z92">
            <v>-4.3159999999999998</v>
          </cell>
          <cell r="AA92">
            <v>-1.546</v>
          </cell>
          <cell r="AB92">
            <v>-3.9940000000000002</v>
          </cell>
          <cell r="AC92">
            <v>1.74</v>
          </cell>
          <cell r="AD92">
            <v>4.9249999999999998</v>
          </cell>
          <cell r="AE92">
            <v>2.7959999999999998</v>
          </cell>
          <cell r="AF92">
            <v>-3.0739999999999998</v>
          </cell>
          <cell r="AG92">
            <v>-0.153</v>
          </cell>
          <cell r="AH92">
            <v>-8.0519999999999996</v>
          </cell>
          <cell r="AI92">
            <v>0.65100000000000002</v>
          </cell>
          <cell r="AJ92">
            <v>-6.9290000000000003</v>
          </cell>
          <cell r="AK92">
            <v>-3.0840000000000001</v>
          </cell>
          <cell r="AL92">
            <v>-4.8390000000000004</v>
          </cell>
          <cell r="AM92">
            <v>-4.2300000000000004</v>
          </cell>
          <cell r="AN92">
            <v>-3.5579999999999998</v>
          </cell>
          <cell r="AO92">
            <v>-3.06</v>
          </cell>
          <cell r="AP92">
            <v>-3.0289999999999999</v>
          </cell>
          <cell r="AQ92">
            <v>-2.923</v>
          </cell>
          <cell r="AR92">
            <v>-6.7949999999999999</v>
          </cell>
        </row>
        <row r="93">
          <cell r="A93" t="str">
            <v>Lao PDR</v>
          </cell>
          <cell r="B93" t="str">
            <v>Current account balance</v>
          </cell>
          <cell r="C93" t="str">
            <v>Percent of GDP</v>
          </cell>
          <cell r="E93" t="str">
            <v>See notes for:  Gross domestic product, current prices (National currency) Current account balance (U.S. dollars).</v>
          </cell>
          <cell r="F93">
            <v>-4.2690000000000001</v>
          </cell>
          <cell r="G93">
            <v>-9.3960000000000008</v>
          </cell>
          <cell r="H93">
            <v>-8.6129999999999995</v>
          </cell>
          <cell r="I93">
            <v>-6.6379999999999999</v>
          </cell>
          <cell r="J93">
            <v>-3.7349999999999999</v>
          </cell>
          <cell r="K93">
            <v>-3.0670000000000002</v>
          </cell>
          <cell r="L93">
            <v>-4.76</v>
          </cell>
          <cell r="M93">
            <v>-8.5969999999999995</v>
          </cell>
          <cell r="N93">
            <v>-12.757999999999999</v>
          </cell>
          <cell r="O93">
            <v>-15.074999999999999</v>
          </cell>
          <cell r="P93">
            <v>-8.5039999999999996</v>
          </cell>
          <cell r="Q93">
            <v>-2.319</v>
          </cell>
          <cell r="R93">
            <v>-3.3250000000000002</v>
          </cell>
          <cell r="S93">
            <v>-3.06</v>
          </cell>
          <cell r="T93">
            <v>-6.5720000000000001</v>
          </cell>
          <cell r="U93">
            <v>-6.5970000000000004</v>
          </cell>
          <cell r="V93">
            <v>-12.042</v>
          </cell>
          <cell r="W93">
            <v>-10.000999999999999</v>
          </cell>
          <cell r="X93">
            <v>-4.5979999999999999</v>
          </cell>
          <cell r="Y93">
            <v>-4.1680000000000001</v>
          </cell>
          <cell r="Z93">
            <v>-11.179</v>
          </cell>
          <cell r="AA93">
            <v>-11.342000000000001</v>
          </cell>
          <cell r="AB93">
            <v>-9.7799999999999994</v>
          </cell>
          <cell r="AC93">
            <v>-13.13</v>
          </cell>
          <cell r="AD93">
            <v>-17.914000000000001</v>
          </cell>
          <cell r="AE93">
            <v>-18.062000000000001</v>
          </cell>
          <cell r="AF93">
            <v>-9.8889999999999993</v>
          </cell>
          <cell r="AG93">
            <v>-15.691000000000001</v>
          </cell>
          <cell r="AH93">
            <v>-18.478000000000002</v>
          </cell>
          <cell r="AI93">
            <v>-20.974</v>
          </cell>
          <cell r="AJ93">
            <v>-18.158999999999999</v>
          </cell>
          <cell r="AK93">
            <v>-19.385999999999999</v>
          </cell>
          <cell r="AL93">
            <v>-19.635000000000002</v>
          </cell>
          <cell r="AM93">
            <v>-21.991</v>
          </cell>
          <cell r="AN93">
            <v>-28.268000000000001</v>
          </cell>
          <cell r="AO93">
            <v>-22.925999999999998</v>
          </cell>
          <cell r="AP93">
            <v>-17.536999999999999</v>
          </cell>
          <cell r="AQ93">
            <v>-14.295999999999999</v>
          </cell>
          <cell r="AR93">
            <v>-11.144090909090908</v>
          </cell>
        </row>
        <row r="94">
          <cell r="A94" t="str">
            <v>Latvia</v>
          </cell>
          <cell r="B94" t="str">
            <v>Current account balance</v>
          </cell>
          <cell r="C94" t="str">
            <v>Percent of GDP</v>
          </cell>
          <cell r="E94" t="str">
            <v>See notes for:  Gross domestic product, current prices (National currency) Current account balance (U.S. dollars).</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-0.32400000000000001</v>
          </cell>
          <cell r="S94">
            <v>11.923999999999999</v>
          </cell>
          <cell r="T94">
            <v>-3.56</v>
          </cell>
          <cell r="U94">
            <v>-0.32600000000000001</v>
          </cell>
          <cell r="V94">
            <v>-3.7850000000000001</v>
          </cell>
          <cell r="W94">
            <v>-4.5979999999999999</v>
          </cell>
          <cell r="X94">
            <v>-8.843</v>
          </cell>
          <cell r="Y94">
            <v>-8.9670000000000005</v>
          </cell>
          <cell r="Z94">
            <v>-4.8639999999999999</v>
          </cell>
          <cell r="AA94">
            <v>-7.5609999999999999</v>
          </cell>
          <cell r="AB94">
            <v>-6.6</v>
          </cell>
          <cell r="AC94">
            <v>-8.1470000000000002</v>
          </cell>
          <cell r="AD94">
            <v>-12.911</v>
          </cell>
          <cell r="AE94">
            <v>-12.504</v>
          </cell>
          <cell r="AF94">
            <v>-22.585999999999999</v>
          </cell>
          <cell r="AG94">
            <v>-22.442</v>
          </cell>
          <cell r="AH94">
            <v>-13.228</v>
          </cell>
          <cell r="AI94">
            <v>8.65</v>
          </cell>
          <cell r="AJ94">
            <v>2.9830000000000001</v>
          </cell>
          <cell r="AK94">
            <v>-1.198</v>
          </cell>
          <cell r="AL94">
            <v>-1.853</v>
          </cell>
          <cell r="AM94">
            <v>-2.5339999999999998</v>
          </cell>
          <cell r="AN94">
            <v>-3.0680000000000001</v>
          </cell>
          <cell r="AO94">
            <v>-3.15</v>
          </cell>
          <cell r="AP94">
            <v>-3.0369999999999999</v>
          </cell>
          <cell r="AQ94">
            <v>-3.32</v>
          </cell>
          <cell r="AR94">
            <v>-5.9443499999999991</v>
          </cell>
        </row>
        <row r="95">
          <cell r="A95" t="str">
            <v>Lebanon</v>
          </cell>
          <cell r="B95" t="str">
            <v>Current account balance</v>
          </cell>
          <cell r="C95" t="str">
            <v>Percent of GDP</v>
          </cell>
          <cell r="E95" t="str">
            <v>See notes for:  Gross domestic product, current prices (National currency) Current account balance (U.S. dollars).</v>
          </cell>
          <cell r="F95">
            <v>-3.3250000000000002</v>
          </cell>
          <cell r="G95">
            <v>-18.669</v>
          </cell>
          <cell r="H95">
            <v>36.363999999999997</v>
          </cell>
          <cell r="I95">
            <v>-31.341999999999999</v>
          </cell>
          <cell r="J95">
            <v>-26.106999999999999</v>
          </cell>
          <cell r="K95">
            <v>-13.242000000000001</v>
          </cell>
          <cell r="L95">
            <v>-7.2649999999999997</v>
          </cell>
          <cell r="M95">
            <v>-5.91</v>
          </cell>
          <cell r="N95">
            <v>-20.856999999999999</v>
          </cell>
          <cell r="O95">
            <v>-21.635999999999999</v>
          </cell>
          <cell r="P95">
            <v>-37.701000000000001</v>
          </cell>
          <cell r="Q95">
            <v>-55.259</v>
          </cell>
          <cell r="R95">
            <v>-48.591000000000001</v>
          </cell>
          <cell r="S95">
            <v>-5.9509999999999996</v>
          </cell>
          <cell r="T95">
            <v>-6.0090000000000003</v>
          </cell>
          <cell r="U95">
            <v>-9.39</v>
          </cell>
          <cell r="V95">
            <v>-9.8719999999999999</v>
          </cell>
          <cell r="W95">
            <v>-31.081</v>
          </cell>
          <cell r="X95">
            <v>-28.881</v>
          </cell>
          <cell r="Y95">
            <v>-18.518000000000001</v>
          </cell>
          <cell r="Z95">
            <v>-16.904</v>
          </cell>
          <cell r="AA95">
            <v>-18.943999999999999</v>
          </cell>
          <cell r="AB95">
            <v>-13.912000000000001</v>
          </cell>
          <cell r="AC95">
            <v>-13.007999999999999</v>
          </cell>
          <cell r="AD95">
            <v>-15.292</v>
          </cell>
          <cell r="AE95">
            <v>-13.385</v>
          </cell>
          <cell r="AF95">
            <v>-5.266</v>
          </cell>
          <cell r="AG95">
            <v>-6.7759999999999998</v>
          </cell>
          <cell r="AH95">
            <v>-9.1790000000000003</v>
          </cell>
          <cell r="AI95">
            <v>-9.8160000000000007</v>
          </cell>
          <cell r="AJ95">
            <v>-10.821999999999999</v>
          </cell>
          <cell r="AK95">
            <v>-14.409000000000001</v>
          </cell>
          <cell r="AL95">
            <v>-14.217000000000001</v>
          </cell>
          <cell r="AM95">
            <v>-13.395</v>
          </cell>
          <cell r="AN95">
            <v>-12.493</v>
          </cell>
          <cell r="AO95">
            <v>-12.118</v>
          </cell>
          <cell r="AP95">
            <v>-11.866</v>
          </cell>
          <cell r="AQ95">
            <v>-11.05</v>
          </cell>
          <cell r="AR95">
            <v>-18.134818181818179</v>
          </cell>
        </row>
        <row r="96">
          <cell r="A96" t="str">
            <v>Lesotho</v>
          </cell>
          <cell r="B96" t="str">
            <v>Current account balance</v>
          </cell>
          <cell r="C96" t="str">
            <v>Percent of GDP</v>
          </cell>
          <cell r="E96" t="str">
            <v>See notes for:  Gross domestic product, current prices (National currency) Current account balance (U.S. dollars).</v>
          </cell>
          <cell r="F96">
            <v>-9.3789999999999996</v>
          </cell>
          <cell r="G96">
            <v>-12.507</v>
          </cell>
          <cell r="H96">
            <v>-18.489000000000001</v>
          </cell>
          <cell r="I96">
            <v>-12.302</v>
          </cell>
          <cell r="J96">
            <v>-12.24</v>
          </cell>
          <cell r="K96">
            <v>-11.426</v>
          </cell>
          <cell r="L96">
            <v>-9.08</v>
          </cell>
          <cell r="M96">
            <v>-16.280999999999999</v>
          </cell>
          <cell r="N96">
            <v>-15.507</v>
          </cell>
          <cell r="O96">
            <v>-27.640999999999998</v>
          </cell>
          <cell r="P96">
            <v>-16.728999999999999</v>
          </cell>
          <cell r="Q96">
            <v>-41.091000000000001</v>
          </cell>
          <cell r="R96">
            <v>-31.859000000000002</v>
          </cell>
          <cell r="S96">
            <v>-30.713999999999999</v>
          </cell>
          <cell r="T96">
            <v>-24.212</v>
          </cell>
          <cell r="U96">
            <v>-30.280999999999999</v>
          </cell>
          <cell r="V96">
            <v>-37.905000000000001</v>
          </cell>
          <cell r="W96">
            <v>-30.238</v>
          </cell>
          <cell r="X96">
            <v>-31.219000000000001</v>
          </cell>
          <cell r="Y96">
            <v>-25.742000000000001</v>
          </cell>
          <cell r="Z96">
            <v>-3.69</v>
          </cell>
          <cell r="AA96">
            <v>6.1840000000000002</v>
          </cell>
          <cell r="AB96">
            <v>8.3780000000000001</v>
          </cell>
          <cell r="AC96">
            <v>3.7789999999999999</v>
          </cell>
          <cell r="AD96">
            <v>9.7729999999999997</v>
          </cell>
          <cell r="AE96">
            <v>-1.012</v>
          </cell>
          <cell r="AF96">
            <v>14.566000000000001</v>
          </cell>
          <cell r="AG96">
            <v>6.1609999999999996</v>
          </cell>
          <cell r="AH96">
            <v>10.263999999999999</v>
          </cell>
          <cell r="AI96">
            <v>-3.427</v>
          </cell>
          <cell r="AJ96">
            <v>-15.084</v>
          </cell>
          <cell r="AK96">
            <v>-16.600999999999999</v>
          </cell>
          <cell r="AL96">
            <v>-11.192</v>
          </cell>
          <cell r="AM96">
            <v>-15.377000000000001</v>
          </cell>
          <cell r="AN96">
            <v>-5.7709999999999999</v>
          </cell>
          <cell r="AO96">
            <v>1.5620000000000001</v>
          </cell>
          <cell r="AP96">
            <v>1.3160000000000001</v>
          </cell>
          <cell r="AQ96">
            <v>-0.22</v>
          </cell>
          <cell r="AR96">
            <v>-12.759045454545452</v>
          </cell>
        </row>
        <row r="97">
          <cell r="A97" t="str">
            <v>Liberia</v>
          </cell>
          <cell r="B97" t="str">
            <v>Current account balance</v>
          </cell>
          <cell r="C97" t="str">
            <v>Percent of GDP</v>
          </cell>
          <cell r="E97" t="str">
            <v>See notes for:  Gross domestic product, current prices (National currency) Current account balance (U.S. dollars).</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-17.55</v>
          </cell>
          <cell r="AA97">
            <v>-16.978999999999999</v>
          </cell>
          <cell r="AB97">
            <v>-4.84</v>
          </cell>
          <cell r="AC97">
            <v>-24.417999999999999</v>
          </cell>
          <cell r="AD97">
            <v>-20.195</v>
          </cell>
          <cell r="AE97">
            <v>-37.384</v>
          </cell>
          <cell r="AF97">
            <v>-13.843999999999999</v>
          </cell>
          <cell r="AG97">
            <v>-28.693999999999999</v>
          </cell>
          <cell r="AH97">
            <v>-57.26</v>
          </cell>
          <cell r="AI97">
            <v>-38.204000000000001</v>
          </cell>
          <cell r="AJ97">
            <v>-43.448999999999998</v>
          </cell>
          <cell r="AK97">
            <v>-43.151000000000003</v>
          </cell>
          <cell r="AL97">
            <v>-60.46</v>
          </cell>
          <cell r="AM97">
            <v>-58.731999999999999</v>
          </cell>
          <cell r="AN97">
            <v>-37.386000000000003</v>
          </cell>
          <cell r="AO97">
            <v>-31.021000000000001</v>
          </cell>
          <cell r="AP97">
            <v>-22.66</v>
          </cell>
          <cell r="AQ97">
            <v>-10.163</v>
          </cell>
          <cell r="AR97">
            <v>-28.830666666666669</v>
          </cell>
        </row>
        <row r="98">
          <cell r="A98" t="str">
            <v>Libya</v>
          </cell>
          <cell r="B98" t="str">
            <v>Current account balance</v>
          </cell>
          <cell r="C98" t="str">
            <v>Percent of GDP</v>
          </cell>
          <cell r="E98" t="str">
            <v>See notes for:  Gross domestic product, current prices (National currency) Current account balance (U.S. dollars).</v>
          </cell>
          <cell r="F98">
            <v>21.117999999999999</v>
          </cell>
          <cell r="G98">
            <v>-11.792999999999999</v>
          </cell>
          <cell r="H98">
            <v>-4.7119999999999997</v>
          </cell>
          <cell r="I98">
            <v>-5.1449999999999996</v>
          </cell>
          <cell r="J98">
            <v>-4.9089999999999998</v>
          </cell>
          <cell r="K98">
            <v>6.4829999999999997</v>
          </cell>
          <cell r="L98">
            <v>-0.69299999999999995</v>
          </cell>
          <cell r="M98">
            <v>-4.6829999999999998</v>
          </cell>
          <cell r="N98">
            <v>-7.2919999999999998</v>
          </cell>
          <cell r="O98">
            <v>-3.8610000000000002</v>
          </cell>
          <cell r="P98">
            <v>7.0140000000000002</v>
          </cell>
          <cell r="Q98">
            <v>1.2749999999999999</v>
          </cell>
          <cell r="R98">
            <v>5.2190000000000003</v>
          </cell>
          <cell r="S98">
            <v>-2.734</v>
          </cell>
          <cell r="T98">
            <v>0.52300000000000002</v>
          </cell>
          <cell r="U98">
            <v>15.673999999999999</v>
          </cell>
          <cell r="V98">
            <v>12.157999999999999</v>
          </cell>
          <cell r="W98">
            <v>11.3</v>
          </cell>
          <cell r="X98">
            <v>7.4080000000000004</v>
          </cell>
          <cell r="Y98">
            <v>13.260999999999999</v>
          </cell>
          <cell r="Z98">
            <v>31.785</v>
          </cell>
          <cell r="AA98">
            <v>13.696</v>
          </cell>
          <cell r="AB98">
            <v>4.0229999999999997</v>
          </cell>
          <cell r="AC98">
            <v>9.6660000000000004</v>
          </cell>
          <cell r="AD98">
            <v>21.117000000000001</v>
          </cell>
          <cell r="AE98">
            <v>38.341999999999999</v>
          </cell>
          <cell r="AF98">
            <v>50.997999999999998</v>
          </cell>
          <cell r="AG98">
            <v>43.497</v>
          </cell>
          <cell r="AH98">
            <v>37.963000000000001</v>
          </cell>
          <cell r="AI98">
            <v>14.898999999999999</v>
          </cell>
          <cell r="AJ98">
            <v>20.887</v>
          </cell>
          <cell r="AK98">
            <v>4.4139999999999997</v>
          </cell>
          <cell r="AL98">
            <v>15.438000000000001</v>
          </cell>
          <cell r="AM98">
            <v>23.637</v>
          </cell>
          <cell r="AN98">
            <v>19.797999999999998</v>
          </cell>
          <cell r="AO98">
            <v>16.158999999999999</v>
          </cell>
          <cell r="AP98">
            <v>12.114000000000001</v>
          </cell>
          <cell r="AQ98">
            <v>11.483000000000001</v>
          </cell>
          <cell r="AR98">
            <v>16.472045454545455</v>
          </cell>
        </row>
        <row r="99">
          <cell r="A99" t="str">
            <v>Lithuania</v>
          </cell>
          <cell r="B99" t="str">
            <v>Current account balance</v>
          </cell>
          <cell r="C99" t="str">
            <v>Percent of GDP</v>
          </cell>
          <cell r="E99" t="str">
            <v>See notes for:  Gross domestic product, current prices (National currency) Current account balance (U.S. dollars).</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-9.1280000000000001</v>
          </cell>
          <cell r="V99">
            <v>-8.5760000000000005</v>
          </cell>
          <cell r="W99">
            <v>-9.69</v>
          </cell>
          <cell r="X99">
            <v>-11.535</v>
          </cell>
          <cell r="Y99">
            <v>-10.884</v>
          </cell>
          <cell r="Z99">
            <v>-5.8680000000000003</v>
          </cell>
          <cell r="AA99">
            <v>-4.6950000000000003</v>
          </cell>
          <cell r="AB99">
            <v>-5.1550000000000002</v>
          </cell>
          <cell r="AC99">
            <v>-6.8369999999999997</v>
          </cell>
          <cell r="AD99">
            <v>-7.6109999999999998</v>
          </cell>
          <cell r="AE99">
            <v>-7.0170000000000003</v>
          </cell>
          <cell r="AF99">
            <v>-10.643000000000001</v>
          </cell>
          <cell r="AG99">
            <v>-14.477</v>
          </cell>
          <cell r="AH99">
            <v>-13.272</v>
          </cell>
          <cell r="AI99">
            <v>4.6520000000000001</v>
          </cell>
          <cell r="AJ99">
            <v>1.4610000000000001</v>
          </cell>
          <cell r="AK99">
            <v>-1.712</v>
          </cell>
          <cell r="AL99">
            <v>-1.9930000000000001</v>
          </cell>
          <cell r="AM99">
            <v>-2.327</v>
          </cell>
          <cell r="AN99">
            <v>-2.544</v>
          </cell>
          <cell r="AO99">
            <v>-3.133</v>
          </cell>
          <cell r="AP99">
            <v>-3.3090000000000002</v>
          </cell>
          <cell r="AQ99">
            <v>-3.3410000000000002</v>
          </cell>
          <cell r="AR99">
            <v>-7.116882352941178</v>
          </cell>
        </row>
        <row r="100">
          <cell r="A100" t="str">
            <v>Luxembourg</v>
          </cell>
          <cell r="B100" t="str">
            <v>Current account balance</v>
          </cell>
          <cell r="C100" t="str">
            <v>Percent of GDP</v>
          </cell>
          <cell r="E100" t="str">
            <v>See notes for:  Gross domestic product, current prices (National currency) Current account balance (U.S. dollars).</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11.949</v>
          </cell>
          <cell r="V100">
            <v>11.496</v>
          </cell>
          <cell r="W100">
            <v>9.9179999999999993</v>
          </cell>
          <cell r="X100">
            <v>8.5039999999999996</v>
          </cell>
          <cell r="Y100">
            <v>10.707000000000001</v>
          </cell>
          <cell r="Z100">
            <v>13.221</v>
          </cell>
          <cell r="AA100">
            <v>8.7550000000000008</v>
          </cell>
          <cell r="AB100">
            <v>10.528</v>
          </cell>
          <cell r="AC100">
            <v>8.14</v>
          </cell>
          <cell r="AD100">
            <v>11.852</v>
          </cell>
          <cell r="AE100">
            <v>11.54</v>
          </cell>
          <cell r="AF100">
            <v>10.366</v>
          </cell>
          <cell r="AG100">
            <v>10.093</v>
          </cell>
          <cell r="AH100">
            <v>5.0759999999999996</v>
          </cell>
          <cell r="AI100">
            <v>6.492</v>
          </cell>
          <cell r="AJ100">
            <v>7.6740000000000004</v>
          </cell>
          <cell r="AK100">
            <v>6.8760000000000003</v>
          </cell>
          <cell r="AL100">
            <v>5.7370000000000001</v>
          </cell>
          <cell r="AM100">
            <v>5.5780000000000003</v>
          </cell>
          <cell r="AN100">
            <v>5.7729999999999997</v>
          </cell>
          <cell r="AO100">
            <v>6.5</v>
          </cell>
          <cell r="AP100">
            <v>6.2839999999999998</v>
          </cell>
          <cell r="AQ100">
            <v>6.0430000000000001</v>
          </cell>
          <cell r="AR100">
            <v>9.5992352941176478</v>
          </cell>
        </row>
        <row r="101">
          <cell r="A101" t="str">
            <v>Macedonia</v>
          </cell>
          <cell r="B101" t="str">
            <v>Current account balance</v>
          </cell>
          <cell r="C101" t="str">
            <v>Percent of GDP</v>
          </cell>
          <cell r="E101" t="str">
            <v>See notes for:  Gross domestic product, current prices (National currency) Current account balance (U.S. dollars).</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-0.39900000000000002</v>
          </cell>
          <cell r="S101">
            <v>-4.2859999999999996</v>
          </cell>
          <cell r="T101">
            <v>-9.0129999999999999</v>
          </cell>
          <cell r="U101">
            <v>-6.1310000000000002</v>
          </cell>
          <cell r="V101">
            <v>-7.5090000000000003</v>
          </cell>
          <cell r="W101">
            <v>-7.9619999999999997</v>
          </cell>
          <cell r="X101">
            <v>-8.68</v>
          </cell>
          <cell r="Y101">
            <v>-2.6520000000000001</v>
          </cell>
          <cell r="Z101">
            <v>-1.883</v>
          </cell>
          <cell r="AA101">
            <v>-7.2249999999999996</v>
          </cell>
          <cell r="AB101">
            <v>-9.4670000000000005</v>
          </cell>
          <cell r="AC101">
            <v>-4.0259999999999998</v>
          </cell>
          <cell r="AD101">
            <v>-8.1449999999999996</v>
          </cell>
          <cell r="AE101">
            <v>-2.544</v>
          </cell>
          <cell r="AF101">
            <v>-0.44700000000000001</v>
          </cell>
          <cell r="AG101">
            <v>-7.06</v>
          </cell>
          <cell r="AH101">
            <v>-12.83</v>
          </cell>
          <cell r="AI101">
            <v>-6.819</v>
          </cell>
          <cell r="AJ101">
            <v>-2.177</v>
          </cell>
          <cell r="AK101">
            <v>-2.7509999999999999</v>
          </cell>
          <cell r="AL101">
            <v>-5.0410000000000004</v>
          </cell>
          <cell r="AM101">
            <v>-6.17</v>
          </cell>
          <cell r="AN101">
            <v>-5.9080000000000004</v>
          </cell>
          <cell r="AO101">
            <v>-5.3529999999999998</v>
          </cell>
          <cell r="AP101">
            <v>-5.0039999999999996</v>
          </cell>
          <cell r="AQ101">
            <v>-4.9770000000000003</v>
          </cell>
          <cell r="AR101">
            <v>-5.6003000000000007</v>
          </cell>
        </row>
        <row r="102">
          <cell r="A102" t="str">
            <v>Madagascar</v>
          </cell>
          <cell r="B102" t="str">
            <v>Current account balance</v>
          </cell>
          <cell r="C102" t="str">
            <v>Percent of GDP</v>
          </cell>
          <cell r="E102" t="str">
            <v>See notes for:  Gross domestic product, current prices (National currency) Current account balance (U.S. dollars).</v>
          </cell>
          <cell r="F102">
            <v>-13.782</v>
          </cell>
          <cell r="G102">
            <v>-10.097</v>
          </cell>
          <cell r="H102">
            <v>-8.5069999999999997</v>
          </cell>
          <cell r="I102">
            <v>-7.0330000000000004</v>
          </cell>
          <cell r="J102">
            <v>-6.4870000000000001</v>
          </cell>
          <cell r="K102">
            <v>-8.7460000000000004</v>
          </cell>
          <cell r="L102">
            <v>-2.9820000000000002</v>
          </cell>
          <cell r="M102">
            <v>-5.7450000000000001</v>
          </cell>
          <cell r="N102">
            <v>-5.84</v>
          </cell>
          <cell r="O102">
            <v>-5.7050000000000001</v>
          </cell>
          <cell r="P102">
            <v>-10.67</v>
          </cell>
          <cell r="Q102">
            <v>-9.3889999999999993</v>
          </cell>
          <cell r="R102">
            <v>-7.3920000000000003</v>
          </cell>
          <cell r="S102">
            <v>-7.8140000000000001</v>
          </cell>
          <cell r="T102">
            <v>-9.4060000000000006</v>
          </cell>
          <cell r="U102">
            <v>-9.7040000000000006</v>
          </cell>
          <cell r="V102">
            <v>-6.5339999999999998</v>
          </cell>
          <cell r="W102">
            <v>-5.6459999999999999</v>
          </cell>
          <cell r="X102">
            <v>-7.5970000000000004</v>
          </cell>
          <cell r="Y102">
            <v>-5.4530000000000003</v>
          </cell>
          <cell r="Z102">
            <v>-5.7539999999999996</v>
          </cell>
          <cell r="AA102">
            <v>-1.41</v>
          </cell>
          <cell r="AB102">
            <v>-6.0129999999999999</v>
          </cell>
          <cell r="AC102">
            <v>-6.032</v>
          </cell>
          <cell r="AD102">
            <v>-10.57</v>
          </cell>
          <cell r="AE102">
            <v>-11.648999999999999</v>
          </cell>
          <cell r="AF102">
            <v>-9.8819999999999997</v>
          </cell>
          <cell r="AG102">
            <v>-12.664999999999999</v>
          </cell>
          <cell r="AH102">
            <v>-20.596</v>
          </cell>
          <cell r="AI102">
            <v>-21.15</v>
          </cell>
          <cell r="AJ102">
            <v>-9.6790000000000003</v>
          </cell>
          <cell r="AK102">
            <v>-7.41</v>
          </cell>
          <cell r="AL102">
            <v>-6.3209999999999997</v>
          </cell>
          <cell r="AM102">
            <v>-5.5439999999999996</v>
          </cell>
          <cell r="AN102">
            <v>-4.8639999999999999</v>
          </cell>
          <cell r="AO102">
            <v>-2.851</v>
          </cell>
          <cell r="AP102">
            <v>-1.448</v>
          </cell>
          <cell r="AQ102">
            <v>-0.59</v>
          </cell>
          <cell r="AR102">
            <v>-9.2006818181818186</v>
          </cell>
        </row>
        <row r="103">
          <cell r="A103" t="str">
            <v>Malawi</v>
          </cell>
          <cell r="B103" t="str">
            <v>Current account balance</v>
          </cell>
          <cell r="C103" t="str">
            <v>Percent of GDP</v>
          </cell>
          <cell r="E103" t="str">
            <v>See notes for:  Gross domestic product, current prices (National currency) Current account balance (U.S. dollars).</v>
          </cell>
          <cell r="F103">
            <v>-16.731000000000002</v>
          </cell>
          <cell r="G103">
            <v>-7.0060000000000002</v>
          </cell>
          <cell r="H103">
            <v>-7.7240000000000002</v>
          </cell>
          <cell r="I103">
            <v>-8.4979999999999993</v>
          </cell>
          <cell r="J103">
            <v>0.32100000000000001</v>
          </cell>
          <cell r="K103">
            <v>-6.3840000000000003</v>
          </cell>
          <cell r="L103">
            <v>-3.544</v>
          </cell>
          <cell r="M103">
            <v>-2.6030000000000002</v>
          </cell>
          <cell r="N103">
            <v>-1.355</v>
          </cell>
          <cell r="O103">
            <v>-9.0719999999999992</v>
          </cell>
          <cell r="P103">
            <v>-3.6720000000000002</v>
          </cell>
          <cell r="Q103">
            <v>-6.9649999999999999</v>
          </cell>
          <cell r="R103">
            <v>-12.491</v>
          </cell>
          <cell r="S103">
            <v>-8.8260000000000005</v>
          </cell>
          <cell r="T103">
            <v>-23.946000000000002</v>
          </cell>
          <cell r="U103">
            <v>-10.24</v>
          </cell>
          <cell r="V103">
            <v>-7.593</v>
          </cell>
          <cell r="W103">
            <v>-11.352</v>
          </cell>
          <cell r="X103">
            <v>-0.43099999999999999</v>
          </cell>
          <cell r="Y103">
            <v>-8.3070000000000004</v>
          </cell>
          <cell r="Z103">
            <v>-5.2510000000000003</v>
          </cell>
          <cell r="AA103">
            <v>-6.7919999999999998</v>
          </cell>
          <cell r="AB103">
            <v>-8.5879999999999992</v>
          </cell>
          <cell r="AC103">
            <v>-11.728</v>
          </cell>
          <cell r="AD103">
            <v>-11.173999999999999</v>
          </cell>
          <cell r="AE103">
            <v>-11.946</v>
          </cell>
          <cell r="AF103">
            <v>-11.253</v>
          </cell>
          <cell r="AG103">
            <v>0.97899999999999998</v>
          </cell>
          <cell r="AH103">
            <v>-9.7010000000000005</v>
          </cell>
          <cell r="AI103">
            <v>-5.4980000000000002</v>
          </cell>
          <cell r="AJ103">
            <v>-1.246</v>
          </cell>
          <cell r="AK103">
            <v>-3.3980000000000001</v>
          </cell>
          <cell r="AL103">
            <v>-2.1480000000000001</v>
          </cell>
          <cell r="AM103">
            <v>-1.837</v>
          </cell>
          <cell r="AN103">
            <v>-1.7030000000000001</v>
          </cell>
          <cell r="AO103">
            <v>-1.639</v>
          </cell>
          <cell r="AP103">
            <v>-1.625</v>
          </cell>
          <cell r="AQ103">
            <v>-1.5880000000000001</v>
          </cell>
          <cell r="AR103">
            <v>-8.1554090909090906</v>
          </cell>
        </row>
        <row r="104">
          <cell r="A104" t="str">
            <v>Malaysia</v>
          </cell>
          <cell r="B104" t="str">
            <v>Current account balance</v>
          </cell>
          <cell r="C104" t="str">
            <v>Percent of GDP</v>
          </cell>
          <cell r="E104" t="str">
            <v>See notes for:  Gross domestic product, current prices (National currency) Current account balance (U.S. dollars).</v>
          </cell>
          <cell r="F104">
            <v>-1.1419999999999999</v>
          </cell>
          <cell r="G104">
            <v>-9.7629999999999999</v>
          </cell>
          <cell r="H104">
            <v>-13.195</v>
          </cell>
          <cell r="I104">
            <v>-11.458</v>
          </cell>
          <cell r="J104">
            <v>-4.835</v>
          </cell>
          <cell r="K104">
            <v>-1.929</v>
          </cell>
          <cell r="L104">
            <v>-0.433</v>
          </cell>
          <cell r="M104">
            <v>8.1910000000000007</v>
          </cell>
          <cell r="N104">
            <v>5.13</v>
          </cell>
          <cell r="O104">
            <v>0.66300000000000003</v>
          </cell>
          <cell r="P104">
            <v>-2.085</v>
          </cell>
          <cell r="Q104">
            <v>-8.4890000000000008</v>
          </cell>
          <cell r="R104">
            <v>-3.6760000000000002</v>
          </cell>
          <cell r="S104">
            <v>-4.5350000000000001</v>
          </cell>
          <cell r="T104">
            <v>-7.444</v>
          </cell>
          <cell r="U104">
            <v>-9.5860000000000003</v>
          </cell>
          <cell r="V104">
            <v>-4.3579999999999997</v>
          </cell>
          <cell r="W104">
            <v>-5.8369999999999997</v>
          </cell>
          <cell r="X104">
            <v>13.006</v>
          </cell>
          <cell r="Y104">
            <v>15.686999999999999</v>
          </cell>
          <cell r="Z104">
            <v>9.0489999999999995</v>
          </cell>
          <cell r="AA104">
            <v>7.8529999999999998</v>
          </cell>
          <cell r="AB104">
            <v>7.9569999999999999</v>
          </cell>
          <cell r="AC104">
            <v>11.984</v>
          </cell>
          <cell r="AD104">
            <v>12.087999999999999</v>
          </cell>
          <cell r="AE104">
            <v>15</v>
          </cell>
          <cell r="AF104">
            <v>16.716999999999999</v>
          </cell>
          <cell r="AG104">
            <v>15.916</v>
          </cell>
          <cell r="AH104">
            <v>17.7</v>
          </cell>
          <cell r="AI104">
            <v>16.492999999999999</v>
          </cell>
          <cell r="AJ104">
            <v>11.499000000000001</v>
          </cell>
          <cell r="AK104">
            <v>11.478</v>
          </cell>
          <cell r="AL104">
            <v>10.819000000000001</v>
          </cell>
          <cell r="AM104">
            <v>10.45</v>
          </cell>
          <cell r="AN104">
            <v>10.101000000000001</v>
          </cell>
          <cell r="AO104">
            <v>9.6430000000000007</v>
          </cell>
          <cell r="AP104">
            <v>9.0939999999999994</v>
          </cell>
          <cell r="AQ104">
            <v>8.6</v>
          </cell>
          <cell r="AR104">
            <v>6.2007727272727262</v>
          </cell>
        </row>
        <row r="105">
          <cell r="A105" t="str">
            <v>Maldives</v>
          </cell>
          <cell r="B105" t="str">
            <v>Current account balance</v>
          </cell>
          <cell r="C105" t="str">
            <v>Percent of GDP</v>
          </cell>
          <cell r="E105" t="str">
            <v>See notes for:  Gross domestic product, current prices (National currency) Current account balance (U.S. dollars).</v>
          </cell>
          <cell r="F105">
            <v>-16.077999999999999</v>
          </cell>
          <cell r="G105">
            <v>-6.2149999999999999</v>
          </cell>
          <cell r="H105">
            <v>-4.633</v>
          </cell>
          <cell r="I105">
            <v>-11.079000000000001</v>
          </cell>
          <cell r="J105">
            <v>-3.4060000000000001</v>
          </cell>
          <cell r="K105">
            <v>4.3449999999999998</v>
          </cell>
          <cell r="L105">
            <v>6.851</v>
          </cell>
          <cell r="M105">
            <v>13.167</v>
          </cell>
          <cell r="N105">
            <v>12.212999999999999</v>
          </cell>
          <cell r="O105">
            <v>10.958</v>
          </cell>
          <cell r="P105">
            <v>12.404</v>
          </cell>
          <cell r="Q105">
            <v>2.3769999999999998</v>
          </cell>
          <cell r="R105">
            <v>-6.4109999999999996</v>
          </cell>
          <cell r="S105">
            <v>-15.538</v>
          </cell>
          <cell r="T105">
            <v>-2.9060000000000001</v>
          </cell>
          <cell r="U105">
            <v>-3.9020000000000001</v>
          </cell>
          <cell r="V105">
            <v>-1.4119999999999999</v>
          </cell>
          <cell r="W105">
            <v>-5.32</v>
          </cell>
          <cell r="X105">
            <v>-3.153</v>
          </cell>
          <cell r="Y105">
            <v>-10.435</v>
          </cell>
          <cell r="Z105">
            <v>-6.4210000000000003</v>
          </cell>
          <cell r="AA105">
            <v>-7.6529999999999996</v>
          </cell>
          <cell r="AB105">
            <v>-4.2969999999999997</v>
          </cell>
          <cell r="AC105">
            <v>-3.234</v>
          </cell>
          <cell r="AD105">
            <v>-11.372999999999999</v>
          </cell>
          <cell r="AE105">
            <v>-27.507999999999999</v>
          </cell>
          <cell r="AF105">
            <v>-23.169</v>
          </cell>
          <cell r="AG105">
            <v>-28.395</v>
          </cell>
          <cell r="AH105">
            <v>-34.250999999999998</v>
          </cell>
          <cell r="AI105">
            <v>-20.981999999999999</v>
          </cell>
          <cell r="AJ105">
            <v>-17.356000000000002</v>
          </cell>
          <cell r="AK105">
            <v>-13.204000000000001</v>
          </cell>
          <cell r="AL105">
            <v>-21.550999999999998</v>
          </cell>
          <cell r="AM105">
            <v>-17.213000000000001</v>
          </cell>
          <cell r="AN105">
            <v>-17.628</v>
          </cell>
          <cell r="AO105">
            <v>-16.318999999999999</v>
          </cell>
          <cell r="AP105">
            <v>-15.968</v>
          </cell>
          <cell r="AQ105">
            <v>-19.010000000000002</v>
          </cell>
          <cell r="AR105">
            <v>-10.551772727272727</v>
          </cell>
        </row>
        <row r="106">
          <cell r="A106" t="str">
            <v>Mali</v>
          </cell>
          <cell r="B106" t="str">
            <v>Current account balance</v>
          </cell>
          <cell r="C106" t="str">
            <v>Percent of GDP</v>
          </cell>
          <cell r="E106" t="str">
            <v>See notes for:  Gross domestic product, current prices (National currency) Current account balance (U.S. dollars).</v>
          </cell>
          <cell r="F106">
            <v>-8.7829999999999995</v>
          </cell>
          <cell r="G106">
            <v>-7.7430000000000003</v>
          </cell>
          <cell r="H106">
            <v>-8.282</v>
          </cell>
          <cell r="I106">
            <v>-7.5369999999999999</v>
          </cell>
          <cell r="J106">
            <v>-4.8529999999999998</v>
          </cell>
          <cell r="K106">
            <v>-2.778</v>
          </cell>
          <cell r="L106">
            <v>-4.8650000000000002</v>
          </cell>
          <cell r="M106">
            <v>2.8029999999999999</v>
          </cell>
          <cell r="N106">
            <v>2.673</v>
          </cell>
          <cell r="O106">
            <v>3.1080000000000001</v>
          </cell>
          <cell r="P106">
            <v>-0.13100000000000001</v>
          </cell>
          <cell r="Q106">
            <v>3.7679999999999998</v>
          </cell>
          <cell r="R106">
            <v>1.831</v>
          </cell>
          <cell r="S106">
            <v>1.18</v>
          </cell>
          <cell r="T106">
            <v>-2.8330000000000002</v>
          </cell>
          <cell r="U106">
            <v>-1.67</v>
          </cell>
          <cell r="V106">
            <v>-9.1029999999999998</v>
          </cell>
          <cell r="W106">
            <v>-6.53</v>
          </cell>
          <cell r="X106">
            <v>-6.7750000000000004</v>
          </cell>
          <cell r="Y106">
            <v>-8.4990000000000006</v>
          </cell>
          <cell r="Z106">
            <v>-9.61</v>
          </cell>
          <cell r="AA106">
            <v>-10.631</v>
          </cell>
          <cell r="AB106">
            <v>-3.0830000000000002</v>
          </cell>
          <cell r="AC106">
            <v>-7.0069999999999997</v>
          </cell>
          <cell r="AD106">
            <v>-7.86</v>
          </cell>
          <cell r="AE106">
            <v>-8.4740000000000002</v>
          </cell>
          <cell r="AF106">
            <v>-4.07</v>
          </cell>
          <cell r="AG106">
            <v>-6.8680000000000003</v>
          </cell>
          <cell r="AH106">
            <v>-12.17</v>
          </cell>
          <cell r="AI106">
            <v>-7.298</v>
          </cell>
          <cell r="AJ106">
            <v>-12.628</v>
          </cell>
          <cell r="AK106">
            <v>-10.154</v>
          </cell>
          <cell r="AL106">
            <v>-10.327</v>
          </cell>
          <cell r="AM106">
            <v>-8.9600000000000009</v>
          </cell>
          <cell r="AN106">
            <v>-8.5500000000000007</v>
          </cell>
          <cell r="AO106">
            <v>-8.2140000000000004</v>
          </cell>
          <cell r="AP106">
            <v>-7.9850000000000003</v>
          </cell>
          <cell r="AQ106">
            <v>-8.3109999999999999</v>
          </cell>
          <cell r="AR106">
            <v>-5.8461363636363641</v>
          </cell>
        </row>
        <row r="107">
          <cell r="A107" t="str">
            <v>Malta</v>
          </cell>
          <cell r="B107" t="str">
            <v>Current account balance</v>
          </cell>
          <cell r="C107" t="str">
            <v>Percent of GDP</v>
          </cell>
          <cell r="E107" t="str">
            <v>See notes for:  Gross domestic product, current prices (National currency) Current account balance (U.S. dollars).</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-10.432</v>
          </cell>
          <cell r="V107">
            <v>-11.294</v>
          </cell>
          <cell r="W107">
            <v>-6.0170000000000003</v>
          </cell>
          <cell r="X107">
            <v>-5.923</v>
          </cell>
          <cell r="Y107">
            <v>-3.41</v>
          </cell>
          <cell r="Z107">
            <v>-12.313000000000001</v>
          </cell>
          <cell r="AA107">
            <v>-3.78</v>
          </cell>
          <cell r="AB107">
            <v>2.4140000000000001</v>
          </cell>
          <cell r="AC107">
            <v>-3.0350000000000001</v>
          </cell>
          <cell r="AD107">
            <v>-5.8780000000000001</v>
          </cell>
          <cell r="AE107">
            <v>-8.7260000000000009</v>
          </cell>
          <cell r="AF107">
            <v>-9.9689999999999994</v>
          </cell>
          <cell r="AG107">
            <v>-5.33</v>
          </cell>
          <cell r="AH107">
            <v>-5.2720000000000002</v>
          </cell>
          <cell r="AI107">
            <v>-8.2880000000000003</v>
          </cell>
          <cell r="AJ107">
            <v>-6.407</v>
          </cell>
          <cell r="AK107">
            <v>-3.2109999999999999</v>
          </cell>
          <cell r="AL107">
            <v>-3</v>
          </cell>
          <cell r="AM107">
            <v>-2.9</v>
          </cell>
          <cell r="AN107">
            <v>-2.8860000000000001</v>
          </cell>
          <cell r="AO107">
            <v>-2.84</v>
          </cell>
          <cell r="AP107">
            <v>-2.8079999999999998</v>
          </cell>
          <cell r="AQ107">
            <v>-2.74</v>
          </cell>
          <cell r="AR107">
            <v>-6.2865294117647048</v>
          </cell>
        </row>
        <row r="108">
          <cell r="A108" t="str">
            <v>Mauritania</v>
          </cell>
          <cell r="B108" t="str">
            <v>Current account balance</v>
          </cell>
          <cell r="C108" t="str">
            <v>Percent of GDP</v>
          </cell>
          <cell r="E108" t="str">
            <v>See notes for:  Gross domestic product, current prices (National currency) Current account balance (U.S. dollars).</v>
          </cell>
          <cell r="F108">
            <v>-19.125</v>
          </cell>
          <cell r="G108">
            <v>-18.597000000000001</v>
          </cell>
          <cell r="H108">
            <v>-35.101999999999997</v>
          </cell>
          <cell r="I108">
            <v>-24.721</v>
          </cell>
          <cell r="J108">
            <v>-18.291</v>
          </cell>
          <cell r="K108">
            <v>-10.811</v>
          </cell>
          <cell r="L108">
            <v>-16.128</v>
          </cell>
          <cell r="M108">
            <v>-12.146000000000001</v>
          </cell>
          <cell r="N108">
            <v>-4.1829999999999998</v>
          </cell>
          <cell r="O108">
            <v>10.24</v>
          </cell>
          <cell r="P108">
            <v>-10.733000000000001</v>
          </cell>
          <cell r="Q108">
            <v>-6.0030000000000001</v>
          </cell>
          <cell r="R108">
            <v>-4.9589999999999996</v>
          </cell>
          <cell r="S108">
            <v>-7.61</v>
          </cell>
          <cell r="T108">
            <v>-1.732</v>
          </cell>
          <cell r="U108">
            <v>0.51300000000000001</v>
          </cell>
          <cell r="V108">
            <v>-0.23100000000000001</v>
          </cell>
          <cell r="W108">
            <v>-2.2669999999999999</v>
          </cell>
          <cell r="X108">
            <v>-1.44</v>
          </cell>
          <cell r="Y108">
            <v>-2.524</v>
          </cell>
          <cell r="Z108">
            <v>-9.0289999999999999</v>
          </cell>
          <cell r="AA108">
            <v>-11.651</v>
          </cell>
          <cell r="AB108">
            <v>3.0430000000000001</v>
          </cell>
          <cell r="AC108">
            <v>-13.643000000000001</v>
          </cell>
          <cell r="AD108">
            <v>-34.597000000000001</v>
          </cell>
          <cell r="AE108">
            <v>-47.207000000000001</v>
          </cell>
          <cell r="AF108">
            <v>-1.32</v>
          </cell>
          <cell r="AG108">
            <v>-17.178999999999998</v>
          </cell>
          <cell r="AH108">
            <v>-14.785</v>
          </cell>
          <cell r="AI108">
            <v>-10.656000000000001</v>
          </cell>
          <cell r="AJ108">
            <v>-8.8019999999999996</v>
          </cell>
          <cell r="AK108">
            <v>-6.4690000000000003</v>
          </cell>
          <cell r="AL108">
            <v>-18.315999999999999</v>
          </cell>
          <cell r="AM108">
            <v>-13.672000000000001</v>
          </cell>
          <cell r="AN108">
            <v>-8.0090000000000003</v>
          </cell>
          <cell r="AO108">
            <v>-6.7290000000000001</v>
          </cell>
          <cell r="AP108">
            <v>-5.2469999999999999</v>
          </cell>
          <cell r="AQ108">
            <v>-3.9020000000000001</v>
          </cell>
          <cell r="AR108">
            <v>-9.5127727272727256</v>
          </cell>
        </row>
        <row r="109">
          <cell r="A109" t="str">
            <v>Mauritius</v>
          </cell>
          <cell r="B109" t="str">
            <v>Current account balance</v>
          </cell>
          <cell r="C109" t="str">
            <v>Percent of GDP</v>
          </cell>
          <cell r="E109" t="str">
            <v>See notes for:  Gross domestic product, current prices (National currency) Current account balance (U.S. dollars).</v>
          </cell>
          <cell r="F109">
            <v>-9.0869999999999997</v>
          </cell>
          <cell r="G109">
            <v>-13.846</v>
          </cell>
          <cell r="H109">
            <v>-5.1760000000000002</v>
          </cell>
          <cell r="I109">
            <v>-4.569</v>
          </cell>
          <cell r="J109">
            <v>-2.3780000000000001</v>
          </cell>
          <cell r="K109">
            <v>-3.464</v>
          </cell>
          <cell r="L109">
            <v>0.89400000000000002</v>
          </cell>
          <cell r="M109">
            <v>6.585</v>
          </cell>
          <cell r="N109">
            <v>-3.165</v>
          </cell>
          <cell r="O109">
            <v>-7.6999999999999999E-2</v>
          </cell>
          <cell r="P109">
            <v>-4.8390000000000004</v>
          </cell>
          <cell r="Q109">
            <v>-1.365</v>
          </cell>
          <cell r="R109">
            <v>-0.96699999999999997</v>
          </cell>
          <cell r="S109">
            <v>-1.2090000000000001</v>
          </cell>
          <cell r="T109">
            <v>-2.032</v>
          </cell>
          <cell r="U109">
            <v>-4.6749999999999998</v>
          </cell>
          <cell r="V109">
            <v>-0.53700000000000003</v>
          </cell>
          <cell r="W109">
            <v>0.39700000000000002</v>
          </cell>
          <cell r="X109">
            <v>-2.589</v>
          </cell>
          <cell r="Y109">
            <v>-1.446</v>
          </cell>
          <cell r="Z109">
            <v>-0.72399999999999998</v>
          </cell>
          <cell r="AA109">
            <v>5.891</v>
          </cell>
          <cell r="AB109">
            <v>5.0780000000000003</v>
          </cell>
          <cell r="AC109">
            <v>1.635</v>
          </cell>
          <cell r="AD109">
            <v>-1.754</v>
          </cell>
          <cell r="AE109">
            <v>-5</v>
          </cell>
          <cell r="AF109">
            <v>-9.0890000000000004</v>
          </cell>
          <cell r="AG109">
            <v>-5.43</v>
          </cell>
          <cell r="AH109">
            <v>-10.073</v>
          </cell>
          <cell r="AI109">
            <v>-7.4160000000000004</v>
          </cell>
          <cell r="AJ109">
            <v>-8.1579999999999995</v>
          </cell>
          <cell r="AK109">
            <v>-10.282</v>
          </cell>
          <cell r="AL109">
            <v>-11.061999999999999</v>
          </cell>
          <cell r="AM109">
            <v>-10.097</v>
          </cell>
          <cell r="AN109">
            <v>-8.9</v>
          </cell>
          <cell r="AO109">
            <v>-7.6859999999999999</v>
          </cell>
          <cell r="AP109">
            <v>-6.6449999999999996</v>
          </cell>
          <cell r="AQ109">
            <v>-5.7210000000000001</v>
          </cell>
          <cell r="AR109">
            <v>-2.9356363636363638</v>
          </cell>
        </row>
        <row r="110">
          <cell r="A110" t="str">
            <v>Mexico</v>
          </cell>
          <cell r="B110" t="str">
            <v>Current account balance</v>
          </cell>
          <cell r="C110" t="str">
            <v>Percent of GDP</v>
          </cell>
          <cell r="E110" t="str">
            <v>See notes for:  Gross domestic product, current prices (National currency) Current account balance (U.S. dollars).</v>
          </cell>
          <cell r="F110">
            <v>-4.6050000000000004</v>
          </cell>
          <cell r="G110">
            <v>-5.5810000000000004</v>
          </cell>
          <cell r="H110">
            <v>-2.7890000000000001</v>
          </cell>
          <cell r="I110">
            <v>3.4039999999999999</v>
          </cell>
          <cell r="J110">
            <v>2.06</v>
          </cell>
          <cell r="K110">
            <v>0.371</v>
          </cell>
          <cell r="L110">
            <v>-0.92100000000000004</v>
          </cell>
          <cell r="M110">
            <v>2.5910000000000002</v>
          </cell>
          <cell r="N110">
            <v>-1.1870000000000001</v>
          </cell>
          <cell r="O110">
            <v>-2.387</v>
          </cell>
          <cell r="P110">
            <v>-2.589</v>
          </cell>
          <cell r="Q110">
            <v>-4.2450000000000001</v>
          </cell>
          <cell r="R110">
            <v>-6.1079999999999997</v>
          </cell>
          <cell r="S110">
            <v>-4.7690000000000001</v>
          </cell>
          <cell r="T110">
            <v>-5.7789999999999999</v>
          </cell>
          <cell r="U110">
            <v>-0.47099999999999997</v>
          </cell>
          <cell r="V110">
            <v>-0.64800000000000002</v>
          </cell>
          <cell r="W110">
            <v>-1.6379999999999999</v>
          </cell>
          <cell r="X110">
            <v>-3.2810000000000001</v>
          </cell>
          <cell r="Y110">
            <v>-2.464</v>
          </cell>
          <cell r="Z110">
            <v>-2.7810000000000001</v>
          </cell>
          <cell r="AA110">
            <v>-2.4940000000000002</v>
          </cell>
          <cell r="AB110">
            <v>-2.0030000000000001</v>
          </cell>
          <cell r="AC110">
            <v>-1.0229999999999999</v>
          </cell>
          <cell r="AD110">
            <v>-0.69</v>
          </cell>
          <cell r="AE110">
            <v>-0.69099999999999995</v>
          </cell>
          <cell r="AF110">
            <v>-0.47099999999999997</v>
          </cell>
          <cell r="AG110">
            <v>-0.89700000000000002</v>
          </cell>
          <cell r="AH110">
            <v>-1.4319999999999999</v>
          </cell>
          <cell r="AI110">
            <v>-0.57999999999999996</v>
          </cell>
          <cell r="AJ110">
            <v>-0.29899999999999999</v>
          </cell>
          <cell r="AK110">
            <v>-0.76100000000000001</v>
          </cell>
          <cell r="AL110">
            <v>-0.81799999999999995</v>
          </cell>
          <cell r="AM110">
            <v>-0.91700000000000004</v>
          </cell>
          <cell r="AN110">
            <v>-1.0009999999999999</v>
          </cell>
          <cell r="AO110">
            <v>-1.1950000000000001</v>
          </cell>
          <cell r="AP110">
            <v>-1.3109999999999999</v>
          </cell>
          <cell r="AQ110">
            <v>-1.3280000000000001</v>
          </cell>
          <cell r="AR110">
            <v>-2.096090909090909</v>
          </cell>
        </row>
        <row r="111">
          <cell r="A111" t="str">
            <v>Moldova</v>
          </cell>
          <cell r="B111" t="str">
            <v>Current account balance</v>
          </cell>
          <cell r="C111" t="str">
            <v>Percent of GDP</v>
          </cell>
          <cell r="E111" t="str">
            <v>See notes for:  Gross domestic product, current prices (National currency) Current account balance (U.S. dollars).</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-4.5049999999999999</v>
          </cell>
          <cell r="S111">
            <v>-16.283000000000001</v>
          </cell>
          <cell r="T111">
            <v>-8.4269999999999996</v>
          </cell>
          <cell r="U111">
            <v>-5.8719999999999999</v>
          </cell>
          <cell r="V111">
            <v>-11.323</v>
          </cell>
          <cell r="W111">
            <v>-14.253</v>
          </cell>
          <cell r="X111">
            <v>-19.728000000000002</v>
          </cell>
          <cell r="Y111">
            <v>-5.8170000000000002</v>
          </cell>
          <cell r="Z111">
            <v>-7.6210000000000004</v>
          </cell>
          <cell r="AA111">
            <v>-1.8089999999999999</v>
          </cell>
          <cell r="AB111">
            <v>-1.1910000000000001</v>
          </cell>
          <cell r="AC111">
            <v>-6.5720000000000001</v>
          </cell>
          <cell r="AD111">
            <v>-1.776</v>
          </cell>
          <cell r="AE111">
            <v>-7.556</v>
          </cell>
          <cell r="AF111">
            <v>-11.337</v>
          </cell>
          <cell r="AG111">
            <v>-15.247999999999999</v>
          </cell>
          <cell r="AH111">
            <v>-16.169</v>
          </cell>
          <cell r="AI111">
            <v>-8.5519999999999996</v>
          </cell>
          <cell r="AJ111">
            <v>-8.3190000000000008</v>
          </cell>
          <cell r="AK111">
            <v>-10.614000000000001</v>
          </cell>
          <cell r="AL111">
            <v>-9.734</v>
          </cell>
          <cell r="AM111">
            <v>-9.9190000000000005</v>
          </cell>
          <cell r="AN111">
            <v>-9.1980000000000004</v>
          </cell>
          <cell r="AO111">
            <v>-8.32</v>
          </cell>
          <cell r="AP111">
            <v>-7.9240000000000004</v>
          </cell>
          <cell r="AQ111">
            <v>-7.774</v>
          </cell>
          <cell r="AR111">
            <v>-9.1485999999999983</v>
          </cell>
        </row>
        <row r="112">
          <cell r="A112" t="str">
            <v>Mongolia</v>
          </cell>
          <cell r="B112" t="str">
            <v>Current account balance</v>
          </cell>
          <cell r="C112" t="str">
            <v>Percent of GDP</v>
          </cell>
          <cell r="E112" t="str">
            <v>See notes for:  Gross domestic product, current prices (National currency) Current account balance (U.S. dollars).</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-3.3639999999999999</v>
          </cell>
          <cell r="R112">
            <v>-2.4129999999999998</v>
          </cell>
          <cell r="S112">
            <v>4.03</v>
          </cell>
          <cell r="T112">
            <v>4.0609999999999999</v>
          </cell>
          <cell r="U112">
            <v>1.7789999999999999</v>
          </cell>
          <cell r="V112">
            <v>-2.742</v>
          </cell>
          <cell r="W112">
            <v>6.274</v>
          </cell>
          <cell r="X112">
            <v>-6.7169999999999996</v>
          </cell>
          <cell r="Y112">
            <v>-5.7069999999999999</v>
          </cell>
          <cell r="Z112">
            <v>-4.7750000000000004</v>
          </cell>
          <cell r="AA112">
            <v>-11.061</v>
          </cell>
          <cell r="AB112">
            <v>-7.8789999999999996</v>
          </cell>
          <cell r="AC112">
            <v>-6.4180000000000001</v>
          </cell>
          <cell r="AD112">
            <v>1.212</v>
          </cell>
          <cell r="AE112">
            <v>1.179</v>
          </cell>
          <cell r="AF112">
            <v>6.4770000000000003</v>
          </cell>
          <cell r="AG112">
            <v>6.2530000000000001</v>
          </cell>
          <cell r="AH112">
            <v>-12.874000000000001</v>
          </cell>
          <cell r="AI112">
            <v>-8.9600000000000009</v>
          </cell>
          <cell r="AJ112">
            <v>-14.917999999999999</v>
          </cell>
          <cell r="AK112">
            <v>-30.411999999999999</v>
          </cell>
          <cell r="AL112">
            <v>-24.390999999999998</v>
          </cell>
          <cell r="AM112">
            <v>-1.841</v>
          </cell>
          <cell r="AN112">
            <v>4.7290000000000001</v>
          </cell>
          <cell r="AO112">
            <v>7.7670000000000003</v>
          </cell>
          <cell r="AP112">
            <v>8.6140000000000008</v>
          </cell>
          <cell r="AQ112">
            <v>8.7899999999999991</v>
          </cell>
          <cell r="AR112">
            <v>-4.1416666666666666</v>
          </cell>
        </row>
        <row r="113">
          <cell r="A113" t="str">
            <v>Montenegro</v>
          </cell>
          <cell r="B113" t="str">
            <v>Current account balance</v>
          </cell>
          <cell r="C113" t="str">
            <v>Percent of GDP</v>
          </cell>
          <cell r="E113" t="str">
            <v>See notes for:  Gross domestic product, current prices (National currency) Current account balance (U.S. dollars).</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-6.734</v>
          </cell>
          <cell r="AD113">
            <v>-7.173</v>
          </cell>
          <cell r="AE113">
            <v>-8.4870000000000001</v>
          </cell>
          <cell r="AF113">
            <v>-31.341999999999999</v>
          </cell>
          <cell r="AG113">
            <v>-39.497</v>
          </cell>
          <cell r="AH113">
            <v>-50.579000000000001</v>
          </cell>
          <cell r="AI113">
            <v>-29.564</v>
          </cell>
          <cell r="AJ113">
            <v>-24.622</v>
          </cell>
          <cell r="AK113">
            <v>-19.443000000000001</v>
          </cell>
          <cell r="AL113">
            <v>-19.707999999999998</v>
          </cell>
          <cell r="AM113">
            <v>-19.968</v>
          </cell>
          <cell r="AN113">
            <v>-19.920000000000002</v>
          </cell>
          <cell r="AO113">
            <v>-19.343</v>
          </cell>
          <cell r="AP113">
            <v>-19.111000000000001</v>
          </cell>
          <cell r="AQ113">
            <v>-18.933</v>
          </cell>
          <cell r="AR113">
            <v>-24.16011111111111</v>
          </cell>
        </row>
        <row r="114">
          <cell r="A114" t="str">
            <v>Morocco</v>
          </cell>
          <cell r="B114" t="str">
            <v>Current account balance</v>
          </cell>
          <cell r="C114" t="str">
            <v>Percent of GDP</v>
          </cell>
          <cell r="E114" t="str">
            <v>See notes for:  Gross domestic product, current prices (National currency) Current account balance (U.S. dollars).</v>
          </cell>
          <cell r="F114">
            <v>-4.6989999999999998</v>
          </cell>
          <cell r="G114">
            <v>-7.4340000000000002</v>
          </cell>
          <cell r="H114">
            <v>-6.3129999999999997</v>
          </cell>
          <cell r="I114">
            <v>-7.109</v>
          </cell>
          <cell r="J114">
            <v>-6.9240000000000004</v>
          </cell>
          <cell r="K114">
            <v>-9.8000000000000007</v>
          </cell>
          <cell r="L114">
            <v>-7.2880000000000003</v>
          </cell>
          <cell r="M114">
            <v>-8.2029999999999994</v>
          </cell>
          <cell r="N114">
            <v>0.46899999999999997</v>
          </cell>
          <cell r="O114">
            <v>-4.3979999999999997</v>
          </cell>
          <cell r="P114">
            <v>-2.7639999999999998</v>
          </cell>
          <cell r="Q114">
            <v>-2.1579999999999999</v>
          </cell>
          <cell r="R114">
            <v>-2.1030000000000002</v>
          </cell>
          <cell r="S114">
            <v>-1.9370000000000001</v>
          </cell>
          <cell r="T114">
            <v>-2.387</v>
          </cell>
          <cell r="U114">
            <v>-3.5950000000000002</v>
          </cell>
          <cell r="V114">
            <v>9.6000000000000002E-2</v>
          </cell>
          <cell r="W114">
            <v>-0.26100000000000001</v>
          </cell>
          <cell r="X114">
            <v>-0.34499999999999997</v>
          </cell>
          <cell r="Y114">
            <v>-0.42699999999999999</v>
          </cell>
          <cell r="Z114">
            <v>-1.2909999999999999</v>
          </cell>
          <cell r="AA114">
            <v>4.2709999999999999</v>
          </cell>
          <cell r="AB114">
            <v>3.6539999999999999</v>
          </cell>
          <cell r="AC114">
            <v>3.194</v>
          </cell>
          <cell r="AD114">
            <v>1.694</v>
          </cell>
          <cell r="AE114">
            <v>1.7869999999999999</v>
          </cell>
          <cell r="AF114">
            <v>2.1520000000000001</v>
          </cell>
          <cell r="AG114">
            <v>-9.2999999999999999E-2</v>
          </cell>
          <cell r="AH114">
            <v>-5.2169999999999996</v>
          </cell>
          <cell r="AI114">
            <v>-5.444</v>
          </cell>
          <cell r="AJ114">
            <v>-4.234</v>
          </cell>
          <cell r="AK114">
            <v>-7.3550000000000004</v>
          </cell>
          <cell r="AL114">
            <v>-5.9130000000000003</v>
          </cell>
          <cell r="AM114">
            <v>-6.0359999999999996</v>
          </cell>
          <cell r="AN114">
            <v>-5.57</v>
          </cell>
          <cell r="AO114">
            <v>-5.08</v>
          </cell>
          <cell r="AP114">
            <v>-5.343</v>
          </cell>
          <cell r="AQ114">
            <v>-4.9649999999999999</v>
          </cell>
          <cell r="AR114">
            <v>-1.034681818181818</v>
          </cell>
        </row>
        <row r="115">
          <cell r="A115" t="str">
            <v>Mozambique</v>
          </cell>
          <cell r="B115" t="str">
            <v>Current account balance</v>
          </cell>
          <cell r="C115" t="str">
            <v>Percent of GDP</v>
          </cell>
          <cell r="E115" t="str">
            <v>See notes for:  Gross domestic product, current prices (National currency) Current account balance (U.S. dollars).</v>
          </cell>
          <cell r="F115">
            <v>-8.2370000000000001</v>
          </cell>
          <cell r="G115">
            <v>-11.733000000000001</v>
          </cell>
          <cell r="H115">
            <v>-14.071999999999999</v>
          </cell>
          <cell r="I115">
            <v>-13.31</v>
          </cell>
          <cell r="J115">
            <v>-10.18</v>
          </cell>
          <cell r="K115">
            <v>-7.3920000000000003</v>
          </cell>
          <cell r="L115">
            <v>-8.6669999999999998</v>
          </cell>
          <cell r="M115">
            <v>-19.224</v>
          </cell>
          <cell r="N115">
            <v>-17.542999999999999</v>
          </cell>
          <cell r="O115">
            <v>-21.212</v>
          </cell>
          <cell r="P115">
            <v>-11.997999999999999</v>
          </cell>
          <cell r="Q115">
            <v>-11.356999999999999</v>
          </cell>
          <cell r="R115">
            <v>-13.071</v>
          </cell>
          <cell r="S115">
            <v>-16.48</v>
          </cell>
          <cell r="T115">
            <v>-14.724</v>
          </cell>
          <cell r="U115">
            <v>-11.619</v>
          </cell>
          <cell r="V115">
            <v>-8.6539999999999999</v>
          </cell>
          <cell r="W115">
            <v>-4.9550000000000001</v>
          </cell>
          <cell r="X115">
            <v>-6.3819999999999997</v>
          </cell>
          <cell r="Y115">
            <v>-13.472</v>
          </cell>
          <cell r="Z115">
            <v>-16.658999999999999</v>
          </cell>
          <cell r="AA115">
            <v>-15.939</v>
          </cell>
          <cell r="AB115">
            <v>-20.677</v>
          </cell>
          <cell r="AC115">
            <v>-17.498999999999999</v>
          </cell>
          <cell r="AD115">
            <v>-10.659000000000001</v>
          </cell>
          <cell r="AE115">
            <v>-11.561999999999999</v>
          </cell>
          <cell r="AF115">
            <v>-10.717000000000001</v>
          </cell>
          <cell r="AG115">
            <v>-9.67</v>
          </cell>
          <cell r="AH115">
            <v>-11.862</v>
          </cell>
          <cell r="AI115">
            <v>-12.241</v>
          </cell>
          <cell r="AJ115">
            <v>-11.742000000000001</v>
          </cell>
          <cell r="AK115">
            <v>-12.994</v>
          </cell>
          <cell r="AL115">
            <v>-12.743</v>
          </cell>
          <cell r="AM115">
            <v>-12.371</v>
          </cell>
          <cell r="AN115">
            <v>-11.928000000000001</v>
          </cell>
          <cell r="AO115">
            <v>-11.567</v>
          </cell>
          <cell r="AP115">
            <v>-11.138</v>
          </cell>
          <cell r="AQ115">
            <v>-10.786</v>
          </cell>
          <cell r="AR115">
            <v>-12.496954545454544</v>
          </cell>
        </row>
        <row r="116">
          <cell r="A116" t="str">
            <v>Myanmar</v>
          </cell>
          <cell r="B116" t="str">
            <v>Current account balance</v>
          </cell>
          <cell r="C116" t="str">
            <v>Percent of GDP</v>
          </cell>
          <cell r="E116" t="str">
            <v>See notes for:  Gross domestic product, current prices (National currency) Current account balance (U.S. dollars).</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-14.278</v>
          </cell>
          <cell r="Y116">
            <v>-5.9009999999999998</v>
          </cell>
          <cell r="Z116">
            <v>-0.79700000000000004</v>
          </cell>
          <cell r="AA116">
            <v>-2.4249999999999998</v>
          </cell>
          <cell r="AB116">
            <v>0.17899999999999999</v>
          </cell>
          <cell r="AC116">
            <v>-0.95599999999999996</v>
          </cell>
          <cell r="AD116">
            <v>2.3780000000000001</v>
          </cell>
          <cell r="AE116">
            <v>3.7</v>
          </cell>
          <cell r="AF116">
            <v>7.1180000000000003</v>
          </cell>
          <cell r="AG116">
            <v>0.55300000000000005</v>
          </cell>
          <cell r="AH116">
            <v>-2.742</v>
          </cell>
          <cell r="AI116">
            <v>-2.7919999999999998</v>
          </cell>
          <cell r="AJ116">
            <v>-0.86299999999999999</v>
          </cell>
          <cell r="AK116">
            <v>-2.63</v>
          </cell>
          <cell r="AL116">
            <v>-4.2720000000000002</v>
          </cell>
          <cell r="AM116">
            <v>-3.3969999999999998</v>
          </cell>
          <cell r="AN116">
            <v>-1.61</v>
          </cell>
          <cell r="AO116">
            <v>-3.5150000000000001</v>
          </cell>
          <cell r="AP116">
            <v>-4.5780000000000003</v>
          </cell>
          <cell r="AQ116">
            <v>-5.1210000000000004</v>
          </cell>
          <cell r="AR116">
            <v>-1.3897142857142859</v>
          </cell>
        </row>
        <row r="117">
          <cell r="A117" t="str">
            <v>Namibia</v>
          </cell>
          <cell r="B117" t="str">
            <v>Current account balance</v>
          </cell>
          <cell r="C117" t="str">
            <v>Percent of GDP</v>
          </cell>
          <cell r="E117" t="str">
            <v>See notes for:  Gross domestic product, current prices (National currency) Current account balance (U.S. dollars).</v>
          </cell>
          <cell r="F117" t="str">
            <v>n/a</v>
          </cell>
          <cell r="G117" t="str">
            <v>n/a</v>
          </cell>
          <cell r="H117" t="str">
            <v>n/a</v>
          </cell>
          <cell r="I117" t="str">
            <v>n/a</v>
          </cell>
          <cell r="J117" t="str">
            <v>n/a</v>
          </cell>
          <cell r="K117" t="str">
            <v>n/a</v>
          </cell>
          <cell r="L117" t="str">
            <v>n/a</v>
          </cell>
          <cell r="M117" t="str">
            <v>n/a</v>
          </cell>
          <cell r="N117" t="str">
            <v>n/a</v>
          </cell>
          <cell r="O117" t="str">
            <v>n/a</v>
          </cell>
          <cell r="P117">
            <v>0.94399999999999995</v>
          </cell>
          <cell r="Q117">
            <v>3.6560000000000001</v>
          </cell>
          <cell r="R117">
            <v>1.637</v>
          </cell>
          <cell r="S117">
            <v>3.2149999999999999</v>
          </cell>
          <cell r="T117">
            <v>1.651</v>
          </cell>
          <cell r="U117">
            <v>4.9669999999999996</v>
          </cell>
          <cell r="V117">
            <v>3.5070000000000001</v>
          </cell>
          <cell r="W117">
            <v>1.6519999999999999</v>
          </cell>
          <cell r="X117">
            <v>2.3839999999999999</v>
          </cell>
          <cell r="Y117">
            <v>1.8049999999999999</v>
          </cell>
          <cell r="Z117">
            <v>7.875</v>
          </cell>
          <cell r="AA117">
            <v>1.6830000000000001</v>
          </cell>
          <cell r="AB117">
            <v>3.4129999999999998</v>
          </cell>
          <cell r="AC117">
            <v>6.0819999999999999</v>
          </cell>
          <cell r="AD117">
            <v>6.9770000000000003</v>
          </cell>
          <cell r="AE117">
            <v>4.7460000000000004</v>
          </cell>
          <cell r="AF117">
            <v>13.851000000000001</v>
          </cell>
          <cell r="AG117">
            <v>9.1349999999999998</v>
          </cell>
          <cell r="AH117">
            <v>2.7629999999999999</v>
          </cell>
          <cell r="AI117">
            <v>1.8420000000000001</v>
          </cell>
          <cell r="AJ117">
            <v>-1.8109999999999999</v>
          </cell>
          <cell r="AK117">
            <v>-6.2290000000000001</v>
          </cell>
          <cell r="AL117">
            <v>-4.4160000000000004</v>
          </cell>
          <cell r="AM117">
            <v>-4.024</v>
          </cell>
          <cell r="AN117">
            <v>-3.8759999999999999</v>
          </cell>
          <cell r="AO117">
            <v>-3.661</v>
          </cell>
          <cell r="AP117">
            <v>-2.1850000000000001</v>
          </cell>
          <cell r="AQ117">
            <v>-2.165</v>
          </cell>
          <cell r="AR117">
            <v>3.4429545454545463</v>
          </cell>
        </row>
        <row r="118">
          <cell r="A118" t="str">
            <v>Nepal</v>
          </cell>
          <cell r="B118" t="str">
            <v>Current account balance</v>
          </cell>
          <cell r="C118" t="str">
            <v>Percent of GDP</v>
          </cell>
          <cell r="E118" t="str">
            <v>See notes for:  Gross domestic product, current prices (National currency) Current account balance (U.S. dollars).</v>
          </cell>
          <cell r="F118">
            <v>-5.6520000000000001</v>
          </cell>
          <cell r="G118">
            <v>-4.4870000000000001</v>
          </cell>
          <cell r="H118">
            <v>-8.0259999999999998</v>
          </cell>
          <cell r="I118">
            <v>-9.0660000000000007</v>
          </cell>
          <cell r="J118">
            <v>-8.782</v>
          </cell>
          <cell r="K118">
            <v>-6.0339999999999998</v>
          </cell>
          <cell r="L118">
            <v>-4.1429999999999998</v>
          </cell>
          <cell r="M118">
            <v>-4.3460000000000001</v>
          </cell>
          <cell r="N118">
            <v>-6.032</v>
          </cell>
          <cell r="O118">
            <v>-7.11</v>
          </cell>
          <cell r="P118">
            <v>-7.5510000000000002</v>
          </cell>
          <cell r="Q118">
            <v>-7.6980000000000004</v>
          </cell>
          <cell r="R118">
            <v>-5.7670000000000003</v>
          </cell>
          <cell r="S118">
            <v>-5.2450000000000001</v>
          </cell>
          <cell r="T118">
            <v>-5.8849999999999998</v>
          </cell>
          <cell r="U118">
            <v>-2.1230000000000002</v>
          </cell>
          <cell r="V118">
            <v>-4.9989999999999997</v>
          </cell>
          <cell r="W118">
            <v>-0.71199999999999997</v>
          </cell>
          <cell r="X118">
            <v>-0.93899999999999995</v>
          </cell>
          <cell r="Y118">
            <v>4.0359999999999996</v>
          </cell>
          <cell r="Z118">
            <v>6.38</v>
          </cell>
          <cell r="AA118">
            <v>7.6479999999999997</v>
          </cell>
          <cell r="AB118">
            <v>3.8809999999999998</v>
          </cell>
          <cell r="AC118">
            <v>2.4239999999999999</v>
          </cell>
          <cell r="AD118">
            <v>2.7010000000000001</v>
          </cell>
          <cell r="AE118">
            <v>1.998</v>
          </cell>
          <cell r="AF118">
            <v>2.1280000000000001</v>
          </cell>
          <cell r="AG118">
            <v>-0.13400000000000001</v>
          </cell>
          <cell r="AH118">
            <v>2.74</v>
          </cell>
          <cell r="AI118">
            <v>4.17</v>
          </cell>
          <cell r="AJ118">
            <v>-2.4060000000000001</v>
          </cell>
          <cell r="AK118">
            <v>-0.89600000000000002</v>
          </cell>
          <cell r="AL118">
            <v>2.4830000000000001</v>
          </cell>
          <cell r="AM118">
            <v>3.5999999999999997E-2</v>
          </cell>
          <cell r="AN118">
            <v>-0.72899999999999998</v>
          </cell>
          <cell r="AO118">
            <v>-0.57999999999999996</v>
          </cell>
          <cell r="AP118">
            <v>-0.22</v>
          </cell>
          <cell r="AQ118">
            <v>-0.109</v>
          </cell>
          <cell r="AR118">
            <v>-0.28404545454545477</v>
          </cell>
        </row>
        <row r="119">
          <cell r="A119" t="str">
            <v>Netherlands</v>
          </cell>
          <cell r="B119" t="str">
            <v>Current account balance</v>
          </cell>
          <cell r="C119" t="str">
            <v>Percent of GDP</v>
          </cell>
          <cell r="E119" t="str">
            <v>See notes for:  Gross domestic product, current prices (National currency) Current account balance (U.S. dollars).</v>
          </cell>
          <cell r="F119">
            <v>-1.0029999999999999</v>
          </cell>
          <cell r="G119">
            <v>5.3449999999999998</v>
          </cell>
          <cell r="H119">
            <v>7.4290000000000003</v>
          </cell>
          <cell r="I119">
            <v>7.7279999999999998</v>
          </cell>
          <cell r="J119">
            <v>10.445</v>
          </cell>
          <cell r="K119">
            <v>7.09</v>
          </cell>
          <cell r="L119">
            <v>2.4079999999999999</v>
          </cell>
          <cell r="M119">
            <v>1.833</v>
          </cell>
          <cell r="N119">
            <v>2.9</v>
          </cell>
          <cell r="O119">
            <v>3.9180000000000001</v>
          </cell>
          <cell r="P119">
            <v>2.742</v>
          </cell>
          <cell r="Q119">
            <v>2.4089999999999998</v>
          </cell>
          <cell r="R119">
            <v>2.048</v>
          </cell>
          <cell r="S119">
            <v>4.0510000000000002</v>
          </cell>
          <cell r="T119">
            <v>4.9180000000000001</v>
          </cell>
          <cell r="U119">
            <v>6.3049999999999997</v>
          </cell>
          <cell r="V119">
            <v>5.2460000000000004</v>
          </cell>
          <cell r="W119">
            <v>6.5839999999999996</v>
          </cell>
          <cell r="X119">
            <v>3.2559999999999998</v>
          </cell>
          <cell r="Y119">
            <v>3.903</v>
          </cell>
          <cell r="Z119">
            <v>2.0449999999999999</v>
          </cell>
          <cell r="AA119">
            <v>2.6</v>
          </cell>
          <cell r="AB119">
            <v>2.6429999999999998</v>
          </cell>
          <cell r="AC119">
            <v>5.5419999999999998</v>
          </cell>
          <cell r="AD119">
            <v>7.6280000000000001</v>
          </cell>
          <cell r="AE119">
            <v>7.4</v>
          </cell>
          <cell r="AF119">
            <v>9.3369999999999997</v>
          </cell>
          <cell r="AG119">
            <v>6.72</v>
          </cell>
          <cell r="AH119">
            <v>4.2880000000000003</v>
          </cell>
          <cell r="AI119">
            <v>4.2450000000000001</v>
          </cell>
          <cell r="AJ119">
            <v>6.569</v>
          </cell>
          <cell r="AK119">
            <v>7.4880000000000004</v>
          </cell>
          <cell r="AL119">
            <v>8.1980000000000004</v>
          </cell>
          <cell r="AM119">
            <v>7.8029999999999999</v>
          </cell>
          <cell r="AN119">
            <v>7.274</v>
          </cell>
          <cell r="AO119">
            <v>6.8090000000000002</v>
          </cell>
          <cell r="AP119">
            <v>6.32</v>
          </cell>
          <cell r="AQ119">
            <v>5.8019999999999996</v>
          </cell>
          <cell r="AR119">
            <v>4.90759090909091</v>
          </cell>
        </row>
        <row r="120">
          <cell r="A120" t="str">
            <v>New Zealand</v>
          </cell>
          <cell r="B120" t="str">
            <v>Current account balance</v>
          </cell>
          <cell r="C120" t="str">
            <v>Percent of GDP</v>
          </cell>
          <cell r="E120" t="str">
            <v>See notes for:  Gross domestic product, current prices (National currency) Current account balance (U.S. dollars).</v>
          </cell>
          <cell r="F120">
            <v>-4.0339999999999998</v>
          </cell>
          <cell r="G120">
            <v>-4.9630000000000001</v>
          </cell>
          <cell r="H120">
            <v>-7.4130000000000003</v>
          </cell>
          <cell r="I120">
            <v>-4.3849999999999998</v>
          </cell>
          <cell r="J120">
            <v>-8.9049999999999994</v>
          </cell>
          <cell r="K120">
            <v>-7.2880000000000003</v>
          </cell>
          <cell r="L120">
            <v>-6.3949999999999996</v>
          </cell>
          <cell r="M120">
            <v>-4.8540000000000001</v>
          </cell>
          <cell r="N120">
            <v>-0.93400000000000005</v>
          </cell>
          <cell r="O120">
            <v>-3.7120000000000002</v>
          </cell>
          <cell r="P120">
            <v>-3.153</v>
          </cell>
          <cell r="Q120">
            <v>-2.73</v>
          </cell>
          <cell r="R120">
            <v>-4.141</v>
          </cell>
          <cell r="S120">
            <v>-3.9039999999999999</v>
          </cell>
          <cell r="T120">
            <v>-3.82</v>
          </cell>
          <cell r="U120">
            <v>-4.968</v>
          </cell>
          <cell r="V120">
            <v>-5.7039999999999997</v>
          </cell>
          <cell r="W120">
            <v>-6.2789999999999999</v>
          </cell>
          <cell r="X120">
            <v>-3.5819999999999999</v>
          </cell>
          <cell r="Y120">
            <v>-6.1139999999999999</v>
          </cell>
          <cell r="Z120">
            <v>-4.5759999999999996</v>
          </cell>
          <cell r="AA120">
            <v>-2.2530000000000001</v>
          </cell>
          <cell r="AB120">
            <v>-3.6139999999999999</v>
          </cell>
          <cell r="AC120">
            <v>-3.895</v>
          </cell>
          <cell r="AD120">
            <v>-5.718</v>
          </cell>
          <cell r="AE120">
            <v>-7.8949999999999996</v>
          </cell>
          <cell r="AF120">
            <v>-8.2899999999999991</v>
          </cell>
          <cell r="AG120">
            <v>-8.1509999999999998</v>
          </cell>
          <cell r="AH120">
            <v>-8.827</v>
          </cell>
          <cell r="AI120">
            <v>-2.552</v>
          </cell>
          <cell r="AJ120">
            <v>-3.4319999999999999</v>
          </cell>
          <cell r="AK120">
            <v>-4.0659999999999998</v>
          </cell>
          <cell r="AL120">
            <v>-5.4080000000000004</v>
          </cell>
          <cell r="AM120">
            <v>-6.3090000000000002</v>
          </cell>
          <cell r="AN120">
            <v>-6.6660000000000004</v>
          </cell>
          <cell r="AO120">
            <v>-7.0519999999999996</v>
          </cell>
          <cell r="AP120">
            <v>-7.0949999999999998</v>
          </cell>
          <cell r="AQ120">
            <v>-7.0810000000000004</v>
          </cell>
          <cell r="AR120">
            <v>-4.8938181818181823</v>
          </cell>
        </row>
        <row r="121">
          <cell r="A121" t="str">
            <v>Nicaragua</v>
          </cell>
          <cell r="B121" t="str">
            <v>Current account balance</v>
          </cell>
          <cell r="C121" t="str">
            <v>Percent of GDP</v>
          </cell>
          <cell r="E121" t="str">
            <v>See notes for:  Gross domestic product, current prices (National currency) Current account balance (U.S. dollars).</v>
          </cell>
          <cell r="F121">
            <v>-23.219000000000001</v>
          </cell>
          <cell r="G121">
            <v>-16.827999999999999</v>
          </cell>
          <cell r="H121">
            <v>-13.347</v>
          </cell>
          <cell r="I121">
            <v>-12.226000000000001</v>
          </cell>
          <cell r="J121">
            <v>-13.788</v>
          </cell>
          <cell r="K121">
            <v>-18.274000000000001</v>
          </cell>
          <cell r="L121">
            <v>-16.556999999999999</v>
          </cell>
          <cell r="M121">
            <v>-18.785</v>
          </cell>
          <cell r="N121">
            <v>-27.114999999999998</v>
          </cell>
          <cell r="O121">
            <v>-21.902999999999999</v>
          </cell>
          <cell r="P121">
            <v>-22.556999999999999</v>
          </cell>
          <cell r="Q121">
            <v>-28.927</v>
          </cell>
          <cell r="R121">
            <v>-34.136000000000003</v>
          </cell>
          <cell r="S121">
            <v>-28.501000000000001</v>
          </cell>
          <cell r="T121">
            <v>-30.6</v>
          </cell>
          <cell r="U121">
            <v>-22.614999999999998</v>
          </cell>
          <cell r="V121">
            <v>-24.873999999999999</v>
          </cell>
          <cell r="W121">
            <v>-24.888000000000002</v>
          </cell>
          <cell r="X121">
            <v>-19.238</v>
          </cell>
          <cell r="Y121">
            <v>-24.832999999999998</v>
          </cell>
          <cell r="Z121">
            <v>-20.094999999999999</v>
          </cell>
          <cell r="AA121">
            <v>-19.405000000000001</v>
          </cell>
          <cell r="AB121">
            <v>-18.245000000000001</v>
          </cell>
          <cell r="AC121">
            <v>-16.140999999999998</v>
          </cell>
          <cell r="AD121">
            <v>-14.515000000000001</v>
          </cell>
          <cell r="AE121">
            <v>-14.321</v>
          </cell>
          <cell r="AF121">
            <v>-13.441000000000001</v>
          </cell>
          <cell r="AG121">
            <v>-17.808</v>
          </cell>
          <cell r="AH121">
            <v>-23.811</v>
          </cell>
          <cell r="AI121">
            <v>-12.231999999999999</v>
          </cell>
          <cell r="AJ121">
            <v>-14.372</v>
          </cell>
          <cell r="AK121">
            <v>-17.847000000000001</v>
          </cell>
          <cell r="AL121">
            <v>-19.838999999999999</v>
          </cell>
          <cell r="AM121">
            <v>-18.724</v>
          </cell>
          <cell r="AN121">
            <v>-15.938000000000001</v>
          </cell>
          <cell r="AO121">
            <v>-15.708</v>
          </cell>
          <cell r="AP121">
            <v>-15.071</v>
          </cell>
          <cell r="AQ121">
            <v>-13.292</v>
          </cell>
          <cell r="AR121">
            <v>-21.063727272727274</v>
          </cell>
        </row>
        <row r="122">
          <cell r="A122" t="str">
            <v>Niger</v>
          </cell>
          <cell r="B122" t="str">
            <v>Current account balance</v>
          </cell>
          <cell r="C122" t="str">
            <v>Percent of GDP</v>
          </cell>
          <cell r="E122" t="str">
            <v>See notes for:  Gross domestic product, current prices (National currency) Current account balance (U.S. dollars).</v>
          </cell>
          <cell r="F122">
            <v>-11.055</v>
          </cell>
          <cell r="G122">
            <v>-8.8770000000000007</v>
          </cell>
          <cell r="H122">
            <v>-11.554</v>
          </cell>
          <cell r="I122">
            <v>-3.5329999999999999</v>
          </cell>
          <cell r="J122">
            <v>-0.45200000000000001</v>
          </cell>
          <cell r="K122">
            <v>-4.7629999999999999</v>
          </cell>
          <cell r="L122">
            <v>2.169</v>
          </cell>
          <cell r="M122">
            <v>-4.0339999999999998</v>
          </cell>
          <cell r="N122">
            <v>-3.653</v>
          </cell>
          <cell r="O122">
            <v>-5.0880000000000001</v>
          </cell>
          <cell r="P122">
            <v>-4.3789999999999996</v>
          </cell>
          <cell r="Q122">
            <v>-1.0780000000000001</v>
          </cell>
          <cell r="R122">
            <v>-1.8979999999999999</v>
          </cell>
          <cell r="S122">
            <v>-0.71599999999999997</v>
          </cell>
          <cell r="T122">
            <v>-6.375</v>
          </cell>
          <cell r="U122">
            <v>-8.484</v>
          </cell>
          <cell r="V122">
            <v>-5.8159999999999998</v>
          </cell>
          <cell r="W122">
            <v>-7.8029999999999999</v>
          </cell>
          <cell r="X122">
            <v>-7.2149999999999999</v>
          </cell>
          <cell r="Y122">
            <v>-6.8650000000000002</v>
          </cell>
          <cell r="Z122">
            <v>-6.6669999999999998</v>
          </cell>
          <cell r="AA122">
            <v>-5.1100000000000003</v>
          </cell>
          <cell r="AB122">
            <v>-9.7230000000000008</v>
          </cell>
          <cell r="AC122">
            <v>-7.4820000000000002</v>
          </cell>
          <cell r="AD122">
            <v>-7.3179999999999996</v>
          </cell>
          <cell r="AE122">
            <v>-8.907</v>
          </cell>
          <cell r="AF122">
            <v>-8.5839999999999996</v>
          </cell>
          <cell r="AG122">
            <v>-8.1920000000000002</v>
          </cell>
          <cell r="AH122">
            <v>-12.964</v>
          </cell>
          <cell r="AI122">
            <v>-25.042999999999999</v>
          </cell>
          <cell r="AJ122">
            <v>-21.103000000000002</v>
          </cell>
          <cell r="AK122">
            <v>-28.47</v>
          </cell>
          <cell r="AL122">
            <v>-26.574999999999999</v>
          </cell>
          <cell r="AM122">
            <v>-20.739000000000001</v>
          </cell>
          <cell r="AN122">
            <v>-13.874000000000001</v>
          </cell>
          <cell r="AO122">
            <v>-13.169</v>
          </cell>
          <cell r="AP122">
            <v>-11.259</v>
          </cell>
          <cell r="AQ122">
            <v>-11.324</v>
          </cell>
          <cell r="AR122">
            <v>-9.099636363636364</v>
          </cell>
        </row>
        <row r="123">
          <cell r="A123" t="str">
            <v>Nigeria</v>
          </cell>
          <cell r="B123" t="str">
            <v>Current account balance</v>
          </cell>
          <cell r="C123" t="str">
            <v>Percent of GDP</v>
          </cell>
          <cell r="E123" t="str">
            <v>See notes for:  Gross domestic product, current prices (National currency) Current account balance (U.S. dollars).</v>
          </cell>
          <cell r="F123">
            <v>8.8480000000000008</v>
          </cell>
          <cell r="G123">
            <v>-10.010999999999999</v>
          </cell>
          <cell r="H123">
            <v>-13.664999999999999</v>
          </cell>
          <cell r="I123">
            <v>-14.061</v>
          </cell>
          <cell r="J123">
            <v>-4.4029999999999996</v>
          </cell>
          <cell r="K123">
            <v>-1.1519999999999999</v>
          </cell>
          <cell r="L123">
            <v>-18.745999999999999</v>
          </cell>
          <cell r="M123">
            <v>-5.9569999999999999</v>
          </cell>
          <cell r="N123">
            <v>-8.9580000000000002</v>
          </cell>
          <cell r="O123">
            <v>2.7650000000000001</v>
          </cell>
          <cell r="P123">
            <v>7.6189999999999998</v>
          </cell>
          <cell r="Q123">
            <v>-1.1870000000000001</v>
          </cell>
          <cell r="R123">
            <v>-4.343</v>
          </cell>
          <cell r="S123">
            <v>-12.038</v>
          </cell>
          <cell r="T123">
            <v>-8.1199999999999992</v>
          </cell>
          <cell r="U123">
            <v>-4.2519999999999998</v>
          </cell>
          <cell r="V123">
            <v>4.1459999999999999</v>
          </cell>
          <cell r="W123">
            <v>4.7850000000000001</v>
          </cell>
          <cell r="X123">
            <v>-9.2439999999999998</v>
          </cell>
          <cell r="Y123">
            <v>-3.9489999999999998</v>
          </cell>
          <cell r="Z123">
            <v>12.474</v>
          </cell>
          <cell r="AA123">
            <v>4.5960000000000001</v>
          </cell>
          <cell r="AB123">
            <v>-13.037000000000001</v>
          </cell>
          <cell r="AC123">
            <v>-6.0519999999999996</v>
          </cell>
          <cell r="AD123">
            <v>5.5789999999999997</v>
          </cell>
          <cell r="AE123">
            <v>8.7360000000000007</v>
          </cell>
          <cell r="AF123">
            <v>25.335000000000001</v>
          </cell>
          <cell r="AG123">
            <v>16.803999999999998</v>
          </cell>
          <cell r="AH123">
            <v>13.643000000000001</v>
          </cell>
          <cell r="AI123">
            <v>7.8879999999999999</v>
          </cell>
          <cell r="AJ123">
            <v>1.268</v>
          </cell>
          <cell r="AK123">
            <v>6.19</v>
          </cell>
          <cell r="AL123">
            <v>7.3460000000000001</v>
          </cell>
          <cell r="AM123">
            <v>5.2770000000000001</v>
          </cell>
          <cell r="AN123">
            <v>2.843</v>
          </cell>
          <cell r="AO123">
            <v>1.0629999999999999</v>
          </cell>
          <cell r="AP123">
            <v>0.432</v>
          </cell>
          <cell r="AQ123">
            <v>-0.36799999999999999</v>
          </cell>
          <cell r="AR123">
            <v>2.5836818181818182</v>
          </cell>
        </row>
        <row r="124">
          <cell r="A124" t="str">
            <v>Norway</v>
          </cell>
          <cell r="B124" t="str">
            <v>Current account balance</v>
          </cell>
          <cell r="C124" t="str">
            <v>Percent of GDP</v>
          </cell>
          <cell r="E124" t="str">
            <v>See notes for:  Gross domestic product, current prices (National currency) Current account balance (U.S. dollars).</v>
          </cell>
          <cell r="F124">
            <v>1.7310000000000001</v>
          </cell>
          <cell r="G124">
            <v>3.4529999999999998</v>
          </cell>
          <cell r="H124">
            <v>0.85299999999999998</v>
          </cell>
          <cell r="I124">
            <v>4.0220000000000002</v>
          </cell>
          <cell r="J124">
            <v>5.367</v>
          </cell>
          <cell r="K124">
            <v>4.7249999999999996</v>
          </cell>
          <cell r="L124">
            <v>-6.0750000000000002</v>
          </cell>
          <cell r="M124">
            <v>-4.7080000000000002</v>
          </cell>
          <cell r="N124">
            <v>-4.0199999999999996</v>
          </cell>
          <cell r="O124">
            <v>-9.2999999999999999E-2</v>
          </cell>
          <cell r="P124">
            <v>2.5019999999999998</v>
          </cell>
          <cell r="Q124">
            <v>3.6619999999999999</v>
          </cell>
          <cell r="R124">
            <v>3.484</v>
          </cell>
          <cell r="S124">
            <v>2.98</v>
          </cell>
          <cell r="T124">
            <v>3</v>
          </cell>
          <cell r="U124">
            <v>3.5710000000000002</v>
          </cell>
          <cell r="V124">
            <v>6.8710000000000004</v>
          </cell>
          <cell r="W124">
            <v>6.2809999999999997</v>
          </cell>
          <cell r="X124">
            <v>-0.315</v>
          </cell>
          <cell r="Y124">
            <v>5.6059999999999999</v>
          </cell>
          <cell r="Z124">
            <v>15.013</v>
          </cell>
          <cell r="AA124">
            <v>16.106000000000002</v>
          </cell>
          <cell r="AB124">
            <v>12.552</v>
          </cell>
          <cell r="AC124">
            <v>12.260999999999999</v>
          </cell>
          <cell r="AD124">
            <v>12.586</v>
          </cell>
          <cell r="AE124">
            <v>16.056000000000001</v>
          </cell>
          <cell r="AF124">
            <v>16.404</v>
          </cell>
          <cell r="AG124">
            <v>12.462</v>
          </cell>
          <cell r="AH124">
            <v>15.949</v>
          </cell>
          <cell r="AI124">
            <v>10.801</v>
          </cell>
          <cell r="AJ124">
            <v>12.427</v>
          </cell>
          <cell r="AK124">
            <v>14.606999999999999</v>
          </cell>
          <cell r="AL124">
            <v>14.803000000000001</v>
          </cell>
          <cell r="AM124">
            <v>13.731999999999999</v>
          </cell>
          <cell r="AN124">
            <v>12.348000000000001</v>
          </cell>
          <cell r="AO124">
            <v>11.132999999999999</v>
          </cell>
          <cell r="AP124">
            <v>10.301</v>
          </cell>
          <cell r="AQ124">
            <v>9.484</v>
          </cell>
          <cell r="AR124">
            <v>9.312090909090907</v>
          </cell>
        </row>
        <row r="125">
          <cell r="A125" t="str">
            <v>Oman</v>
          </cell>
          <cell r="B125" t="str">
            <v>Current account balance</v>
          </cell>
          <cell r="C125" t="str">
            <v>Percent of GDP</v>
          </cell>
          <cell r="E125" t="str">
            <v>See notes for:  Gross domestic product, current prices (National currency) Current account balance (U.S. dollars).</v>
          </cell>
          <cell r="F125">
            <v>17.597000000000001</v>
          </cell>
          <cell r="G125">
            <v>17.838000000000001</v>
          </cell>
          <cell r="H125">
            <v>6.21</v>
          </cell>
          <cell r="I125">
            <v>5.9589999999999996</v>
          </cell>
          <cell r="J125">
            <v>3.4089999999999998</v>
          </cell>
          <cell r="K125">
            <v>5.8000000000000003E-2</v>
          </cell>
          <cell r="L125">
            <v>-12.48</v>
          </cell>
          <cell r="M125">
            <v>9.1560000000000006</v>
          </cell>
          <cell r="N125">
            <v>-3.661</v>
          </cell>
          <cell r="O125">
            <v>3.726</v>
          </cell>
          <cell r="P125">
            <v>9.4060000000000006</v>
          </cell>
          <cell r="Q125">
            <v>-1.7390000000000001</v>
          </cell>
          <cell r="R125">
            <v>-4.4800000000000004</v>
          </cell>
          <cell r="S125">
            <v>-11.021000000000001</v>
          </cell>
          <cell r="T125">
            <v>-5.8230000000000004</v>
          </cell>
          <cell r="U125">
            <v>-5.9279999999999999</v>
          </cell>
          <cell r="V125">
            <v>1.34</v>
          </cell>
          <cell r="W125">
            <v>-1.206</v>
          </cell>
          <cell r="X125">
            <v>-22.471</v>
          </cell>
          <cell r="Y125">
            <v>-2.9049999999999998</v>
          </cell>
          <cell r="Z125">
            <v>15.94</v>
          </cell>
          <cell r="AA125">
            <v>10.042999999999999</v>
          </cell>
          <cell r="AB125">
            <v>6.8319999999999999</v>
          </cell>
          <cell r="AC125">
            <v>2.3820000000000001</v>
          </cell>
          <cell r="AD125">
            <v>4.4690000000000003</v>
          </cell>
          <cell r="AE125">
            <v>16.754000000000001</v>
          </cell>
          <cell r="AF125">
            <v>15.387</v>
          </cell>
          <cell r="AG125">
            <v>5.8769999999999998</v>
          </cell>
          <cell r="AH125">
            <v>8.2739999999999991</v>
          </cell>
          <cell r="AI125">
            <v>-1.2789999999999999</v>
          </cell>
          <cell r="AJ125">
            <v>8.8119999999999994</v>
          </cell>
          <cell r="AK125">
            <v>13.22</v>
          </cell>
          <cell r="AL125">
            <v>12.896000000000001</v>
          </cell>
          <cell r="AM125">
            <v>8.2880000000000003</v>
          </cell>
          <cell r="AN125">
            <v>2.6459999999999999</v>
          </cell>
          <cell r="AO125">
            <v>-2.5619999999999998</v>
          </cell>
          <cell r="AP125">
            <v>-6.0510000000000002</v>
          </cell>
          <cell r="AQ125">
            <v>-9.3049999999999997</v>
          </cell>
          <cell r="AR125">
            <v>2.8129090909090908</v>
          </cell>
        </row>
        <row r="126">
          <cell r="A126" t="str">
            <v>Pakistan</v>
          </cell>
          <cell r="B126" t="str">
            <v>Current account balance</v>
          </cell>
          <cell r="C126" t="str">
            <v>Percent of GDP</v>
          </cell>
          <cell r="E126" t="str">
            <v>See notes for:  Gross domestic product, current prices (National currency) Current account balance (U.S. dollars).</v>
          </cell>
          <cell r="F126">
            <v>-3.194</v>
          </cell>
          <cell r="G126">
            <v>-2.7549999999999999</v>
          </cell>
          <cell r="H126">
            <v>-1.1950000000000001</v>
          </cell>
          <cell r="I126">
            <v>-1.7549999999999999</v>
          </cell>
          <cell r="J126">
            <v>-3.3180000000000001</v>
          </cell>
          <cell r="K126">
            <v>-2.4260000000000002</v>
          </cell>
          <cell r="L126">
            <v>-1.629</v>
          </cell>
          <cell r="M126">
            <v>-2.5259999999999998</v>
          </cell>
          <cell r="N126">
            <v>-3.2519999999999998</v>
          </cell>
          <cell r="O126">
            <v>-3.403</v>
          </cell>
          <cell r="P126">
            <v>-2.8450000000000002</v>
          </cell>
          <cell r="Q126">
            <v>-3.1320000000000001</v>
          </cell>
          <cell r="R126">
            <v>-1.7929999999999999</v>
          </cell>
          <cell r="S126">
            <v>-5.3330000000000002</v>
          </cell>
          <cell r="T126">
            <v>-2.62</v>
          </cell>
          <cell r="U126">
            <v>-2.927</v>
          </cell>
          <cell r="V126">
            <v>-5.3940000000000001</v>
          </cell>
          <cell r="W126">
            <v>-4.7190000000000003</v>
          </cell>
          <cell r="X126">
            <v>-2.2429999999999999</v>
          </cell>
          <cell r="Y126">
            <v>-2.605</v>
          </cell>
          <cell r="Z126">
            <v>-0.28999999999999998</v>
          </cell>
          <cell r="AA126">
            <v>0.45</v>
          </cell>
          <cell r="AB126">
            <v>3.8980000000000001</v>
          </cell>
          <cell r="AC126">
            <v>4.8630000000000004</v>
          </cell>
          <cell r="AD126">
            <v>1.8460000000000001</v>
          </cell>
          <cell r="AE126">
            <v>-1.4</v>
          </cell>
          <cell r="AF126">
            <v>-3.915</v>
          </cell>
          <cell r="AG126">
            <v>-4.8029999999999999</v>
          </cell>
          <cell r="AH126">
            <v>-8.4649999999999999</v>
          </cell>
          <cell r="AI126">
            <v>-5.7229999999999999</v>
          </cell>
          <cell r="AJ126">
            <v>-2.2309999999999999</v>
          </cell>
          <cell r="AK126">
            <v>0.20799999999999999</v>
          </cell>
          <cell r="AL126">
            <v>-1.909</v>
          </cell>
          <cell r="AM126">
            <v>-2.073</v>
          </cell>
          <cell r="AN126">
            <v>-2.9140000000000001</v>
          </cell>
          <cell r="AO126">
            <v>-3.0920000000000001</v>
          </cell>
          <cell r="AP126">
            <v>-3.47</v>
          </cell>
          <cell r="AQ126">
            <v>-3.7309999999999999</v>
          </cell>
          <cell r="AR126">
            <v>-2.2351363636363635</v>
          </cell>
        </row>
        <row r="127">
          <cell r="A127" t="str">
            <v>Panama</v>
          </cell>
          <cell r="B127" t="str">
            <v>Current account balance</v>
          </cell>
          <cell r="C127" t="str">
            <v>Percent of GDP</v>
          </cell>
          <cell r="E127" t="str">
            <v>See notes for:  Gross domestic product, current prices (National currency) Current account balance (U.S. dollars).</v>
          </cell>
          <cell r="F127">
            <v>-8.6289999999999996</v>
          </cell>
          <cell r="G127">
            <v>-12.41</v>
          </cell>
          <cell r="H127">
            <v>-4.0780000000000003</v>
          </cell>
          <cell r="I127">
            <v>4.0579999999999998</v>
          </cell>
          <cell r="J127">
            <v>-3.9620000000000002</v>
          </cell>
          <cell r="K127">
            <v>1.39</v>
          </cell>
          <cell r="L127">
            <v>-1.762</v>
          </cell>
          <cell r="M127">
            <v>9.6639999999999997</v>
          </cell>
          <cell r="N127">
            <v>14.805999999999999</v>
          </cell>
          <cell r="O127">
            <v>2.2829999999999999</v>
          </cell>
          <cell r="P127">
            <v>3.806</v>
          </cell>
          <cell r="Q127">
            <v>-4.1150000000000002</v>
          </cell>
          <cell r="R127">
            <v>-3.968</v>
          </cell>
          <cell r="S127">
            <v>-1.3080000000000001</v>
          </cell>
          <cell r="T127">
            <v>0.26600000000000001</v>
          </cell>
          <cell r="U127">
            <v>-5.8789999999999996</v>
          </cell>
          <cell r="V127">
            <v>-2.1339999999999999</v>
          </cell>
          <cell r="W127">
            <v>-5.0190000000000001</v>
          </cell>
          <cell r="X127">
            <v>-9.2919999999999998</v>
          </cell>
          <cell r="Y127">
            <v>-10.117000000000001</v>
          </cell>
          <cell r="Z127">
            <v>-5.93</v>
          </cell>
          <cell r="AA127">
            <v>-1.47</v>
          </cell>
          <cell r="AB127">
            <v>-0.77800000000000002</v>
          </cell>
          <cell r="AC127">
            <v>-4.4809999999999999</v>
          </cell>
          <cell r="AD127">
            <v>-7.4859999999999998</v>
          </cell>
          <cell r="AE127">
            <v>-4.91</v>
          </cell>
          <cell r="AF127">
            <v>-3.1190000000000002</v>
          </cell>
          <cell r="AG127">
            <v>-7.883</v>
          </cell>
          <cell r="AH127">
            <v>-10.923999999999999</v>
          </cell>
          <cell r="AI127">
            <v>-0.74099999999999999</v>
          </cell>
          <cell r="AJ127">
            <v>-10.763</v>
          </cell>
          <cell r="AK127">
            <v>-12.733000000000001</v>
          </cell>
          <cell r="AL127">
            <v>-12.492000000000001</v>
          </cell>
          <cell r="AM127">
            <v>-12.363</v>
          </cell>
          <cell r="AN127">
            <v>-12.004</v>
          </cell>
          <cell r="AO127">
            <v>-10.367000000000001</v>
          </cell>
          <cell r="AP127">
            <v>-8.2479999999999993</v>
          </cell>
          <cell r="AQ127">
            <v>-7.6879999999999997</v>
          </cell>
          <cell r="AR127">
            <v>-4.9535454545454547</v>
          </cell>
        </row>
        <row r="128">
          <cell r="A128" t="str">
            <v>Papua New Guinea</v>
          </cell>
          <cell r="B128" t="str">
            <v>Current account balance</v>
          </cell>
          <cell r="C128" t="str">
            <v>Percent of GDP</v>
          </cell>
          <cell r="E128" t="str">
            <v>See notes for:  Gross domestic product, current prices (National currency) Current account balance (U.S. dollars).</v>
          </cell>
          <cell r="F128">
            <v>-8.3119999999999994</v>
          </cell>
          <cell r="G128">
            <v>-15.098000000000001</v>
          </cell>
          <cell r="H128">
            <v>-11.617000000000001</v>
          </cell>
          <cell r="I128">
            <v>-14.571999999999999</v>
          </cell>
          <cell r="J128">
            <v>-13.507999999999999</v>
          </cell>
          <cell r="K128">
            <v>-6.8029999999999999</v>
          </cell>
          <cell r="L128">
            <v>-4.399</v>
          </cell>
          <cell r="M128">
            <v>-8.1579999999999995</v>
          </cell>
          <cell r="N128">
            <v>-9.2010000000000005</v>
          </cell>
          <cell r="O128">
            <v>-9.9830000000000005</v>
          </cell>
          <cell r="P128">
            <v>-2.8610000000000002</v>
          </cell>
          <cell r="Q128">
            <v>-4.0049999999999999</v>
          </cell>
          <cell r="R128">
            <v>1.79</v>
          </cell>
          <cell r="S128">
            <v>12.798</v>
          </cell>
          <cell r="T128">
            <v>12.888999999999999</v>
          </cell>
          <cell r="U128">
            <v>21.346</v>
          </cell>
          <cell r="V128">
            <v>5.2350000000000003</v>
          </cell>
          <cell r="W128">
            <v>-7.6550000000000002</v>
          </cell>
          <cell r="X128">
            <v>-0.78200000000000003</v>
          </cell>
          <cell r="Y128">
            <v>1.847</v>
          </cell>
          <cell r="Z128">
            <v>6.03</v>
          </cell>
          <cell r="AA128">
            <v>4.6239999999999997</v>
          </cell>
          <cell r="AB128">
            <v>-1.3440000000000001</v>
          </cell>
          <cell r="AC128">
            <v>4.72</v>
          </cell>
          <cell r="AD128">
            <v>2.3130000000000002</v>
          </cell>
          <cell r="AE128">
            <v>6.077</v>
          </cell>
          <cell r="AF128">
            <v>7.6230000000000002</v>
          </cell>
          <cell r="AG128">
            <v>3.06</v>
          </cell>
          <cell r="AH128">
            <v>11.975</v>
          </cell>
          <cell r="AI128">
            <v>-7.274</v>
          </cell>
          <cell r="AJ128">
            <v>-8.4420000000000002</v>
          </cell>
          <cell r="AK128">
            <v>-34.305</v>
          </cell>
          <cell r="AL128">
            <v>-30.457999999999998</v>
          </cell>
          <cell r="AM128">
            <v>-21.827999999999999</v>
          </cell>
          <cell r="AN128">
            <v>-11.375</v>
          </cell>
          <cell r="AO128">
            <v>5.5209999999999999</v>
          </cell>
          <cell r="AP128">
            <v>5.0590000000000002</v>
          </cell>
          <cell r="AQ128">
            <v>6.2140000000000004</v>
          </cell>
          <cell r="AR128">
            <v>1.6208636363636364</v>
          </cell>
        </row>
        <row r="129">
          <cell r="A129" t="str">
            <v>Paraguay</v>
          </cell>
          <cell r="B129" t="str">
            <v>Current account balance</v>
          </cell>
          <cell r="C129" t="str">
            <v>Percent of GDP</v>
          </cell>
          <cell r="E129" t="str">
            <v>See notes for:  Gross domestic product, current prices (National currency) Current account balance (U.S. dollars).</v>
          </cell>
          <cell r="F129">
            <v>-6.7649999999999997</v>
          </cell>
          <cell r="G129">
            <v>-7.1559999999999997</v>
          </cell>
          <cell r="H129">
            <v>-6.8520000000000003</v>
          </cell>
          <cell r="I129">
            <v>-4.085</v>
          </cell>
          <cell r="J129">
            <v>-6.4359999999999999</v>
          </cell>
          <cell r="K129">
            <v>-5.9720000000000004</v>
          </cell>
          <cell r="L129">
            <v>-7.2510000000000003</v>
          </cell>
          <cell r="M129">
            <v>-11.617000000000001</v>
          </cell>
          <cell r="N129">
            <v>-3.7639999999999998</v>
          </cell>
          <cell r="O129">
            <v>6.6909999999999998</v>
          </cell>
          <cell r="P129">
            <v>7.7569999999999997</v>
          </cell>
          <cell r="Q129">
            <v>2.4300000000000002</v>
          </cell>
          <cell r="R129">
            <v>0.34300000000000003</v>
          </cell>
          <cell r="S129">
            <v>2.0699999999999998</v>
          </cell>
          <cell r="T129">
            <v>-2.0249999999999999</v>
          </cell>
          <cell r="U129">
            <v>-1.147</v>
          </cell>
          <cell r="V129">
            <v>-4.0389999999999997</v>
          </cell>
          <cell r="W129">
            <v>-7.3440000000000003</v>
          </cell>
          <cell r="X129">
            <v>-2.0209999999999999</v>
          </cell>
          <cell r="Y129">
            <v>-2.2749999999999999</v>
          </cell>
          <cell r="Z129">
            <v>-2.298</v>
          </cell>
          <cell r="AA129">
            <v>-4.173</v>
          </cell>
          <cell r="AB129">
            <v>1.82</v>
          </cell>
          <cell r="AC129">
            <v>2.3260000000000001</v>
          </cell>
          <cell r="AD129">
            <v>2.0630000000000002</v>
          </cell>
          <cell r="AE129">
            <v>0.223</v>
          </cell>
          <cell r="AF129">
            <v>1.3759999999999999</v>
          </cell>
          <cell r="AG129">
            <v>1.5009999999999999</v>
          </cell>
          <cell r="AH129">
            <v>-1.873</v>
          </cell>
          <cell r="AI129">
            <v>0.47399999999999998</v>
          </cell>
          <cell r="AJ129">
            <v>-3.3780000000000001</v>
          </cell>
          <cell r="AK129">
            <v>-1.157</v>
          </cell>
          <cell r="AL129">
            <v>-3.5009999999999999</v>
          </cell>
          <cell r="AM129">
            <v>-1.353</v>
          </cell>
          <cell r="AN129">
            <v>-1.631</v>
          </cell>
          <cell r="AO129">
            <v>-1.4950000000000001</v>
          </cell>
          <cell r="AP129">
            <v>-1.1240000000000001</v>
          </cell>
          <cell r="AQ129">
            <v>-1.266</v>
          </cell>
          <cell r="AR129">
            <v>-0.42486363636363633</v>
          </cell>
        </row>
        <row r="130">
          <cell r="A130" t="str">
            <v>Peru</v>
          </cell>
          <cell r="B130" t="str">
            <v>Current account balance</v>
          </cell>
          <cell r="C130" t="str">
            <v>Percent of GDP</v>
          </cell>
          <cell r="E130" t="str">
            <v>See notes for:  Gross domestic product, current prices (National currency) Current account balance (U.S. dollars).</v>
          </cell>
          <cell r="F130">
            <v>-5.0599999999999996</v>
          </cell>
          <cell r="G130">
            <v>-9.4580000000000002</v>
          </cell>
          <cell r="H130">
            <v>-8.9390000000000001</v>
          </cell>
          <cell r="I130">
            <v>-6.69</v>
          </cell>
          <cell r="J130">
            <v>-1.35</v>
          </cell>
          <cell r="K130">
            <v>0.29399999999999998</v>
          </cell>
          <cell r="L130">
            <v>-5.3120000000000003</v>
          </cell>
          <cell r="M130">
            <v>-4.2119999999999997</v>
          </cell>
          <cell r="N130">
            <v>-5.3170000000000002</v>
          </cell>
          <cell r="O130">
            <v>-0.52700000000000002</v>
          </cell>
          <cell r="P130">
            <v>-5.0380000000000003</v>
          </cell>
          <cell r="Q130">
            <v>-4.3959999999999999</v>
          </cell>
          <cell r="R130">
            <v>-5.33</v>
          </cell>
          <cell r="S130">
            <v>-7.077</v>
          </cell>
          <cell r="T130">
            <v>-6.0190000000000001</v>
          </cell>
          <cell r="U130">
            <v>-8.6270000000000007</v>
          </cell>
          <cell r="V130">
            <v>-6.524</v>
          </cell>
          <cell r="W130">
            <v>-5.6959999999999997</v>
          </cell>
          <cell r="X130">
            <v>-5.8769999999999998</v>
          </cell>
          <cell r="Y130">
            <v>-2.6779999999999999</v>
          </cell>
          <cell r="Z130">
            <v>-2.8980000000000001</v>
          </cell>
          <cell r="AA130">
            <v>-2.23</v>
          </cell>
          <cell r="AB130">
            <v>-1.956</v>
          </cell>
          <cell r="AC130">
            <v>-1.546</v>
          </cell>
          <cell r="AD130">
            <v>2.8000000000000001E-2</v>
          </cell>
          <cell r="AE130">
            <v>1.446</v>
          </cell>
          <cell r="AF130">
            <v>3.1120000000000001</v>
          </cell>
          <cell r="AG130">
            <v>1.3620000000000001</v>
          </cell>
          <cell r="AH130">
            <v>-4.2140000000000004</v>
          </cell>
          <cell r="AI130">
            <v>0.16600000000000001</v>
          </cell>
          <cell r="AJ130">
            <v>-1.7070000000000001</v>
          </cell>
          <cell r="AK130">
            <v>-1.306</v>
          </cell>
          <cell r="AL130">
            <v>-1.962</v>
          </cell>
          <cell r="AM130">
            <v>-1.9059999999999999</v>
          </cell>
          <cell r="AN130">
            <v>-1.75</v>
          </cell>
          <cell r="AO130">
            <v>-1.6839999999999999</v>
          </cell>
          <cell r="AP130">
            <v>-1.56</v>
          </cell>
          <cell r="AQ130">
            <v>-1.4670000000000001</v>
          </cell>
          <cell r="AR130">
            <v>-3.0456818181818179</v>
          </cell>
        </row>
        <row r="131">
          <cell r="A131" t="str">
            <v>Philippines</v>
          </cell>
          <cell r="B131" t="str">
            <v>Current account balance</v>
          </cell>
          <cell r="C131" t="str">
            <v>Percent of GDP</v>
          </cell>
          <cell r="E131" t="str">
            <v>See notes for:  Gross domestic product, current prices (National currency) Current account balance (U.S. dollars).</v>
          </cell>
          <cell r="F131">
            <v>-6.9109999999999996</v>
          </cell>
          <cell r="G131">
            <v>-3.36</v>
          </cell>
          <cell r="H131">
            <v>-4.8280000000000003</v>
          </cell>
          <cell r="I131">
            <v>-4.8079999999999998</v>
          </cell>
          <cell r="J131">
            <v>-0.46700000000000003</v>
          </cell>
          <cell r="K131">
            <v>1.536</v>
          </cell>
          <cell r="L131">
            <v>3.6440000000000001</v>
          </cell>
          <cell r="M131">
            <v>0.53900000000000003</v>
          </cell>
          <cell r="N131">
            <v>0.755</v>
          </cell>
          <cell r="O131">
            <v>-3.0870000000000002</v>
          </cell>
          <cell r="P131">
            <v>-5.4930000000000003</v>
          </cell>
          <cell r="Q131">
            <v>-1.879</v>
          </cell>
          <cell r="R131">
            <v>-1.6919999999999999</v>
          </cell>
          <cell r="S131">
            <v>-4.9850000000000003</v>
          </cell>
          <cell r="T131">
            <v>-4.0129999999999999</v>
          </cell>
          <cell r="U131">
            <v>-2.3929999999999998</v>
          </cell>
          <cell r="V131">
            <v>-4.2069999999999999</v>
          </cell>
          <cell r="W131">
            <v>-4.7460000000000004</v>
          </cell>
          <cell r="X131">
            <v>2.0910000000000002</v>
          </cell>
          <cell r="Y131">
            <v>-3.464</v>
          </cell>
          <cell r="Z131">
            <v>-2.75</v>
          </cell>
          <cell r="AA131">
            <v>-2.2949999999999999</v>
          </cell>
          <cell r="AB131">
            <v>-0.34699999999999998</v>
          </cell>
          <cell r="AC131">
            <v>0.34</v>
          </cell>
          <cell r="AD131">
            <v>1.778</v>
          </cell>
          <cell r="AE131">
            <v>1.921</v>
          </cell>
          <cell r="AF131">
            <v>4.37</v>
          </cell>
          <cell r="AG131">
            <v>4.7619999999999996</v>
          </cell>
          <cell r="AH131">
            <v>2.089</v>
          </cell>
          <cell r="AI131">
            <v>5.5540000000000003</v>
          </cell>
          <cell r="AJ131">
            <v>4.4710000000000001</v>
          </cell>
          <cell r="AK131">
            <v>2.7429999999999999</v>
          </cell>
          <cell r="AL131">
            <v>0.93700000000000006</v>
          </cell>
          <cell r="AM131">
            <v>1.0369999999999999</v>
          </cell>
          <cell r="AN131">
            <v>1.2889999999999999</v>
          </cell>
          <cell r="AO131">
            <v>1.647</v>
          </cell>
          <cell r="AP131">
            <v>1.7649999999999999</v>
          </cell>
          <cell r="AQ131">
            <v>1.946</v>
          </cell>
          <cell r="AR131">
            <v>-0.37022727272727268</v>
          </cell>
        </row>
        <row r="132">
          <cell r="A132" t="str">
            <v>Poland</v>
          </cell>
          <cell r="B132" t="str">
            <v>Current account balance</v>
          </cell>
          <cell r="C132" t="str">
            <v>Percent of GDP</v>
          </cell>
          <cell r="E132" t="str">
            <v>See notes for:  Gross domestic product, current prices (National currency) Current account balance (U.S. dollars).</v>
          </cell>
          <cell r="F132">
            <v>-15.551</v>
          </cell>
          <cell r="G132">
            <v>-15.736000000000001</v>
          </cell>
          <cell r="H132">
            <v>-6.7569999999999997</v>
          </cell>
          <cell r="I132">
            <v>-8.7669999999999995</v>
          </cell>
          <cell r="J132">
            <v>-8.8580000000000005</v>
          </cell>
          <cell r="K132">
            <v>-10.27</v>
          </cell>
          <cell r="L132">
            <v>-8.9529999999999994</v>
          </cell>
          <cell r="M132">
            <v>-10.523999999999999</v>
          </cell>
          <cell r="N132">
            <v>-11.035</v>
          </cell>
          <cell r="O132">
            <v>-1.8340000000000001</v>
          </cell>
          <cell r="P132">
            <v>1.9119999999999999</v>
          </cell>
          <cell r="Q132">
            <v>-0.35799999999999998</v>
          </cell>
          <cell r="R132">
            <v>0.96899999999999997</v>
          </cell>
          <cell r="S132">
            <v>-1.2829999999999999</v>
          </cell>
          <cell r="T132">
            <v>5.2850000000000001</v>
          </cell>
          <cell r="U132">
            <v>0.61399999999999999</v>
          </cell>
          <cell r="V132">
            <v>-2.0830000000000002</v>
          </cell>
          <cell r="W132">
            <v>-3.657</v>
          </cell>
          <cell r="X132">
            <v>-4.0119999999999996</v>
          </cell>
          <cell r="Y132">
            <v>-7.4420000000000002</v>
          </cell>
          <cell r="Z132">
            <v>-6.0389999999999997</v>
          </cell>
          <cell r="AA132">
            <v>-3.1230000000000002</v>
          </cell>
          <cell r="AB132">
            <v>-2.7970000000000002</v>
          </cell>
          <cell r="AC132">
            <v>-2.524</v>
          </cell>
          <cell r="AD132">
            <v>-5.24</v>
          </cell>
          <cell r="AE132">
            <v>-2.3820000000000001</v>
          </cell>
          <cell r="AF132">
            <v>-3.8479999999999999</v>
          </cell>
          <cell r="AG132">
            <v>-6.2309999999999999</v>
          </cell>
          <cell r="AH132">
            <v>-6.6029999999999998</v>
          </cell>
          <cell r="AI132">
            <v>-3.9849999999999999</v>
          </cell>
          <cell r="AJ132">
            <v>-4.66</v>
          </cell>
          <cell r="AK132">
            <v>-4.3070000000000004</v>
          </cell>
          <cell r="AL132">
            <v>-4.5449999999999999</v>
          </cell>
          <cell r="AM132">
            <v>-4.2510000000000003</v>
          </cell>
          <cell r="AN132">
            <v>-4.2569999999999997</v>
          </cell>
          <cell r="AO132">
            <v>-4.069</v>
          </cell>
          <cell r="AP132">
            <v>-3.923</v>
          </cell>
          <cell r="AQ132">
            <v>-3.8650000000000002</v>
          </cell>
          <cell r="AR132">
            <v>-2.8088181818181823</v>
          </cell>
        </row>
        <row r="133">
          <cell r="A133" t="str">
            <v>Portugal</v>
          </cell>
          <cell r="B133" t="str">
            <v>Current account balance</v>
          </cell>
          <cell r="C133" t="str">
            <v>Percent of GDP</v>
          </cell>
          <cell r="E133" t="str">
            <v>See notes for:  Gross domestic product, current prices (National currency) Current account balance (U.S. dollars).</v>
          </cell>
          <cell r="F133">
            <v>-3.3130000000000002</v>
          </cell>
          <cell r="G133">
            <v>-14.648999999999999</v>
          </cell>
          <cell r="H133">
            <v>-10.784000000000001</v>
          </cell>
          <cell r="I133">
            <v>-5.8630000000000004</v>
          </cell>
          <cell r="J133">
            <v>-2.4380000000000002</v>
          </cell>
          <cell r="K133">
            <v>1.417</v>
          </cell>
          <cell r="L133">
            <v>3.125</v>
          </cell>
          <cell r="M133">
            <v>0.93200000000000005</v>
          </cell>
          <cell r="N133">
            <v>-1.952</v>
          </cell>
          <cell r="O133">
            <v>0.26</v>
          </cell>
          <cell r="P133">
            <v>-0.23200000000000001</v>
          </cell>
          <cell r="Q133">
            <v>-0.80900000000000005</v>
          </cell>
          <cell r="R133">
            <v>-0.17299999999999999</v>
          </cell>
          <cell r="S133">
            <v>0.249</v>
          </cell>
          <cell r="T133">
            <v>-2.2360000000000002</v>
          </cell>
          <cell r="U133">
            <v>-0.113</v>
          </cell>
          <cell r="V133">
            <v>-3.9630000000000001</v>
          </cell>
          <cell r="W133">
            <v>-5.7990000000000004</v>
          </cell>
          <cell r="X133">
            <v>-7.157</v>
          </cell>
          <cell r="Y133">
            <v>-8.69</v>
          </cell>
          <cell r="Z133">
            <v>-10.343</v>
          </cell>
          <cell r="AA133">
            <v>-10.321</v>
          </cell>
          <cell r="AB133">
            <v>-8.234</v>
          </cell>
          <cell r="AC133">
            <v>-6.4329999999999998</v>
          </cell>
          <cell r="AD133">
            <v>-8.327</v>
          </cell>
          <cell r="AE133">
            <v>-10.323</v>
          </cell>
          <cell r="AF133">
            <v>-10.685</v>
          </cell>
          <cell r="AG133">
            <v>-10.102</v>
          </cell>
          <cell r="AH133">
            <v>-12.638</v>
          </cell>
          <cell r="AI133">
            <v>-10.920999999999999</v>
          </cell>
          <cell r="AJ133">
            <v>-9.9809999999999999</v>
          </cell>
          <cell r="AK133">
            <v>-6.4219999999999997</v>
          </cell>
          <cell r="AL133">
            <v>-4.16</v>
          </cell>
          <cell r="AM133">
            <v>-3.5449999999999999</v>
          </cell>
          <cell r="AN133">
            <v>-3.1230000000000002</v>
          </cell>
          <cell r="AO133">
            <v>-3.0379999999999998</v>
          </cell>
          <cell r="AP133">
            <v>-2.8740000000000001</v>
          </cell>
          <cell r="AQ133">
            <v>-2.758</v>
          </cell>
          <cell r="AR133">
            <v>-6.5296818181818175</v>
          </cell>
        </row>
        <row r="134">
          <cell r="A134" t="str">
            <v>Qatar</v>
          </cell>
          <cell r="B134" t="str">
            <v>Current account balance</v>
          </cell>
          <cell r="C134" t="str">
            <v>Percent of GDP</v>
          </cell>
          <cell r="E134" t="str">
            <v>See notes for:  Gross domestic product, current prices (National currency) Current account balance (U.S. dollars).</v>
          </cell>
          <cell r="F134">
            <v>106.836</v>
          </cell>
          <cell r="G134">
            <v>94.941999999999993</v>
          </cell>
          <cell r="H134">
            <v>74.117999999999995</v>
          </cell>
          <cell r="I134">
            <v>57.265999999999998</v>
          </cell>
          <cell r="J134">
            <v>84.137</v>
          </cell>
          <cell r="K134">
            <v>62.311</v>
          </cell>
          <cell r="L134">
            <v>33.497999999999998</v>
          </cell>
          <cell r="M134">
            <v>39.261000000000003</v>
          </cell>
          <cell r="N134">
            <v>32.817</v>
          </cell>
          <cell r="O134">
            <v>44.674999999999997</v>
          </cell>
          <cell r="P134">
            <v>-8.9269999999999996</v>
          </cell>
          <cell r="Q134">
            <v>-12.289</v>
          </cell>
          <cell r="R134">
            <v>-14.053000000000001</v>
          </cell>
          <cell r="S134">
            <v>-15.923999999999999</v>
          </cell>
          <cell r="T134">
            <v>-17.538</v>
          </cell>
          <cell r="U134">
            <v>-31.030999999999999</v>
          </cell>
          <cell r="V134">
            <v>-26.766999999999999</v>
          </cell>
          <cell r="W134">
            <v>-17.995000000000001</v>
          </cell>
          <cell r="X134">
            <v>-18.707999999999998</v>
          </cell>
          <cell r="Y134">
            <v>12.477</v>
          </cell>
          <cell r="Z134">
            <v>23.242000000000001</v>
          </cell>
          <cell r="AA134">
            <v>27.323</v>
          </cell>
          <cell r="AB134">
            <v>21.940999999999999</v>
          </cell>
          <cell r="AC134">
            <v>25.263999999999999</v>
          </cell>
          <cell r="AD134">
            <v>22.370999999999999</v>
          </cell>
          <cell r="AE134">
            <v>29.876000000000001</v>
          </cell>
          <cell r="AF134">
            <v>25.148</v>
          </cell>
          <cell r="AG134">
            <v>25.376000000000001</v>
          </cell>
          <cell r="AH134">
            <v>28.725000000000001</v>
          </cell>
          <cell r="AI134">
            <v>10.234999999999999</v>
          </cell>
          <cell r="AJ134">
            <v>26.331</v>
          </cell>
          <cell r="AK134">
            <v>28.425000000000001</v>
          </cell>
          <cell r="AL134">
            <v>31.527999999999999</v>
          </cell>
          <cell r="AM134">
            <v>29.035</v>
          </cell>
          <cell r="AN134">
            <v>23.155999999999999</v>
          </cell>
          <cell r="AO134">
            <v>16.776</v>
          </cell>
          <cell r="AP134">
            <v>11.112</v>
          </cell>
          <cell r="AQ134">
            <v>8.2509999999999994</v>
          </cell>
          <cell r="AR134">
            <v>6.5228181818181818</v>
          </cell>
        </row>
        <row r="135">
          <cell r="A135" t="str">
            <v>Romania</v>
          </cell>
          <cell r="B135" t="str">
            <v>Current account balance</v>
          </cell>
          <cell r="C135" t="str">
            <v>Percent of GDP</v>
          </cell>
          <cell r="E135" t="str">
            <v>See notes for:  Gross domestic product, current prices (National currency) Current account balance (U.S. dollars).</v>
          </cell>
          <cell r="F135">
            <v>-5.2510000000000003</v>
          </cell>
          <cell r="G135">
            <v>-1.5089999999999999</v>
          </cell>
          <cell r="H135">
            <v>1.91</v>
          </cell>
          <cell r="I135">
            <v>2.4329999999999998</v>
          </cell>
          <cell r="J135">
            <v>4.4550000000000001</v>
          </cell>
          <cell r="K135">
            <v>2.8919999999999999</v>
          </cell>
          <cell r="L135">
            <v>2.6989999999999998</v>
          </cell>
          <cell r="M135">
            <v>3.53</v>
          </cell>
          <cell r="N135">
            <v>6.5519999999999996</v>
          </cell>
          <cell r="O135">
            <v>4.6820000000000004</v>
          </cell>
          <cell r="P135">
            <v>-4.5970000000000004</v>
          </cell>
          <cell r="Q135">
            <v>-4.3360000000000003</v>
          </cell>
          <cell r="R135">
            <v>-8.6059999999999999</v>
          </cell>
          <cell r="S135">
            <v>-4.4610000000000003</v>
          </cell>
          <cell r="T135">
            <v>-1.663</v>
          </cell>
          <cell r="U135">
            <v>-4.4649999999999999</v>
          </cell>
          <cell r="V135">
            <v>-6.6539999999999999</v>
          </cell>
          <cell r="W135">
            <v>-5.4039999999999999</v>
          </cell>
          <cell r="X135">
            <v>-6.867</v>
          </cell>
          <cell r="Y135">
            <v>-4.0629999999999997</v>
          </cell>
          <cell r="Z135">
            <v>-3.0249999999999999</v>
          </cell>
          <cell r="AA135">
            <v>-4.38</v>
          </cell>
          <cell r="AB135">
            <v>-3.3330000000000002</v>
          </cell>
          <cell r="AC135">
            <v>-5.819</v>
          </cell>
          <cell r="AD135">
            <v>-8.3640000000000008</v>
          </cell>
          <cell r="AE135">
            <v>-8.6460000000000008</v>
          </cell>
          <cell r="AF135">
            <v>-10.388999999999999</v>
          </cell>
          <cell r="AG135">
            <v>-13.426</v>
          </cell>
          <cell r="AH135">
            <v>-11.635</v>
          </cell>
          <cell r="AI135">
            <v>-4.1630000000000003</v>
          </cell>
          <cell r="AJ135">
            <v>-4.452</v>
          </cell>
          <cell r="AK135">
            <v>-4.1660000000000004</v>
          </cell>
          <cell r="AL135">
            <v>-4.194</v>
          </cell>
          <cell r="AM135">
            <v>-4.7329999999999997</v>
          </cell>
          <cell r="AN135">
            <v>-4.8719999999999999</v>
          </cell>
          <cell r="AO135">
            <v>-4.8440000000000003</v>
          </cell>
          <cell r="AP135">
            <v>-4.8860000000000001</v>
          </cell>
          <cell r="AQ135">
            <v>-4.8609999999999998</v>
          </cell>
          <cell r="AR135">
            <v>-6.0415454545454539</v>
          </cell>
        </row>
        <row r="136">
          <cell r="A136" t="str">
            <v>Russia</v>
          </cell>
          <cell r="B136" t="str">
            <v>Current account balance</v>
          </cell>
          <cell r="C136" t="str">
            <v>Percent of GDP</v>
          </cell>
          <cell r="E136" t="str">
            <v>See notes for:  Gross domestic product, current prices (National currency) Current account balance (U.S. dollars).</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-1.4019999999999999</v>
          </cell>
          <cell r="S136">
            <v>1.4139999999999999</v>
          </cell>
          <cell r="T136">
            <v>2.8330000000000002</v>
          </cell>
          <cell r="U136">
            <v>2.2210000000000001</v>
          </cell>
          <cell r="V136">
            <v>2.7690000000000001</v>
          </cell>
          <cell r="W136">
            <v>-0.02</v>
          </cell>
          <cell r="X136">
            <v>8.1000000000000003E-2</v>
          </cell>
          <cell r="Y136">
            <v>12.565</v>
          </cell>
          <cell r="Z136">
            <v>18.036000000000001</v>
          </cell>
          <cell r="AA136">
            <v>11.069000000000001</v>
          </cell>
          <cell r="AB136">
            <v>8.4359999999999999</v>
          </cell>
          <cell r="AC136">
            <v>8.2289999999999992</v>
          </cell>
          <cell r="AD136">
            <v>10.067</v>
          </cell>
          <cell r="AE136">
            <v>11.057</v>
          </cell>
          <cell r="AF136">
            <v>9.5299999999999994</v>
          </cell>
          <cell r="AG136">
            <v>5.9249999999999998</v>
          </cell>
          <cell r="AH136">
            <v>6.2450000000000001</v>
          </cell>
          <cell r="AI136">
            <v>4.05</v>
          </cell>
          <cell r="AJ136">
            <v>4.7039999999999997</v>
          </cell>
          <cell r="AK136">
            <v>5.4660000000000002</v>
          </cell>
          <cell r="AL136">
            <v>4.7690000000000001</v>
          </cell>
          <cell r="AM136">
            <v>1.891</v>
          </cell>
          <cell r="AN136">
            <v>0.35299999999999998</v>
          </cell>
          <cell r="AO136">
            <v>-0.73099999999999998</v>
          </cell>
          <cell r="AP136">
            <v>-1.266</v>
          </cell>
          <cell r="AQ136">
            <v>-1.91</v>
          </cell>
          <cell r="AR136">
            <v>6.1637499999999994</v>
          </cell>
        </row>
        <row r="137">
          <cell r="A137" t="str">
            <v>Rwanda</v>
          </cell>
          <cell r="B137" t="str">
            <v>Current account balance</v>
          </cell>
          <cell r="C137" t="str">
            <v>Percent of GDP</v>
          </cell>
          <cell r="E137" t="str">
            <v>See notes for:  Gross domestic product, current prices (National currency) Current account balance (U.S. dollars).</v>
          </cell>
          <cell r="F137">
            <v>-3.8050000000000002</v>
          </cell>
          <cell r="G137">
            <v>-5.1429999999999998</v>
          </cell>
          <cell r="H137">
            <v>-8.5850000000000009</v>
          </cell>
          <cell r="I137">
            <v>-5.7729999999999997</v>
          </cell>
          <cell r="J137">
            <v>-5.0579999999999998</v>
          </cell>
          <cell r="K137">
            <v>-6.4329999999999998</v>
          </cell>
          <cell r="L137">
            <v>-5.3789999999999996</v>
          </cell>
          <cell r="M137">
            <v>-8.3520000000000003</v>
          </cell>
          <cell r="N137">
            <v>-7.8879999999999999</v>
          </cell>
          <cell r="O137">
            <v>-7.9059999999999997</v>
          </cell>
          <cell r="P137">
            <v>-8.4610000000000003</v>
          </cell>
          <cell r="Q137">
            <v>-9.7360000000000007</v>
          </cell>
          <cell r="R137">
            <v>-10.27</v>
          </cell>
          <cell r="S137">
            <v>-11.021000000000001</v>
          </cell>
          <cell r="T137">
            <v>-4.2709999999999999</v>
          </cell>
          <cell r="U137">
            <v>-2.9119999999999999</v>
          </cell>
          <cell r="V137">
            <v>-6.49</v>
          </cell>
          <cell r="W137">
            <v>-8.1669999999999998</v>
          </cell>
          <cell r="X137">
            <v>-6.92</v>
          </cell>
          <cell r="Y137">
            <v>-6.35</v>
          </cell>
          <cell r="Z137">
            <v>-3.2559999999999998</v>
          </cell>
          <cell r="AA137">
            <v>-2.5960000000000001</v>
          </cell>
          <cell r="AB137">
            <v>-2.0329999999999999</v>
          </cell>
          <cell r="AC137">
            <v>-2.5049999999999999</v>
          </cell>
          <cell r="AD137">
            <v>1.849</v>
          </cell>
          <cell r="AE137">
            <v>1.008</v>
          </cell>
          <cell r="AF137">
            <v>-4.3239999999999998</v>
          </cell>
          <cell r="AG137">
            <v>-2.2269999999999999</v>
          </cell>
          <cell r="AH137">
            <v>-4.9039999999999999</v>
          </cell>
          <cell r="AI137">
            <v>-7.3369999999999997</v>
          </cell>
          <cell r="AJ137">
            <v>-5.9779999999999998</v>
          </cell>
          <cell r="AK137">
            <v>-10.381</v>
          </cell>
          <cell r="AL137">
            <v>-12.51</v>
          </cell>
          <cell r="AM137">
            <v>-8.5739999999999998</v>
          </cell>
          <cell r="AN137">
            <v>-4.899</v>
          </cell>
          <cell r="AO137">
            <v>-3.5680000000000001</v>
          </cell>
          <cell r="AP137">
            <v>-2.335</v>
          </cell>
          <cell r="AQ137">
            <v>-1.9930000000000001</v>
          </cell>
          <cell r="AR137">
            <v>-5.3309999999999995</v>
          </cell>
        </row>
        <row r="138">
          <cell r="A138" t="str">
            <v>Samoa</v>
          </cell>
          <cell r="B138" t="str">
            <v>Current account balance</v>
          </cell>
          <cell r="C138" t="str">
            <v>Percent of GDP</v>
          </cell>
          <cell r="E138" t="str">
            <v>See notes for:  Gross domestic product, current prices (National currency) Current account balance (U.S. dollars).</v>
          </cell>
          <cell r="F138">
            <v>-14.805999999999999</v>
          </cell>
          <cell r="G138">
            <v>-16.292999999999999</v>
          </cell>
          <cell r="H138">
            <v>-9</v>
          </cell>
          <cell r="I138">
            <v>1.2889999999999999</v>
          </cell>
          <cell r="J138">
            <v>-2.8090000000000002</v>
          </cell>
          <cell r="K138">
            <v>2.097</v>
          </cell>
          <cell r="L138">
            <v>10.166</v>
          </cell>
          <cell r="M138">
            <v>10.536</v>
          </cell>
          <cell r="N138">
            <v>11.458</v>
          </cell>
          <cell r="O138">
            <v>11.875</v>
          </cell>
          <cell r="P138">
            <v>8.3800000000000008</v>
          </cell>
          <cell r="Q138">
            <v>-20.431000000000001</v>
          </cell>
          <cell r="R138">
            <v>-15.452999999999999</v>
          </cell>
          <cell r="S138">
            <v>-20.606000000000002</v>
          </cell>
          <cell r="T138">
            <v>2.8260000000000001</v>
          </cell>
          <cell r="U138">
            <v>4.7080000000000002</v>
          </cell>
          <cell r="V138">
            <v>5.1420000000000003</v>
          </cell>
          <cell r="W138">
            <v>-3.6819999999999999</v>
          </cell>
          <cell r="X138">
            <v>1.0569999999999999</v>
          </cell>
          <cell r="Y138">
            <v>-9.6389999999999993</v>
          </cell>
          <cell r="Z138">
            <v>-1.9430000000000001</v>
          </cell>
          <cell r="AA138">
            <v>-4.6459999999999999</v>
          </cell>
          <cell r="AB138">
            <v>-8.8710000000000004</v>
          </cell>
          <cell r="AC138">
            <v>-8.2569999999999997</v>
          </cell>
          <cell r="AD138">
            <v>-8.4109999999999996</v>
          </cell>
          <cell r="AE138">
            <v>-9.6</v>
          </cell>
          <cell r="AF138">
            <v>-10.23</v>
          </cell>
          <cell r="AG138">
            <v>-15.984</v>
          </cell>
          <cell r="AH138">
            <v>-6.48</v>
          </cell>
          <cell r="AI138">
            <v>-3.15</v>
          </cell>
          <cell r="AJ138">
            <v>-8.1389999999999993</v>
          </cell>
          <cell r="AK138">
            <v>-15.146000000000001</v>
          </cell>
          <cell r="AL138">
            <v>-14.223000000000001</v>
          </cell>
          <cell r="AM138">
            <v>-13.869</v>
          </cell>
          <cell r="AN138">
            <v>-13.116</v>
          </cell>
          <cell r="AO138">
            <v>-10.933</v>
          </cell>
          <cell r="AP138">
            <v>-9.4789999999999992</v>
          </cell>
          <cell r="AQ138">
            <v>-8.42</v>
          </cell>
          <cell r="AR138">
            <v>-6.7525000000000004</v>
          </cell>
        </row>
        <row r="139">
          <cell r="A139" t="str">
            <v>São Tomé and Príncipe</v>
          </cell>
          <cell r="B139" t="str">
            <v>Current account balance</v>
          </cell>
          <cell r="C139" t="str">
            <v>Percent of GDP</v>
          </cell>
          <cell r="E139" t="str">
            <v>See notes for:  Gross domestic product, current prices (National currency) Current account balance (U.S. dollars).</v>
          </cell>
          <cell r="F139">
            <v>-19.803999999999998</v>
          </cell>
          <cell r="G139">
            <v>-23.576000000000001</v>
          </cell>
          <cell r="H139">
            <v>-34.225000000000001</v>
          </cell>
          <cell r="I139">
            <v>-16.024999999999999</v>
          </cell>
          <cell r="J139">
            <v>-21.975000000000001</v>
          </cell>
          <cell r="K139">
            <v>-23.052</v>
          </cell>
          <cell r="L139">
            <v>-12.621</v>
          </cell>
          <cell r="M139">
            <v>-9.9540000000000006</v>
          </cell>
          <cell r="N139">
            <v>-18.72</v>
          </cell>
          <cell r="O139">
            <v>-28.335999999999999</v>
          </cell>
          <cell r="P139">
            <v>-24.896999999999998</v>
          </cell>
          <cell r="Q139">
            <v>-31.588000000000001</v>
          </cell>
          <cell r="R139">
            <v>-28.344000000000001</v>
          </cell>
          <cell r="S139">
            <v>-23.579000000000001</v>
          </cell>
          <cell r="T139">
            <v>-18.815999999999999</v>
          </cell>
          <cell r="U139">
            <v>-26.143999999999998</v>
          </cell>
          <cell r="V139">
            <v>-17.547000000000001</v>
          </cell>
          <cell r="W139">
            <v>-14.659000000000001</v>
          </cell>
          <cell r="X139">
            <v>-17.234999999999999</v>
          </cell>
          <cell r="Y139">
            <v>-15.65</v>
          </cell>
          <cell r="Z139">
            <v>-15.06</v>
          </cell>
          <cell r="AA139">
            <v>-21.329000000000001</v>
          </cell>
          <cell r="AB139">
            <v>-18.652999999999999</v>
          </cell>
          <cell r="AC139">
            <v>-14.694000000000001</v>
          </cell>
          <cell r="AD139">
            <v>-15.999000000000001</v>
          </cell>
          <cell r="AE139">
            <v>-11.005000000000001</v>
          </cell>
          <cell r="AF139">
            <v>-25.779</v>
          </cell>
          <cell r="AG139">
            <v>-29.783000000000001</v>
          </cell>
          <cell r="AH139">
            <v>-22.044</v>
          </cell>
          <cell r="AI139">
            <v>-25.462</v>
          </cell>
          <cell r="AJ139">
            <v>-34.148000000000003</v>
          </cell>
          <cell r="AK139">
            <v>-33.112000000000002</v>
          </cell>
          <cell r="AL139">
            <v>-35.165999999999997</v>
          </cell>
          <cell r="AM139">
            <v>-33.625</v>
          </cell>
          <cell r="AN139">
            <v>-32.375999999999998</v>
          </cell>
          <cell r="AO139">
            <v>-8.0350000000000001</v>
          </cell>
          <cell r="AP139">
            <v>-10.638</v>
          </cell>
          <cell r="AQ139">
            <v>-9.2089999999999996</v>
          </cell>
          <cell r="AR139">
            <v>-22.069409090909094</v>
          </cell>
        </row>
        <row r="140">
          <cell r="A140" t="str">
            <v>Saudi Arabia</v>
          </cell>
          <cell r="B140" t="str">
            <v>Current account balance</v>
          </cell>
          <cell r="C140" t="str">
            <v>Percent of GDP</v>
          </cell>
          <cell r="E140" t="str">
            <v>See notes for:  Gross domestic product, current prices (National currency) Current account balance (U.S. dollars).</v>
          </cell>
          <cell r="F140">
            <v>26.024999999999999</v>
          </cell>
          <cell r="G140">
            <v>22.363</v>
          </cell>
          <cell r="H140">
            <v>4.9509999999999996</v>
          </cell>
          <cell r="I140">
            <v>-13.076000000000001</v>
          </cell>
          <cell r="J140">
            <v>-15.425000000000001</v>
          </cell>
          <cell r="K140">
            <v>-12.45</v>
          </cell>
          <cell r="L140">
            <v>-13.565</v>
          </cell>
          <cell r="M140">
            <v>-11.407</v>
          </cell>
          <cell r="N140">
            <v>-8.3179999999999996</v>
          </cell>
          <cell r="O140">
            <v>-10.018000000000001</v>
          </cell>
          <cell r="P140">
            <v>-3.556</v>
          </cell>
          <cell r="Q140">
            <v>-20.971</v>
          </cell>
          <cell r="R140">
            <v>-13.015000000000001</v>
          </cell>
          <cell r="S140">
            <v>-13.067</v>
          </cell>
          <cell r="T140">
            <v>-7.8070000000000004</v>
          </cell>
          <cell r="U140">
            <v>-3.738</v>
          </cell>
          <cell r="V140">
            <v>0.42599999999999999</v>
          </cell>
          <cell r="W140">
            <v>0.185</v>
          </cell>
          <cell r="X140">
            <v>-9.0090000000000003</v>
          </cell>
          <cell r="Y140">
            <v>0.25600000000000001</v>
          </cell>
          <cell r="Z140">
            <v>7.5970000000000004</v>
          </cell>
          <cell r="AA140">
            <v>5.1109999999999998</v>
          </cell>
          <cell r="AB140">
            <v>6.2969999999999997</v>
          </cell>
          <cell r="AC140">
            <v>13.071</v>
          </cell>
          <cell r="AD140">
            <v>20.783000000000001</v>
          </cell>
          <cell r="AE140">
            <v>28.538</v>
          </cell>
          <cell r="AF140">
            <v>27.777999999999999</v>
          </cell>
          <cell r="AG140">
            <v>24.260999999999999</v>
          </cell>
          <cell r="AH140">
            <v>27.780999999999999</v>
          </cell>
          <cell r="AI140">
            <v>5.5629999999999997</v>
          </cell>
          <cell r="AJ140">
            <v>14.808</v>
          </cell>
          <cell r="AK140">
            <v>24.428000000000001</v>
          </cell>
          <cell r="AL140">
            <v>27.911999999999999</v>
          </cell>
          <cell r="AM140">
            <v>22.742000000000001</v>
          </cell>
          <cell r="AN140">
            <v>19.050999999999998</v>
          </cell>
          <cell r="AO140">
            <v>16.088000000000001</v>
          </cell>
          <cell r="AP140">
            <v>14.138</v>
          </cell>
          <cell r="AQ140">
            <v>13.97</v>
          </cell>
          <cell r="AR140">
            <v>6.169090909090909</v>
          </cell>
        </row>
        <row r="141">
          <cell r="A141" t="str">
            <v>Senegal</v>
          </cell>
          <cell r="B141" t="str">
            <v>Current account balance</v>
          </cell>
          <cell r="C141" t="str">
            <v>Percent of GDP</v>
          </cell>
          <cell r="E141" t="str">
            <v>See notes for:  Gross domestic product, current prices (National currency) Current account balance (U.S. dollars).</v>
          </cell>
          <cell r="F141">
            <v>-12.321</v>
          </cell>
          <cell r="G141">
            <v>-14.214</v>
          </cell>
          <cell r="H141">
            <v>-9.8640000000000008</v>
          </cell>
          <cell r="I141">
            <v>-10.967000000000001</v>
          </cell>
          <cell r="J141">
            <v>-10.068</v>
          </cell>
          <cell r="K141">
            <v>-9.1720000000000006</v>
          </cell>
          <cell r="L141">
            <v>-6.3860000000000001</v>
          </cell>
          <cell r="M141">
            <v>-6.0659999999999998</v>
          </cell>
          <cell r="N141">
            <v>-8.3140000000000001</v>
          </cell>
          <cell r="O141">
            <v>-7.7539999999999996</v>
          </cell>
          <cell r="P141">
            <v>-7.7729999999999997</v>
          </cell>
          <cell r="Q141">
            <v>-8.0250000000000004</v>
          </cell>
          <cell r="R141">
            <v>-7.9550000000000001</v>
          </cell>
          <cell r="S141">
            <v>-8.7759999999999998</v>
          </cell>
          <cell r="T141">
            <v>-4.6680000000000001</v>
          </cell>
          <cell r="U141">
            <v>-4.819</v>
          </cell>
          <cell r="V141">
            <v>-3.9390000000000001</v>
          </cell>
          <cell r="W141">
            <v>-3.9620000000000002</v>
          </cell>
          <cell r="X141">
            <v>-3.8730000000000002</v>
          </cell>
          <cell r="Y141">
            <v>-4.8040000000000003</v>
          </cell>
          <cell r="Z141">
            <v>-6.9889999999999999</v>
          </cell>
          <cell r="AA141">
            <v>-5.0389999999999997</v>
          </cell>
          <cell r="AB141">
            <v>-6.0389999999999997</v>
          </cell>
          <cell r="AC141">
            <v>-6.3659999999999997</v>
          </cell>
          <cell r="AD141">
            <v>-6.87</v>
          </cell>
          <cell r="AE141">
            <v>-8.8510000000000009</v>
          </cell>
          <cell r="AF141">
            <v>-9.2089999999999996</v>
          </cell>
          <cell r="AG141">
            <v>-11.614000000000001</v>
          </cell>
          <cell r="AH141">
            <v>-14.074</v>
          </cell>
          <cell r="AI141">
            <v>-6.6890000000000001</v>
          </cell>
          <cell r="AJ141">
            <v>-6.0949999999999998</v>
          </cell>
          <cell r="AK141">
            <v>-8.3010000000000002</v>
          </cell>
          <cell r="AL141">
            <v>-10.048</v>
          </cell>
          <cell r="AM141">
            <v>-10.705</v>
          </cell>
          <cell r="AN141">
            <v>-9.0909999999999993</v>
          </cell>
          <cell r="AO141">
            <v>-8.2810000000000006</v>
          </cell>
          <cell r="AP141">
            <v>-7.7030000000000003</v>
          </cell>
          <cell r="AQ141">
            <v>-7.5720000000000001</v>
          </cell>
          <cell r="AR141">
            <v>-7.0331818181818173</v>
          </cell>
        </row>
        <row r="142">
          <cell r="A142" t="str">
            <v>Serbia</v>
          </cell>
          <cell r="B142" t="str">
            <v>Current account balance</v>
          </cell>
          <cell r="C142" t="str">
            <v>Percent of GDP</v>
          </cell>
          <cell r="E142" t="str">
            <v>See notes for:  Gross domestic product, current prices (National currency) Current account balance (U.S. dollars).</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-1.7669999999999999</v>
          </cell>
          <cell r="AA142">
            <v>-2.4929999999999999</v>
          </cell>
          <cell r="AB142">
            <v>-8.2620000000000005</v>
          </cell>
          <cell r="AC142">
            <v>-7.2649999999999997</v>
          </cell>
          <cell r="AD142">
            <v>-12.138999999999999</v>
          </cell>
          <cell r="AE142">
            <v>-8.6940000000000008</v>
          </cell>
          <cell r="AF142">
            <v>-10.180999999999999</v>
          </cell>
          <cell r="AG142">
            <v>-16.138000000000002</v>
          </cell>
          <cell r="AH142">
            <v>-21.6</v>
          </cell>
          <cell r="AI142">
            <v>-7.1219999999999999</v>
          </cell>
          <cell r="AJ142">
            <v>-7.2370000000000001</v>
          </cell>
          <cell r="AK142">
            <v>-9.14</v>
          </cell>
          <cell r="AL142">
            <v>-8.6349999999999998</v>
          </cell>
          <cell r="AM142">
            <v>-7.9379999999999997</v>
          </cell>
          <cell r="AN142">
            <v>-7.3230000000000004</v>
          </cell>
          <cell r="AO142">
            <v>-6.6559999999999997</v>
          </cell>
          <cell r="AP142">
            <v>-5.9459999999999997</v>
          </cell>
          <cell r="AQ142">
            <v>-5.6139999999999999</v>
          </cell>
          <cell r="AR142">
            <v>-9.3364999999999991</v>
          </cell>
        </row>
        <row r="143">
          <cell r="A143" t="str">
            <v>Seychelles</v>
          </cell>
          <cell r="B143" t="str">
            <v>Current account balance</v>
          </cell>
          <cell r="C143" t="str">
            <v>Percent of GDP</v>
          </cell>
          <cell r="E143" t="str">
            <v>See notes for:  Gross domestic product, current prices (National currency) Current account balance (U.S. dollars).</v>
          </cell>
          <cell r="F143">
            <v>-11.010999999999999</v>
          </cell>
          <cell r="G143">
            <v>-14.239000000000001</v>
          </cell>
          <cell r="H143">
            <v>-29.815000000000001</v>
          </cell>
          <cell r="I143">
            <v>-17.641999999999999</v>
          </cell>
          <cell r="J143">
            <v>-8.9309999999999992</v>
          </cell>
          <cell r="K143">
            <v>-10.996</v>
          </cell>
          <cell r="L143">
            <v>-15.99</v>
          </cell>
          <cell r="M143">
            <v>-8.1620000000000008</v>
          </cell>
          <cell r="N143">
            <v>-9.7509999999999994</v>
          </cell>
          <cell r="O143">
            <v>-8.7390000000000008</v>
          </cell>
          <cell r="P143">
            <v>1.2909999999999999</v>
          </cell>
          <cell r="Q143">
            <v>0.60299999999999998</v>
          </cell>
          <cell r="R143">
            <v>0.63900000000000001</v>
          </cell>
          <cell r="S143">
            <v>-8.9429999999999996</v>
          </cell>
          <cell r="T143">
            <v>-4.351</v>
          </cell>
          <cell r="U143">
            <v>-8.7189999999999994</v>
          </cell>
          <cell r="V143">
            <v>-13.163</v>
          </cell>
          <cell r="W143">
            <v>-10.718</v>
          </cell>
          <cell r="X143">
            <v>-16.489999999999998</v>
          </cell>
          <cell r="Y143">
            <v>-19.567</v>
          </cell>
          <cell r="Z143">
            <v>-10.484999999999999</v>
          </cell>
          <cell r="AA143">
            <v>-23.501999999999999</v>
          </cell>
          <cell r="AB143">
            <v>-15.561</v>
          </cell>
          <cell r="AC143">
            <v>-1.623</v>
          </cell>
          <cell r="AD143">
            <v>-9.06</v>
          </cell>
          <cell r="AE143">
            <v>-22.242000000000001</v>
          </cell>
          <cell r="AF143">
            <v>-15.8</v>
          </cell>
          <cell r="AG143">
            <v>-15.311999999999999</v>
          </cell>
          <cell r="AH143">
            <v>-20.175000000000001</v>
          </cell>
          <cell r="AI143">
            <v>-9.8089999999999993</v>
          </cell>
          <cell r="AJ143">
            <v>-20.079999999999998</v>
          </cell>
          <cell r="AK143">
            <v>-21.605</v>
          </cell>
          <cell r="AL143">
            <v>-22.509</v>
          </cell>
          <cell r="AM143">
            <v>-18.273</v>
          </cell>
          <cell r="AN143">
            <v>-13.129</v>
          </cell>
          <cell r="AO143">
            <v>-8.359</v>
          </cell>
          <cell r="AP143">
            <v>-4.7889999999999997</v>
          </cell>
          <cell r="AQ143">
            <v>-1.7110000000000001</v>
          </cell>
          <cell r="AR143">
            <v>-12.030545454545456</v>
          </cell>
        </row>
        <row r="144">
          <cell r="A144" t="str">
            <v>Sierra Leone</v>
          </cell>
          <cell r="B144" t="str">
            <v>Current account balance</v>
          </cell>
          <cell r="C144" t="str">
            <v>Percent of GDP</v>
          </cell>
          <cell r="E144" t="str">
            <v>See notes for:  Gross domestic product, current prices (National currency) Current account balance (U.S. dollars).</v>
          </cell>
          <cell r="F144">
            <v>-14.122999999999999</v>
          </cell>
          <cell r="G144">
            <v>-14.307</v>
          </cell>
          <cell r="H144">
            <v>-11.413</v>
          </cell>
          <cell r="I144">
            <v>-6.665</v>
          </cell>
          <cell r="J144">
            <v>-3.8839999999999999</v>
          </cell>
          <cell r="K144">
            <v>-4.4690000000000003</v>
          </cell>
          <cell r="L144">
            <v>-4.266</v>
          </cell>
          <cell r="M144">
            <v>-6.4770000000000003</v>
          </cell>
          <cell r="N144">
            <v>-6.88</v>
          </cell>
          <cell r="O144">
            <v>-10.122999999999999</v>
          </cell>
          <cell r="P144">
            <v>-16.716999999999999</v>
          </cell>
          <cell r="Q144">
            <v>-0.61199999999999999</v>
          </cell>
          <cell r="R144">
            <v>-2.1520000000000001</v>
          </cell>
          <cell r="S144">
            <v>-7.8280000000000003</v>
          </cell>
          <cell r="T144">
            <v>-4.6349999999999998</v>
          </cell>
          <cell r="U144">
            <v>-6.6470000000000002</v>
          </cell>
          <cell r="V144">
            <v>-10.701000000000001</v>
          </cell>
          <cell r="W144">
            <v>1.5069999999999999</v>
          </cell>
          <cell r="X144">
            <v>5.0780000000000003</v>
          </cell>
          <cell r="Y144">
            <v>-7.9160000000000004</v>
          </cell>
          <cell r="Z144">
            <v>-8.6329999999999991</v>
          </cell>
          <cell r="AA144">
            <v>-6.3070000000000004</v>
          </cell>
          <cell r="AB144">
            <v>-2</v>
          </cell>
          <cell r="AC144">
            <v>-4.8360000000000003</v>
          </cell>
          <cell r="AD144">
            <v>-5.8460000000000001</v>
          </cell>
          <cell r="AE144">
            <v>-7.1189999999999998</v>
          </cell>
          <cell r="AF144">
            <v>-5.5880000000000001</v>
          </cell>
          <cell r="AG144">
            <v>-5.4569999999999999</v>
          </cell>
          <cell r="AH144">
            <v>-11.462</v>
          </cell>
          <cell r="AI144">
            <v>-8.3550000000000004</v>
          </cell>
          <cell r="AJ144">
            <v>-28.771999999999998</v>
          </cell>
          <cell r="AK144">
            <v>-56.447000000000003</v>
          </cell>
          <cell r="AL144">
            <v>-10.048999999999999</v>
          </cell>
          <cell r="AM144">
            <v>-9.3970000000000002</v>
          </cell>
          <cell r="AN144">
            <v>-10.346</v>
          </cell>
          <cell r="AO144">
            <v>-10.712999999999999</v>
          </cell>
          <cell r="AP144">
            <v>-10.065</v>
          </cell>
          <cell r="AQ144">
            <v>-9.4879999999999995</v>
          </cell>
          <cell r="AR144">
            <v>-9.1565909090909088</v>
          </cell>
        </row>
        <row r="145">
          <cell r="A145" t="str">
            <v>Singapore</v>
          </cell>
          <cell r="B145" t="str">
            <v>Current account balance</v>
          </cell>
          <cell r="C145" t="str">
            <v>Percent of GDP</v>
          </cell>
          <cell r="E145" t="str">
            <v>See notes for:  Gross domestic product, current prices (National currency) Current account balance (U.S. dollars).</v>
          </cell>
          <cell r="F145">
            <v>-13.087999999999999</v>
          </cell>
          <cell r="G145">
            <v>-10.333</v>
          </cell>
          <cell r="H145">
            <v>-8.0719999999999992</v>
          </cell>
          <cell r="I145">
            <v>-3.2530000000000001</v>
          </cell>
          <cell r="J145">
            <v>-1.82</v>
          </cell>
          <cell r="K145">
            <v>0.316</v>
          </cell>
          <cell r="L145">
            <v>1.996</v>
          </cell>
          <cell r="M145">
            <v>-0.50700000000000001</v>
          </cell>
          <cell r="N145">
            <v>7.298</v>
          </cell>
          <cell r="O145">
            <v>9.3840000000000003</v>
          </cell>
          <cell r="P145">
            <v>7.976</v>
          </cell>
          <cell r="Q145">
            <v>10.734999999999999</v>
          </cell>
          <cell r="R145">
            <v>11.314</v>
          </cell>
          <cell r="S145">
            <v>6.9039999999999999</v>
          </cell>
          <cell r="T145">
            <v>15.497999999999999</v>
          </cell>
          <cell r="U145">
            <v>16.402999999999999</v>
          </cell>
          <cell r="V145">
            <v>14.756</v>
          </cell>
          <cell r="W145">
            <v>15.487</v>
          </cell>
          <cell r="X145">
            <v>21.850999999999999</v>
          </cell>
          <cell r="Y145">
            <v>17.148</v>
          </cell>
          <cell r="Z145">
            <v>10.805</v>
          </cell>
          <cell r="AA145">
            <v>12.781000000000001</v>
          </cell>
          <cell r="AB145">
            <v>13.065</v>
          </cell>
          <cell r="AC145">
            <v>22.876999999999999</v>
          </cell>
          <cell r="AD145">
            <v>17.13</v>
          </cell>
          <cell r="AE145">
            <v>21.422000000000001</v>
          </cell>
          <cell r="AF145">
            <v>24.463000000000001</v>
          </cell>
          <cell r="AG145">
            <v>25.812999999999999</v>
          </cell>
          <cell r="AH145">
            <v>13.869</v>
          </cell>
          <cell r="AI145">
            <v>16.234999999999999</v>
          </cell>
          <cell r="AJ145">
            <v>24.411999999999999</v>
          </cell>
          <cell r="AK145">
            <v>21.931999999999999</v>
          </cell>
          <cell r="AL145">
            <v>21.81</v>
          </cell>
          <cell r="AM145">
            <v>21.295000000000002</v>
          </cell>
          <cell r="AN145">
            <v>20.783999999999999</v>
          </cell>
          <cell r="AO145">
            <v>19.978999999999999</v>
          </cell>
          <cell r="AP145">
            <v>19.315000000000001</v>
          </cell>
          <cell r="AQ145">
            <v>18.559999999999999</v>
          </cell>
          <cell r="AR145">
            <v>16.494363636363637</v>
          </cell>
        </row>
        <row r="146">
          <cell r="A146" t="str">
            <v>Slovak Republic</v>
          </cell>
          <cell r="B146" t="str">
            <v>Current account balance</v>
          </cell>
          <cell r="C146" t="str">
            <v>Percent of GDP</v>
          </cell>
          <cell r="E146" t="str">
            <v>See notes for:  Gross domestic product, current prices (National currency) Current account balance (U.S. dollars).</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-4.8559999999999999</v>
          </cell>
          <cell r="T146">
            <v>4.2990000000000004</v>
          </cell>
          <cell r="U146">
            <v>1.9530000000000001</v>
          </cell>
          <cell r="V146">
            <v>-9.9160000000000004</v>
          </cell>
          <cell r="W146">
            <v>-8.5419999999999998</v>
          </cell>
          <cell r="X146">
            <v>-8.859</v>
          </cell>
          <cell r="Y146">
            <v>-4.7910000000000004</v>
          </cell>
          <cell r="Z146">
            <v>-3.4510000000000001</v>
          </cell>
          <cell r="AA146">
            <v>-8.2720000000000002</v>
          </cell>
          <cell r="AB146">
            <v>-7.867</v>
          </cell>
          <cell r="AC146">
            <v>-5.9260000000000002</v>
          </cell>
          <cell r="AD146">
            <v>-7.8170000000000002</v>
          </cell>
          <cell r="AE146">
            <v>-8.4879999999999995</v>
          </cell>
          <cell r="AF146">
            <v>-7.8470000000000004</v>
          </cell>
          <cell r="AG146">
            <v>-5.2729999999999997</v>
          </cell>
          <cell r="AH146">
            <v>-6.633</v>
          </cell>
          <cell r="AI146">
            <v>-3.222</v>
          </cell>
          <cell r="AJ146">
            <v>-3.464</v>
          </cell>
          <cell r="AK146">
            <v>0.14199999999999999</v>
          </cell>
          <cell r="AL146">
            <v>-0.38100000000000001</v>
          </cell>
          <cell r="AM146">
            <v>-0.44</v>
          </cell>
          <cell r="AN146">
            <v>-0.55600000000000005</v>
          </cell>
          <cell r="AO146">
            <v>-0.58499999999999996</v>
          </cell>
          <cell r="AP146">
            <v>-0.626</v>
          </cell>
          <cell r="AQ146">
            <v>-0.67100000000000004</v>
          </cell>
          <cell r="AR146">
            <v>-5.2015789473684197</v>
          </cell>
        </row>
        <row r="147">
          <cell r="A147" t="str">
            <v>Slovenia</v>
          </cell>
          <cell r="B147" t="str">
            <v>Current account balance</v>
          </cell>
          <cell r="C147" t="str">
            <v>Percent of GDP</v>
          </cell>
          <cell r="E147" t="str">
            <v>See notes for:  Gross domestic product, current prices (National currency) Current account balance (U.S. dollars).</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5.7530000000000001</v>
          </cell>
          <cell r="S147">
            <v>1.7290000000000001</v>
          </cell>
          <cell r="T147">
            <v>4.2350000000000003</v>
          </cell>
          <cell r="U147">
            <v>-1.4750000000000001</v>
          </cell>
          <cell r="V147">
            <v>0.27</v>
          </cell>
          <cell r="W147">
            <v>0.317</v>
          </cell>
          <cell r="X147">
            <v>-0.71599999999999997</v>
          </cell>
          <cell r="Y147">
            <v>-3.9249999999999998</v>
          </cell>
          <cell r="Z147">
            <v>-3.14</v>
          </cell>
          <cell r="AA147">
            <v>0.183</v>
          </cell>
          <cell r="AB147">
            <v>1.0660000000000001</v>
          </cell>
          <cell r="AC147">
            <v>-0.77700000000000002</v>
          </cell>
          <cell r="AD147">
            <v>-2.649</v>
          </cell>
          <cell r="AE147">
            <v>-1.732</v>
          </cell>
          <cell r="AF147">
            <v>-2.484</v>
          </cell>
          <cell r="AG147">
            <v>-4.7619999999999996</v>
          </cell>
          <cell r="AH147">
            <v>-6.9039999999999999</v>
          </cell>
          <cell r="AI147">
            <v>-1.2909999999999999</v>
          </cell>
          <cell r="AJ147">
            <v>-0.83899999999999997</v>
          </cell>
          <cell r="AK147">
            <v>-1.08</v>
          </cell>
          <cell r="AL147">
            <v>1.7999999999999999E-2</v>
          </cell>
          <cell r="AM147">
            <v>-0.28799999999999998</v>
          </cell>
          <cell r="AN147">
            <v>-0.59899999999999998</v>
          </cell>
          <cell r="AO147">
            <v>-1.0660000000000001</v>
          </cell>
          <cell r="AP147">
            <v>-1.254</v>
          </cell>
          <cell r="AQ147">
            <v>-1.4450000000000001</v>
          </cell>
          <cell r="AR147">
            <v>-0.9110499999999998</v>
          </cell>
        </row>
        <row r="148">
          <cell r="A148" t="str">
            <v>Solomon Islands</v>
          </cell>
          <cell r="B148" t="str">
            <v>Current account balance</v>
          </cell>
          <cell r="C148" t="str">
            <v>Percent of GDP</v>
          </cell>
          <cell r="E148" t="str">
            <v>See notes for:  Gross domestic product, current prices (National currency) Current account balance (U.S. dollars).</v>
          </cell>
          <cell r="F148">
            <v>-3.1789999999999998</v>
          </cell>
          <cell r="G148">
            <v>-11.106999999999999</v>
          </cell>
          <cell r="H148">
            <v>-2.1920000000000002</v>
          </cell>
          <cell r="I148">
            <v>-3.6520000000000001</v>
          </cell>
          <cell r="J148">
            <v>0.23599999999999999</v>
          </cell>
          <cell r="K148">
            <v>-17.62</v>
          </cell>
          <cell r="L148">
            <v>5.782</v>
          </cell>
          <cell r="M148">
            <v>0.13500000000000001</v>
          </cell>
          <cell r="N148">
            <v>-12.236000000000001</v>
          </cell>
          <cell r="O148">
            <v>-15.553000000000001</v>
          </cell>
          <cell r="P148">
            <v>-12.457000000000001</v>
          </cell>
          <cell r="Q148">
            <v>-16.353999999999999</v>
          </cell>
          <cell r="R148">
            <v>-2.7730000000000001</v>
          </cell>
          <cell r="S148">
            <v>-2.4990000000000001</v>
          </cell>
          <cell r="T148">
            <v>0.34899999999999998</v>
          </cell>
          <cell r="U148">
            <v>-19.867000000000001</v>
          </cell>
          <cell r="V148">
            <v>-7.3449999999999998</v>
          </cell>
          <cell r="W148">
            <v>-4.1849999999999996</v>
          </cell>
          <cell r="X148">
            <v>-1.3140000000000001</v>
          </cell>
          <cell r="Y148">
            <v>3.085</v>
          </cell>
          <cell r="Z148">
            <v>-8.0150000000000006</v>
          </cell>
          <cell r="AA148">
            <v>-6.782</v>
          </cell>
          <cell r="AB148">
            <v>-4.53</v>
          </cell>
          <cell r="AC148">
            <v>6.6260000000000003</v>
          </cell>
          <cell r="AD148">
            <v>16.803000000000001</v>
          </cell>
          <cell r="AE148">
            <v>-6.718</v>
          </cell>
          <cell r="AF148">
            <v>-9.0589999999999993</v>
          </cell>
          <cell r="AG148">
            <v>-15.718999999999999</v>
          </cell>
          <cell r="AH148">
            <v>-20.460999999999999</v>
          </cell>
          <cell r="AI148">
            <v>-21.440999999999999</v>
          </cell>
          <cell r="AJ148">
            <v>-30.259</v>
          </cell>
          <cell r="AK148">
            <v>-11.641999999999999</v>
          </cell>
          <cell r="AL148">
            <v>-12.704000000000001</v>
          </cell>
          <cell r="AM148">
            <v>-15.587</v>
          </cell>
          <cell r="AN148">
            <v>-13.535</v>
          </cell>
          <cell r="AO148">
            <v>-12.263</v>
          </cell>
          <cell r="AP148">
            <v>-11.71</v>
          </cell>
          <cell r="AQ148">
            <v>-11.766999999999999</v>
          </cell>
          <cell r="AR148">
            <v>-7.9344090909090887</v>
          </cell>
        </row>
        <row r="149">
          <cell r="A149" t="str">
            <v>South Africa</v>
          </cell>
          <cell r="B149" t="str">
            <v>Current account balance</v>
          </cell>
          <cell r="C149" t="str">
            <v>Percent of GDP</v>
          </cell>
          <cell r="E149" t="str">
            <v>See notes for:  Gross domestic product, current prices (National currency) Current account balance (U.S. dollars).</v>
          </cell>
          <cell r="F149">
            <v>4.0810000000000004</v>
          </cell>
          <cell r="G149">
            <v>-6.2119999999999997</v>
          </cell>
          <cell r="H149">
            <v>-4.5060000000000002</v>
          </cell>
          <cell r="I149">
            <v>-0.47699999999999998</v>
          </cell>
          <cell r="J149">
            <v>-2.4990000000000001</v>
          </cell>
          <cell r="K149">
            <v>4.0529999999999999</v>
          </cell>
          <cell r="L149">
            <v>4.242</v>
          </cell>
          <cell r="M149">
            <v>5.952</v>
          </cell>
          <cell r="N149">
            <v>2.7829999999999999</v>
          </cell>
          <cell r="O149">
            <v>1.577</v>
          </cell>
          <cell r="P149">
            <v>1.379</v>
          </cell>
          <cell r="Q149">
            <v>1.1779999999999999</v>
          </cell>
          <cell r="R149">
            <v>1.504</v>
          </cell>
          <cell r="S149">
            <v>2.13</v>
          </cell>
          <cell r="T149">
            <v>1.2E-2</v>
          </cell>
          <cell r="U149">
            <v>-1.65</v>
          </cell>
          <cell r="V149">
            <v>-1.151</v>
          </cell>
          <cell r="W149">
            <v>-1.492</v>
          </cell>
          <cell r="X149">
            <v>-1.764</v>
          </cell>
          <cell r="Y149">
            <v>-0.51100000000000001</v>
          </cell>
          <cell r="Z149">
            <v>-0.129</v>
          </cell>
          <cell r="AA149">
            <v>0.28100000000000003</v>
          </cell>
          <cell r="AB149">
            <v>0.82699999999999996</v>
          </cell>
          <cell r="AC149">
            <v>-0.99</v>
          </cell>
          <cell r="AD149">
            <v>-3.0350000000000001</v>
          </cell>
          <cell r="AE149">
            <v>-3.4689999999999999</v>
          </cell>
          <cell r="AF149">
            <v>-5.3070000000000004</v>
          </cell>
          <cell r="AG149">
            <v>-6.9710000000000001</v>
          </cell>
          <cell r="AH149">
            <v>-7.1550000000000002</v>
          </cell>
          <cell r="AI149">
            <v>-4.0469999999999997</v>
          </cell>
          <cell r="AJ149">
            <v>-2.8159999999999998</v>
          </cell>
          <cell r="AK149">
            <v>-3.3039999999999998</v>
          </cell>
          <cell r="AL149">
            <v>-4.819</v>
          </cell>
          <cell r="AM149">
            <v>-5.5</v>
          </cell>
          <cell r="AN149">
            <v>-5.6050000000000004</v>
          </cell>
          <cell r="AO149">
            <v>-5.5720000000000001</v>
          </cell>
          <cell r="AP149">
            <v>-5.7220000000000004</v>
          </cell>
          <cell r="AQ149">
            <v>-6.0380000000000003</v>
          </cell>
          <cell r="AR149">
            <v>-1.6581818181818184</v>
          </cell>
        </row>
        <row r="150">
          <cell r="A150" t="str">
            <v>Spain</v>
          </cell>
          <cell r="B150" t="str">
            <v>Current account balance</v>
          </cell>
          <cell r="C150" t="str">
            <v>Percent of GDP</v>
          </cell>
          <cell r="E150" t="str">
            <v>See notes for:  Gross domestic product, current prices (National currency) Current account balance (U.S. dollars).</v>
          </cell>
          <cell r="F150">
            <v>-2.3610000000000002</v>
          </cell>
          <cell r="G150">
            <v>-2.569</v>
          </cell>
          <cell r="H150">
            <v>-2.4470000000000001</v>
          </cell>
          <cell r="I150">
            <v>-1.46</v>
          </cell>
          <cell r="J150">
            <v>1.244</v>
          </cell>
          <cell r="K150">
            <v>1.1819999999999999</v>
          </cell>
          <cell r="L150">
            <v>1.504</v>
          </cell>
          <cell r="M150">
            <v>-1.2E-2</v>
          </cell>
          <cell r="N150">
            <v>-1.012</v>
          </cell>
          <cell r="O150">
            <v>-2.867</v>
          </cell>
          <cell r="P150">
            <v>-3.4660000000000002</v>
          </cell>
          <cell r="Q150">
            <v>-3.5750000000000002</v>
          </cell>
          <cell r="R150">
            <v>-3.4940000000000002</v>
          </cell>
          <cell r="S150">
            <v>-1.0740000000000001</v>
          </cell>
          <cell r="T150">
            <v>-1.238</v>
          </cell>
          <cell r="U150">
            <v>-0.307</v>
          </cell>
          <cell r="V150">
            <v>-0.22800000000000001</v>
          </cell>
          <cell r="W150">
            <v>-8.8999999999999996E-2</v>
          </cell>
          <cell r="X150">
            <v>-1.1759999999999999</v>
          </cell>
          <cell r="Y150">
            <v>-2.9260000000000002</v>
          </cell>
          <cell r="Z150">
            <v>-3.9590000000000001</v>
          </cell>
          <cell r="AA150">
            <v>-3.9409999999999998</v>
          </cell>
          <cell r="AB150">
            <v>-3.2589999999999999</v>
          </cell>
          <cell r="AC150">
            <v>-3.5089999999999999</v>
          </cell>
          <cell r="AD150">
            <v>-5.25</v>
          </cell>
          <cell r="AE150">
            <v>-7.3529999999999998</v>
          </cell>
          <cell r="AF150">
            <v>-8.9610000000000003</v>
          </cell>
          <cell r="AG150">
            <v>-9.9949999999999992</v>
          </cell>
          <cell r="AH150">
            <v>-9.6229999999999993</v>
          </cell>
          <cell r="AI150">
            <v>-5.2</v>
          </cell>
          <cell r="AJ150">
            <v>-4.6040000000000001</v>
          </cell>
          <cell r="AK150">
            <v>-3.706</v>
          </cell>
          <cell r="AL150">
            <v>-2.1429999999999998</v>
          </cell>
          <cell r="AM150">
            <v>-1.7210000000000001</v>
          </cell>
          <cell r="AN150">
            <v>-1.2909999999999999</v>
          </cell>
          <cell r="AO150">
            <v>-0.83</v>
          </cell>
          <cell r="AP150">
            <v>-0.39</v>
          </cell>
          <cell r="AQ150">
            <v>-0.03</v>
          </cell>
          <cell r="AR150">
            <v>-3.9515000000000002</v>
          </cell>
        </row>
        <row r="151">
          <cell r="A151" t="str">
            <v>Sri Lanka</v>
          </cell>
          <cell r="B151" t="str">
            <v>Current account balance</v>
          </cell>
          <cell r="C151" t="str">
            <v>Percent of GDP</v>
          </cell>
          <cell r="E151" t="str">
            <v>See notes for:  Gross domestic product, current prices (National currency) Current account balance (U.S. dollars).</v>
          </cell>
          <cell r="F151">
            <v>-19.318999999999999</v>
          </cell>
          <cell r="G151">
            <v>-14.712</v>
          </cell>
          <cell r="H151">
            <v>-16.106999999999999</v>
          </cell>
          <cell r="I151">
            <v>-8.8369999999999997</v>
          </cell>
          <cell r="J151">
            <v>-0.86499999999999999</v>
          </cell>
          <cell r="K151">
            <v>-6.83</v>
          </cell>
          <cell r="L151">
            <v>-8.5180000000000007</v>
          </cell>
          <cell r="M151">
            <v>-7.2060000000000004</v>
          </cell>
          <cell r="N151">
            <v>-9.24</v>
          </cell>
          <cell r="O151">
            <v>-7.9980000000000002</v>
          </cell>
          <cell r="P151">
            <v>-4.556</v>
          </cell>
          <cell r="Q151">
            <v>-6.8449999999999998</v>
          </cell>
          <cell r="R151">
            <v>-5.6760000000000002</v>
          </cell>
          <cell r="S151">
            <v>-4.7329999999999997</v>
          </cell>
          <cell r="T151">
            <v>-7.1639999999999997</v>
          </cell>
          <cell r="U151">
            <v>-6.1539999999999999</v>
          </cell>
          <cell r="V151">
            <v>-4.8259999999999996</v>
          </cell>
          <cell r="W151">
            <v>-2.5099999999999998</v>
          </cell>
          <cell r="X151">
            <v>-1.3879999999999999</v>
          </cell>
          <cell r="Y151">
            <v>-3.4630000000000001</v>
          </cell>
          <cell r="Z151">
            <v>-6.2990000000000004</v>
          </cell>
          <cell r="AA151">
            <v>-1.1020000000000001</v>
          </cell>
          <cell r="AB151">
            <v>-1.3779999999999999</v>
          </cell>
          <cell r="AC151">
            <v>-0.38900000000000001</v>
          </cell>
          <cell r="AD151">
            <v>-3.1360000000000001</v>
          </cell>
          <cell r="AE151">
            <v>-2.48</v>
          </cell>
          <cell r="AF151">
            <v>-5.3040000000000003</v>
          </cell>
          <cell r="AG151">
            <v>-4.3259999999999996</v>
          </cell>
          <cell r="AH151">
            <v>-9.5429999999999993</v>
          </cell>
          <cell r="AI151">
            <v>-0.51</v>
          </cell>
          <cell r="AJ151">
            <v>-2.1960000000000002</v>
          </cell>
          <cell r="AK151">
            <v>-7.508</v>
          </cell>
          <cell r="AL151">
            <v>-7.2919999999999998</v>
          </cell>
          <cell r="AM151">
            <v>-7.52</v>
          </cell>
          <cell r="AN151">
            <v>-6.73</v>
          </cell>
          <cell r="AO151">
            <v>-6.1</v>
          </cell>
          <cell r="AP151">
            <v>-5.984</v>
          </cell>
          <cell r="AQ151">
            <v>-5.83</v>
          </cell>
          <cell r="AR151">
            <v>-4.1584545454545454</v>
          </cell>
        </row>
        <row r="152">
          <cell r="A152" t="str">
            <v>St. Kitts and Nevis</v>
          </cell>
          <cell r="B152" t="str">
            <v>Current account balance</v>
          </cell>
          <cell r="C152" t="str">
            <v>Percent of GDP</v>
          </cell>
          <cell r="E152" t="str">
            <v>See notes for:  Gross domestic product, current prices (National currency) Current account balance (U.S. dollars).</v>
          </cell>
          <cell r="F152">
            <v>-11.411</v>
          </cell>
          <cell r="G152">
            <v>-6.7939999999999996</v>
          </cell>
          <cell r="H152">
            <v>-8.3550000000000004</v>
          </cell>
          <cell r="I152">
            <v>-19.913</v>
          </cell>
          <cell r="J152">
            <v>-2.0950000000000002</v>
          </cell>
          <cell r="K152">
            <v>1.0129999999999999</v>
          </cell>
          <cell r="L152">
            <v>-3.7450000000000001</v>
          </cell>
          <cell r="M152">
            <v>-9.8529999999999998</v>
          </cell>
          <cell r="N152">
            <v>-13.255000000000001</v>
          </cell>
          <cell r="O152">
            <v>-24.184999999999999</v>
          </cell>
          <cell r="P152">
            <v>-15.46</v>
          </cell>
          <cell r="Q152">
            <v>-14.505000000000001</v>
          </cell>
          <cell r="R152">
            <v>-4.0679999999999996</v>
          </cell>
          <cell r="S152">
            <v>-9.5340000000000007</v>
          </cell>
          <cell r="T152">
            <v>-6.8440000000000003</v>
          </cell>
          <cell r="U152">
            <v>-15.536</v>
          </cell>
          <cell r="V152">
            <v>-22.699000000000002</v>
          </cell>
          <cell r="W152">
            <v>-18.295000000000002</v>
          </cell>
          <cell r="X152">
            <v>-13.079000000000001</v>
          </cell>
          <cell r="Y152">
            <v>-17.728999999999999</v>
          </cell>
          <cell r="Z152">
            <v>-16.64</v>
          </cell>
          <cell r="AA152">
            <v>-24.062999999999999</v>
          </cell>
          <cell r="AB152">
            <v>-28.73</v>
          </cell>
          <cell r="AC152">
            <v>-27.332000000000001</v>
          </cell>
          <cell r="AD152">
            <v>-16.152999999999999</v>
          </cell>
          <cell r="AE152">
            <v>-14.927</v>
          </cell>
          <cell r="AF152">
            <v>-15.808999999999999</v>
          </cell>
          <cell r="AG152">
            <v>-18.093</v>
          </cell>
          <cell r="AH152">
            <v>-25.562999999999999</v>
          </cell>
          <cell r="AI152">
            <v>-25.704999999999998</v>
          </cell>
          <cell r="AJ152">
            <v>-20.641999999999999</v>
          </cell>
          <cell r="AK152">
            <v>-13.97</v>
          </cell>
          <cell r="AL152">
            <v>-18.655000000000001</v>
          </cell>
          <cell r="AM152">
            <v>-17.893000000000001</v>
          </cell>
          <cell r="AN152">
            <v>-17.359000000000002</v>
          </cell>
          <cell r="AO152">
            <v>-16.558</v>
          </cell>
          <cell r="AP152">
            <v>-16.120999999999999</v>
          </cell>
          <cell r="AQ152">
            <v>-16.035</v>
          </cell>
          <cell r="AR152">
            <v>-17.517090909090911</v>
          </cell>
        </row>
        <row r="153">
          <cell r="A153" t="str">
            <v>St. Lucia</v>
          </cell>
          <cell r="B153" t="str">
            <v>Current account balance</v>
          </cell>
          <cell r="C153" t="str">
            <v>Percent of GDP</v>
          </cell>
          <cell r="E153" t="str">
            <v>See notes for:  Gross domestic product, current prices (National currency) Current account balance (U.S. dollars).</v>
          </cell>
          <cell r="F153">
            <v>-22.260999999999999</v>
          </cell>
          <cell r="G153">
            <v>-24.692</v>
          </cell>
          <cell r="H153">
            <v>-21.248000000000001</v>
          </cell>
          <cell r="I153">
            <v>-7.8129999999999997</v>
          </cell>
          <cell r="J153">
            <v>-11.305</v>
          </cell>
          <cell r="K153">
            <v>-0.83699999999999997</v>
          </cell>
          <cell r="L153">
            <v>-2.024</v>
          </cell>
          <cell r="M153">
            <v>-4.3849999999999998</v>
          </cell>
          <cell r="N153">
            <v>-5.3520000000000003</v>
          </cell>
          <cell r="O153">
            <v>-16.905999999999999</v>
          </cell>
          <cell r="P153">
            <v>-13.875999999999999</v>
          </cell>
          <cell r="Q153">
            <v>-15.541</v>
          </cell>
          <cell r="R153">
            <v>-10.808</v>
          </cell>
          <cell r="S153">
            <v>-10.007</v>
          </cell>
          <cell r="T153">
            <v>-8.8379999999999992</v>
          </cell>
          <cell r="U153">
            <v>-4.6539999999999999</v>
          </cell>
          <cell r="V153">
            <v>-9.6140000000000008</v>
          </cell>
          <cell r="W153">
            <v>-12.823</v>
          </cell>
          <cell r="X153">
            <v>-8.98</v>
          </cell>
          <cell r="Y153">
            <v>-15.734</v>
          </cell>
          <cell r="Z153">
            <v>-13.137</v>
          </cell>
          <cell r="AA153">
            <v>-15.722</v>
          </cell>
          <cell r="AB153">
            <v>-15.238</v>
          </cell>
          <cell r="AC153">
            <v>-14.571</v>
          </cell>
          <cell r="AD153">
            <v>-10.526</v>
          </cell>
          <cell r="AE153">
            <v>-17.041</v>
          </cell>
          <cell r="AF153">
            <v>-28.64</v>
          </cell>
          <cell r="AG153">
            <v>-32.433999999999997</v>
          </cell>
          <cell r="AH153">
            <v>-28.41</v>
          </cell>
          <cell r="AI153">
            <v>-12.65</v>
          </cell>
          <cell r="AJ153">
            <v>-15.202999999999999</v>
          </cell>
          <cell r="AK153">
            <v>-17.126000000000001</v>
          </cell>
          <cell r="AL153">
            <v>-16.907</v>
          </cell>
          <cell r="AM153">
            <v>-16.045000000000002</v>
          </cell>
          <cell r="AN153">
            <v>-16.414000000000001</v>
          </cell>
          <cell r="AO153">
            <v>-15.477</v>
          </cell>
          <cell r="AP153">
            <v>-14.753</v>
          </cell>
          <cell r="AQ153">
            <v>-14.537000000000001</v>
          </cell>
          <cell r="AR153">
            <v>-15.071499999999997</v>
          </cell>
        </row>
        <row r="154">
          <cell r="A154" t="str">
            <v>St. Vincent and the Grenadines</v>
          </cell>
          <cell r="B154" t="str">
            <v>Current account balance</v>
          </cell>
          <cell r="C154" t="str">
            <v>Percent of GDP</v>
          </cell>
          <cell r="E154" t="str">
            <v>See notes for:  Gross domestic product, current prices (National currency) Current account balance (U.S. dollars).</v>
          </cell>
          <cell r="F154">
            <v>6.4290000000000003</v>
          </cell>
          <cell r="G154">
            <v>0.625</v>
          </cell>
          <cell r="H154">
            <v>-9.173</v>
          </cell>
          <cell r="I154">
            <v>-7.1260000000000003</v>
          </cell>
          <cell r="J154">
            <v>-3.1230000000000002</v>
          </cell>
          <cell r="K154">
            <v>0.438</v>
          </cell>
          <cell r="L154">
            <v>-2.2349999999999999</v>
          </cell>
          <cell r="M154">
            <v>-15.079000000000001</v>
          </cell>
          <cell r="N154">
            <v>-8.0809999999999995</v>
          </cell>
          <cell r="O154">
            <v>-11.262</v>
          </cell>
          <cell r="P154">
            <v>-7.492</v>
          </cell>
          <cell r="Q154">
            <v>-16.18</v>
          </cell>
          <cell r="R154">
            <v>-8.5139999999999993</v>
          </cell>
          <cell r="S154">
            <v>-13.882</v>
          </cell>
          <cell r="T154">
            <v>-18.149000000000001</v>
          </cell>
          <cell r="U154">
            <v>-12.85</v>
          </cell>
          <cell r="V154">
            <v>-9.1140000000000008</v>
          </cell>
          <cell r="W154">
            <v>-23.462</v>
          </cell>
          <cell r="X154">
            <v>-24.863</v>
          </cell>
          <cell r="Y154">
            <v>-17.545000000000002</v>
          </cell>
          <cell r="Z154">
            <v>-5.944</v>
          </cell>
          <cell r="AA154">
            <v>-8.3379999999999992</v>
          </cell>
          <cell r="AB154">
            <v>-9.0709999999999997</v>
          </cell>
          <cell r="AC154">
            <v>-16.475000000000001</v>
          </cell>
          <cell r="AD154">
            <v>-19.623999999999999</v>
          </cell>
          <cell r="AE154">
            <v>-18.015000000000001</v>
          </cell>
          <cell r="AF154">
            <v>-19.292999999999999</v>
          </cell>
          <cell r="AG154">
            <v>-28.018999999999998</v>
          </cell>
          <cell r="AH154">
            <v>-32.945</v>
          </cell>
          <cell r="AI154">
            <v>-29.350999999999999</v>
          </cell>
          <cell r="AJ154">
            <v>-31.571000000000002</v>
          </cell>
          <cell r="AK154">
            <v>-28.838999999999999</v>
          </cell>
          <cell r="AL154">
            <v>-25.103000000000002</v>
          </cell>
          <cell r="AM154">
            <v>-22.890999999999998</v>
          </cell>
          <cell r="AN154">
            <v>-20.087</v>
          </cell>
          <cell r="AO154">
            <v>-17.079000000000001</v>
          </cell>
          <cell r="AP154">
            <v>-14.835000000000001</v>
          </cell>
          <cell r="AQ154">
            <v>-14.019</v>
          </cell>
          <cell r="AR154">
            <v>-18.160727272727271</v>
          </cell>
        </row>
        <row r="155">
          <cell r="A155" t="str">
            <v>Sudan</v>
          </cell>
          <cell r="B155" t="str">
            <v>Current account balance</v>
          </cell>
          <cell r="C155" t="str">
            <v>Percent of GDP</v>
          </cell>
          <cell r="E155" t="str">
            <v>See notes for:  Gross domestic product, current prices (National currency) Current account balance (U.S. dollars).</v>
          </cell>
          <cell r="F155">
            <v>-9.4019999999999992</v>
          </cell>
          <cell r="G155">
            <v>-19.283999999999999</v>
          </cell>
          <cell r="H155">
            <v>-21.274000000000001</v>
          </cell>
          <cell r="I155">
            <v>-10.096</v>
          </cell>
          <cell r="J155">
            <v>-8.8070000000000004</v>
          </cell>
          <cell r="K155">
            <v>-13.656000000000001</v>
          </cell>
          <cell r="L155">
            <v>-16.856999999999999</v>
          </cell>
          <cell r="M155">
            <v>-12.291</v>
          </cell>
          <cell r="N155">
            <v>-17.704000000000001</v>
          </cell>
          <cell r="O155">
            <v>-11.147</v>
          </cell>
          <cell r="P155">
            <v>-90</v>
          </cell>
          <cell r="Q155">
            <v>-90.834000000000003</v>
          </cell>
          <cell r="R155">
            <v>-43.701000000000001</v>
          </cell>
          <cell r="S155">
            <v>-24.655999999999999</v>
          </cell>
          <cell r="T155">
            <v>-22.745999999999999</v>
          </cell>
          <cell r="U155">
            <v>-20.245000000000001</v>
          </cell>
          <cell r="V155">
            <v>-9.8049999999999997</v>
          </cell>
          <cell r="W155">
            <v>-7.2249999999999996</v>
          </cell>
          <cell r="X155">
            <v>-10.260999999999999</v>
          </cell>
          <cell r="Y155">
            <v>-4.0949999999999998</v>
          </cell>
          <cell r="Z155">
            <v>2.403</v>
          </cell>
          <cell r="AA155">
            <v>-2.9990000000000001</v>
          </cell>
          <cell r="AB155">
            <v>-4.048</v>
          </cell>
          <cell r="AC155">
            <v>-3.306</v>
          </cell>
          <cell r="AD155">
            <v>-2.23</v>
          </cell>
          <cell r="AE155">
            <v>-7.8840000000000003</v>
          </cell>
          <cell r="AF155">
            <v>-6.9749999999999996</v>
          </cell>
          <cell r="AG155">
            <v>-4.4240000000000004</v>
          </cell>
          <cell r="AH155">
            <v>-4.7229999999999999</v>
          </cell>
          <cell r="AI155">
            <v>-7.9080000000000004</v>
          </cell>
          <cell r="AJ155">
            <v>0.71699999999999997</v>
          </cell>
          <cell r="AK155">
            <v>2.0529999999999999</v>
          </cell>
          <cell r="AL155">
            <v>-4.5979999999999999</v>
          </cell>
          <cell r="AM155">
            <v>-4.0199999999999996</v>
          </cell>
          <cell r="AN155">
            <v>-3.169</v>
          </cell>
          <cell r="AO155">
            <v>-2.262</v>
          </cell>
          <cell r="AP155">
            <v>-1.944</v>
          </cell>
          <cell r="AQ155">
            <v>-1.4039999999999999</v>
          </cell>
          <cell r="AR155">
            <v>-16.495090909090916</v>
          </cell>
        </row>
        <row r="156">
          <cell r="A156" t="str">
            <v>Suriname</v>
          </cell>
          <cell r="B156" t="str">
            <v>Current account balance</v>
          </cell>
          <cell r="C156" t="str">
            <v>Percent of GDP</v>
          </cell>
          <cell r="E156" t="str">
            <v>See notes for:  Gross domestic product, current prices (National currency) Current account balance (U.S. dollars).</v>
          </cell>
          <cell r="F156">
            <v>1.74</v>
          </cell>
          <cell r="G156">
            <v>-2.7410000000000001</v>
          </cell>
          <cell r="H156">
            <v>-5.5</v>
          </cell>
          <cell r="I156">
            <v>-17.434000000000001</v>
          </cell>
          <cell r="J156">
            <v>-12.156000000000001</v>
          </cell>
          <cell r="K156">
            <v>-3.2810000000000001</v>
          </cell>
          <cell r="L156">
            <v>-4.9379999999999997</v>
          </cell>
          <cell r="M156">
            <v>-2.7690000000000001</v>
          </cell>
          <cell r="N156">
            <v>-2.8370000000000002</v>
          </cell>
          <cell r="O156">
            <v>11.002000000000001</v>
          </cell>
          <cell r="P156">
            <v>8.7880000000000003</v>
          </cell>
          <cell r="Q156">
            <v>-17.309999999999999</v>
          </cell>
          <cell r="R156">
            <v>4.3719999999999999</v>
          </cell>
          <cell r="S156">
            <v>13.929</v>
          </cell>
          <cell r="T156">
            <v>16.427</v>
          </cell>
          <cell r="U156">
            <v>9.7550000000000008</v>
          </cell>
          <cell r="V156">
            <v>-10.435</v>
          </cell>
          <cell r="W156">
            <v>-17.373999999999999</v>
          </cell>
          <cell r="X156">
            <v>-23.07</v>
          </cell>
          <cell r="Y156">
            <v>-19.745999999999999</v>
          </cell>
          <cell r="Z156">
            <v>-5.6849999999999996</v>
          </cell>
          <cell r="AA156">
            <v>-14.409000000000001</v>
          </cell>
          <cell r="AB156">
            <v>-14.411</v>
          </cell>
          <cell r="AC156">
            <v>-18.03</v>
          </cell>
          <cell r="AD156">
            <v>-10.272</v>
          </cell>
          <cell r="AE156">
            <v>-13.010999999999999</v>
          </cell>
          <cell r="AF156">
            <v>7.7249999999999996</v>
          </cell>
          <cell r="AG156">
            <v>10.494999999999999</v>
          </cell>
          <cell r="AH156">
            <v>9.5679999999999996</v>
          </cell>
          <cell r="AI156">
            <v>-1.0449999999999999</v>
          </cell>
          <cell r="AJ156">
            <v>2.0350000000000001</v>
          </cell>
          <cell r="AK156">
            <v>1.0609999999999999</v>
          </cell>
          <cell r="AL156">
            <v>-12.956</v>
          </cell>
          <cell r="AM156">
            <v>-15.206</v>
          </cell>
          <cell r="AN156">
            <v>-7.8719999999999999</v>
          </cell>
          <cell r="AO156">
            <v>-8.4000000000000005E-2</v>
          </cell>
          <cell r="AP156">
            <v>1.9E-2</v>
          </cell>
          <cell r="AQ156">
            <v>0.83899999999999997</v>
          </cell>
          <cell r="AR156">
            <v>-3.6655909090909091</v>
          </cell>
        </row>
        <row r="157">
          <cell r="A157" t="str">
            <v>Swaziland</v>
          </cell>
          <cell r="B157" t="str">
            <v>Current account balance</v>
          </cell>
          <cell r="C157" t="str">
            <v>Percent of GDP</v>
          </cell>
          <cell r="E157" t="str">
            <v>See notes for:  Gross domestic product, current prices (National currency) Current account balance (U.S. dollars).</v>
          </cell>
          <cell r="F157">
            <v>-7.8090000000000002</v>
          </cell>
          <cell r="G157">
            <v>-8.3179999999999996</v>
          </cell>
          <cell r="H157">
            <v>-12.211</v>
          </cell>
          <cell r="I157">
            <v>-10.582000000000001</v>
          </cell>
          <cell r="J157">
            <v>-9.0879999999999992</v>
          </cell>
          <cell r="K157">
            <v>-6.2949999999999999</v>
          </cell>
          <cell r="L157">
            <v>1.639</v>
          </cell>
          <cell r="M157">
            <v>7.4740000000000002</v>
          </cell>
          <cell r="N157">
            <v>10.739000000000001</v>
          </cell>
          <cell r="O157">
            <v>8.6370000000000005</v>
          </cell>
          <cell r="P157">
            <v>4.548</v>
          </cell>
          <cell r="Q157">
            <v>4.077</v>
          </cell>
          <cell r="R157">
            <v>-3.1</v>
          </cell>
          <cell r="S157">
            <v>-4.6879999999999997</v>
          </cell>
          <cell r="T157">
            <v>0.13</v>
          </cell>
          <cell r="U157">
            <v>-1.748</v>
          </cell>
          <cell r="V157">
            <v>-3.2389999999999999</v>
          </cell>
          <cell r="W157">
            <v>-0.159</v>
          </cell>
          <cell r="X157">
            <v>-5.9690000000000003</v>
          </cell>
          <cell r="Y157">
            <v>-2.2879999999999998</v>
          </cell>
          <cell r="Z157">
            <v>-3.0259999999999998</v>
          </cell>
          <cell r="AA157">
            <v>0.68400000000000005</v>
          </cell>
          <cell r="AB157">
            <v>2.7959999999999998</v>
          </cell>
          <cell r="AC157">
            <v>4.91</v>
          </cell>
          <cell r="AD157">
            <v>3.125</v>
          </cell>
          <cell r="AE157">
            <v>-4.0670000000000002</v>
          </cell>
          <cell r="AF157">
            <v>-7.3650000000000002</v>
          </cell>
          <cell r="AG157">
            <v>-2.222</v>
          </cell>
          <cell r="AH157">
            <v>-8.1509999999999998</v>
          </cell>
          <cell r="AI157">
            <v>-13.82</v>
          </cell>
          <cell r="AJ157">
            <v>-16.483000000000001</v>
          </cell>
          <cell r="AK157">
            <v>-11.119</v>
          </cell>
          <cell r="AL157">
            <v>0.40600000000000003</v>
          </cell>
          <cell r="AM157">
            <v>-5.6920000000000002</v>
          </cell>
          <cell r="AN157">
            <v>-5.7359999999999998</v>
          </cell>
          <cell r="AO157">
            <v>-5.9909999999999997</v>
          </cell>
          <cell r="AP157">
            <v>-6.0979999999999999</v>
          </cell>
          <cell r="AQ157">
            <v>-6.4960000000000004</v>
          </cell>
          <cell r="AR157">
            <v>-3.0533636363636365</v>
          </cell>
        </row>
        <row r="158">
          <cell r="A158" t="str">
            <v>Sweden</v>
          </cell>
          <cell r="B158" t="str">
            <v>Current account balance</v>
          </cell>
          <cell r="C158" t="str">
            <v>Percent of GDP</v>
          </cell>
          <cell r="E158" t="str">
            <v>See notes for:  Gross domestic product, current prices (National currency) Current account balance (U.S. dollars).</v>
          </cell>
          <cell r="F158">
            <v>-3.298</v>
          </cell>
          <cell r="G158">
            <v>-2.3849999999999998</v>
          </cell>
          <cell r="H158">
            <v>-3.2650000000000001</v>
          </cell>
          <cell r="I158">
            <v>-0.77100000000000002</v>
          </cell>
          <cell r="J158">
            <v>0.70199999999999996</v>
          </cell>
          <cell r="K158">
            <v>-1.0289999999999999</v>
          </cell>
          <cell r="L158">
            <v>3.3000000000000002E-2</v>
          </cell>
          <cell r="M158">
            <v>-8.9999999999999993E-3</v>
          </cell>
          <cell r="N158">
            <v>-0.29199999999999998</v>
          </cell>
          <cell r="O158">
            <v>-1.532</v>
          </cell>
          <cell r="P158">
            <v>-2.5739999999999998</v>
          </cell>
          <cell r="Q158">
            <v>-1.8420000000000001</v>
          </cell>
          <cell r="R158">
            <v>-2.782</v>
          </cell>
          <cell r="S158">
            <v>-1.284</v>
          </cell>
          <cell r="T158">
            <v>1.0860000000000001</v>
          </cell>
          <cell r="U158">
            <v>3.3210000000000002</v>
          </cell>
          <cell r="V158">
            <v>3.4830000000000001</v>
          </cell>
          <cell r="W158">
            <v>4.0789999999999997</v>
          </cell>
          <cell r="X158">
            <v>3.8050000000000002</v>
          </cell>
          <cell r="Y158">
            <v>4.1079999999999997</v>
          </cell>
          <cell r="Z158">
            <v>4.1550000000000002</v>
          </cell>
          <cell r="AA158">
            <v>5.0140000000000002</v>
          </cell>
          <cell r="AB158">
            <v>4.694</v>
          </cell>
          <cell r="AC158">
            <v>6.976</v>
          </cell>
          <cell r="AD158">
            <v>6.5540000000000003</v>
          </cell>
          <cell r="AE158">
            <v>6.766</v>
          </cell>
          <cell r="AF158">
            <v>8.4190000000000005</v>
          </cell>
          <cell r="AG158">
            <v>9.2479999999999993</v>
          </cell>
          <cell r="AH158">
            <v>8.7789999999999999</v>
          </cell>
          <cell r="AI158">
            <v>7.0449999999999999</v>
          </cell>
          <cell r="AJ158">
            <v>6.8849999999999998</v>
          </cell>
          <cell r="AK158">
            <v>7.2069999999999999</v>
          </cell>
          <cell r="AL158">
            <v>7.48</v>
          </cell>
          <cell r="AM158">
            <v>7.7859999999999996</v>
          </cell>
          <cell r="AN158">
            <v>7.7210000000000001</v>
          </cell>
          <cell r="AO158">
            <v>7.5759999999999996</v>
          </cell>
          <cell r="AP158">
            <v>7.34</v>
          </cell>
          <cell r="AQ158">
            <v>7.0979999999999999</v>
          </cell>
          <cell r="AR158">
            <v>4.2337272727272728</v>
          </cell>
        </row>
        <row r="159">
          <cell r="A159" t="str">
            <v>Switzerland</v>
          </cell>
          <cell r="B159" t="str">
            <v>Current account balance</v>
          </cell>
          <cell r="C159" t="str">
            <v>Percent of GDP</v>
          </cell>
          <cell r="E159" t="str">
            <v>See notes for:  Gross domestic product, current prices (National currency) Current account balance (U.S. dollars).</v>
          </cell>
          <cell r="F159">
            <v>-0.58099999999999996</v>
          </cell>
          <cell r="G159">
            <v>2.633</v>
          </cell>
          <cell r="H159">
            <v>3.7330000000000001</v>
          </cell>
          <cell r="I159">
            <v>3.62</v>
          </cell>
          <cell r="J159">
            <v>4.32</v>
          </cell>
          <cell r="K159">
            <v>4.9470000000000001</v>
          </cell>
          <cell r="L159">
            <v>4.7030000000000003</v>
          </cell>
          <cell r="M159">
            <v>4.0830000000000002</v>
          </cell>
          <cell r="N159">
            <v>4.5510000000000002</v>
          </cell>
          <cell r="O159">
            <v>3.6339999999999999</v>
          </cell>
          <cell r="P159">
            <v>3.4849999999999999</v>
          </cell>
          <cell r="Q159">
            <v>4.2160000000000002</v>
          </cell>
          <cell r="R159">
            <v>5.8369999999999997</v>
          </cell>
          <cell r="S159">
            <v>7.7480000000000002</v>
          </cell>
          <cell r="T159">
            <v>6.274</v>
          </cell>
          <cell r="U159">
            <v>6.6150000000000002</v>
          </cell>
          <cell r="V159">
            <v>7.0860000000000003</v>
          </cell>
          <cell r="W159">
            <v>9.58</v>
          </cell>
          <cell r="X159">
            <v>9.2330000000000005</v>
          </cell>
          <cell r="Y159">
            <v>10.849</v>
          </cell>
          <cell r="Z159">
            <v>12.045</v>
          </cell>
          <cell r="AA159">
            <v>8.202</v>
          </cell>
          <cell r="AB159">
            <v>8.8109999999999999</v>
          </cell>
          <cell r="AC159">
            <v>13.303000000000001</v>
          </cell>
          <cell r="AD159">
            <v>13.377000000000001</v>
          </cell>
          <cell r="AE159">
            <v>14.08</v>
          </cell>
          <cell r="AF159">
            <v>14.864000000000001</v>
          </cell>
          <cell r="AG159">
            <v>8.9380000000000006</v>
          </cell>
          <cell r="AH159">
            <v>2.16</v>
          </cell>
          <cell r="AI159">
            <v>10.975</v>
          </cell>
          <cell r="AJ159">
            <v>15.612</v>
          </cell>
          <cell r="AK159">
            <v>14.009</v>
          </cell>
          <cell r="AL159">
            <v>12.117000000000001</v>
          </cell>
          <cell r="AM159">
            <v>11.552</v>
          </cell>
          <cell r="AN159">
            <v>11.198</v>
          </cell>
          <cell r="AO159">
            <v>10.798</v>
          </cell>
          <cell r="AP159">
            <v>10.214</v>
          </cell>
          <cell r="AQ159">
            <v>9.81</v>
          </cell>
          <cell r="AR159">
            <v>9.4226818181818164</v>
          </cell>
        </row>
        <row r="160">
          <cell r="A160" t="str">
            <v>Syrian Arab Republic</v>
          </cell>
          <cell r="B160" t="str">
            <v>Current account balance</v>
          </cell>
          <cell r="C160" t="str">
            <v>Percent of GDP</v>
          </cell>
          <cell r="E160" t="str">
            <v>See notes for:  Gross domestic product, current prices (National currency) Current account balance (U.S. dollars).</v>
          </cell>
          <cell r="F160">
            <v>-4.8920000000000003</v>
          </cell>
          <cell r="G160">
            <v>-2.8</v>
          </cell>
          <cell r="H160">
            <v>-1.446</v>
          </cell>
          <cell r="I160">
            <v>-4.327</v>
          </cell>
          <cell r="J160">
            <v>-4.157</v>
          </cell>
          <cell r="K160">
            <v>-4.056</v>
          </cell>
          <cell r="L160">
            <v>-1.982</v>
          </cell>
          <cell r="M160">
            <v>-0.91700000000000004</v>
          </cell>
          <cell r="N160">
            <v>-0.79200000000000004</v>
          </cell>
          <cell r="O160">
            <v>12.407999999999999</v>
          </cell>
          <cell r="P160">
            <v>14.209</v>
          </cell>
          <cell r="Q160">
            <v>13.231</v>
          </cell>
          <cell r="R160">
            <v>4.0890000000000004</v>
          </cell>
          <cell r="S160">
            <v>-1.756</v>
          </cell>
          <cell r="T160">
            <v>-5.6420000000000003</v>
          </cell>
          <cell r="U160">
            <v>1.2529999999999999</v>
          </cell>
          <cell r="V160">
            <v>-0.23300000000000001</v>
          </cell>
          <cell r="W160">
            <v>2.4830000000000001</v>
          </cell>
          <cell r="X160">
            <v>0.80200000000000005</v>
          </cell>
          <cell r="Y160">
            <v>1.8049999999999999</v>
          </cell>
          <cell r="Z160">
            <v>5.3940000000000001</v>
          </cell>
          <cell r="AA160">
            <v>3.9580000000000002</v>
          </cell>
          <cell r="AB160">
            <v>-4.0919999999999996</v>
          </cell>
          <cell r="AC160">
            <v>-13.624000000000001</v>
          </cell>
          <cell r="AD160">
            <v>-3.0990000000000002</v>
          </cell>
          <cell r="AE160">
            <v>-2.2450000000000001</v>
          </cell>
          <cell r="AF160">
            <v>1.4370000000000001</v>
          </cell>
          <cell r="AG160">
            <v>-0.23400000000000001</v>
          </cell>
          <cell r="AH160">
            <v>-1.2809999999999999</v>
          </cell>
          <cell r="AI160">
            <v>-3.6080000000000001</v>
          </cell>
          <cell r="AJ160">
            <v>-3.3079999999999998</v>
          </cell>
          <cell r="AK160" t="str">
            <v>n/a</v>
          </cell>
          <cell r="AL160" t="str">
            <v>n/a</v>
          </cell>
          <cell r="AM160" t="str">
            <v>n/a</v>
          </cell>
          <cell r="AN160" t="str">
            <v>n/a</v>
          </cell>
          <cell r="AO160" t="str">
            <v>n/a</v>
          </cell>
          <cell r="AP160" t="str">
            <v>n/a</v>
          </cell>
          <cell r="AQ160" t="str">
            <v>n/a</v>
          </cell>
          <cell r="AR160">
            <v>0.454238095238095</v>
          </cell>
        </row>
        <row r="161">
          <cell r="A161" t="str">
            <v>Taiwan Province of China</v>
          </cell>
          <cell r="B161" t="str">
            <v>Current account balance</v>
          </cell>
          <cell r="C161" t="str">
            <v>Percent of GDP</v>
          </cell>
          <cell r="E161" t="str">
            <v>See notes for:  Gross domestic product, current prices (National currency) Current account balance (U.S. dollars).</v>
          </cell>
          <cell r="F161">
            <v>-1.9370000000000001</v>
          </cell>
          <cell r="G161">
            <v>1.0620000000000001</v>
          </cell>
          <cell r="H161">
            <v>4.5369999999999999</v>
          </cell>
          <cell r="I161">
            <v>8.16</v>
          </cell>
          <cell r="J161">
            <v>11.448</v>
          </cell>
          <cell r="K161">
            <v>14.574</v>
          </cell>
          <cell r="L161">
            <v>20.98</v>
          </cell>
          <cell r="M161">
            <v>17.416</v>
          </cell>
          <cell r="N161">
            <v>8.359</v>
          </cell>
          <cell r="O161">
            <v>7.53</v>
          </cell>
          <cell r="P161">
            <v>6.6210000000000004</v>
          </cell>
          <cell r="Q161">
            <v>6.7430000000000003</v>
          </cell>
          <cell r="R161">
            <v>3.887</v>
          </cell>
          <cell r="S161">
            <v>3.0409999999999999</v>
          </cell>
          <cell r="T161">
            <v>2.5710000000000002</v>
          </cell>
          <cell r="U161">
            <v>1.992</v>
          </cell>
          <cell r="V161">
            <v>3.794</v>
          </cell>
          <cell r="W161">
            <v>2.36</v>
          </cell>
          <cell r="X161">
            <v>1.2490000000000001</v>
          </cell>
          <cell r="Y161">
            <v>2.673</v>
          </cell>
          <cell r="Z161">
            <v>2.7280000000000002</v>
          </cell>
          <cell r="AA161">
            <v>6.4480000000000004</v>
          </cell>
          <cell r="AB161">
            <v>8.7539999999999996</v>
          </cell>
          <cell r="AC161">
            <v>9.8160000000000007</v>
          </cell>
          <cell r="AD161">
            <v>5.8019999999999996</v>
          </cell>
          <cell r="AE161">
            <v>4.8179999999999996</v>
          </cell>
          <cell r="AF161">
            <v>6.9880000000000004</v>
          </cell>
          <cell r="AG161">
            <v>8.9429999999999996</v>
          </cell>
          <cell r="AH161">
            <v>6.8730000000000002</v>
          </cell>
          <cell r="AI161">
            <v>11.368</v>
          </cell>
          <cell r="AJ161">
            <v>9.2690000000000001</v>
          </cell>
          <cell r="AK161">
            <v>8.84</v>
          </cell>
          <cell r="AL161">
            <v>8.0079999999999991</v>
          </cell>
          <cell r="AM161">
            <v>8.4440000000000008</v>
          </cell>
          <cell r="AN161">
            <v>8.5549999999999997</v>
          </cell>
          <cell r="AO161">
            <v>8.6709999999999994</v>
          </cell>
          <cell r="AP161">
            <v>8.7989999999999995</v>
          </cell>
          <cell r="AQ161">
            <v>8.8650000000000002</v>
          </cell>
          <cell r="AR161">
            <v>5.7080909090909095</v>
          </cell>
        </row>
        <row r="162">
          <cell r="A162" t="str">
            <v>Tajikistan</v>
          </cell>
          <cell r="B162" t="str">
            <v>Current account balance</v>
          </cell>
          <cell r="C162" t="str">
            <v>Percent of GDP</v>
          </cell>
          <cell r="E162" t="str">
            <v>See notes for:  Gross domestic product, current prices (National currency) Current account balance (U.S. dollars).</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-16.75</v>
          </cell>
          <cell r="S162">
            <v>-30.466999999999999</v>
          </cell>
          <cell r="T162">
            <v>-20.172999999999998</v>
          </cell>
          <cell r="U162">
            <v>-17.885999999999999</v>
          </cell>
          <cell r="V162">
            <v>-7.835</v>
          </cell>
          <cell r="W162">
            <v>-4.0110000000000001</v>
          </cell>
          <cell r="X162">
            <v>-7.3159999999999998</v>
          </cell>
          <cell r="Y162">
            <v>-0.90700000000000003</v>
          </cell>
          <cell r="Z162">
            <v>-1.62</v>
          </cell>
          <cell r="AA162">
            <v>-4.9489999999999998</v>
          </cell>
          <cell r="AB162">
            <v>-3.536</v>
          </cell>
          <cell r="AC162">
            <v>-1.2829999999999999</v>
          </cell>
          <cell r="AD162">
            <v>-3.9380000000000002</v>
          </cell>
          <cell r="AE162">
            <v>-1.69</v>
          </cell>
          <cell r="AF162">
            <v>-2.7959999999999998</v>
          </cell>
          <cell r="AG162">
            <v>-8.6050000000000004</v>
          </cell>
          <cell r="AH162">
            <v>-7.6420000000000003</v>
          </cell>
          <cell r="AI162">
            <v>-5.9249999999999998</v>
          </cell>
          <cell r="AJ162">
            <v>2.12</v>
          </cell>
          <cell r="AK162">
            <v>-2.3439999999999999</v>
          </cell>
          <cell r="AL162">
            <v>-3.625</v>
          </cell>
          <cell r="AM162">
            <v>-4.9720000000000004</v>
          </cell>
          <cell r="AN162">
            <v>-4.8970000000000002</v>
          </cell>
          <cell r="AO162">
            <v>-5.1790000000000003</v>
          </cell>
          <cell r="AP162">
            <v>-5.5910000000000002</v>
          </cell>
          <cell r="AQ162">
            <v>-4.3689999999999998</v>
          </cell>
          <cell r="AR162">
            <v>-7.37765</v>
          </cell>
        </row>
        <row r="163">
          <cell r="A163" t="str">
            <v>Tanzania</v>
          </cell>
          <cell r="B163" t="str">
            <v>Current account balance</v>
          </cell>
          <cell r="C163" t="str">
            <v>Percent of GDP</v>
          </cell>
          <cell r="E163" t="str">
            <v>See notes for:  Gross domestic product, current prices (National currency) Current account balance (U.S. dollars).</v>
          </cell>
          <cell r="F163">
            <v>-8.2029999999999994</v>
          </cell>
          <cell r="G163">
            <v>-6.5069999999999997</v>
          </cell>
          <cell r="H163">
            <v>-5.4450000000000003</v>
          </cell>
          <cell r="I163">
            <v>-4.9550000000000001</v>
          </cell>
          <cell r="J163">
            <v>-4.1559999999999997</v>
          </cell>
          <cell r="K163">
            <v>-5.0919999999999996</v>
          </cell>
          <cell r="L163">
            <v>-3.0209999999999999</v>
          </cell>
          <cell r="M163">
            <v>-2.11</v>
          </cell>
          <cell r="N163">
            <v>-1.407</v>
          </cell>
          <cell r="O163">
            <v>-3.2189999999999999</v>
          </cell>
          <cell r="P163">
            <v>-5.218</v>
          </cell>
          <cell r="Q163">
            <v>-5.1559999999999997</v>
          </cell>
          <cell r="R163">
            <v>-5.3470000000000004</v>
          </cell>
          <cell r="S163">
            <v>-7.9450000000000003</v>
          </cell>
          <cell r="T163">
            <v>-13.425000000000001</v>
          </cell>
          <cell r="U163">
            <v>-12.082000000000001</v>
          </cell>
          <cell r="V163">
            <v>-2.145</v>
          </cell>
          <cell r="W163">
            <v>-5.0339999999999998</v>
          </cell>
          <cell r="X163">
            <v>-10.462</v>
          </cell>
          <cell r="Y163">
            <v>-9.4160000000000004</v>
          </cell>
          <cell r="Z163">
            <v>-4.5839999999999996</v>
          </cell>
          <cell r="AA163">
            <v>-5.2</v>
          </cell>
          <cell r="AB163">
            <v>-3.202</v>
          </cell>
          <cell r="AC163">
            <v>-0.219</v>
          </cell>
          <cell r="AD163">
            <v>-2.464</v>
          </cell>
          <cell r="AE163">
            <v>-5.1289999999999996</v>
          </cell>
          <cell r="AF163">
            <v>-8.1760000000000002</v>
          </cell>
          <cell r="AG163">
            <v>-10.375999999999999</v>
          </cell>
          <cell r="AH163">
            <v>-11.853999999999999</v>
          </cell>
          <cell r="AI163">
            <v>-10.679</v>
          </cell>
          <cell r="AJ163">
            <v>-9.2780000000000005</v>
          </cell>
          <cell r="AK163">
            <v>-9.6579999999999995</v>
          </cell>
          <cell r="AL163">
            <v>-12.29</v>
          </cell>
          <cell r="AM163">
            <v>-11.201000000000001</v>
          </cell>
          <cell r="AN163">
            <v>-10.236000000000001</v>
          </cell>
          <cell r="AO163">
            <v>-10.388999999999999</v>
          </cell>
          <cell r="AP163">
            <v>-11.237</v>
          </cell>
          <cell r="AQ163">
            <v>-11.975</v>
          </cell>
          <cell r="AR163">
            <v>-7.1385909090909081</v>
          </cell>
        </row>
        <row r="164">
          <cell r="A164" t="str">
            <v>Thailand</v>
          </cell>
          <cell r="B164" t="str">
            <v>Current account balance</v>
          </cell>
          <cell r="C164" t="str">
            <v>Percent of GDP</v>
          </cell>
          <cell r="E164" t="str">
            <v>See notes for:  Gross domestic product, current prices (National currency) Current account balance (U.S. dollars).</v>
          </cell>
          <cell r="F164">
            <v>-6.3940000000000001</v>
          </cell>
          <cell r="G164">
            <v>-7.3780000000000001</v>
          </cell>
          <cell r="H164">
            <v>-2.7410000000000001</v>
          </cell>
          <cell r="I164">
            <v>-7.1760000000000002</v>
          </cell>
          <cell r="J164">
            <v>-5.0449999999999999</v>
          </cell>
          <cell r="K164">
            <v>-3.952</v>
          </cell>
          <cell r="L164">
            <v>0.57299999999999995</v>
          </cell>
          <cell r="M164">
            <v>-0.72499999999999998</v>
          </cell>
          <cell r="N164">
            <v>-2.6829999999999998</v>
          </cell>
          <cell r="O164">
            <v>-3.4569999999999999</v>
          </cell>
          <cell r="P164">
            <v>-8.3339999999999996</v>
          </cell>
          <cell r="Q164">
            <v>-7.5</v>
          </cell>
          <cell r="R164">
            <v>-5.5</v>
          </cell>
          <cell r="S164">
            <v>-5.03</v>
          </cell>
          <cell r="T164">
            <v>-5.4059999999999997</v>
          </cell>
          <cell r="U164">
            <v>-7.8769999999999998</v>
          </cell>
          <cell r="V164">
            <v>-7.8869999999999996</v>
          </cell>
          <cell r="W164">
            <v>-2.0609999999999999</v>
          </cell>
          <cell r="X164">
            <v>12.776</v>
          </cell>
          <cell r="Y164">
            <v>10.166</v>
          </cell>
          <cell r="Z164">
            <v>7.601</v>
          </cell>
          <cell r="AA164">
            <v>4.4260000000000002</v>
          </cell>
          <cell r="AB164">
            <v>3.6930000000000001</v>
          </cell>
          <cell r="AC164">
            <v>3.3540000000000001</v>
          </cell>
          <cell r="AD164">
            <v>1.7150000000000001</v>
          </cell>
          <cell r="AE164">
            <v>-4.3330000000000002</v>
          </cell>
          <cell r="AF164">
            <v>1.1180000000000001</v>
          </cell>
          <cell r="AG164">
            <v>6.3490000000000002</v>
          </cell>
          <cell r="AH164">
            <v>0.79100000000000004</v>
          </cell>
          <cell r="AI164">
            <v>8.3030000000000008</v>
          </cell>
          <cell r="AJ164">
            <v>4.1319999999999997</v>
          </cell>
          <cell r="AK164">
            <v>3.4340000000000002</v>
          </cell>
          <cell r="AL164">
            <v>1.0149999999999999</v>
          </cell>
          <cell r="AM164">
            <v>1.4019999999999999</v>
          </cell>
          <cell r="AN164">
            <v>1.9770000000000001</v>
          </cell>
          <cell r="AO164">
            <v>1.5429999999999999</v>
          </cell>
          <cell r="AP164">
            <v>1.256</v>
          </cell>
          <cell r="AQ164">
            <v>0.96099999999999997</v>
          </cell>
          <cell r="AR164">
            <v>0.63318181818181818</v>
          </cell>
        </row>
        <row r="165">
          <cell r="A165" t="str">
            <v>Timor-Leste</v>
          </cell>
          <cell r="B165" t="str">
            <v>Current account balance</v>
          </cell>
          <cell r="C165" t="str">
            <v>Percent of GDP</v>
          </cell>
          <cell r="E165" t="str">
            <v>See notes for:  Gross domestic product, current prices (National currency) Current account balance (U.S. dollars).</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-4.5309999999999997</v>
          </cell>
          <cell r="AA165">
            <v>-7.97</v>
          </cell>
          <cell r="AB165">
            <v>-10.273</v>
          </cell>
          <cell r="AC165">
            <v>-10.173999999999999</v>
          </cell>
          <cell r="AD165">
            <v>11.364000000000001</v>
          </cell>
          <cell r="AE165">
            <v>32.173000000000002</v>
          </cell>
          <cell r="AF165">
            <v>50.036000000000001</v>
          </cell>
          <cell r="AG165">
            <v>65.123000000000005</v>
          </cell>
          <cell r="AH165">
            <v>66.664000000000001</v>
          </cell>
          <cell r="AI165">
            <v>51.744</v>
          </cell>
          <cell r="AJ165">
            <v>48.073</v>
          </cell>
          <cell r="AK165">
            <v>55.026000000000003</v>
          </cell>
          <cell r="AL165">
            <v>43.534999999999997</v>
          </cell>
          <cell r="AM165">
            <v>36.177</v>
          </cell>
          <cell r="AN165">
            <v>27.628</v>
          </cell>
          <cell r="AO165">
            <v>25.225000000000001</v>
          </cell>
          <cell r="AP165">
            <v>21.608000000000001</v>
          </cell>
          <cell r="AQ165">
            <v>20.177</v>
          </cell>
          <cell r="AR165">
            <v>28.937916666666666</v>
          </cell>
        </row>
        <row r="166">
          <cell r="A166" t="str">
            <v>Togo</v>
          </cell>
          <cell r="B166" t="str">
            <v>Current account balance</v>
          </cell>
          <cell r="C166" t="str">
            <v>Percent of GDP</v>
          </cell>
          <cell r="E166" t="str">
            <v>See notes for:  Gross domestic product, current prices (National currency) Current account balance (U.S. dollars).</v>
          </cell>
          <cell r="F166">
            <v>-11.295</v>
          </cell>
          <cell r="G166">
            <v>-11.044</v>
          </cell>
          <cell r="H166">
            <v>-32.747999999999998</v>
          </cell>
          <cell r="I166">
            <v>-23.97</v>
          </cell>
          <cell r="J166">
            <v>-17.071000000000002</v>
          </cell>
          <cell r="K166">
            <v>-20.361999999999998</v>
          </cell>
          <cell r="L166">
            <v>-20.875</v>
          </cell>
          <cell r="M166">
            <v>-18.247</v>
          </cell>
          <cell r="N166">
            <v>-14.827</v>
          </cell>
          <cell r="O166">
            <v>-14.619</v>
          </cell>
          <cell r="P166">
            <v>-14.858000000000001</v>
          </cell>
          <cell r="Q166">
            <v>-10.602</v>
          </cell>
          <cell r="R166">
            <v>-11.393000000000001</v>
          </cell>
          <cell r="S166">
            <v>-9.968</v>
          </cell>
          <cell r="T166">
            <v>-11.183</v>
          </cell>
          <cell r="U166">
            <v>-9.3719999999999999</v>
          </cell>
          <cell r="V166">
            <v>-15.063000000000001</v>
          </cell>
          <cell r="W166">
            <v>-15.083</v>
          </cell>
          <cell r="X166">
            <v>-5.274</v>
          </cell>
          <cell r="Y166">
            <v>-3.399</v>
          </cell>
          <cell r="Z166">
            <v>-8.6679999999999993</v>
          </cell>
          <cell r="AA166">
            <v>-8.5180000000000007</v>
          </cell>
          <cell r="AB166">
            <v>-7.9720000000000004</v>
          </cell>
          <cell r="AC166">
            <v>-10.797000000000001</v>
          </cell>
          <cell r="AD166">
            <v>-10.029</v>
          </cell>
          <cell r="AE166">
            <v>-9.8640000000000008</v>
          </cell>
          <cell r="AF166">
            <v>-8.44</v>
          </cell>
          <cell r="AG166">
            <v>-8.6839999999999993</v>
          </cell>
          <cell r="AH166">
            <v>-6.85</v>
          </cell>
          <cell r="AI166">
            <v>-6.6340000000000003</v>
          </cell>
          <cell r="AJ166">
            <v>-7.125</v>
          </cell>
          <cell r="AK166">
            <v>-7.5410000000000004</v>
          </cell>
          <cell r="AL166">
            <v>-9.2810000000000006</v>
          </cell>
          <cell r="AM166">
            <v>-9.2970000000000006</v>
          </cell>
          <cell r="AN166">
            <v>-8.968</v>
          </cell>
          <cell r="AO166">
            <v>-7.883</v>
          </cell>
          <cell r="AP166">
            <v>-7.4980000000000002</v>
          </cell>
          <cell r="AQ166">
            <v>-7.085</v>
          </cell>
          <cell r="AR166">
            <v>-9.4235000000000007</v>
          </cell>
        </row>
        <row r="167">
          <cell r="A167" t="str">
            <v>Tonga</v>
          </cell>
          <cell r="B167" t="str">
            <v>Current account balance</v>
          </cell>
          <cell r="C167" t="str">
            <v>Percent of GDP</v>
          </cell>
          <cell r="E167" t="str">
            <v>See notes for:  Gross domestic product, current prices (National currency) Current account balance (U.S. dollars).</v>
          </cell>
          <cell r="F167">
            <v>-4.4450000000000003</v>
          </cell>
          <cell r="G167">
            <v>2.8090000000000002</v>
          </cell>
          <cell r="H167">
            <v>4.5330000000000004</v>
          </cell>
          <cell r="I167">
            <v>5.6310000000000002</v>
          </cell>
          <cell r="J167">
            <v>5.2</v>
          </cell>
          <cell r="K167">
            <v>3.5409999999999999</v>
          </cell>
          <cell r="L167">
            <v>-1.387</v>
          </cell>
          <cell r="M167">
            <v>5.8049999999999997</v>
          </cell>
          <cell r="N167">
            <v>-5.6909999999999998</v>
          </cell>
          <cell r="O167">
            <v>-1.244</v>
          </cell>
          <cell r="P167">
            <v>-11.06</v>
          </cell>
          <cell r="Q167">
            <v>-8.2520000000000007</v>
          </cell>
          <cell r="R167">
            <v>-5.7069999999999999</v>
          </cell>
          <cell r="S167">
            <v>-4.8419999999999996</v>
          </cell>
          <cell r="T167">
            <v>-8.8480000000000008</v>
          </cell>
          <cell r="U167">
            <v>-8.5630000000000006</v>
          </cell>
          <cell r="V167">
            <v>-4.6459999999999999</v>
          </cell>
          <cell r="W167">
            <v>-0.68799999999999994</v>
          </cell>
          <cell r="X167">
            <v>-8.2759999999999998</v>
          </cell>
          <cell r="Y167">
            <v>-2.6739999999999999</v>
          </cell>
          <cell r="Z167">
            <v>-6.0209999999999999</v>
          </cell>
          <cell r="AA167">
            <v>-1.6850000000000001</v>
          </cell>
          <cell r="AB167">
            <v>0.60499999999999998</v>
          </cell>
          <cell r="AC167">
            <v>0.64700000000000002</v>
          </cell>
          <cell r="AD167">
            <v>0.38600000000000001</v>
          </cell>
          <cell r="AE167">
            <v>-4.9829999999999997</v>
          </cell>
          <cell r="AF167">
            <v>-5.508</v>
          </cell>
          <cell r="AG167">
            <v>-5.5339999999999998</v>
          </cell>
          <cell r="AH167">
            <v>-8.0749999999999993</v>
          </cell>
          <cell r="AI167">
            <v>-7.7590000000000003</v>
          </cell>
          <cell r="AJ167">
            <v>-3.94</v>
          </cell>
          <cell r="AK167">
            <v>-3.9580000000000002</v>
          </cell>
          <cell r="AL167">
            <v>-3.7549999999999999</v>
          </cell>
          <cell r="AM167">
            <v>-2.6469999999999998</v>
          </cell>
          <cell r="AN167">
            <v>-3.58</v>
          </cell>
          <cell r="AO167">
            <v>-3.2629999999999999</v>
          </cell>
          <cell r="AP167">
            <v>-3.1680000000000001</v>
          </cell>
          <cell r="AQ167">
            <v>-3.2589999999999999</v>
          </cell>
          <cell r="AR167">
            <v>-4.9718636363636364</v>
          </cell>
        </row>
        <row r="168">
          <cell r="A168" t="str">
            <v>Trinidad and Tobago</v>
          </cell>
          <cell r="B168" t="str">
            <v>Current account balance</v>
          </cell>
          <cell r="C168" t="str">
            <v>Percent of GDP</v>
          </cell>
          <cell r="E168" t="str">
            <v>See notes for:  Gross domestic product, current prices (National currency) Current account balance (U.S. dollars).</v>
          </cell>
          <cell r="F168">
            <v>5.7240000000000002</v>
          </cell>
          <cell r="G168">
            <v>5.93</v>
          </cell>
          <cell r="H168">
            <v>-7.3639999999999999</v>
          </cell>
          <cell r="I168">
            <v>-12.192</v>
          </cell>
          <cell r="J168">
            <v>-6.016</v>
          </cell>
          <cell r="K168">
            <v>-0.63600000000000001</v>
          </cell>
          <cell r="L168">
            <v>-8.5920000000000005</v>
          </cell>
          <cell r="M168">
            <v>-4.6890000000000001</v>
          </cell>
          <cell r="N168">
            <v>-1.9670000000000001</v>
          </cell>
          <cell r="O168">
            <v>-0.89200000000000002</v>
          </cell>
          <cell r="P168">
            <v>9.0559999999999992</v>
          </cell>
          <cell r="Q168">
            <v>-0.09</v>
          </cell>
          <cell r="R168">
            <v>2.6120000000000001</v>
          </cell>
          <cell r="S168">
            <v>2.4689999999999999</v>
          </cell>
          <cell r="T168">
            <v>4.4029999999999996</v>
          </cell>
          <cell r="U168">
            <v>5.5129999999999999</v>
          </cell>
          <cell r="V168">
            <v>1.8260000000000001</v>
          </cell>
          <cell r="W168">
            <v>-10.694000000000001</v>
          </cell>
          <cell r="X168">
            <v>-10.648</v>
          </cell>
          <cell r="Y168">
            <v>0.45100000000000001</v>
          </cell>
          <cell r="Z168">
            <v>6.67</v>
          </cell>
          <cell r="AA168">
            <v>5.0380000000000003</v>
          </cell>
          <cell r="AB168">
            <v>0.85099999999999998</v>
          </cell>
          <cell r="AC168">
            <v>8.7200000000000006</v>
          </cell>
          <cell r="AD168">
            <v>12.409000000000001</v>
          </cell>
          <cell r="AE168">
            <v>22.481000000000002</v>
          </cell>
          <cell r="AF168">
            <v>39.582999999999998</v>
          </cell>
          <cell r="AG168">
            <v>24.786000000000001</v>
          </cell>
          <cell r="AH168">
            <v>30.562999999999999</v>
          </cell>
          <cell r="AI168">
            <v>8.2089999999999996</v>
          </cell>
          <cell r="AJ168">
            <v>19.856999999999999</v>
          </cell>
          <cell r="AK168">
            <v>20.724</v>
          </cell>
          <cell r="AL168">
            <v>19.995999999999999</v>
          </cell>
          <cell r="AM168">
            <v>18.178000000000001</v>
          </cell>
          <cell r="AN168">
            <v>16.405000000000001</v>
          </cell>
          <cell r="AO168">
            <v>14.602</v>
          </cell>
          <cell r="AP168">
            <v>12.32</v>
          </cell>
          <cell r="AQ168">
            <v>10.138999999999999</v>
          </cell>
          <cell r="AR168">
            <v>9.308590909090908</v>
          </cell>
        </row>
        <row r="169">
          <cell r="A169" t="str">
            <v>Tunisia</v>
          </cell>
          <cell r="B169" t="str">
            <v>Current account balance</v>
          </cell>
          <cell r="C169" t="str">
            <v>Percent of GDP</v>
          </cell>
          <cell r="E169" t="str">
            <v>See notes for:  Gross domestic product, current prices (National currency) Current account balance (U.S. dollars).</v>
          </cell>
          <cell r="F169">
            <v>-3.7719999999999998</v>
          </cell>
          <cell r="G169">
            <v>-8.8309999999999995</v>
          </cell>
          <cell r="H169">
            <v>-10.632</v>
          </cell>
          <cell r="I169">
            <v>-8.1760000000000002</v>
          </cell>
          <cell r="J169">
            <v>-11.601000000000001</v>
          </cell>
          <cell r="K169">
            <v>-6.375</v>
          </cell>
          <cell r="L169">
            <v>-7.1310000000000002</v>
          </cell>
          <cell r="M169">
            <v>-0.92400000000000004</v>
          </cell>
          <cell r="N169">
            <v>0.872</v>
          </cell>
          <cell r="O169">
            <v>-2.802</v>
          </cell>
          <cell r="P169">
            <v>-5.0220000000000002</v>
          </cell>
          <cell r="Q169">
            <v>-4.0309999999999997</v>
          </cell>
          <cell r="R169">
            <v>-7.0860000000000003</v>
          </cell>
          <cell r="S169">
            <v>-7.9989999999999997</v>
          </cell>
          <cell r="T169">
            <v>-3.8090000000000002</v>
          </cell>
          <cell r="U169">
            <v>-3.9239999999999999</v>
          </cell>
          <cell r="V169">
            <v>-2.226</v>
          </cell>
          <cell r="W169">
            <v>-2.86</v>
          </cell>
          <cell r="X169">
            <v>-3.0960000000000001</v>
          </cell>
          <cell r="Y169">
            <v>-1.9510000000000001</v>
          </cell>
          <cell r="Z169">
            <v>-3.8239999999999998</v>
          </cell>
          <cell r="AA169">
            <v>-4.6280000000000001</v>
          </cell>
          <cell r="AB169">
            <v>-3.2290000000000001</v>
          </cell>
          <cell r="AC169">
            <v>-2.6789999999999998</v>
          </cell>
          <cell r="AD169">
            <v>-2.4420000000000002</v>
          </cell>
          <cell r="AE169">
            <v>-0.92800000000000005</v>
          </cell>
          <cell r="AF169">
            <v>-1.802</v>
          </cell>
          <cell r="AG169">
            <v>-2.355</v>
          </cell>
          <cell r="AH169">
            <v>-3.8140000000000001</v>
          </cell>
          <cell r="AI169">
            <v>-2.835</v>
          </cell>
          <cell r="AJ169">
            <v>-4.7960000000000003</v>
          </cell>
          <cell r="AK169">
            <v>-7.444</v>
          </cell>
          <cell r="AL169">
            <v>-7.0640000000000001</v>
          </cell>
          <cell r="AM169">
            <v>-7.1059999999999999</v>
          </cell>
          <cell r="AN169">
            <v>-6.7430000000000003</v>
          </cell>
          <cell r="AO169">
            <v>-6.5620000000000003</v>
          </cell>
          <cell r="AP169">
            <v>-6.1639999999999997</v>
          </cell>
          <cell r="AQ169">
            <v>-5.7720000000000002</v>
          </cell>
          <cell r="AR169">
            <v>-3.7627272727272723</v>
          </cell>
        </row>
        <row r="170">
          <cell r="A170" t="str">
            <v>Turkey</v>
          </cell>
          <cell r="B170" t="str">
            <v>Current account balance</v>
          </cell>
          <cell r="C170" t="str">
            <v>Percent of GDP</v>
          </cell>
          <cell r="E170" t="str">
            <v>See notes for:  Gross domestic product, current prices (National currency) Current account balance (U.S. dollars).</v>
          </cell>
          <cell r="F170">
            <v>-3.278</v>
          </cell>
          <cell r="G170">
            <v>-1.9910000000000001</v>
          </cell>
          <cell r="H170">
            <v>-1.097</v>
          </cell>
          <cell r="I170">
            <v>-2.319</v>
          </cell>
          <cell r="J170">
            <v>-1.784</v>
          </cell>
          <cell r="K170">
            <v>-1.121</v>
          </cell>
          <cell r="L170">
            <v>-1.4390000000000001</v>
          </cell>
          <cell r="M170">
            <v>-0.68799999999999994</v>
          </cell>
          <cell r="N170">
            <v>1.3069999999999999</v>
          </cell>
          <cell r="O170">
            <v>0.66700000000000004</v>
          </cell>
          <cell r="P170">
            <v>-1.2969999999999999</v>
          </cell>
          <cell r="Q170">
            <v>-3.6999999999999998E-2</v>
          </cell>
          <cell r="R170">
            <v>-0.45600000000000002</v>
          </cell>
          <cell r="S170">
            <v>-3.2069999999999999</v>
          </cell>
          <cell r="T170">
            <v>0.28499999999999998</v>
          </cell>
          <cell r="U170">
            <v>-2.3759999999999999</v>
          </cell>
          <cell r="V170">
            <v>-0.999</v>
          </cell>
          <cell r="W170">
            <v>-1.034</v>
          </cell>
          <cell r="X170">
            <v>0.8</v>
          </cell>
          <cell r="Y170">
            <v>-0.37</v>
          </cell>
          <cell r="Z170">
            <v>-3.7229999999999999</v>
          </cell>
          <cell r="AA170">
            <v>1.923</v>
          </cell>
          <cell r="AB170">
            <v>-0.27</v>
          </cell>
          <cell r="AC170">
            <v>-2.4780000000000002</v>
          </cell>
          <cell r="AD170">
            <v>-3.6789999999999998</v>
          </cell>
          <cell r="AE170">
            <v>-4.6219999999999999</v>
          </cell>
          <cell r="AF170">
            <v>-6.0940000000000003</v>
          </cell>
          <cell r="AG170">
            <v>-5.9210000000000003</v>
          </cell>
          <cell r="AH170">
            <v>-5.6859999999999999</v>
          </cell>
          <cell r="AI170">
            <v>-2.1760000000000002</v>
          </cell>
          <cell r="AJ170">
            <v>-6.35</v>
          </cell>
          <cell r="AK170">
            <v>-9.907</v>
          </cell>
          <cell r="AL170">
            <v>-8.7789999999999999</v>
          </cell>
          <cell r="AM170">
            <v>-8.1620000000000008</v>
          </cell>
          <cell r="AN170">
            <v>-7.8049999999999997</v>
          </cell>
          <cell r="AO170">
            <v>-7.548</v>
          </cell>
          <cell r="AP170">
            <v>-7.6</v>
          </cell>
          <cell r="AQ170">
            <v>-7.9359999999999999</v>
          </cell>
          <cell r="AR170">
            <v>-2.6215454545454548</v>
          </cell>
        </row>
        <row r="171">
          <cell r="A171" t="str">
            <v>Turkmenistan</v>
          </cell>
          <cell r="B171" t="str">
            <v>Current account balance</v>
          </cell>
          <cell r="C171" t="str">
            <v>Percent of GDP</v>
          </cell>
          <cell r="E171" t="str">
            <v>See notes for:  Gross domestic product, current prices (National currency) Current account balance (U.S. dollars).</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v>0</v>
          </cell>
          <cell r="S171">
            <v>0</v>
          </cell>
          <cell r="T171">
            <v>0</v>
          </cell>
          <cell r="U171">
            <v>0</v>
          </cell>
          <cell r="V171">
            <v>7.4999999999999997E-2</v>
          </cell>
          <cell r="W171">
            <v>-21.625</v>
          </cell>
          <cell r="X171">
            <v>-32.654000000000003</v>
          </cell>
          <cell r="Y171">
            <v>-14.811999999999999</v>
          </cell>
          <cell r="Z171">
            <v>8.2089999999999996</v>
          </cell>
          <cell r="AA171">
            <v>1.653</v>
          </cell>
          <cell r="AB171">
            <v>6.6989999999999998</v>
          </cell>
          <cell r="AC171">
            <v>2.6629999999999998</v>
          </cell>
          <cell r="AD171">
            <v>0.57899999999999996</v>
          </cell>
          <cell r="AE171">
            <v>5.093</v>
          </cell>
          <cell r="AF171">
            <v>15.664</v>
          </cell>
          <cell r="AG171">
            <v>15.548</v>
          </cell>
          <cell r="AH171">
            <v>16.547000000000001</v>
          </cell>
          <cell r="AI171">
            <v>-15.986000000000001</v>
          </cell>
          <cell r="AJ171">
            <v>-11.743</v>
          </cell>
          <cell r="AK171">
            <v>1.8089999999999999</v>
          </cell>
          <cell r="AL171">
            <v>2.1179999999999999</v>
          </cell>
          <cell r="AM171">
            <v>1.256</v>
          </cell>
          <cell r="AN171">
            <v>1.837</v>
          </cell>
          <cell r="AO171">
            <v>2.9609999999999999</v>
          </cell>
          <cell r="AP171">
            <v>1.4470000000000001</v>
          </cell>
          <cell r="AQ171">
            <v>0.245</v>
          </cell>
          <cell r="AR171">
            <v>-1.1140500000000002</v>
          </cell>
        </row>
        <row r="172">
          <cell r="A172" t="str">
            <v>Tuvalu</v>
          </cell>
          <cell r="B172" t="str">
            <v>Current account balance</v>
          </cell>
          <cell r="C172" t="str">
            <v>Percent of GDP</v>
          </cell>
          <cell r="E172" t="str">
            <v>See notes for:  Gross domestic product, current prices (National currency) Current account balance (U.S. dollars).</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-79.63</v>
          </cell>
          <cell r="AB172">
            <v>32.341999999999999</v>
          </cell>
          <cell r="AC172">
            <v>-16.617999999999999</v>
          </cell>
          <cell r="AD172">
            <v>-2.5230000000000001</v>
          </cell>
          <cell r="AE172">
            <v>14.9</v>
          </cell>
          <cell r="AF172">
            <v>14.266</v>
          </cell>
          <cell r="AG172">
            <v>0.36599999999999999</v>
          </cell>
          <cell r="AH172">
            <v>-31.366</v>
          </cell>
          <cell r="AI172">
            <v>14.86</v>
          </cell>
          <cell r="AJ172">
            <v>-15.477</v>
          </cell>
          <cell r="AK172">
            <v>-9.6379999999999999</v>
          </cell>
          <cell r="AL172">
            <v>-10.676</v>
          </cell>
          <cell r="AM172">
            <v>-10.018000000000001</v>
          </cell>
          <cell r="AN172">
            <v>-11.395</v>
          </cell>
          <cell r="AO172">
            <v>-13.051</v>
          </cell>
          <cell r="AP172">
            <v>-12.268000000000001</v>
          </cell>
          <cell r="AQ172">
            <v>-11.382</v>
          </cell>
          <cell r="AR172">
            <v>-7.1379999999999999</v>
          </cell>
        </row>
        <row r="173">
          <cell r="A173" t="str">
            <v>Uganda</v>
          </cell>
          <cell r="B173" t="str">
            <v>Current account balance</v>
          </cell>
          <cell r="C173" t="str">
            <v>Percent of GDP</v>
          </cell>
          <cell r="E173" t="str">
            <v>See notes for:  Gross domestic product, current prices (National currency) Current account balance (U.S. dollars).</v>
          </cell>
          <cell r="F173">
            <v>-3.069</v>
          </cell>
          <cell r="G173">
            <v>-1.4690000000000001</v>
          </cell>
          <cell r="H173">
            <v>-2.5590000000000002</v>
          </cell>
          <cell r="I173">
            <v>-0.73</v>
          </cell>
          <cell r="J173">
            <v>-0.39500000000000002</v>
          </cell>
          <cell r="K173">
            <v>1.127</v>
          </cell>
          <cell r="L173">
            <v>-1.8140000000000001</v>
          </cell>
          <cell r="M173">
            <v>-0.86799999999999999</v>
          </cell>
          <cell r="N173">
            <v>-1.4259999999999999</v>
          </cell>
          <cell r="O173">
            <v>-2.5630000000000002</v>
          </cell>
          <cell r="P173">
            <v>-5.9059999999999997</v>
          </cell>
          <cell r="Q173">
            <v>-11.162000000000001</v>
          </cell>
          <cell r="R173">
            <v>-5.1120000000000001</v>
          </cell>
          <cell r="S173">
            <v>-8.6869999999999994</v>
          </cell>
          <cell r="T173">
            <v>-0.39500000000000002</v>
          </cell>
          <cell r="U173">
            <v>-1.5620000000000001</v>
          </cell>
          <cell r="V173">
            <v>-7.0090000000000003</v>
          </cell>
          <cell r="W173">
            <v>-4.0679999999999996</v>
          </cell>
          <cell r="X173">
            <v>-7.516</v>
          </cell>
          <cell r="Y173">
            <v>-9.4190000000000005</v>
          </cell>
          <cell r="Z173">
            <v>-6.4809999999999999</v>
          </cell>
          <cell r="AA173">
            <v>-3.55</v>
          </cell>
          <cell r="AB173">
            <v>-4.5549999999999997</v>
          </cell>
          <cell r="AC173">
            <v>-4.6740000000000004</v>
          </cell>
          <cell r="AD173">
            <v>5.8999999999999997E-2</v>
          </cell>
          <cell r="AE173">
            <v>-1.41</v>
          </cell>
          <cell r="AF173">
            <v>-3.363</v>
          </cell>
          <cell r="AG173">
            <v>-3.073</v>
          </cell>
          <cell r="AH173">
            <v>-3.125</v>
          </cell>
          <cell r="AI173">
            <v>-8.6859999999999999</v>
          </cell>
          <cell r="AJ173">
            <v>-9.5690000000000008</v>
          </cell>
          <cell r="AK173">
            <v>-11.096</v>
          </cell>
          <cell r="AL173">
            <v>-12.488</v>
          </cell>
          <cell r="AM173">
            <v>-10.718</v>
          </cell>
          <cell r="AN173">
            <v>-12.092000000000001</v>
          </cell>
          <cell r="AO173">
            <v>-10.904</v>
          </cell>
          <cell r="AP173">
            <v>-9.6549999999999994</v>
          </cell>
          <cell r="AQ173">
            <v>-8.7330000000000005</v>
          </cell>
          <cell r="AR173">
            <v>-5.470863636363636</v>
          </cell>
        </row>
        <row r="174">
          <cell r="A174" t="str">
            <v>Ukraine</v>
          </cell>
          <cell r="B174" t="str">
            <v>Current account balance</v>
          </cell>
          <cell r="C174" t="str">
            <v>Percent of GDP</v>
          </cell>
          <cell r="E174" t="str">
            <v>See notes for:  Gross domestic product, current prices (National currency) Current account balance (U.S. dollars).</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-2.8889999999999998</v>
          </cell>
          <cell r="S174">
            <v>-2.5219999999999998</v>
          </cell>
          <cell r="T174">
            <v>-3.1640000000000001</v>
          </cell>
          <cell r="U174">
            <v>-3.113</v>
          </cell>
          <cell r="V174">
            <v>-2.657</v>
          </cell>
          <cell r="W174">
            <v>-2.6619999999999999</v>
          </cell>
          <cell r="X174">
            <v>-3.0939999999999999</v>
          </cell>
          <cell r="Y174">
            <v>5.25</v>
          </cell>
          <cell r="Z174">
            <v>4.7370000000000001</v>
          </cell>
          <cell r="AA174">
            <v>3.6890000000000001</v>
          </cell>
          <cell r="AB174">
            <v>7.4850000000000003</v>
          </cell>
          <cell r="AC174">
            <v>5.7670000000000003</v>
          </cell>
          <cell r="AD174">
            <v>10.648</v>
          </cell>
          <cell r="AE174">
            <v>2.9369999999999998</v>
          </cell>
          <cell r="AF174">
            <v>-1.5009999999999999</v>
          </cell>
          <cell r="AG174">
            <v>-3.694</v>
          </cell>
          <cell r="AH174">
            <v>-7.0860000000000003</v>
          </cell>
          <cell r="AI174">
            <v>-1.4770000000000001</v>
          </cell>
          <cell r="AJ174">
            <v>-2.1880000000000002</v>
          </cell>
          <cell r="AK174">
            <v>-5.6260000000000003</v>
          </cell>
          <cell r="AL174">
            <v>-5.9139999999999997</v>
          </cell>
          <cell r="AM174">
            <v>-5.2249999999999996</v>
          </cell>
          <cell r="AN174">
            <v>-4.8949999999999996</v>
          </cell>
          <cell r="AO174">
            <v>-4.9189999999999996</v>
          </cell>
          <cell r="AP174">
            <v>-5.0860000000000003</v>
          </cell>
          <cell r="AQ174">
            <v>-5.2859999999999996</v>
          </cell>
          <cell r="AR174">
            <v>-5.7999999999999961E-2</v>
          </cell>
        </row>
        <row r="175">
          <cell r="A175" t="str">
            <v>United Arab Emirates</v>
          </cell>
          <cell r="B175" t="str">
            <v>Current account balance</v>
          </cell>
          <cell r="C175" t="str">
            <v>Percent of GDP</v>
          </cell>
          <cell r="E175" t="str">
            <v>See notes for:  Gross domestic product, current prices (National currency) Current account balance (U.S. dollars).</v>
          </cell>
          <cell r="F175">
            <v>24.963999999999999</v>
          </cell>
          <cell r="G175">
            <v>23.917000000000002</v>
          </cell>
          <cell r="H175">
            <v>16.727</v>
          </cell>
          <cell r="I175">
            <v>13.715</v>
          </cell>
          <cell r="J175">
            <v>19.635999999999999</v>
          </cell>
          <cell r="K175">
            <v>18.530999999999999</v>
          </cell>
          <cell r="L175">
            <v>8.0440000000000005</v>
          </cell>
          <cell r="M175">
            <v>11.454000000000001</v>
          </cell>
          <cell r="N175">
            <v>7.657</v>
          </cell>
          <cell r="O175">
            <v>10.327</v>
          </cell>
          <cell r="P175">
            <v>16.178999999999998</v>
          </cell>
          <cell r="Q175">
            <v>2.726</v>
          </cell>
          <cell r="R175">
            <v>4.3559999999999999</v>
          </cell>
          <cell r="S175">
            <v>5.7009999999999996</v>
          </cell>
          <cell r="T175">
            <v>0.05</v>
          </cell>
          <cell r="U175">
            <v>0.16900000000000001</v>
          </cell>
          <cell r="V175">
            <v>6.1289999999999996</v>
          </cell>
          <cell r="W175">
            <v>10.952</v>
          </cell>
          <cell r="X175">
            <v>3.766</v>
          </cell>
          <cell r="Y175">
            <v>6.6459999999999999</v>
          </cell>
          <cell r="Z175">
            <v>16.071000000000002</v>
          </cell>
          <cell r="AA175">
            <v>8.8960000000000008</v>
          </cell>
          <cell r="AB175">
            <v>3.137</v>
          </cell>
          <cell r="AC175">
            <v>5.5860000000000003</v>
          </cell>
          <cell r="AD175">
            <v>6.0759999999999996</v>
          </cell>
          <cell r="AE175">
            <v>12.39</v>
          </cell>
          <cell r="AF175">
            <v>16.254000000000001</v>
          </cell>
          <cell r="AG175">
            <v>6.8710000000000004</v>
          </cell>
          <cell r="AH175">
            <v>7.8659999999999997</v>
          </cell>
          <cell r="AI175">
            <v>3.3559999999999999</v>
          </cell>
          <cell r="AJ175">
            <v>3.069</v>
          </cell>
          <cell r="AK175">
            <v>9.2490000000000006</v>
          </cell>
          <cell r="AL175">
            <v>10.343999999999999</v>
          </cell>
          <cell r="AM175">
            <v>10.374000000000001</v>
          </cell>
          <cell r="AN175">
            <v>9.9410000000000007</v>
          </cell>
          <cell r="AO175">
            <v>9.577</v>
          </cell>
          <cell r="AP175">
            <v>9.2880000000000003</v>
          </cell>
          <cell r="AQ175">
            <v>9.109</v>
          </cell>
          <cell r="AR175">
            <v>7.0679545454545432</v>
          </cell>
        </row>
        <row r="176">
          <cell r="A176" t="str">
            <v>United Kingdom</v>
          </cell>
          <cell r="B176" t="str">
            <v>Current account balance</v>
          </cell>
          <cell r="C176" t="str">
            <v>Percent of GDP</v>
          </cell>
          <cell r="E176" t="str">
            <v>See notes for:  Gross domestic product, current prices (National currency) Current account balance (U.S. dollars).</v>
          </cell>
          <cell r="F176">
            <v>0.746</v>
          </cell>
          <cell r="G176">
            <v>1.891</v>
          </cell>
          <cell r="H176">
            <v>0.79500000000000004</v>
          </cell>
          <cell r="I176">
            <v>0.40899999999999997</v>
          </cell>
          <cell r="J176">
            <v>-0.39200000000000002</v>
          </cell>
          <cell r="K176">
            <v>-0.158</v>
          </cell>
          <cell r="L176">
            <v>-0.92900000000000005</v>
          </cell>
          <cell r="M176">
            <v>-1.734</v>
          </cell>
          <cell r="N176">
            <v>-4.1189999999999998</v>
          </cell>
          <cell r="O176">
            <v>-4.8609999999999998</v>
          </cell>
          <cell r="P176">
            <v>-3.7810000000000001</v>
          </cell>
          <cell r="Q176">
            <v>-1.7729999999999999</v>
          </cell>
          <cell r="R176">
            <v>-2.0920000000000001</v>
          </cell>
          <cell r="S176">
            <v>-1.905</v>
          </cell>
          <cell r="T176">
            <v>-0.98099999999999998</v>
          </cell>
          <cell r="U176">
            <v>-1.236</v>
          </cell>
          <cell r="V176">
            <v>-0.80800000000000005</v>
          </cell>
          <cell r="W176">
            <v>-9.8000000000000004E-2</v>
          </cell>
          <cell r="X176">
            <v>-0.36899999999999999</v>
          </cell>
          <cell r="Y176">
            <v>-2.343</v>
          </cell>
          <cell r="Z176">
            <v>-2.6459999999999999</v>
          </cell>
          <cell r="AA176">
            <v>-2.0619999999999998</v>
          </cell>
          <cell r="AB176">
            <v>-1.7110000000000001</v>
          </cell>
          <cell r="AC176">
            <v>-1.613</v>
          </cell>
          <cell r="AD176">
            <v>-2.0699999999999998</v>
          </cell>
          <cell r="AE176">
            <v>-2.6040000000000001</v>
          </cell>
          <cell r="AF176">
            <v>-3.2440000000000002</v>
          </cell>
          <cell r="AG176">
            <v>-2.4769999999999999</v>
          </cell>
          <cell r="AH176">
            <v>-1.3779999999999999</v>
          </cell>
          <cell r="AI176">
            <v>-1.458</v>
          </cell>
          <cell r="AJ176">
            <v>-3.3180000000000001</v>
          </cell>
          <cell r="AK176">
            <v>-1.9219999999999999</v>
          </cell>
          <cell r="AL176">
            <v>-1.726</v>
          </cell>
          <cell r="AM176">
            <v>-1.1459999999999999</v>
          </cell>
          <cell r="AN176">
            <v>-0.84299999999999997</v>
          </cell>
          <cell r="AO176">
            <v>-0.435</v>
          </cell>
          <cell r="AP176">
            <v>-0.44700000000000001</v>
          </cell>
          <cell r="AQ176">
            <v>-0.54100000000000004</v>
          </cell>
          <cell r="AR176">
            <v>-1.9040454545454539</v>
          </cell>
        </row>
        <row r="177">
          <cell r="A177" t="str">
            <v>United States</v>
          </cell>
          <cell r="B177" t="str">
            <v>Current account balance</v>
          </cell>
          <cell r="C177" t="str">
            <v>Percent of GDP</v>
          </cell>
          <cell r="E177" t="str">
            <v>See notes for:  Gross domestic product, current prices (National currency) Current account balance (U.S. dollars).</v>
          </cell>
          <cell r="F177">
            <v>8.3000000000000004E-2</v>
          </cell>
          <cell r="G177">
            <v>0.161</v>
          </cell>
          <cell r="H177">
            <v>-0.17</v>
          </cell>
          <cell r="I177">
            <v>-1.095</v>
          </cell>
          <cell r="J177">
            <v>-2.4</v>
          </cell>
          <cell r="K177">
            <v>-2.802</v>
          </cell>
          <cell r="L177">
            <v>-3.3</v>
          </cell>
          <cell r="M177">
            <v>-3.3919999999999999</v>
          </cell>
          <cell r="N177">
            <v>-2.375</v>
          </cell>
          <cell r="O177">
            <v>-1.8149999999999999</v>
          </cell>
          <cell r="P177">
            <v>-1.361</v>
          </cell>
          <cell r="Q177">
            <v>4.8000000000000001E-2</v>
          </cell>
          <cell r="R177">
            <v>-0.81399999999999995</v>
          </cell>
          <cell r="S177">
            <v>-1.272</v>
          </cell>
          <cell r="T177">
            <v>-1.716</v>
          </cell>
          <cell r="U177">
            <v>-1.532</v>
          </cell>
          <cell r="V177">
            <v>-1.5920000000000001</v>
          </cell>
          <cell r="W177">
            <v>-1.6890000000000001</v>
          </cell>
          <cell r="X177">
            <v>-2.4460000000000002</v>
          </cell>
          <cell r="Y177">
            <v>-3.2250000000000001</v>
          </cell>
          <cell r="Z177">
            <v>-4.1840000000000002</v>
          </cell>
          <cell r="AA177">
            <v>-3.8559999999999999</v>
          </cell>
          <cell r="AB177">
            <v>-4.2960000000000003</v>
          </cell>
          <cell r="AC177">
            <v>-4.6589999999999998</v>
          </cell>
          <cell r="AD177">
            <v>-5.3029999999999999</v>
          </cell>
          <cell r="AE177">
            <v>-5.9080000000000004</v>
          </cell>
          <cell r="AF177">
            <v>-5.9850000000000003</v>
          </cell>
          <cell r="AG177">
            <v>-5.0629999999999997</v>
          </cell>
          <cell r="AH177">
            <v>-4.7380000000000004</v>
          </cell>
          <cell r="AI177">
            <v>-2.7010000000000001</v>
          </cell>
          <cell r="AJ177">
            <v>-3.242</v>
          </cell>
          <cell r="AK177">
            <v>-3.137</v>
          </cell>
          <cell r="AL177">
            <v>-3.2669999999999999</v>
          </cell>
          <cell r="AM177">
            <v>-3.0760000000000001</v>
          </cell>
          <cell r="AN177">
            <v>-3.0449999999999999</v>
          </cell>
          <cell r="AO177">
            <v>-3.157</v>
          </cell>
          <cell r="AP177">
            <v>-3.359</v>
          </cell>
          <cell r="AQ177">
            <v>-3.53</v>
          </cell>
          <cell r="AR177">
            <v>-3.1214090909090912</v>
          </cell>
        </row>
        <row r="178">
          <cell r="A178" t="str">
            <v>Uruguay</v>
          </cell>
          <cell r="B178" t="str">
            <v>Current account balance</v>
          </cell>
          <cell r="C178" t="str">
            <v>Percent of GDP</v>
          </cell>
          <cell r="E178" t="str">
            <v>See notes for:  Gross domestic product, current prices (National currency) Current account balance (U.S. dollars).</v>
          </cell>
          <cell r="F178">
            <v>-6.335</v>
          </cell>
          <cell r="G178">
            <v>-3.7610000000000001</v>
          </cell>
          <cell r="H178">
            <v>-4.3970000000000002</v>
          </cell>
          <cell r="I178">
            <v>-3.3570000000000002</v>
          </cell>
          <cell r="J178">
            <v>-2.6589999999999998</v>
          </cell>
          <cell r="K178">
            <v>-2.0739999999999998</v>
          </cell>
          <cell r="L178">
            <v>1.1499999999999999</v>
          </cell>
          <cell r="M178">
            <v>-1.544</v>
          </cell>
          <cell r="N178">
            <v>0.32400000000000001</v>
          </cell>
          <cell r="O178">
            <v>1.377</v>
          </cell>
          <cell r="P178">
            <v>1.8109999999999999</v>
          </cell>
          <cell r="Q178">
            <v>0.34300000000000003</v>
          </cell>
          <cell r="R178">
            <v>-0.81299999999999994</v>
          </cell>
          <cell r="S178">
            <v>-1.4710000000000001</v>
          </cell>
          <cell r="T178">
            <v>-2.2709999999999999</v>
          </cell>
          <cell r="U178">
            <v>-0.997</v>
          </cell>
          <cell r="V178">
            <v>-1.03</v>
          </cell>
          <cell r="W178">
            <v>-1.1990000000000001</v>
          </cell>
          <cell r="X178">
            <v>-1.873</v>
          </cell>
          <cell r="Y178">
            <v>-2.0939999999999999</v>
          </cell>
          <cell r="Z178">
            <v>-2.4809999999999999</v>
          </cell>
          <cell r="AA178">
            <v>-2.3809999999999998</v>
          </cell>
          <cell r="AB178">
            <v>2.851</v>
          </cell>
          <cell r="AC178">
            <v>-0.72299999999999998</v>
          </cell>
          <cell r="AD178">
            <v>2.3E-2</v>
          </cell>
          <cell r="AE178">
            <v>0.24199999999999999</v>
          </cell>
          <cell r="AF178">
            <v>-2.0009999999999999</v>
          </cell>
          <cell r="AG178">
            <v>-0.94199999999999995</v>
          </cell>
          <cell r="AH178">
            <v>-5.694</v>
          </cell>
          <cell r="AI178">
            <v>-0.376</v>
          </cell>
          <cell r="AJ178">
            <v>-1.1839999999999999</v>
          </cell>
          <cell r="AK178">
            <v>-2.2090000000000001</v>
          </cell>
          <cell r="AL178">
            <v>-3.6320000000000001</v>
          </cell>
          <cell r="AM178">
            <v>-3.18</v>
          </cell>
          <cell r="AN178">
            <v>-2.64</v>
          </cell>
          <cell r="AO178">
            <v>-2.327</v>
          </cell>
          <cell r="AP178">
            <v>-2.0249999999999999</v>
          </cell>
          <cell r="AQ178">
            <v>-1.671</v>
          </cell>
          <cell r="AR178">
            <v>-1.1122272727272728</v>
          </cell>
        </row>
        <row r="179">
          <cell r="A179" t="str">
            <v>Uzbekistan</v>
          </cell>
          <cell r="B179" t="str">
            <v>Current account balance</v>
          </cell>
          <cell r="C179" t="str">
            <v>Percent of GDP</v>
          </cell>
          <cell r="E179" t="str">
            <v>See notes for:  Gross domestic product, current prices (National currency) Current account balance (U.S. dollars).</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-6.6369999999999996</v>
          </cell>
          <cell r="S179">
            <v>-7.9790000000000001</v>
          </cell>
          <cell r="T179">
            <v>1.8089999999999999</v>
          </cell>
          <cell r="U179">
            <v>-0.19700000000000001</v>
          </cell>
          <cell r="V179">
            <v>-7.0389999999999997</v>
          </cell>
          <cell r="W179">
            <v>-3.9710000000000001</v>
          </cell>
          <cell r="X179">
            <v>-0.68200000000000005</v>
          </cell>
          <cell r="Y179">
            <v>-0.95699999999999996</v>
          </cell>
          <cell r="Z179">
            <v>1.7869999999999999</v>
          </cell>
          <cell r="AA179">
            <v>-0.97599999999999998</v>
          </cell>
          <cell r="AB179">
            <v>1.2010000000000001</v>
          </cell>
          <cell r="AC179">
            <v>5.7960000000000003</v>
          </cell>
          <cell r="AD179">
            <v>7.1619999999999999</v>
          </cell>
          <cell r="AE179">
            <v>7.6660000000000004</v>
          </cell>
          <cell r="AF179">
            <v>9.1150000000000002</v>
          </cell>
          <cell r="AG179">
            <v>7.3150000000000004</v>
          </cell>
          <cell r="AH179">
            <v>8.6890000000000001</v>
          </cell>
          <cell r="AI179">
            <v>2.1960000000000002</v>
          </cell>
          <cell r="AJ179">
            <v>6.1520000000000001</v>
          </cell>
          <cell r="AK179">
            <v>5.78</v>
          </cell>
          <cell r="AL179">
            <v>2.8490000000000002</v>
          </cell>
          <cell r="AM179">
            <v>3.0459999999999998</v>
          </cell>
          <cell r="AN179">
            <v>2.7130000000000001</v>
          </cell>
          <cell r="AO179">
            <v>2.3119999999999998</v>
          </cell>
          <cell r="AP179">
            <v>1.7769999999999999</v>
          </cell>
          <cell r="AQ179">
            <v>1.2170000000000001</v>
          </cell>
          <cell r="AR179">
            <v>1.8115000000000001</v>
          </cell>
        </row>
        <row r="180">
          <cell r="A180" t="str">
            <v>Vanuatu</v>
          </cell>
          <cell r="B180" t="str">
            <v>Current account balance</v>
          </cell>
          <cell r="C180" t="str">
            <v>Percent of GDP</v>
          </cell>
          <cell r="E180" t="str">
            <v>See notes for:  Gross domestic product, current prices (National currency) Current account balance (U.S. dollars).</v>
          </cell>
          <cell r="F180">
            <v>0.95499999999999996</v>
          </cell>
          <cell r="G180">
            <v>12.34</v>
          </cell>
          <cell r="H180">
            <v>10.34</v>
          </cell>
          <cell r="I180">
            <v>7.984</v>
          </cell>
          <cell r="J180">
            <v>15.127000000000001</v>
          </cell>
          <cell r="K180">
            <v>1.0620000000000001</v>
          </cell>
          <cell r="L180">
            <v>4.7560000000000002</v>
          </cell>
          <cell r="M180">
            <v>9.51</v>
          </cell>
          <cell r="N180">
            <v>1.6970000000000001</v>
          </cell>
          <cell r="O180">
            <v>7.6050000000000004</v>
          </cell>
          <cell r="P180">
            <v>2.742</v>
          </cell>
          <cell r="Q180">
            <v>-2.7280000000000002</v>
          </cell>
          <cell r="R180">
            <v>-2.5619999999999998</v>
          </cell>
          <cell r="S180">
            <v>-1.268</v>
          </cell>
          <cell r="T180">
            <v>-3.4780000000000002</v>
          </cell>
          <cell r="U180">
            <v>-2.153</v>
          </cell>
          <cell r="V180">
            <v>-2.1709999999999998</v>
          </cell>
          <cell r="W180">
            <v>-0.89900000000000002</v>
          </cell>
          <cell r="X180">
            <v>2.38</v>
          </cell>
          <cell r="Y180">
            <v>-4.5430000000000001</v>
          </cell>
          <cell r="Z180">
            <v>1.7529999999999999</v>
          </cell>
          <cell r="AA180">
            <v>1.827</v>
          </cell>
          <cell r="AB180">
            <v>-4.7300000000000004</v>
          </cell>
          <cell r="AC180">
            <v>-5.8920000000000003</v>
          </cell>
          <cell r="AD180">
            <v>-4.4939999999999998</v>
          </cell>
          <cell r="AE180">
            <v>-8.7729999999999997</v>
          </cell>
          <cell r="AF180">
            <v>-6.0389999999999997</v>
          </cell>
          <cell r="AG180">
            <v>-8.0259999999999998</v>
          </cell>
          <cell r="AH180">
            <v>-11.382999999999999</v>
          </cell>
          <cell r="AI180">
            <v>-7.1050000000000004</v>
          </cell>
          <cell r="AJ180">
            <v>-6.04</v>
          </cell>
          <cell r="AK180">
            <v>-6.319</v>
          </cell>
          <cell r="AL180">
            <v>-7.1989999999999998</v>
          </cell>
          <cell r="AM180">
            <v>-7.0430000000000001</v>
          </cell>
          <cell r="AN180">
            <v>-7.0369999999999999</v>
          </cell>
          <cell r="AO180">
            <v>-7.0149999999999997</v>
          </cell>
          <cell r="AP180">
            <v>-6.8659999999999997</v>
          </cell>
          <cell r="AQ180">
            <v>-6.7069999999999999</v>
          </cell>
          <cell r="AR180">
            <v>-3.631863636363637</v>
          </cell>
        </row>
        <row r="181">
          <cell r="A181" t="str">
            <v>Venezuela</v>
          </cell>
          <cell r="B181" t="str">
            <v>Current account balance</v>
          </cell>
          <cell r="C181" t="str">
            <v>Percent of GDP</v>
          </cell>
          <cell r="E181" t="str">
            <v>See notes for:  Gross domestic product, current prices (National currency) Current account balance (U.S. dollars).</v>
          </cell>
          <cell r="F181">
            <v>7.4109999999999996</v>
          </cell>
          <cell r="G181">
            <v>5.66</v>
          </cell>
          <cell r="H181">
            <v>-4.8470000000000004</v>
          </cell>
          <cell r="I181">
            <v>6.0279999999999996</v>
          </cell>
          <cell r="J181">
            <v>8.7240000000000002</v>
          </cell>
          <cell r="K181">
            <v>6.2089999999999996</v>
          </cell>
          <cell r="L181">
            <v>-3.2639999999999998</v>
          </cell>
          <cell r="M181">
            <v>-2.9670000000000001</v>
          </cell>
          <cell r="N181">
            <v>-9.1739999999999995</v>
          </cell>
          <cell r="O181">
            <v>5.46</v>
          </cell>
          <cell r="P181">
            <v>17.465</v>
          </cell>
          <cell r="Q181">
            <v>3.6040000000000001</v>
          </cell>
          <cell r="R181">
            <v>-6.2130000000000001</v>
          </cell>
          <cell r="S181">
            <v>-3.3290000000000002</v>
          </cell>
          <cell r="T181">
            <v>4.4950000000000001</v>
          </cell>
          <cell r="U181">
            <v>2.7589999999999999</v>
          </cell>
          <cell r="V181">
            <v>12.744</v>
          </cell>
          <cell r="W181">
            <v>4.3470000000000004</v>
          </cell>
          <cell r="X181">
            <v>-4.8520000000000003</v>
          </cell>
          <cell r="Y181">
            <v>2.1560000000000001</v>
          </cell>
          <cell r="Z181">
            <v>10.118</v>
          </cell>
          <cell r="AA181">
            <v>1.613</v>
          </cell>
          <cell r="AB181">
            <v>8.1809999999999992</v>
          </cell>
          <cell r="AC181">
            <v>14.137</v>
          </cell>
          <cell r="AD181">
            <v>13.757999999999999</v>
          </cell>
          <cell r="AE181">
            <v>17.716000000000001</v>
          </cell>
          <cell r="AF181">
            <v>14.827</v>
          </cell>
          <cell r="AG181">
            <v>8.6940000000000008</v>
          </cell>
          <cell r="AH181">
            <v>11.864000000000001</v>
          </cell>
          <cell r="AI181">
            <v>2.6019999999999999</v>
          </cell>
          <cell r="AJ181">
            <v>4.8780000000000001</v>
          </cell>
          <cell r="AK181">
            <v>8.6129999999999995</v>
          </cell>
          <cell r="AL181">
            <v>7.367</v>
          </cell>
          <cell r="AM181">
            <v>5.6260000000000003</v>
          </cell>
          <cell r="AN181">
            <v>4.4960000000000004</v>
          </cell>
          <cell r="AO181">
            <v>3.1760000000000002</v>
          </cell>
          <cell r="AP181">
            <v>2.2509999999999999</v>
          </cell>
          <cell r="AQ181">
            <v>1.9930000000000001</v>
          </cell>
          <cell r="AR181">
            <v>6.8262272727272713</v>
          </cell>
        </row>
        <row r="182">
          <cell r="A182" t="str">
            <v>Vietnam</v>
          </cell>
          <cell r="B182" t="str">
            <v>Current account balance</v>
          </cell>
          <cell r="C182" t="str">
            <v>Percent of GDP</v>
          </cell>
          <cell r="E182" t="str">
            <v>See notes for:  Gross domestic product, current prices (National currency) Current account balance (U.S. dollars).</v>
          </cell>
          <cell r="F182">
            <v>-2.0299999999999998</v>
          </cell>
          <cell r="G182">
            <v>-5.3289999999999997</v>
          </cell>
          <cell r="H182">
            <v>-3.3450000000000002</v>
          </cell>
          <cell r="I182">
            <v>-2.4710000000000001</v>
          </cell>
          <cell r="J182">
            <v>-2.0339999999999998</v>
          </cell>
          <cell r="K182">
            <v>-6.2869999999999999</v>
          </cell>
          <cell r="L182">
            <v>-4.3689999999999998</v>
          </cell>
          <cell r="M182">
            <v>-3.3010000000000002</v>
          </cell>
          <cell r="N182">
            <v>-3.31</v>
          </cell>
          <cell r="O182">
            <v>-9.2799999999999994</v>
          </cell>
          <cell r="P182">
            <v>-4.0019999999999998</v>
          </cell>
          <cell r="Q182">
            <v>-1.746</v>
          </cell>
          <cell r="R182">
            <v>-7.8E-2</v>
          </cell>
          <cell r="S182">
            <v>-10.583</v>
          </cell>
          <cell r="T182">
            <v>-11.5</v>
          </cell>
          <cell r="U182">
            <v>-1.2210000000000001</v>
          </cell>
          <cell r="V182">
            <v>-8.1809999999999992</v>
          </cell>
          <cell r="W182">
            <v>-5.6820000000000004</v>
          </cell>
          <cell r="X182">
            <v>-3.944</v>
          </cell>
          <cell r="Y182">
            <v>4.101</v>
          </cell>
          <cell r="Z182">
            <v>3.548</v>
          </cell>
          <cell r="AA182">
            <v>2.8290000000000002</v>
          </cell>
          <cell r="AB182">
            <v>-1.786</v>
          </cell>
          <cell r="AC182">
            <v>-4.8810000000000002</v>
          </cell>
          <cell r="AD182">
            <v>-3.5</v>
          </cell>
          <cell r="AE182">
            <v>-1.0580000000000001</v>
          </cell>
          <cell r="AF182">
            <v>-0.26900000000000002</v>
          </cell>
          <cell r="AG182">
            <v>-9.8320000000000007</v>
          </cell>
          <cell r="AH182">
            <v>-11.945</v>
          </cell>
          <cell r="AI182">
            <v>-6.5640000000000001</v>
          </cell>
          <cell r="AJ182">
            <v>-4.1390000000000002</v>
          </cell>
          <cell r="AK182">
            <v>-0.54</v>
          </cell>
          <cell r="AL182">
            <v>-1.579</v>
          </cell>
          <cell r="AM182">
            <v>-1.3580000000000001</v>
          </cell>
          <cell r="AN182">
            <v>-1.2470000000000001</v>
          </cell>
          <cell r="AO182">
            <v>-1.4550000000000001</v>
          </cell>
          <cell r="AP182">
            <v>-1.35</v>
          </cell>
          <cell r="AQ182">
            <v>-1.1819999999999999</v>
          </cell>
          <cell r="AR182">
            <v>-3.6805909090909097</v>
          </cell>
        </row>
        <row r="183">
          <cell r="A183" t="str">
            <v>Republic of Yemen</v>
          </cell>
          <cell r="B183" t="str">
            <v>Current account balance</v>
          </cell>
          <cell r="C183" t="str">
            <v>Percent of GDP</v>
          </cell>
          <cell r="E183" t="str">
            <v>See notes for:  Gross domestic product, current prices (National currency) Current account balance (U.S. dollars).</v>
          </cell>
          <cell r="F183" t="str">
            <v>n/a</v>
          </cell>
          <cell r="G183" t="str">
            <v>n/a</v>
          </cell>
          <cell r="H183" t="str">
            <v>n/a</v>
          </cell>
          <cell r="I183" t="str">
            <v>n/a</v>
          </cell>
          <cell r="J183" t="str">
            <v>n/a</v>
          </cell>
          <cell r="K183" t="str">
            <v>n/a</v>
          </cell>
          <cell r="L183" t="str">
            <v>n/a</v>
          </cell>
          <cell r="M183" t="str">
            <v>n/a</v>
          </cell>
          <cell r="N183" t="str">
            <v>n/a</v>
          </cell>
          <cell r="O183" t="str">
            <v>n/a</v>
          </cell>
          <cell r="P183">
            <v>5.83</v>
          </cell>
          <cell r="Q183">
            <v>-3.4079999999999999</v>
          </cell>
          <cell r="R183">
            <v>-2.3050000000000002</v>
          </cell>
          <cell r="S183">
            <v>-2.149</v>
          </cell>
          <cell r="T183">
            <v>0.97499999999999998</v>
          </cell>
          <cell r="U183">
            <v>0.30199999999999999</v>
          </cell>
          <cell r="V183">
            <v>0.89700000000000002</v>
          </cell>
          <cell r="W183">
            <v>0.32100000000000001</v>
          </cell>
          <cell r="X183">
            <v>-5.0339999999999998</v>
          </cell>
          <cell r="Y183">
            <v>7.1950000000000003</v>
          </cell>
          <cell r="Z183">
            <v>13.808999999999999</v>
          </cell>
          <cell r="AA183">
            <v>6.8090000000000002</v>
          </cell>
          <cell r="AB183">
            <v>4.1459999999999999</v>
          </cell>
          <cell r="AC183">
            <v>1.492</v>
          </cell>
          <cell r="AD183">
            <v>1.62</v>
          </cell>
          <cell r="AE183">
            <v>3.7839999999999998</v>
          </cell>
          <cell r="AF183">
            <v>1.079</v>
          </cell>
          <cell r="AG183">
            <v>-6.9669999999999996</v>
          </cell>
          <cell r="AH183">
            <v>-4.6500000000000004</v>
          </cell>
          <cell r="AI183">
            <v>-10.206</v>
          </cell>
          <cell r="AJ183">
            <v>-3.714</v>
          </cell>
          <cell r="AK183">
            <v>-3.4510000000000001</v>
          </cell>
          <cell r="AL183">
            <v>-0.99299999999999999</v>
          </cell>
          <cell r="AM183">
            <v>-3.9260000000000002</v>
          </cell>
          <cell r="AN183">
            <v>-4.5170000000000003</v>
          </cell>
          <cell r="AO183">
            <v>-4.6680000000000001</v>
          </cell>
          <cell r="AP183">
            <v>-4.8129999999999997</v>
          </cell>
          <cell r="AQ183">
            <v>-5.2060000000000004</v>
          </cell>
          <cell r="AR183">
            <v>0.28977272727272768</v>
          </cell>
        </row>
        <row r="184">
          <cell r="A184" t="str">
            <v>Zambia</v>
          </cell>
          <cell r="B184" t="str">
            <v>Current account balance</v>
          </cell>
          <cell r="C184" t="str">
            <v>Percent of GDP</v>
          </cell>
          <cell r="E184" t="str">
            <v>See notes for:  Gross domestic product, current prices (National currency) Current account balance (U.S. dollars).</v>
          </cell>
          <cell r="F184">
            <v>-15.077999999999999</v>
          </cell>
          <cell r="G184">
            <v>-21.54</v>
          </cell>
          <cell r="H184">
            <v>-19.033999999999999</v>
          </cell>
          <cell r="I184">
            <v>-9.8049999999999997</v>
          </cell>
          <cell r="J184">
            <v>-12.035</v>
          </cell>
          <cell r="K184">
            <v>-13.362</v>
          </cell>
          <cell r="L184">
            <v>-15.877000000000001</v>
          </cell>
          <cell r="M184">
            <v>-4.6479999999999997</v>
          </cell>
          <cell r="N184">
            <v>0.40100000000000002</v>
          </cell>
          <cell r="O184">
            <v>-3.762</v>
          </cell>
          <cell r="P184">
            <v>-2.4780000000000002</v>
          </cell>
          <cell r="Q184">
            <v>0.26200000000000001</v>
          </cell>
          <cell r="R184">
            <v>-3.5619999999999998</v>
          </cell>
          <cell r="S184">
            <v>-2.6960000000000002</v>
          </cell>
          <cell r="T184">
            <v>1.403</v>
          </cell>
          <cell r="U184">
            <v>-4.1660000000000004</v>
          </cell>
          <cell r="V184">
            <v>-3.7080000000000002</v>
          </cell>
          <cell r="W184">
            <v>-6.0869999999999997</v>
          </cell>
          <cell r="X184">
            <v>-16.611999999999998</v>
          </cell>
          <cell r="Y184">
            <v>-13.625999999999999</v>
          </cell>
          <cell r="Z184">
            <v>-18.343</v>
          </cell>
          <cell r="AA184">
            <v>-19.126999999999999</v>
          </cell>
          <cell r="AB184">
            <v>-13.574</v>
          </cell>
          <cell r="AC184">
            <v>-14.314</v>
          </cell>
          <cell r="AD184">
            <v>-10.388</v>
          </cell>
          <cell r="AE184">
            <v>-8.48</v>
          </cell>
          <cell r="AF184">
            <v>-0.43099999999999999</v>
          </cell>
          <cell r="AG184">
            <v>-6.5369999999999999</v>
          </cell>
          <cell r="AH184">
            <v>-7.1680000000000001</v>
          </cell>
          <cell r="AI184">
            <v>4.2050000000000001</v>
          </cell>
          <cell r="AJ184">
            <v>7.0679999999999996</v>
          </cell>
          <cell r="AK184">
            <v>1.2330000000000001</v>
          </cell>
          <cell r="AL184">
            <v>1.254</v>
          </cell>
          <cell r="AM184">
            <v>2.5619999999999998</v>
          </cell>
          <cell r="AN184">
            <v>2.8780000000000001</v>
          </cell>
          <cell r="AO184">
            <v>3.0030000000000001</v>
          </cell>
          <cell r="AP184">
            <v>3.355</v>
          </cell>
          <cell r="AQ184">
            <v>3.5750000000000002</v>
          </cell>
          <cell r="AR184">
            <v>-6.2329999999999988</v>
          </cell>
        </row>
        <row r="185">
          <cell r="A185" t="str">
            <v>Zimbabwe</v>
          </cell>
          <cell r="B185" t="str">
            <v>Current account balance</v>
          </cell>
          <cell r="C185" t="str">
            <v>Percent of GDP</v>
          </cell>
          <cell r="E185" t="str">
            <v>See notes for:  Gross domestic product, current prices (National currency) Current account balance (U.S. dollars).</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v>-0.28599999999999998</v>
          </cell>
          <cell r="AA185">
            <v>-1.1180000000000001</v>
          </cell>
          <cell r="AB185">
            <v>-3.72</v>
          </cell>
          <cell r="AC185">
            <v>-6.4509999999999996</v>
          </cell>
          <cell r="AD185">
            <v>-8.3740000000000006</v>
          </cell>
          <cell r="AE185">
            <v>-10.757999999999999</v>
          </cell>
          <cell r="AF185">
            <v>-8.4809999999999999</v>
          </cell>
          <cell r="AG185">
            <v>-7.069</v>
          </cell>
          <cell r="AH185">
            <v>-22.911999999999999</v>
          </cell>
          <cell r="AI185">
            <v>-24.178000000000001</v>
          </cell>
          <cell r="AJ185">
            <v>-23.093</v>
          </cell>
          <cell r="AK185">
            <v>-17.530999999999999</v>
          </cell>
          <cell r="AL185">
            <v>-15.653</v>
          </cell>
          <cell r="AM185">
            <v>-14.923</v>
          </cell>
          <cell r="AN185">
            <v>-13.657999999999999</v>
          </cell>
          <cell r="AO185">
            <v>-12.701000000000001</v>
          </cell>
          <cell r="AP185">
            <v>-12.304</v>
          </cell>
          <cell r="AQ185">
            <v>-11.967000000000001</v>
          </cell>
          <cell r="AR185">
            <v>-11.164250000000001</v>
          </cell>
        </row>
      </sheetData>
      <sheetData sheetId="3">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till 2011</v>
          </cell>
        </row>
        <row r="2">
          <cell r="A2" t="str">
            <v>Afghanistan</v>
          </cell>
          <cell r="B2" t="str">
            <v>General government total expenditure</v>
          </cell>
          <cell r="C2" t="str">
            <v>Percent of GDP</v>
          </cell>
          <cell r="E2" t="str">
            <v>See notes for:  General government total expenditure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14.066000000000001</v>
          </cell>
          <cell r="AD2">
            <v>15.657</v>
          </cell>
          <cell r="AE2">
            <v>17.158000000000001</v>
          </cell>
          <cell r="AF2">
            <v>21.486999999999998</v>
          </cell>
          <cell r="AG2">
            <v>21.966999999999999</v>
          </cell>
          <cell r="AH2">
            <v>21.687000000000001</v>
          </cell>
          <cell r="AI2">
            <v>22.119</v>
          </cell>
          <cell r="AJ2">
            <v>21.074000000000002</v>
          </cell>
          <cell r="AK2">
            <v>23.657</v>
          </cell>
          <cell r="AL2">
            <v>25.143000000000001</v>
          </cell>
          <cell r="AM2">
            <v>25.553000000000001</v>
          </cell>
          <cell r="AN2">
            <v>25.861999999999998</v>
          </cell>
          <cell r="AO2">
            <v>25.382999999999999</v>
          </cell>
          <cell r="AP2">
            <v>25.169</v>
          </cell>
          <cell r="AQ2">
            <v>24.998000000000001</v>
          </cell>
          <cell r="AR2">
            <v>19.87466666666667</v>
          </cell>
        </row>
        <row r="3">
          <cell r="A3" t="str">
            <v>Albania</v>
          </cell>
          <cell r="B3" t="str">
            <v>General government total expenditure</v>
          </cell>
          <cell r="C3" t="str">
            <v>Percent of GDP</v>
          </cell>
          <cell r="E3" t="str">
            <v>See notes for:  General government total expenditure (National currency).</v>
          </cell>
          <cell r="F3" t="str">
            <v>n/a</v>
          </cell>
          <cell r="G3" t="str">
            <v>n/a</v>
          </cell>
          <cell r="H3" t="str">
            <v>n/a</v>
          </cell>
          <cell r="I3" t="str">
            <v>n/a</v>
          </cell>
          <cell r="J3" t="str">
            <v>n/a</v>
          </cell>
          <cell r="K3" t="str">
            <v>n/a</v>
          </cell>
          <cell r="L3" t="str">
            <v>n/a</v>
          </cell>
          <cell r="M3" t="str">
            <v>n/a</v>
          </cell>
          <cell r="N3" t="str">
            <v>n/a</v>
          </cell>
          <cell r="O3" t="str">
            <v>n/a</v>
          </cell>
          <cell r="P3" t="str">
            <v>n/a</v>
          </cell>
          <cell r="Q3" t="str">
            <v>n/a</v>
          </cell>
          <cell r="R3" t="str">
            <v>n/a</v>
          </cell>
          <cell r="S3" t="str">
            <v>n/a</v>
          </cell>
          <cell r="T3" t="str">
            <v>n/a</v>
          </cell>
          <cell r="U3" t="str">
            <v>n/a</v>
          </cell>
          <cell r="V3" t="str">
            <v>n/a</v>
          </cell>
          <cell r="W3">
            <v>31.35</v>
          </cell>
          <cell r="X3">
            <v>34.512</v>
          </cell>
          <cell r="Y3">
            <v>34.918999999999997</v>
          </cell>
          <cell r="Z3">
            <v>32.624000000000002</v>
          </cell>
          <cell r="AA3">
            <v>31.893000000000001</v>
          </cell>
          <cell r="AB3">
            <v>30.914000000000001</v>
          </cell>
          <cell r="AC3">
            <v>28.699000000000002</v>
          </cell>
          <cell r="AD3">
            <v>29.584</v>
          </cell>
          <cell r="AE3">
            <v>28.515000000000001</v>
          </cell>
          <cell r="AF3">
            <v>29.350999999999999</v>
          </cell>
          <cell r="AG3">
            <v>29.277999999999999</v>
          </cell>
          <cell r="AH3">
            <v>31.835999999999999</v>
          </cell>
          <cell r="AI3">
            <v>33.389000000000003</v>
          </cell>
          <cell r="AJ3">
            <v>30.024000000000001</v>
          </cell>
          <cell r="AK3">
            <v>28.800999999999998</v>
          </cell>
          <cell r="AL3">
            <v>29.344000000000001</v>
          </cell>
          <cell r="AM3">
            <v>29.228000000000002</v>
          </cell>
          <cell r="AN3">
            <v>29.353000000000002</v>
          </cell>
          <cell r="AO3">
            <v>29.553000000000001</v>
          </cell>
          <cell r="AP3">
            <v>29.72</v>
          </cell>
          <cell r="AQ3">
            <v>29.864999999999998</v>
          </cell>
          <cell r="AR3">
            <v>31.045933333333334</v>
          </cell>
        </row>
        <row r="4">
          <cell r="A4" t="str">
            <v>Algeria</v>
          </cell>
          <cell r="B4" t="str">
            <v>General government total expenditure</v>
          </cell>
          <cell r="C4" t="str">
            <v>Percent of GDP</v>
          </cell>
          <cell r="E4" t="str">
            <v>See notes for:  General government total expenditure (National currency).</v>
          </cell>
          <cell r="F4" t="str">
            <v>n/a</v>
          </cell>
          <cell r="G4" t="str">
            <v>n/a</v>
          </cell>
          <cell r="H4" t="str">
            <v>n/a</v>
          </cell>
          <cell r="I4" t="str">
            <v>n/a</v>
          </cell>
          <cell r="J4" t="str">
            <v>n/a</v>
          </cell>
          <cell r="K4" t="str">
            <v>n/a</v>
          </cell>
          <cell r="L4" t="str">
            <v>n/a</v>
          </cell>
          <cell r="M4" t="str">
            <v>n/a</v>
          </cell>
          <cell r="N4" t="str">
            <v>n/a</v>
          </cell>
          <cell r="O4" t="str">
            <v>n/a</v>
          </cell>
          <cell r="P4">
            <v>25.710999999999999</v>
          </cell>
          <cell r="Q4">
            <v>27.795000000000002</v>
          </cell>
          <cell r="R4">
            <v>28.727</v>
          </cell>
          <cell r="S4">
            <v>32.820999999999998</v>
          </cell>
          <cell r="T4">
            <v>31.053999999999998</v>
          </cell>
          <cell r="U4">
            <v>29.381</v>
          </cell>
          <cell r="V4">
            <v>28.195</v>
          </cell>
          <cell r="W4">
            <v>30.401</v>
          </cell>
          <cell r="X4">
            <v>30.939</v>
          </cell>
          <cell r="Y4">
            <v>31.843</v>
          </cell>
          <cell r="Z4">
            <v>28.571000000000002</v>
          </cell>
          <cell r="AA4">
            <v>31.251000000000001</v>
          </cell>
          <cell r="AB4">
            <v>34.284999999999997</v>
          </cell>
          <cell r="AC4">
            <v>32.201999999999998</v>
          </cell>
          <cell r="AD4">
            <v>30.759</v>
          </cell>
          <cell r="AE4">
            <v>27.13</v>
          </cell>
          <cell r="AF4">
            <v>28.805</v>
          </cell>
          <cell r="AG4">
            <v>33.463999999999999</v>
          </cell>
          <cell r="AH4">
            <v>37.792999999999999</v>
          </cell>
          <cell r="AI4">
            <v>41.71</v>
          </cell>
          <cell r="AJ4">
            <v>37.366</v>
          </cell>
          <cell r="AK4">
            <v>43.149000000000001</v>
          </cell>
          <cell r="AL4">
            <v>40.911000000000001</v>
          </cell>
          <cell r="AM4">
            <v>36.798000000000002</v>
          </cell>
          <cell r="AN4">
            <v>36.005000000000003</v>
          </cell>
          <cell r="AO4">
            <v>35.462000000000003</v>
          </cell>
          <cell r="AP4">
            <v>34.950000000000003</v>
          </cell>
          <cell r="AQ4">
            <v>34.613999999999997</v>
          </cell>
          <cell r="AR4">
            <v>31.970545454545459</v>
          </cell>
        </row>
        <row r="5">
          <cell r="A5" t="str">
            <v>Angola</v>
          </cell>
          <cell r="B5" t="str">
            <v>General government total expenditure</v>
          </cell>
          <cell r="C5" t="str">
            <v>Percent of GDP</v>
          </cell>
          <cell r="E5" t="str">
            <v>See notes for:  General government total expenditure (National currency).</v>
          </cell>
          <cell r="F5" t="str">
            <v>n/a</v>
          </cell>
          <cell r="G5" t="str">
            <v>n/a</v>
          </cell>
          <cell r="H5" t="str">
            <v>n/a</v>
          </cell>
          <cell r="I5" t="str">
            <v>n/a</v>
          </cell>
          <cell r="J5" t="str">
            <v>n/a</v>
          </cell>
          <cell r="K5" t="str">
            <v>n/a</v>
          </cell>
          <cell r="L5" t="str">
            <v>n/a</v>
          </cell>
          <cell r="M5" t="str">
            <v>n/a</v>
          </cell>
          <cell r="N5" t="str">
            <v>n/a</v>
          </cell>
          <cell r="O5" t="str">
            <v>n/a</v>
          </cell>
          <cell r="P5" t="str">
            <v>n/a</v>
          </cell>
          <cell r="Q5" t="str">
            <v>n/a</v>
          </cell>
          <cell r="R5" t="str">
            <v>n/a</v>
          </cell>
          <cell r="S5" t="str">
            <v>n/a</v>
          </cell>
          <cell r="T5" t="str">
            <v>n/a</v>
          </cell>
          <cell r="U5" t="str">
            <v>n/a</v>
          </cell>
          <cell r="V5" t="str">
            <v>n/a</v>
          </cell>
          <cell r="W5" t="str">
            <v>n/a</v>
          </cell>
          <cell r="X5" t="str">
            <v>n/a</v>
          </cell>
          <cell r="Y5" t="str">
            <v>n/a</v>
          </cell>
          <cell r="Z5">
            <v>49.619</v>
          </cell>
          <cell r="AA5">
            <v>41.936999999999998</v>
          </cell>
          <cell r="AB5">
            <v>38.189</v>
          </cell>
          <cell r="AC5">
            <v>43.185000000000002</v>
          </cell>
          <cell r="AD5">
            <v>35.738</v>
          </cell>
          <cell r="AE5">
            <v>34.735999999999997</v>
          </cell>
          <cell r="AF5">
            <v>38.36</v>
          </cell>
          <cell r="AG5">
            <v>34.497999999999998</v>
          </cell>
          <cell r="AH5">
            <v>42.017000000000003</v>
          </cell>
          <cell r="AI5">
            <v>39.465000000000003</v>
          </cell>
          <cell r="AJ5">
            <v>36.670999999999999</v>
          </cell>
          <cell r="AK5">
            <v>36.256999999999998</v>
          </cell>
          <cell r="AL5">
            <v>32.591999999999999</v>
          </cell>
          <cell r="AM5">
            <v>34.401000000000003</v>
          </cell>
          <cell r="AN5">
            <v>34.259</v>
          </cell>
          <cell r="AO5">
            <v>34.078000000000003</v>
          </cell>
          <cell r="AP5">
            <v>34.100999999999999</v>
          </cell>
          <cell r="AQ5">
            <v>34.186</v>
          </cell>
          <cell r="AR5">
            <v>39.222666666666669</v>
          </cell>
        </row>
        <row r="6">
          <cell r="A6" t="str">
            <v>Antigua and Barbuda</v>
          </cell>
          <cell r="B6" t="str">
            <v>General government total expenditure</v>
          </cell>
          <cell r="C6" t="str">
            <v>Percent of GDP</v>
          </cell>
          <cell r="E6" t="str">
            <v>See notes for:  General government total expenditure (National currency).</v>
          </cell>
          <cell r="F6" t="str">
            <v>n/a</v>
          </cell>
          <cell r="G6" t="str">
            <v>n/a</v>
          </cell>
          <cell r="H6" t="str">
            <v>n/a</v>
          </cell>
          <cell r="I6" t="str">
            <v>n/a</v>
          </cell>
          <cell r="J6" t="str">
            <v>n/a</v>
          </cell>
          <cell r="K6" t="str">
            <v>n/a</v>
          </cell>
          <cell r="L6" t="str">
            <v>n/a</v>
          </cell>
          <cell r="M6" t="str">
            <v>n/a</v>
          </cell>
          <cell r="N6" t="str">
            <v>n/a</v>
          </cell>
          <cell r="O6" t="str">
            <v>n/a</v>
          </cell>
          <cell r="P6" t="str">
            <v>n/a</v>
          </cell>
          <cell r="Q6" t="str">
            <v>n/a</v>
          </cell>
          <cell r="R6" t="str">
            <v>n/a</v>
          </cell>
          <cell r="S6" t="str">
            <v>n/a</v>
          </cell>
          <cell r="T6" t="str">
            <v>n/a</v>
          </cell>
          <cell r="U6" t="str">
            <v>n/a</v>
          </cell>
          <cell r="V6" t="str">
            <v>n/a</v>
          </cell>
          <cell r="W6">
            <v>18.989000000000001</v>
          </cell>
          <cell r="X6">
            <v>21.321999999999999</v>
          </cell>
          <cell r="Y6">
            <v>22.934000000000001</v>
          </cell>
          <cell r="Z6">
            <v>23.195</v>
          </cell>
          <cell r="AA6">
            <v>28.376999999999999</v>
          </cell>
          <cell r="AB6">
            <v>29.495999999999999</v>
          </cell>
          <cell r="AC6">
            <v>26.658000000000001</v>
          </cell>
          <cell r="AD6">
            <v>24.155999999999999</v>
          </cell>
          <cell r="AE6">
            <v>24.379000000000001</v>
          </cell>
          <cell r="AF6">
            <v>30.027000000000001</v>
          </cell>
          <cell r="AG6">
            <v>27.193999999999999</v>
          </cell>
          <cell r="AH6">
            <v>26.57</v>
          </cell>
          <cell r="AI6">
            <v>36.533000000000001</v>
          </cell>
          <cell r="AJ6">
            <v>22.446999999999999</v>
          </cell>
          <cell r="AK6">
            <v>21.725999999999999</v>
          </cell>
          <cell r="AL6">
            <v>26.981000000000002</v>
          </cell>
          <cell r="AM6">
            <v>20.975000000000001</v>
          </cell>
          <cell r="AN6">
            <v>21.992000000000001</v>
          </cell>
          <cell r="AO6">
            <v>22.116</v>
          </cell>
          <cell r="AP6">
            <v>22.416</v>
          </cell>
          <cell r="AQ6">
            <v>22.594000000000001</v>
          </cell>
          <cell r="AR6">
            <v>25.600200000000005</v>
          </cell>
        </row>
        <row r="7">
          <cell r="A7" t="str">
            <v>Argentina</v>
          </cell>
          <cell r="B7" t="str">
            <v>General government total expenditure</v>
          </cell>
          <cell r="C7" t="str">
            <v>Percent of GDP</v>
          </cell>
          <cell r="E7" t="str">
            <v>See notes for:  General government total expenditure (National currency).</v>
          </cell>
          <cell r="F7" t="str">
            <v>n/a</v>
          </cell>
          <cell r="G7" t="str">
            <v>n/a</v>
          </cell>
          <cell r="H7" t="str">
            <v>n/a</v>
          </cell>
          <cell r="I7" t="str">
            <v>n/a</v>
          </cell>
          <cell r="J7" t="str">
            <v>n/a</v>
          </cell>
          <cell r="K7" t="str">
            <v>n/a</v>
          </cell>
          <cell r="L7" t="str">
            <v>n/a</v>
          </cell>
          <cell r="M7" t="str">
            <v>n/a</v>
          </cell>
          <cell r="N7" t="str">
            <v>n/a</v>
          </cell>
          <cell r="O7" t="str">
            <v>n/a</v>
          </cell>
          <cell r="P7" t="str">
            <v>n/a</v>
          </cell>
          <cell r="Q7" t="str">
            <v>n/a</v>
          </cell>
          <cell r="R7" t="str">
            <v>n/a</v>
          </cell>
          <cell r="S7" t="str">
            <v>n/a</v>
          </cell>
          <cell r="T7" t="str">
            <v>n/a</v>
          </cell>
          <cell r="U7">
            <v>25.486999999999998</v>
          </cell>
          <cell r="V7">
            <v>25.347000000000001</v>
          </cell>
          <cell r="W7">
            <v>25.204000000000001</v>
          </cell>
          <cell r="X7">
            <v>25.861999999999998</v>
          </cell>
          <cell r="Y7">
            <v>28.468</v>
          </cell>
          <cell r="Z7">
            <v>28.213999999999999</v>
          </cell>
          <cell r="AA7">
            <v>29.661000000000001</v>
          </cell>
          <cell r="AB7">
            <v>38.904000000000003</v>
          </cell>
          <cell r="AC7">
            <v>30.341000000000001</v>
          </cell>
          <cell r="AD7">
            <v>31.88</v>
          </cell>
          <cell r="AE7">
            <v>30.983000000000001</v>
          </cell>
          <cell r="AF7">
            <v>30.792000000000002</v>
          </cell>
          <cell r="AG7">
            <v>33.597999999999999</v>
          </cell>
          <cell r="AH7">
            <v>34.209000000000003</v>
          </cell>
          <cell r="AI7">
            <v>37.917000000000002</v>
          </cell>
          <cell r="AJ7">
            <v>38.781999999999996</v>
          </cell>
          <cell r="AK7">
            <v>39.97</v>
          </cell>
          <cell r="AL7">
            <v>39.43</v>
          </cell>
          <cell r="AM7">
            <v>38.902000000000001</v>
          </cell>
          <cell r="AN7">
            <v>39.232999999999997</v>
          </cell>
          <cell r="AO7">
            <v>37.582000000000001</v>
          </cell>
          <cell r="AP7">
            <v>37.631999999999998</v>
          </cell>
          <cell r="AQ7">
            <v>37.506999999999998</v>
          </cell>
          <cell r="AR7">
            <v>31.507000000000001</v>
          </cell>
        </row>
        <row r="8">
          <cell r="A8" t="str">
            <v>Armenia</v>
          </cell>
          <cell r="B8" t="str">
            <v>General government total expenditure</v>
          </cell>
          <cell r="C8" t="str">
            <v>Percent of GDP</v>
          </cell>
          <cell r="E8" t="str">
            <v>See notes for:  General government total expenditure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t="str">
            <v>n/a</v>
          </cell>
          <cell r="V8" t="str">
            <v>n/a</v>
          </cell>
          <cell r="W8" t="str">
            <v>n/a</v>
          </cell>
          <cell r="X8" t="str">
            <v>n/a</v>
          </cell>
          <cell r="Y8" t="str">
            <v>n/a</v>
          </cell>
          <cell r="Z8" t="str">
            <v>n/a</v>
          </cell>
          <cell r="AA8" t="str">
            <v>n/a</v>
          </cell>
          <cell r="AB8" t="str">
            <v>n/a</v>
          </cell>
          <cell r="AC8" t="str">
            <v>n/a</v>
          </cell>
          <cell r="AD8" t="str">
            <v>n/a</v>
          </cell>
          <cell r="AE8">
            <v>19.870999999999999</v>
          </cell>
          <cell r="AF8">
            <v>20</v>
          </cell>
          <cell r="AG8">
            <v>22.42</v>
          </cell>
          <cell r="AH8">
            <v>22.236000000000001</v>
          </cell>
          <cell r="AI8">
            <v>28.553000000000001</v>
          </cell>
          <cell r="AJ8">
            <v>25.89</v>
          </cell>
          <cell r="AK8">
            <v>24.433</v>
          </cell>
          <cell r="AL8">
            <v>24.283000000000001</v>
          </cell>
          <cell r="AM8">
            <v>23.516999999999999</v>
          </cell>
          <cell r="AN8">
            <v>23.582000000000001</v>
          </cell>
          <cell r="AO8">
            <v>23.693999999999999</v>
          </cell>
          <cell r="AP8">
            <v>23.937000000000001</v>
          </cell>
          <cell r="AQ8">
            <v>23.75</v>
          </cell>
          <cell r="AR8">
            <v>23.343285714285713</v>
          </cell>
        </row>
        <row r="9">
          <cell r="A9" t="str">
            <v>Australia</v>
          </cell>
          <cell r="B9" t="str">
            <v>General government total expenditure</v>
          </cell>
          <cell r="C9" t="str">
            <v>Percent of GDP</v>
          </cell>
          <cell r="E9" t="str">
            <v>See notes for:  General government total expenditure (National currency).</v>
          </cell>
          <cell r="F9" t="str">
            <v>n/a</v>
          </cell>
          <cell r="G9" t="str">
            <v>n/a</v>
          </cell>
          <cell r="H9" t="str">
            <v>n/a</v>
          </cell>
          <cell r="I9" t="str">
            <v>n/a</v>
          </cell>
          <cell r="J9" t="str">
            <v>n/a</v>
          </cell>
          <cell r="K9" t="str">
            <v>n/a</v>
          </cell>
          <cell r="L9" t="str">
            <v>n/a</v>
          </cell>
          <cell r="M9" t="str">
            <v>n/a</v>
          </cell>
          <cell r="N9">
            <v>30.175999999999998</v>
          </cell>
          <cell r="O9">
            <v>29.224</v>
          </cell>
          <cell r="P9">
            <v>30.045000000000002</v>
          </cell>
          <cell r="Q9">
            <v>32.537999999999997</v>
          </cell>
          <cell r="R9">
            <v>33.558</v>
          </cell>
          <cell r="S9">
            <v>33.600999999999999</v>
          </cell>
          <cell r="T9">
            <v>33.26</v>
          </cell>
          <cell r="U9">
            <v>33.148000000000003</v>
          </cell>
          <cell r="V9">
            <v>32.957000000000001</v>
          </cell>
          <cell r="W9">
            <v>32.32</v>
          </cell>
          <cell r="X9">
            <v>34.158000000000001</v>
          </cell>
          <cell r="Y9">
            <v>35.591000000000001</v>
          </cell>
          <cell r="Z9">
            <v>34.685000000000002</v>
          </cell>
          <cell r="AA9">
            <v>34.765000000000001</v>
          </cell>
          <cell r="AB9">
            <v>34.378999999999998</v>
          </cell>
          <cell r="AC9">
            <v>34.570999999999998</v>
          </cell>
          <cell r="AD9">
            <v>34.298999999999999</v>
          </cell>
          <cell r="AE9">
            <v>34.137</v>
          </cell>
          <cell r="AF9">
            <v>34.634999999999998</v>
          </cell>
          <cell r="AG9">
            <v>34.244</v>
          </cell>
          <cell r="AH9">
            <v>34.487000000000002</v>
          </cell>
          <cell r="AI9">
            <v>37.579000000000001</v>
          </cell>
          <cell r="AJ9">
            <v>36.773000000000003</v>
          </cell>
          <cell r="AK9">
            <v>36.597999999999999</v>
          </cell>
          <cell r="AL9">
            <v>36.334000000000003</v>
          </cell>
          <cell r="AM9">
            <v>34.709000000000003</v>
          </cell>
          <cell r="AN9">
            <v>34.213999999999999</v>
          </cell>
          <cell r="AO9">
            <v>33.81</v>
          </cell>
          <cell r="AP9">
            <v>33.545000000000002</v>
          </cell>
          <cell r="AQ9">
            <v>33.341999999999999</v>
          </cell>
          <cell r="AR9">
            <v>34.196727272727266</v>
          </cell>
        </row>
        <row r="10">
          <cell r="A10" t="str">
            <v>Austria</v>
          </cell>
          <cell r="B10" t="str">
            <v>General government total expenditure</v>
          </cell>
          <cell r="C10" t="str">
            <v>Percent of GDP</v>
          </cell>
          <cell r="E10" t="str">
            <v>See notes for:  General government total expenditure (National currency).</v>
          </cell>
          <cell r="F10" t="str">
            <v>n/a</v>
          </cell>
          <cell r="G10" t="str">
            <v>n/a</v>
          </cell>
          <cell r="H10" t="str">
            <v>n/a</v>
          </cell>
          <cell r="I10" t="str">
            <v>n/a</v>
          </cell>
          <cell r="J10" t="str">
            <v>n/a</v>
          </cell>
          <cell r="K10" t="str">
            <v>n/a</v>
          </cell>
          <cell r="L10" t="str">
            <v>n/a</v>
          </cell>
          <cell r="M10" t="str">
            <v>n/a</v>
          </cell>
          <cell r="N10">
            <v>50.093000000000004</v>
          </cell>
          <cell r="O10">
            <v>48.743000000000002</v>
          </cell>
          <cell r="P10">
            <v>49.081000000000003</v>
          </cell>
          <cell r="Q10">
            <v>50.143000000000001</v>
          </cell>
          <cell r="R10">
            <v>51.667999999999999</v>
          </cell>
          <cell r="S10">
            <v>56.994999999999997</v>
          </cell>
          <cell r="T10">
            <v>57.034999999999997</v>
          </cell>
          <cell r="U10">
            <v>58.865000000000002</v>
          </cell>
          <cell r="V10">
            <v>57.31</v>
          </cell>
          <cell r="W10">
            <v>53.281999999999996</v>
          </cell>
          <cell r="X10">
            <v>53.41</v>
          </cell>
          <cell r="Y10">
            <v>53.468000000000004</v>
          </cell>
          <cell r="Z10">
            <v>51.936</v>
          </cell>
          <cell r="AA10">
            <v>51.264000000000003</v>
          </cell>
          <cell r="AB10">
            <v>50.64</v>
          </cell>
          <cell r="AC10">
            <v>51.3</v>
          </cell>
          <cell r="AD10">
            <v>53.744</v>
          </cell>
          <cell r="AE10">
            <v>49.960999999999999</v>
          </cell>
          <cell r="AF10">
            <v>49.140999999999998</v>
          </cell>
          <cell r="AG10">
            <v>48.601999999999997</v>
          </cell>
          <cell r="AH10">
            <v>49.335000000000001</v>
          </cell>
          <cell r="AI10">
            <v>52.893000000000001</v>
          </cell>
          <cell r="AJ10">
            <v>52.603000000000002</v>
          </cell>
          <cell r="AK10">
            <v>50.448999999999998</v>
          </cell>
          <cell r="AL10">
            <v>51.331000000000003</v>
          </cell>
          <cell r="AM10">
            <v>50.698</v>
          </cell>
          <cell r="AN10">
            <v>50.286999999999999</v>
          </cell>
          <cell r="AO10">
            <v>49.765000000000001</v>
          </cell>
          <cell r="AP10">
            <v>49.488999999999997</v>
          </cell>
          <cell r="AQ10">
            <v>49.375</v>
          </cell>
          <cell r="AR10">
            <v>52.414772727272727</v>
          </cell>
        </row>
        <row r="11">
          <cell r="A11" t="str">
            <v>Azerbaijan</v>
          </cell>
          <cell r="B11" t="str">
            <v>General government total expenditure</v>
          </cell>
          <cell r="C11" t="str">
            <v>Percent of GDP</v>
          </cell>
          <cell r="E11" t="str">
            <v>See notes for:  General government total expenditure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t="str">
            <v>n/a</v>
          </cell>
          <cell r="T11" t="str">
            <v>n/a</v>
          </cell>
          <cell r="U11" t="str">
            <v>n/a</v>
          </cell>
          <cell r="V11" t="str">
            <v>n/a</v>
          </cell>
          <cell r="W11" t="str">
            <v>n/a</v>
          </cell>
          <cell r="X11" t="str">
            <v>n/a</v>
          </cell>
          <cell r="Y11" t="str">
            <v>n/a</v>
          </cell>
          <cell r="Z11">
            <v>20.831</v>
          </cell>
          <cell r="AA11">
            <v>18.661000000000001</v>
          </cell>
          <cell r="AB11">
            <v>27.672999999999998</v>
          </cell>
          <cell r="AC11">
            <v>28.521000000000001</v>
          </cell>
          <cell r="AD11">
            <v>25.864999999999998</v>
          </cell>
          <cell r="AE11">
            <v>22.67</v>
          </cell>
          <cell r="AF11">
            <v>26.87</v>
          </cell>
          <cell r="AG11">
            <v>25.937999999999999</v>
          </cell>
          <cell r="AH11">
            <v>31.125</v>
          </cell>
          <cell r="AI11">
            <v>34.783000000000001</v>
          </cell>
          <cell r="AJ11">
            <v>32.390999999999998</v>
          </cell>
          <cell r="AK11">
            <v>32.781999999999996</v>
          </cell>
          <cell r="AL11">
            <v>32.622</v>
          </cell>
          <cell r="AM11">
            <v>32.170999999999999</v>
          </cell>
          <cell r="AN11">
            <v>30.12</v>
          </cell>
          <cell r="AO11">
            <v>28.922000000000001</v>
          </cell>
          <cell r="AP11">
            <v>28.152999999999999</v>
          </cell>
          <cell r="AQ11">
            <v>27.481999999999999</v>
          </cell>
          <cell r="AR11">
            <v>27.342500000000001</v>
          </cell>
        </row>
        <row r="12">
          <cell r="A12" t="str">
            <v>The Bahamas</v>
          </cell>
          <cell r="B12" t="str">
            <v>General government total expenditure</v>
          </cell>
          <cell r="C12" t="str">
            <v>Percent of GDP</v>
          </cell>
          <cell r="E12" t="str">
            <v>See notes for:  General government total expenditure (National currency).</v>
          </cell>
          <cell r="F12" t="str">
            <v>n/a</v>
          </cell>
          <cell r="G12" t="str">
            <v>n/a</v>
          </cell>
          <cell r="H12" t="str">
            <v>n/a</v>
          </cell>
          <cell r="I12" t="str">
            <v>n/a</v>
          </cell>
          <cell r="J12" t="str">
            <v>n/a</v>
          </cell>
          <cell r="K12" t="str">
            <v>n/a</v>
          </cell>
          <cell r="L12" t="str">
            <v>n/a</v>
          </cell>
          <cell r="M12" t="str">
            <v>n/a</v>
          </cell>
          <cell r="N12" t="str">
            <v>n/a</v>
          </cell>
          <cell r="O12" t="str">
            <v>n/a</v>
          </cell>
          <cell r="P12" t="str">
            <v>n/a</v>
          </cell>
          <cell r="Q12">
            <v>17.048999999999999</v>
          </cell>
          <cell r="R12">
            <v>17.78</v>
          </cell>
          <cell r="S12">
            <v>18.062999999999999</v>
          </cell>
          <cell r="T12">
            <v>18.216999999999999</v>
          </cell>
          <cell r="U12">
            <v>17.97</v>
          </cell>
          <cell r="V12">
            <v>18.12</v>
          </cell>
          <cell r="W12">
            <v>19.376000000000001</v>
          </cell>
          <cell r="X12">
            <v>16.196999999999999</v>
          </cell>
          <cell r="Y12">
            <v>15.365</v>
          </cell>
          <cell r="Z12">
            <v>15.605</v>
          </cell>
          <cell r="AA12">
            <v>15.175000000000001</v>
          </cell>
          <cell r="AB12">
            <v>15.244999999999999</v>
          </cell>
          <cell r="AC12">
            <v>15.657999999999999</v>
          </cell>
          <cell r="AD12">
            <v>15.798</v>
          </cell>
          <cell r="AE12">
            <v>16.396000000000001</v>
          </cell>
          <cell r="AF12">
            <v>16.917000000000002</v>
          </cell>
          <cell r="AG12">
            <v>18.670999999999999</v>
          </cell>
          <cell r="AH12">
            <v>19.023</v>
          </cell>
          <cell r="AI12">
            <v>21.010999999999999</v>
          </cell>
          <cell r="AJ12">
            <v>21.18</v>
          </cell>
          <cell r="AK12">
            <v>22.442</v>
          </cell>
          <cell r="AL12">
            <v>22.452000000000002</v>
          </cell>
          <cell r="AM12">
            <v>22.245000000000001</v>
          </cell>
          <cell r="AN12">
            <v>22.32</v>
          </cell>
          <cell r="AO12">
            <v>22.393000000000001</v>
          </cell>
          <cell r="AP12">
            <v>22.454999999999998</v>
          </cell>
          <cell r="AQ12">
            <v>22.515999999999998</v>
          </cell>
          <cell r="AR12">
            <v>17.678952380952385</v>
          </cell>
        </row>
        <row r="13">
          <cell r="A13" t="str">
            <v>Bahrain</v>
          </cell>
          <cell r="B13" t="str">
            <v>General government total expenditure</v>
          </cell>
          <cell r="C13" t="str">
            <v>Percent of GDP</v>
          </cell>
          <cell r="E13" t="str">
            <v>See notes for:  General government total expenditure (National currency).</v>
          </cell>
          <cell r="F13" t="str">
            <v>n/a</v>
          </cell>
          <cell r="G13" t="str">
            <v>n/a</v>
          </cell>
          <cell r="H13" t="str">
            <v>n/a</v>
          </cell>
          <cell r="I13" t="str">
            <v>n/a</v>
          </cell>
          <cell r="J13" t="str">
            <v>n/a</v>
          </cell>
          <cell r="K13" t="str">
            <v>n/a</v>
          </cell>
          <cell r="L13" t="str">
            <v>n/a</v>
          </cell>
          <cell r="M13" t="str">
            <v>n/a</v>
          </cell>
          <cell r="N13" t="str">
            <v>n/a</v>
          </cell>
          <cell r="O13" t="str">
            <v>n/a</v>
          </cell>
          <cell r="P13">
            <v>36.984000000000002</v>
          </cell>
          <cell r="Q13">
            <v>33.567999999999998</v>
          </cell>
          <cell r="R13">
            <v>35.106000000000002</v>
          </cell>
          <cell r="S13">
            <v>29.059000000000001</v>
          </cell>
          <cell r="T13">
            <v>27.442</v>
          </cell>
          <cell r="U13">
            <v>30.321999999999999</v>
          </cell>
          <cell r="V13">
            <v>27.231000000000002</v>
          </cell>
          <cell r="W13">
            <v>37.220999999999997</v>
          </cell>
          <cell r="X13">
            <v>27.86</v>
          </cell>
          <cell r="Y13">
            <v>32.329000000000001</v>
          </cell>
          <cell r="Z13">
            <v>25.106999999999999</v>
          </cell>
          <cell r="AA13">
            <v>31.893999999999998</v>
          </cell>
          <cell r="AB13">
            <v>36.018999999999998</v>
          </cell>
          <cell r="AC13">
            <v>33.271999999999998</v>
          </cell>
          <cell r="AD13">
            <v>30.495999999999999</v>
          </cell>
          <cell r="AE13">
            <v>29.571999999999999</v>
          </cell>
          <cell r="AF13">
            <v>28.152000000000001</v>
          </cell>
          <cell r="AG13">
            <v>27.469000000000001</v>
          </cell>
          <cell r="AH13">
            <v>27.446999999999999</v>
          </cell>
          <cell r="AI13">
            <v>30.484999999999999</v>
          </cell>
          <cell r="AJ13">
            <v>32.738</v>
          </cell>
          <cell r="AK13">
            <v>30.335999999999999</v>
          </cell>
          <cell r="AL13">
            <v>33.058999999999997</v>
          </cell>
          <cell r="AM13">
            <v>33.841000000000001</v>
          </cell>
          <cell r="AN13">
            <v>33.869</v>
          </cell>
          <cell r="AO13">
            <v>33.506</v>
          </cell>
          <cell r="AP13">
            <v>33.720999999999997</v>
          </cell>
          <cell r="AQ13">
            <v>34.453000000000003</v>
          </cell>
          <cell r="AR13">
            <v>30.914045454545462</v>
          </cell>
        </row>
        <row r="14">
          <cell r="A14" t="str">
            <v>Bangladesh</v>
          </cell>
          <cell r="B14" t="str">
            <v>General government total expenditure</v>
          </cell>
          <cell r="C14" t="str">
            <v>Percent of GDP</v>
          </cell>
          <cell r="E14" t="str">
            <v>See notes for:  General government total expenditure (National currency).</v>
          </cell>
          <cell r="F14">
            <v>15.03</v>
          </cell>
          <cell r="G14">
            <v>14.077999999999999</v>
          </cell>
          <cell r="H14">
            <v>14.472</v>
          </cell>
          <cell r="I14">
            <v>14.505000000000001</v>
          </cell>
          <cell r="J14">
            <v>12.917999999999999</v>
          </cell>
          <cell r="K14">
            <v>12.756</v>
          </cell>
          <cell r="L14">
            <v>13.472</v>
          </cell>
          <cell r="M14">
            <v>12.978999999999999</v>
          </cell>
          <cell r="N14">
            <v>12.744999999999999</v>
          </cell>
          <cell r="O14">
            <v>13.134</v>
          </cell>
          <cell r="P14">
            <v>12.5</v>
          </cell>
          <cell r="Q14">
            <v>12.122999999999999</v>
          </cell>
          <cell r="R14">
            <v>12.032999999999999</v>
          </cell>
          <cell r="S14">
            <v>13.323</v>
          </cell>
          <cell r="T14">
            <v>13.746</v>
          </cell>
          <cell r="U14">
            <v>14.311999999999999</v>
          </cell>
          <cell r="V14">
            <v>13.394</v>
          </cell>
          <cell r="W14">
            <v>13.504</v>
          </cell>
          <cell r="X14">
            <v>13.336</v>
          </cell>
          <cell r="Y14">
            <v>11.637</v>
          </cell>
          <cell r="Z14">
            <v>13.234999999999999</v>
          </cell>
          <cell r="AA14">
            <v>14.769</v>
          </cell>
          <cell r="AB14">
            <v>14.271000000000001</v>
          </cell>
          <cell r="AC14">
            <v>14.093</v>
          </cell>
          <cell r="AD14">
            <v>13.63</v>
          </cell>
          <cell r="AE14">
            <v>14.163</v>
          </cell>
          <cell r="AF14">
            <v>14.074999999999999</v>
          </cell>
          <cell r="AG14">
            <v>13.419</v>
          </cell>
          <cell r="AH14">
            <v>15.922000000000001</v>
          </cell>
          <cell r="AI14">
            <v>14.529</v>
          </cell>
          <cell r="AJ14">
            <v>14.587</v>
          </cell>
          <cell r="AK14">
            <v>16.178999999999998</v>
          </cell>
          <cell r="AL14">
            <v>16.991</v>
          </cell>
          <cell r="AM14">
            <v>17.477</v>
          </cell>
          <cell r="AN14">
            <v>17.72</v>
          </cell>
          <cell r="AO14">
            <v>18.2</v>
          </cell>
          <cell r="AP14">
            <v>17.638000000000002</v>
          </cell>
          <cell r="AQ14">
            <v>18.933</v>
          </cell>
          <cell r="AR14">
            <v>13.762727272727274</v>
          </cell>
        </row>
        <row r="15">
          <cell r="A15" t="str">
            <v>Barbados</v>
          </cell>
          <cell r="B15" t="str">
            <v>General government total expenditure</v>
          </cell>
          <cell r="C15" t="str">
            <v>Percent of GDP</v>
          </cell>
          <cell r="E15" t="str">
            <v>See notes for:  General government total expenditure (National currency).</v>
          </cell>
          <cell r="F15" t="str">
            <v>n/a</v>
          </cell>
          <cell r="G15" t="str">
            <v>n/a</v>
          </cell>
          <cell r="H15" t="str">
            <v>n/a</v>
          </cell>
          <cell r="I15" t="str">
            <v>n/a</v>
          </cell>
          <cell r="J15" t="str">
            <v>n/a</v>
          </cell>
          <cell r="K15" t="str">
            <v>n/a</v>
          </cell>
          <cell r="L15" t="str">
            <v>n/a</v>
          </cell>
          <cell r="M15" t="str">
            <v>n/a</v>
          </cell>
          <cell r="N15" t="str">
            <v>n/a</v>
          </cell>
          <cell r="O15" t="str">
            <v>n/a</v>
          </cell>
          <cell r="P15" t="str">
            <v>n/a</v>
          </cell>
          <cell r="Q15" t="str">
            <v>n/a</v>
          </cell>
          <cell r="R15" t="str">
            <v>n/a</v>
          </cell>
          <cell r="S15" t="str">
            <v>n/a</v>
          </cell>
          <cell r="T15">
            <v>30.463999999999999</v>
          </cell>
          <cell r="U15">
            <v>32.295999999999999</v>
          </cell>
          <cell r="V15">
            <v>38.412999999999997</v>
          </cell>
          <cell r="W15">
            <v>34.914999999999999</v>
          </cell>
          <cell r="X15">
            <v>33.231000000000002</v>
          </cell>
          <cell r="Y15">
            <v>33.722999999999999</v>
          </cell>
          <cell r="Z15">
            <v>39.209000000000003</v>
          </cell>
          <cell r="AA15">
            <v>40.865000000000002</v>
          </cell>
          <cell r="AB15">
            <v>46.15</v>
          </cell>
          <cell r="AC15">
            <v>43.02</v>
          </cell>
          <cell r="AD15">
            <v>36.811999999999998</v>
          </cell>
          <cell r="AE15">
            <v>40.08</v>
          </cell>
          <cell r="AF15">
            <v>37.119</v>
          </cell>
          <cell r="AG15">
            <v>43.286000000000001</v>
          </cell>
          <cell r="AH15">
            <v>43.512999999999998</v>
          </cell>
          <cell r="AI15">
            <v>39.822000000000003</v>
          </cell>
          <cell r="AJ15">
            <v>42.207999999999998</v>
          </cell>
          <cell r="AK15">
            <v>39.067999999999998</v>
          </cell>
          <cell r="AL15">
            <v>39.31</v>
          </cell>
          <cell r="AM15">
            <v>38.787999999999997</v>
          </cell>
          <cell r="AN15">
            <v>38.033999999999999</v>
          </cell>
          <cell r="AO15">
            <v>37.536000000000001</v>
          </cell>
          <cell r="AP15">
            <v>36.088000000000001</v>
          </cell>
          <cell r="AQ15">
            <v>34.993000000000002</v>
          </cell>
          <cell r="AR15">
            <v>38.566333333333326</v>
          </cell>
        </row>
        <row r="16">
          <cell r="A16" t="str">
            <v>Belarus</v>
          </cell>
          <cell r="B16" t="str">
            <v>General government total expenditure</v>
          </cell>
          <cell r="C16" t="str">
            <v>Percent of GDP</v>
          </cell>
          <cell r="E16" t="str">
            <v>See notes for:  General government total expenditure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0.66900000000000004</v>
          </cell>
          <cell r="T16">
            <v>0.19</v>
          </cell>
          <cell r="U16">
            <v>0.64</v>
          </cell>
          <cell r="V16">
            <v>0.55200000000000005</v>
          </cell>
          <cell r="W16">
            <v>0.55800000000000005</v>
          </cell>
          <cell r="X16">
            <v>10.925000000000001</v>
          </cell>
          <cell r="Y16">
            <v>10.47</v>
          </cell>
          <cell r="Z16">
            <v>11.307</v>
          </cell>
          <cell r="AA16">
            <v>45.625999999999998</v>
          </cell>
          <cell r="AB16">
            <v>43.462000000000003</v>
          </cell>
          <cell r="AC16">
            <v>45.997999999999998</v>
          </cell>
          <cell r="AD16">
            <v>46.31</v>
          </cell>
          <cell r="AE16">
            <v>47.179000000000002</v>
          </cell>
          <cell r="AF16">
            <v>47.381999999999998</v>
          </cell>
          <cell r="AG16">
            <v>47.19</v>
          </cell>
          <cell r="AH16">
            <v>47.237000000000002</v>
          </cell>
          <cell r="AI16">
            <v>46.076999999999998</v>
          </cell>
          <cell r="AJ16">
            <v>43.420999999999999</v>
          </cell>
          <cell r="AK16">
            <v>38.478000000000002</v>
          </cell>
          <cell r="AL16">
            <v>38.886000000000003</v>
          </cell>
          <cell r="AM16">
            <v>39.317999999999998</v>
          </cell>
          <cell r="AN16">
            <v>39.548000000000002</v>
          </cell>
          <cell r="AO16">
            <v>39.537999999999997</v>
          </cell>
          <cell r="AP16">
            <v>39.53</v>
          </cell>
          <cell r="AQ16">
            <v>39.421999999999997</v>
          </cell>
          <cell r="AR16">
            <v>28.087947368421048</v>
          </cell>
        </row>
        <row r="17">
          <cell r="A17" t="str">
            <v>Belgium</v>
          </cell>
          <cell r="B17" t="str">
            <v>General government total expenditure</v>
          </cell>
          <cell r="C17" t="str">
            <v>Percent of GDP</v>
          </cell>
          <cell r="E17" t="str">
            <v>See notes for:  General government total expenditure (National currency).</v>
          </cell>
          <cell r="F17">
            <v>54.768000000000001</v>
          </cell>
          <cell r="G17">
            <v>60.112000000000002</v>
          </cell>
          <cell r="H17">
            <v>53.792000000000002</v>
          </cell>
          <cell r="I17">
            <v>55.164000000000001</v>
          </cell>
          <cell r="J17">
            <v>52.58</v>
          </cell>
          <cell r="K17">
            <v>52.484000000000002</v>
          </cell>
          <cell r="L17">
            <v>53.07</v>
          </cell>
          <cell r="M17">
            <v>52.26</v>
          </cell>
          <cell r="N17">
            <v>50.088999999999999</v>
          </cell>
          <cell r="O17">
            <v>48.634999999999998</v>
          </cell>
          <cell r="P17">
            <v>49.753999999999998</v>
          </cell>
          <cell r="Q17">
            <v>51.168999999999997</v>
          </cell>
          <cell r="R17">
            <v>52.314999999999998</v>
          </cell>
          <cell r="S17">
            <v>54.716000000000001</v>
          </cell>
          <cell r="T17">
            <v>53.463000000000001</v>
          </cell>
          <cell r="U17">
            <v>54.518999999999998</v>
          </cell>
          <cell r="V17">
            <v>53.813000000000002</v>
          </cell>
          <cell r="W17">
            <v>50.917000000000002</v>
          </cell>
          <cell r="X17">
            <v>50.012</v>
          </cell>
          <cell r="Y17">
            <v>50.118000000000002</v>
          </cell>
          <cell r="Z17">
            <v>49.078000000000003</v>
          </cell>
          <cell r="AA17">
            <v>49.115000000000002</v>
          </cell>
          <cell r="AB17">
            <v>49.774000000000001</v>
          </cell>
          <cell r="AC17">
            <v>51.040999999999997</v>
          </cell>
          <cell r="AD17">
            <v>49.347000000000001</v>
          </cell>
          <cell r="AE17">
            <v>52.076000000000001</v>
          </cell>
          <cell r="AF17">
            <v>48.603000000000002</v>
          </cell>
          <cell r="AG17">
            <v>48.32</v>
          </cell>
          <cell r="AH17">
            <v>49.9</v>
          </cell>
          <cell r="AI17">
            <v>53.828000000000003</v>
          </cell>
          <cell r="AJ17">
            <v>52.942</v>
          </cell>
          <cell r="AK17">
            <v>53.45</v>
          </cell>
          <cell r="AL17">
            <v>53.536999999999999</v>
          </cell>
          <cell r="AM17">
            <v>52.811999999999998</v>
          </cell>
          <cell r="AN17">
            <v>51.918999999999997</v>
          </cell>
          <cell r="AO17">
            <v>51.127000000000002</v>
          </cell>
          <cell r="AP17">
            <v>50.954000000000001</v>
          </cell>
          <cell r="AQ17">
            <v>50.671999999999997</v>
          </cell>
          <cell r="AR17">
            <v>51.284999999999997</v>
          </cell>
        </row>
        <row r="18">
          <cell r="A18" t="str">
            <v>Belize</v>
          </cell>
          <cell r="B18" t="str">
            <v>General government total expenditure</v>
          </cell>
          <cell r="C18" t="str">
            <v>Percent of GDP</v>
          </cell>
          <cell r="E18" t="str">
            <v>See notes for:  General government total expenditure (National currency).</v>
          </cell>
          <cell r="F18" t="str">
            <v>n/a</v>
          </cell>
          <cell r="G18" t="str">
            <v>n/a</v>
          </cell>
          <cell r="H18" t="str">
            <v>n/a</v>
          </cell>
          <cell r="I18" t="str">
            <v>n/a</v>
          </cell>
          <cell r="J18" t="str">
            <v>n/a</v>
          </cell>
          <cell r="K18" t="str">
            <v>n/a</v>
          </cell>
          <cell r="L18" t="str">
            <v>n/a</v>
          </cell>
          <cell r="M18" t="str">
            <v>n/a</v>
          </cell>
          <cell r="N18" t="str">
            <v>n/a</v>
          </cell>
          <cell r="O18" t="str">
            <v>n/a</v>
          </cell>
          <cell r="P18" t="str">
            <v>n/a</v>
          </cell>
          <cell r="Q18" t="str">
            <v>n/a</v>
          </cell>
          <cell r="R18" t="str">
            <v>n/a</v>
          </cell>
          <cell r="S18" t="str">
            <v>n/a</v>
          </cell>
          <cell r="T18" t="str">
            <v>n/a</v>
          </cell>
          <cell r="U18" t="str">
            <v>n/a</v>
          </cell>
          <cell r="V18">
            <v>25.777999999999999</v>
          </cell>
          <cell r="W18">
            <v>26.547000000000001</v>
          </cell>
          <cell r="X18">
            <v>28.334</v>
          </cell>
          <cell r="Y18">
            <v>30.292999999999999</v>
          </cell>
          <cell r="Z18">
            <v>31.309000000000001</v>
          </cell>
          <cell r="AA18">
            <v>34.161999999999999</v>
          </cell>
          <cell r="AB18">
            <v>31.739000000000001</v>
          </cell>
          <cell r="AC18">
            <v>31.062000000000001</v>
          </cell>
          <cell r="AD18">
            <v>30.756</v>
          </cell>
          <cell r="AE18">
            <v>27.602</v>
          </cell>
          <cell r="AF18">
            <v>29.686</v>
          </cell>
          <cell r="AG18">
            <v>28.765000000000001</v>
          </cell>
          <cell r="AH18">
            <v>28.213999999999999</v>
          </cell>
          <cell r="AI18">
            <v>28.207999999999998</v>
          </cell>
          <cell r="AJ18">
            <v>28.899000000000001</v>
          </cell>
          <cell r="AK18">
            <v>30.225000000000001</v>
          </cell>
          <cell r="AL18">
            <v>29.969000000000001</v>
          </cell>
          <cell r="AM18">
            <v>29.878</v>
          </cell>
          <cell r="AN18">
            <v>29.228000000000002</v>
          </cell>
          <cell r="AO18">
            <v>28.866</v>
          </cell>
          <cell r="AP18">
            <v>28.669</v>
          </cell>
          <cell r="AQ18">
            <v>28.65</v>
          </cell>
          <cell r="AR18">
            <v>29.473687499999997</v>
          </cell>
        </row>
        <row r="19">
          <cell r="A19" t="str">
            <v>Benin</v>
          </cell>
          <cell r="B19" t="str">
            <v>General government total expenditure</v>
          </cell>
          <cell r="C19" t="str">
            <v>Percent of GDP</v>
          </cell>
          <cell r="E19" t="str">
            <v>See notes for:  General government total expenditure (National currency).</v>
          </cell>
          <cell r="F19" t="str">
            <v>n/a</v>
          </cell>
          <cell r="G19" t="str">
            <v>n/a</v>
          </cell>
          <cell r="H19" t="str">
            <v>n/a</v>
          </cell>
          <cell r="I19" t="str">
            <v>n/a</v>
          </cell>
          <cell r="J19" t="str">
            <v>n/a</v>
          </cell>
          <cell r="K19" t="str">
            <v>n/a</v>
          </cell>
          <cell r="L19" t="str">
            <v>n/a</v>
          </cell>
          <cell r="M19" t="str">
            <v>n/a</v>
          </cell>
          <cell r="N19" t="str">
            <v>n/a</v>
          </cell>
          <cell r="O19" t="str">
            <v>n/a</v>
          </cell>
          <cell r="P19">
            <v>22.059000000000001</v>
          </cell>
          <cell r="Q19">
            <v>20.968</v>
          </cell>
          <cell r="R19">
            <v>22.399000000000001</v>
          </cell>
          <cell r="S19">
            <v>19.936</v>
          </cell>
          <cell r="T19">
            <v>22.556999999999999</v>
          </cell>
          <cell r="U19">
            <v>24.582999999999998</v>
          </cell>
          <cell r="V19">
            <v>22.093</v>
          </cell>
          <cell r="W19">
            <v>21.117999999999999</v>
          </cell>
          <cell r="X19">
            <v>18.117000000000001</v>
          </cell>
          <cell r="Y19">
            <v>19.318999999999999</v>
          </cell>
          <cell r="Z19">
            <v>23.279</v>
          </cell>
          <cell r="AA19">
            <v>22.638999999999999</v>
          </cell>
          <cell r="AB19">
            <v>22.728000000000002</v>
          </cell>
          <cell r="AC19">
            <v>20.53</v>
          </cell>
          <cell r="AD19">
            <v>20.379000000000001</v>
          </cell>
          <cell r="AE19">
            <v>21.298999999999999</v>
          </cell>
          <cell r="AF19">
            <v>19.425999999999998</v>
          </cell>
          <cell r="AG19">
            <v>23.423999999999999</v>
          </cell>
          <cell r="AH19">
            <v>21.381</v>
          </cell>
          <cell r="AI19">
            <v>25.035</v>
          </cell>
          <cell r="AJ19">
            <v>20.445</v>
          </cell>
          <cell r="AK19">
            <v>21.562000000000001</v>
          </cell>
          <cell r="AL19">
            <v>22.48</v>
          </cell>
          <cell r="AM19">
            <v>22.242000000000001</v>
          </cell>
          <cell r="AN19">
            <v>22.084</v>
          </cell>
          <cell r="AO19">
            <v>21.844000000000001</v>
          </cell>
          <cell r="AP19">
            <v>21.783999999999999</v>
          </cell>
          <cell r="AQ19">
            <v>21.779</v>
          </cell>
          <cell r="AR19">
            <v>21.603454545454543</v>
          </cell>
        </row>
        <row r="20">
          <cell r="A20" t="str">
            <v>Bhutan</v>
          </cell>
          <cell r="B20" t="str">
            <v>General government total expenditure</v>
          </cell>
          <cell r="C20" t="str">
            <v>Percent of GDP</v>
          </cell>
          <cell r="E20" t="str">
            <v>See notes for:  General government total expenditure (National currency).</v>
          </cell>
          <cell r="F20" t="str">
            <v>n/a</v>
          </cell>
          <cell r="G20">
            <v>52.587000000000003</v>
          </cell>
          <cell r="H20">
            <v>35.722999999999999</v>
          </cell>
          <cell r="I20">
            <v>44.441000000000003</v>
          </cell>
          <cell r="J20">
            <v>41.389000000000003</v>
          </cell>
          <cell r="K20">
            <v>56.999000000000002</v>
          </cell>
          <cell r="L20">
            <v>51.292000000000002</v>
          </cell>
          <cell r="M20">
            <v>49.960999999999999</v>
          </cell>
          <cell r="N20">
            <v>47.735999999999997</v>
          </cell>
          <cell r="O20">
            <v>49.279000000000003</v>
          </cell>
          <cell r="P20">
            <v>37.738</v>
          </cell>
          <cell r="Q20">
            <v>32.432000000000002</v>
          </cell>
          <cell r="R20">
            <v>36.274000000000001</v>
          </cell>
          <cell r="S20">
            <v>37.070999999999998</v>
          </cell>
          <cell r="T20">
            <v>39.874000000000002</v>
          </cell>
          <cell r="U20">
            <v>40.648000000000003</v>
          </cell>
          <cell r="V20">
            <v>39.884999999999998</v>
          </cell>
          <cell r="W20">
            <v>39.825000000000003</v>
          </cell>
          <cell r="X20">
            <v>32.746000000000002</v>
          </cell>
          <cell r="Y20">
            <v>42.292000000000002</v>
          </cell>
          <cell r="Z20">
            <v>45.301000000000002</v>
          </cell>
          <cell r="AA20">
            <v>52.954999999999998</v>
          </cell>
          <cell r="AB20">
            <v>41.378999999999998</v>
          </cell>
          <cell r="AC20">
            <v>36.110999999999997</v>
          </cell>
          <cell r="AD20">
            <v>32.44</v>
          </cell>
          <cell r="AE20">
            <v>37.944000000000003</v>
          </cell>
          <cell r="AF20">
            <v>35.868000000000002</v>
          </cell>
          <cell r="AG20">
            <v>35.048000000000002</v>
          </cell>
          <cell r="AH20">
            <v>34.673000000000002</v>
          </cell>
          <cell r="AI20">
            <v>33.293999999999997</v>
          </cell>
          <cell r="AJ20">
            <v>38.246000000000002</v>
          </cell>
          <cell r="AK20">
            <v>45.18</v>
          </cell>
          <cell r="AL20">
            <v>44.933</v>
          </cell>
          <cell r="AM20">
            <v>29.861000000000001</v>
          </cell>
          <cell r="AN20">
            <v>28.507000000000001</v>
          </cell>
          <cell r="AO20">
            <v>28.091999999999999</v>
          </cell>
          <cell r="AP20">
            <v>29.588999999999999</v>
          </cell>
          <cell r="AQ20">
            <v>27.724</v>
          </cell>
          <cell r="AR20">
            <v>38.510181818181813</v>
          </cell>
        </row>
        <row r="21">
          <cell r="A21" t="str">
            <v>Bolivia</v>
          </cell>
          <cell r="B21" t="str">
            <v>General government total expenditure</v>
          </cell>
          <cell r="C21" t="str">
            <v>Percent of GDP</v>
          </cell>
          <cell r="E21" t="str">
            <v>See notes for:  General government total expenditure (National currency).</v>
          </cell>
          <cell r="F21" t="str">
            <v>n/a</v>
          </cell>
          <cell r="G21">
            <v>46.703000000000003</v>
          </cell>
          <cell r="H21">
            <v>24.986999999999998</v>
          </cell>
          <cell r="I21">
            <v>32.072000000000003</v>
          </cell>
          <cell r="J21">
            <v>29.027999999999999</v>
          </cell>
          <cell r="K21">
            <v>21.782</v>
          </cell>
          <cell r="L21">
            <v>22.231000000000002</v>
          </cell>
          <cell r="M21">
            <v>24.419</v>
          </cell>
          <cell r="N21">
            <v>23.975000000000001</v>
          </cell>
          <cell r="O21">
            <v>24.408999999999999</v>
          </cell>
          <cell r="P21">
            <v>22.776</v>
          </cell>
          <cell r="Q21">
            <v>24.181000000000001</v>
          </cell>
          <cell r="R21">
            <v>25.253</v>
          </cell>
          <cell r="S21">
            <v>27.181000000000001</v>
          </cell>
          <cell r="T21">
            <v>26.766999999999999</v>
          </cell>
          <cell r="U21">
            <v>25.780999999999999</v>
          </cell>
          <cell r="V21">
            <v>26.047999999999998</v>
          </cell>
          <cell r="W21">
            <v>28.28</v>
          </cell>
          <cell r="X21">
            <v>29.972999999999999</v>
          </cell>
          <cell r="Y21">
            <v>29.364000000000001</v>
          </cell>
          <cell r="Z21">
            <v>29.314</v>
          </cell>
          <cell r="AA21">
            <v>31.954999999999998</v>
          </cell>
          <cell r="AB21">
            <v>33.292999999999999</v>
          </cell>
          <cell r="AC21">
            <v>31.99</v>
          </cell>
          <cell r="AD21">
            <v>32.344999999999999</v>
          </cell>
          <cell r="AE21">
            <v>33.183</v>
          </cell>
          <cell r="AF21">
            <v>29.834</v>
          </cell>
          <cell r="AG21">
            <v>31.81</v>
          </cell>
          <cell r="AH21">
            <v>34.594999999999999</v>
          </cell>
          <cell r="AI21">
            <v>35.473999999999997</v>
          </cell>
          <cell r="AJ21">
            <v>31.5</v>
          </cell>
          <cell r="AK21">
            <v>34.594000000000001</v>
          </cell>
          <cell r="AL21">
            <v>35.548999999999999</v>
          </cell>
          <cell r="AM21">
            <v>35.418999999999997</v>
          </cell>
          <cell r="AN21">
            <v>35.006999999999998</v>
          </cell>
          <cell r="AO21">
            <v>35.063000000000002</v>
          </cell>
          <cell r="AP21">
            <v>35.017000000000003</v>
          </cell>
          <cell r="AQ21">
            <v>35.04</v>
          </cell>
          <cell r="AR21">
            <v>29.795045454545459</v>
          </cell>
        </row>
        <row r="22">
          <cell r="A22" t="str">
            <v>Bosnia and Herzegovina</v>
          </cell>
          <cell r="B22" t="str">
            <v>General government total expenditure</v>
          </cell>
          <cell r="C22" t="str">
            <v>Percent of GDP</v>
          </cell>
          <cell r="E22" t="str">
            <v>See notes for:  General government total expenditure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56.631</v>
          </cell>
          <cell r="Y22">
            <v>60.247</v>
          </cell>
          <cell r="Z22">
            <v>59.598999999999997</v>
          </cell>
          <cell r="AA22">
            <v>51.237000000000002</v>
          </cell>
          <cell r="AB22">
            <v>47.557000000000002</v>
          </cell>
          <cell r="AC22">
            <v>47.189</v>
          </cell>
          <cell r="AD22">
            <v>45.48</v>
          </cell>
          <cell r="AE22">
            <v>45.819000000000003</v>
          </cell>
          <cell r="AF22">
            <v>46.030999999999999</v>
          </cell>
          <cell r="AG22">
            <v>46.801000000000002</v>
          </cell>
          <cell r="AH22">
            <v>49.951999999999998</v>
          </cell>
          <cell r="AI22">
            <v>50.616</v>
          </cell>
          <cell r="AJ22">
            <v>50.731999999999999</v>
          </cell>
          <cell r="AK22">
            <v>49.362000000000002</v>
          </cell>
          <cell r="AL22">
            <v>50.063000000000002</v>
          </cell>
          <cell r="AM22">
            <v>48.902000000000001</v>
          </cell>
          <cell r="AN22">
            <v>48.037999999999997</v>
          </cell>
          <cell r="AO22">
            <v>47.527999999999999</v>
          </cell>
          <cell r="AP22">
            <v>46.853000000000002</v>
          </cell>
          <cell r="AQ22">
            <v>46.25</v>
          </cell>
          <cell r="AR22">
            <v>50.518071428571432</v>
          </cell>
        </row>
        <row r="23">
          <cell r="A23" t="str">
            <v>Botswana</v>
          </cell>
          <cell r="B23" t="str">
            <v>General government total expenditure</v>
          </cell>
          <cell r="C23" t="str">
            <v>Percent of GDP</v>
          </cell>
          <cell r="E23" t="str">
            <v>See notes for:  General government total expenditure (National currency).</v>
          </cell>
          <cell r="F23">
            <v>34.326999999999998</v>
          </cell>
          <cell r="G23">
            <v>37.265999999999998</v>
          </cell>
          <cell r="H23">
            <v>36.716999999999999</v>
          </cell>
          <cell r="I23">
            <v>34.445</v>
          </cell>
          <cell r="J23">
            <v>34.573999999999998</v>
          </cell>
          <cell r="K23">
            <v>31.456</v>
          </cell>
          <cell r="L23">
            <v>35.505000000000003</v>
          </cell>
          <cell r="M23">
            <v>35.957000000000001</v>
          </cell>
          <cell r="N23">
            <v>32.066000000000003</v>
          </cell>
          <cell r="O23">
            <v>34.058</v>
          </cell>
          <cell r="P23">
            <v>38.936999999999998</v>
          </cell>
          <cell r="Q23">
            <v>41.118000000000002</v>
          </cell>
          <cell r="R23">
            <v>42.33</v>
          </cell>
          <cell r="S23">
            <v>41.987000000000002</v>
          </cell>
          <cell r="T23">
            <v>37.64</v>
          </cell>
          <cell r="U23">
            <v>36.369999999999997</v>
          </cell>
          <cell r="V23">
            <v>35.692</v>
          </cell>
          <cell r="W23">
            <v>36.731000000000002</v>
          </cell>
          <cell r="X23">
            <v>37.308999999999997</v>
          </cell>
          <cell r="Y23">
            <v>37.750999999999998</v>
          </cell>
          <cell r="Z23">
            <v>38.206000000000003</v>
          </cell>
          <cell r="AA23">
            <v>38.064999999999998</v>
          </cell>
          <cell r="AB23">
            <v>40.585000000000001</v>
          </cell>
          <cell r="AC23">
            <v>39.073</v>
          </cell>
          <cell r="AD23">
            <v>36.573</v>
          </cell>
          <cell r="AE23">
            <v>31.824000000000002</v>
          </cell>
          <cell r="AF23">
            <v>29.568999999999999</v>
          </cell>
          <cell r="AG23">
            <v>31.754000000000001</v>
          </cell>
          <cell r="AH23">
            <v>39.965000000000003</v>
          </cell>
          <cell r="AI23">
            <v>46.378</v>
          </cell>
          <cell r="AJ23">
            <v>36.673000000000002</v>
          </cell>
          <cell r="AK23">
            <v>34.091000000000001</v>
          </cell>
          <cell r="AL23">
            <v>30.876000000000001</v>
          </cell>
          <cell r="AM23">
            <v>29.175999999999998</v>
          </cell>
          <cell r="AN23">
            <v>28.452000000000002</v>
          </cell>
          <cell r="AO23">
            <v>27.605</v>
          </cell>
          <cell r="AP23">
            <v>28.295000000000002</v>
          </cell>
          <cell r="AQ23">
            <v>28.050999999999998</v>
          </cell>
          <cell r="AR23">
            <v>37.664590909090911</v>
          </cell>
        </row>
        <row r="24">
          <cell r="A24" t="str">
            <v>Brazil</v>
          </cell>
          <cell r="B24" t="str">
            <v>General government total expenditure</v>
          </cell>
          <cell r="C24" t="str">
            <v>Percent of GDP</v>
          </cell>
          <cell r="E24" t="str">
            <v>See notes for:  General government total expenditure (National currency).</v>
          </cell>
          <cell r="F24" t="str">
            <v>n/a</v>
          </cell>
          <cell r="G24" t="str">
            <v>n/a</v>
          </cell>
          <cell r="H24" t="str">
            <v>n/a</v>
          </cell>
          <cell r="I24" t="str">
            <v>n/a</v>
          </cell>
          <cell r="J24" t="str">
            <v>n/a</v>
          </cell>
          <cell r="K24" t="str">
            <v>n/a</v>
          </cell>
          <cell r="L24" t="str">
            <v>n/a</v>
          </cell>
          <cell r="M24" t="str">
            <v>n/a</v>
          </cell>
          <cell r="N24" t="str">
            <v>n/a</v>
          </cell>
          <cell r="O24" t="str">
            <v>n/a</v>
          </cell>
          <cell r="P24" t="str">
            <v>n/a</v>
          </cell>
          <cell r="Q24" t="str">
            <v>n/a</v>
          </cell>
          <cell r="R24" t="str">
            <v>n/a</v>
          </cell>
          <cell r="S24" t="str">
            <v>n/a</v>
          </cell>
          <cell r="T24" t="str">
            <v>n/a</v>
          </cell>
          <cell r="U24" t="str">
            <v>n/a</v>
          </cell>
          <cell r="V24">
            <v>38.979999999999997</v>
          </cell>
          <cell r="W24">
            <v>39.463000000000001</v>
          </cell>
          <cell r="X24">
            <v>42.311</v>
          </cell>
          <cell r="Y24">
            <v>40.71</v>
          </cell>
          <cell r="Z24">
            <v>35.286999999999999</v>
          </cell>
          <cell r="AA24">
            <v>36.482999999999997</v>
          </cell>
          <cell r="AB24">
            <v>39.524000000000001</v>
          </cell>
          <cell r="AC24">
            <v>39.229999999999997</v>
          </cell>
          <cell r="AD24">
            <v>37.652999999999999</v>
          </cell>
          <cell r="AE24">
            <v>39.295999999999999</v>
          </cell>
          <cell r="AF24">
            <v>39.485999999999997</v>
          </cell>
          <cell r="AG24">
            <v>38.344000000000001</v>
          </cell>
          <cell r="AH24">
            <v>37.713000000000001</v>
          </cell>
          <cell r="AI24">
            <v>38.085000000000001</v>
          </cell>
          <cell r="AJ24">
            <v>39.441000000000003</v>
          </cell>
          <cell r="AK24">
            <v>38.820999999999998</v>
          </cell>
          <cell r="AL24">
            <v>38.591999999999999</v>
          </cell>
          <cell r="AM24">
            <v>38.756</v>
          </cell>
          <cell r="AN24">
            <v>38.683</v>
          </cell>
          <cell r="AO24">
            <v>38.793999999999997</v>
          </cell>
          <cell r="AP24">
            <v>38.72</v>
          </cell>
          <cell r="AQ24">
            <v>38.83</v>
          </cell>
          <cell r="AR24">
            <v>38.801687500000007</v>
          </cell>
        </row>
        <row r="25">
          <cell r="A25" t="str">
            <v>Brunei Darussalam</v>
          </cell>
          <cell r="B25" t="str">
            <v>General government total expenditure</v>
          </cell>
          <cell r="C25" t="str">
            <v>Percent of GDP</v>
          </cell>
          <cell r="E25" t="str">
            <v>See notes for:  General government total expenditure (National currency).</v>
          </cell>
          <cell r="F25" t="str">
            <v>n/a</v>
          </cell>
          <cell r="G25" t="str">
            <v>n/a</v>
          </cell>
          <cell r="H25" t="str">
            <v>n/a</v>
          </cell>
          <cell r="I25" t="str">
            <v>n/a</v>
          </cell>
          <cell r="J25" t="str">
            <v>n/a</v>
          </cell>
          <cell r="K25">
            <v>49.14</v>
          </cell>
          <cell r="L25">
            <v>54.066000000000003</v>
          </cell>
          <cell r="M25">
            <v>41.972000000000001</v>
          </cell>
          <cell r="N25">
            <v>50.652000000000001</v>
          </cell>
          <cell r="O25">
            <v>49.826000000000001</v>
          </cell>
          <cell r="P25">
            <v>44.686999999999998</v>
          </cell>
          <cell r="Q25">
            <v>43.506999999999998</v>
          </cell>
          <cell r="R25">
            <v>45.042999999999999</v>
          </cell>
          <cell r="S25">
            <v>51.66</v>
          </cell>
          <cell r="T25">
            <v>69.096000000000004</v>
          </cell>
          <cell r="U25">
            <v>66.430000000000007</v>
          </cell>
          <cell r="V25">
            <v>51.9</v>
          </cell>
          <cell r="W25">
            <v>52.826999999999998</v>
          </cell>
          <cell r="X25">
            <v>59.982999999999997</v>
          </cell>
          <cell r="Y25">
            <v>55.466999999999999</v>
          </cell>
          <cell r="Z25">
            <v>41.542999999999999</v>
          </cell>
          <cell r="AA25">
            <v>39.308999999999997</v>
          </cell>
          <cell r="AB25">
            <v>45.902000000000001</v>
          </cell>
          <cell r="AC25">
            <v>34.223999999999997</v>
          </cell>
          <cell r="AD25">
            <v>36.735999999999997</v>
          </cell>
          <cell r="AE25">
            <v>32.192</v>
          </cell>
          <cell r="AF25">
            <v>30.798999999999999</v>
          </cell>
          <cell r="AG25">
            <v>32.491999999999997</v>
          </cell>
          <cell r="AH25">
            <v>30.13</v>
          </cell>
          <cell r="AI25">
            <v>38.676000000000002</v>
          </cell>
          <cell r="AJ25">
            <v>40.085999999999999</v>
          </cell>
          <cell r="AK25">
            <v>33.707999999999998</v>
          </cell>
          <cell r="AL25">
            <v>33.997</v>
          </cell>
          <cell r="AM25">
            <v>35.156999999999996</v>
          </cell>
          <cell r="AN25">
            <v>35.195999999999998</v>
          </cell>
          <cell r="AO25">
            <v>35.738</v>
          </cell>
          <cell r="AP25">
            <v>35.734000000000002</v>
          </cell>
          <cell r="AQ25">
            <v>35.771000000000001</v>
          </cell>
          <cell r="AR25">
            <v>44.381681818181818</v>
          </cell>
        </row>
        <row r="26">
          <cell r="A26" t="str">
            <v>Bulgaria</v>
          </cell>
          <cell r="B26" t="str">
            <v>General government total expenditure</v>
          </cell>
          <cell r="C26" t="str">
            <v>Percent of GDP</v>
          </cell>
          <cell r="E26" t="str">
            <v>See notes for:  General government total expenditure (National currency).</v>
          </cell>
          <cell r="F26" t="str">
            <v>n/a</v>
          </cell>
          <cell r="G26" t="str">
            <v>n/a</v>
          </cell>
          <cell r="H26" t="str">
            <v>n/a</v>
          </cell>
          <cell r="I26" t="str">
            <v>n/a</v>
          </cell>
          <cell r="J26" t="str">
            <v>n/a</v>
          </cell>
          <cell r="K26" t="str">
            <v>n/a</v>
          </cell>
          <cell r="L26" t="str">
            <v>n/a</v>
          </cell>
          <cell r="M26" t="str">
            <v>n/a</v>
          </cell>
          <cell r="N26" t="str">
            <v>n/a</v>
          </cell>
          <cell r="O26" t="str">
            <v>n/a</v>
          </cell>
          <cell r="P26" t="str">
            <v>n/a</v>
          </cell>
          <cell r="Q26" t="str">
            <v>n/a</v>
          </cell>
          <cell r="R26" t="str">
            <v>n/a</v>
          </cell>
          <cell r="S26" t="str">
            <v>n/a</v>
          </cell>
          <cell r="T26" t="str">
            <v>n/a</v>
          </cell>
          <cell r="U26" t="str">
            <v>n/a</v>
          </cell>
          <cell r="V26" t="str">
            <v>n/a</v>
          </cell>
          <cell r="W26" t="str">
            <v>n/a</v>
          </cell>
          <cell r="X26" t="str">
            <v>n/a</v>
          </cell>
          <cell r="Y26" t="str">
            <v>n/a</v>
          </cell>
          <cell r="Z26">
            <v>38.113999999999997</v>
          </cell>
          <cell r="AA26">
            <v>37.305</v>
          </cell>
          <cell r="AB26">
            <v>36.005000000000003</v>
          </cell>
          <cell r="AC26">
            <v>36.590000000000003</v>
          </cell>
          <cell r="AD26">
            <v>35.808</v>
          </cell>
          <cell r="AE26">
            <v>35.180999999999997</v>
          </cell>
          <cell r="AF26">
            <v>33.646999999999998</v>
          </cell>
          <cell r="AG26">
            <v>34.935000000000002</v>
          </cell>
          <cell r="AH26">
            <v>35.167000000000002</v>
          </cell>
          <cell r="AI26">
            <v>36.173999999999999</v>
          </cell>
          <cell r="AJ26">
            <v>36.639000000000003</v>
          </cell>
          <cell r="AK26">
            <v>34.566000000000003</v>
          </cell>
          <cell r="AL26">
            <v>34.893000000000001</v>
          </cell>
          <cell r="AM26">
            <v>35.606000000000002</v>
          </cell>
          <cell r="AN26">
            <v>35.563000000000002</v>
          </cell>
          <cell r="AO26">
            <v>35.325000000000003</v>
          </cell>
          <cell r="AP26">
            <v>34.886000000000003</v>
          </cell>
          <cell r="AQ26">
            <v>34.607999999999997</v>
          </cell>
          <cell r="AR26">
            <v>35.844249999999995</v>
          </cell>
        </row>
        <row r="27">
          <cell r="A27" t="str">
            <v>Burkina Faso</v>
          </cell>
          <cell r="B27" t="str">
            <v>General government total expenditure</v>
          </cell>
          <cell r="C27" t="str">
            <v>Percent of GDP</v>
          </cell>
          <cell r="E27" t="str">
            <v>See notes for:  General government total expenditure (National currency).</v>
          </cell>
          <cell r="F27" t="str">
            <v>n/a</v>
          </cell>
          <cell r="G27" t="str">
            <v>n/a</v>
          </cell>
          <cell r="H27" t="str">
            <v>n/a</v>
          </cell>
          <cell r="I27" t="str">
            <v>n/a</v>
          </cell>
          <cell r="J27" t="str">
            <v>n/a</v>
          </cell>
          <cell r="K27">
            <v>11.32</v>
          </cell>
          <cell r="L27">
            <v>14.737</v>
          </cell>
          <cell r="M27">
            <v>17.149999999999999</v>
          </cell>
          <cell r="N27">
            <v>14.925000000000001</v>
          </cell>
          <cell r="O27">
            <v>12.013</v>
          </cell>
          <cell r="P27">
            <v>9.4220000000000006</v>
          </cell>
          <cell r="Q27">
            <v>15.795</v>
          </cell>
          <cell r="R27">
            <v>15.305</v>
          </cell>
          <cell r="S27">
            <v>20.091999999999999</v>
          </cell>
          <cell r="T27">
            <v>20.053000000000001</v>
          </cell>
          <cell r="U27">
            <v>21.859000000000002</v>
          </cell>
          <cell r="V27">
            <v>22.215</v>
          </cell>
          <cell r="W27">
            <v>22.523</v>
          </cell>
          <cell r="X27">
            <v>22.202000000000002</v>
          </cell>
          <cell r="Y27">
            <v>24.309000000000001</v>
          </cell>
          <cell r="Z27">
            <v>22.3</v>
          </cell>
          <cell r="AA27">
            <v>22.111000000000001</v>
          </cell>
          <cell r="AB27">
            <v>21.893999999999998</v>
          </cell>
          <cell r="AC27">
            <v>19.792999999999999</v>
          </cell>
          <cell r="AD27">
            <v>22.783000000000001</v>
          </cell>
          <cell r="AE27">
            <v>22.738</v>
          </cell>
          <cell r="AF27">
            <v>23.582999999999998</v>
          </cell>
          <cell r="AG27">
            <v>26.645</v>
          </cell>
          <cell r="AH27">
            <v>21.407</v>
          </cell>
          <cell r="AI27">
            <v>24.934999999999999</v>
          </cell>
          <cell r="AJ27">
            <v>25.949000000000002</v>
          </cell>
          <cell r="AK27">
            <v>24.513999999999999</v>
          </cell>
          <cell r="AL27">
            <v>28.12</v>
          </cell>
          <cell r="AM27">
            <v>25.675999999999998</v>
          </cell>
          <cell r="AN27">
            <v>25.757999999999999</v>
          </cell>
          <cell r="AO27">
            <v>25.754999999999999</v>
          </cell>
          <cell r="AP27">
            <v>25.792999999999999</v>
          </cell>
          <cell r="AQ27">
            <v>25.843</v>
          </cell>
          <cell r="AR27">
            <v>21.473954545454543</v>
          </cell>
        </row>
        <row r="28">
          <cell r="A28" t="str">
            <v>Burundi</v>
          </cell>
          <cell r="B28" t="str">
            <v>General government total expenditure</v>
          </cell>
          <cell r="C28" t="str">
            <v>Percent of GDP</v>
          </cell>
          <cell r="E28" t="str">
            <v>See notes for:  General government total expenditure (National currency).</v>
          </cell>
          <cell r="F28" t="str">
            <v>n/a</v>
          </cell>
          <cell r="G28" t="str">
            <v>n/a</v>
          </cell>
          <cell r="H28" t="str">
            <v>n/a</v>
          </cell>
          <cell r="I28" t="str">
            <v>n/a</v>
          </cell>
          <cell r="J28" t="str">
            <v>n/a</v>
          </cell>
          <cell r="K28" t="str">
            <v>n/a</v>
          </cell>
          <cell r="L28" t="str">
            <v>n/a</v>
          </cell>
          <cell r="M28" t="str">
            <v>n/a</v>
          </cell>
          <cell r="N28" t="str">
            <v>n/a</v>
          </cell>
          <cell r="O28" t="str">
            <v>n/a</v>
          </cell>
          <cell r="P28" t="str">
            <v>n/a</v>
          </cell>
          <cell r="Q28" t="str">
            <v>n/a</v>
          </cell>
          <cell r="R28">
            <v>21.036999999999999</v>
          </cell>
          <cell r="S28">
            <v>21.835999999999999</v>
          </cell>
          <cell r="T28">
            <v>19.283999999999999</v>
          </cell>
          <cell r="U28">
            <v>19.709</v>
          </cell>
          <cell r="V28">
            <v>21.87</v>
          </cell>
          <cell r="W28">
            <v>16.553000000000001</v>
          </cell>
          <cell r="X28">
            <v>18.265000000000001</v>
          </cell>
          <cell r="Y28">
            <v>20.303999999999998</v>
          </cell>
          <cell r="Z28">
            <v>19.687999999999999</v>
          </cell>
          <cell r="AA28">
            <v>20.577000000000002</v>
          </cell>
          <cell r="AB28">
            <v>19.72</v>
          </cell>
          <cell r="AC28">
            <v>26.459</v>
          </cell>
          <cell r="AD28">
            <v>28.899000000000001</v>
          </cell>
          <cell r="AE28">
            <v>26.183</v>
          </cell>
          <cell r="AF28">
            <v>28.367000000000001</v>
          </cell>
          <cell r="AG28">
            <v>40.054000000000002</v>
          </cell>
          <cell r="AH28">
            <v>40.936</v>
          </cell>
          <cell r="AI28">
            <v>37.156999999999996</v>
          </cell>
          <cell r="AJ28">
            <v>40.956000000000003</v>
          </cell>
          <cell r="AK28">
            <v>40.043999999999997</v>
          </cell>
          <cell r="AL28">
            <v>35.497</v>
          </cell>
          <cell r="AM28">
            <v>36.744</v>
          </cell>
          <cell r="AN28">
            <v>36.337000000000003</v>
          </cell>
          <cell r="AO28">
            <v>33.820999999999998</v>
          </cell>
          <cell r="AP28">
            <v>33.643000000000001</v>
          </cell>
          <cell r="AQ28">
            <v>33.523000000000003</v>
          </cell>
          <cell r="AR28">
            <v>26.3949</v>
          </cell>
        </row>
        <row r="29">
          <cell r="A29" t="str">
            <v>Cambodia</v>
          </cell>
          <cell r="B29" t="str">
            <v>General government total expenditure</v>
          </cell>
          <cell r="C29" t="str">
            <v>Percent of GDP</v>
          </cell>
          <cell r="E29" t="str">
            <v>See notes for:  General government total expenditure (National currency).</v>
          </cell>
          <cell r="F29" t="str">
            <v>n/a</v>
          </cell>
          <cell r="G29" t="str">
            <v>n/a</v>
          </cell>
          <cell r="H29" t="str">
            <v>n/a</v>
          </cell>
          <cell r="I29" t="str">
            <v>n/a</v>
          </cell>
          <cell r="J29" t="str">
            <v>n/a</v>
          </cell>
          <cell r="K29" t="str">
            <v>n/a</v>
          </cell>
          <cell r="L29" t="str">
            <v>n/a</v>
          </cell>
          <cell r="M29" t="str">
            <v>n/a</v>
          </cell>
          <cell r="N29" t="str">
            <v>n/a</v>
          </cell>
          <cell r="O29" t="str">
            <v>n/a</v>
          </cell>
          <cell r="P29" t="str">
            <v>n/a</v>
          </cell>
          <cell r="Q29" t="str">
            <v>n/a</v>
          </cell>
          <cell r="R29" t="str">
            <v>n/a</v>
          </cell>
          <cell r="S29" t="str">
            <v>n/a</v>
          </cell>
          <cell r="T29" t="str">
            <v>n/a</v>
          </cell>
          <cell r="U29" t="str">
            <v>n/a</v>
          </cell>
          <cell r="V29">
            <v>15.664999999999999</v>
          </cell>
          <cell r="W29">
            <v>12.417</v>
          </cell>
          <cell r="X29">
            <v>13.406000000000001</v>
          </cell>
          <cell r="Y29">
            <v>13.805999999999999</v>
          </cell>
          <cell r="Z29">
            <v>15.045</v>
          </cell>
          <cell r="AA29">
            <v>15.132999999999999</v>
          </cell>
          <cell r="AB29">
            <v>16.88</v>
          </cell>
          <cell r="AC29">
            <v>15.749000000000001</v>
          </cell>
          <cell r="AD29">
            <v>13.865</v>
          </cell>
          <cell r="AE29">
            <v>12.332000000000001</v>
          </cell>
          <cell r="AF29">
            <v>12.952999999999999</v>
          </cell>
          <cell r="AG29">
            <v>14.458</v>
          </cell>
          <cell r="AH29">
            <v>15.61</v>
          </cell>
          <cell r="AI29">
            <v>20.027999999999999</v>
          </cell>
          <cell r="AJ29">
            <v>19.879000000000001</v>
          </cell>
          <cell r="AK29">
            <v>19.657</v>
          </cell>
          <cell r="AL29">
            <v>18.632999999999999</v>
          </cell>
          <cell r="AM29">
            <v>17.972000000000001</v>
          </cell>
          <cell r="AN29">
            <v>18.28</v>
          </cell>
          <cell r="AO29">
            <v>18.3</v>
          </cell>
          <cell r="AP29">
            <v>18.395</v>
          </cell>
          <cell r="AQ29">
            <v>18.451000000000001</v>
          </cell>
          <cell r="AR29">
            <v>15.430187499999997</v>
          </cell>
        </row>
        <row r="30">
          <cell r="A30" t="str">
            <v>Cameroon</v>
          </cell>
          <cell r="B30" t="str">
            <v>General government total expenditure</v>
          </cell>
          <cell r="C30" t="str">
            <v>Percent of GDP</v>
          </cell>
          <cell r="E30" t="str">
            <v>See notes for:  General government total expenditure (National currency).</v>
          </cell>
          <cell r="F30" t="str">
            <v>n/a</v>
          </cell>
          <cell r="G30" t="str">
            <v>n/a</v>
          </cell>
          <cell r="H30" t="str">
            <v>n/a</v>
          </cell>
          <cell r="I30" t="str">
            <v>n/a</v>
          </cell>
          <cell r="J30" t="str">
            <v>n/a</v>
          </cell>
          <cell r="K30" t="str">
            <v>n/a</v>
          </cell>
          <cell r="L30" t="str">
            <v>n/a</v>
          </cell>
          <cell r="M30" t="str">
            <v>n/a</v>
          </cell>
          <cell r="N30" t="str">
            <v>n/a</v>
          </cell>
          <cell r="O30" t="str">
            <v>n/a</v>
          </cell>
          <cell r="P30" t="str">
            <v>n/a</v>
          </cell>
          <cell r="Q30" t="str">
            <v>n/a</v>
          </cell>
          <cell r="R30" t="str">
            <v>n/a</v>
          </cell>
          <cell r="S30" t="str">
            <v>n/a</v>
          </cell>
          <cell r="T30" t="str">
            <v>n/a</v>
          </cell>
          <cell r="U30" t="str">
            <v>n/a</v>
          </cell>
          <cell r="V30" t="str">
            <v>n/a</v>
          </cell>
          <cell r="W30" t="str">
            <v>n/a</v>
          </cell>
          <cell r="X30" t="str">
            <v>n/a</v>
          </cell>
          <cell r="Y30" t="str">
            <v>n/a</v>
          </cell>
          <cell r="Z30">
            <v>16.556000000000001</v>
          </cell>
          <cell r="AA30">
            <v>16.850000000000001</v>
          </cell>
          <cell r="AB30">
            <v>15.715</v>
          </cell>
          <cell r="AC30">
            <v>15.398999999999999</v>
          </cell>
          <cell r="AD30">
            <v>15.973000000000001</v>
          </cell>
          <cell r="AE30">
            <v>14.61</v>
          </cell>
          <cell r="AF30">
            <v>14.548</v>
          </cell>
          <cell r="AG30">
            <v>15.744999999999999</v>
          </cell>
          <cell r="AH30">
            <v>18.497</v>
          </cell>
          <cell r="AI30">
            <v>18.434000000000001</v>
          </cell>
          <cell r="AJ30">
            <v>18.609000000000002</v>
          </cell>
          <cell r="AK30">
            <v>20.747</v>
          </cell>
          <cell r="AL30">
            <v>21.548999999999999</v>
          </cell>
          <cell r="AM30">
            <v>21.567</v>
          </cell>
          <cell r="AN30">
            <v>21.481999999999999</v>
          </cell>
          <cell r="AO30">
            <v>21.446999999999999</v>
          </cell>
          <cell r="AP30">
            <v>21.298999999999999</v>
          </cell>
          <cell r="AQ30">
            <v>21.189</v>
          </cell>
          <cell r="AR30">
            <v>16.80691666666667</v>
          </cell>
        </row>
        <row r="31">
          <cell r="A31" t="str">
            <v>Canada</v>
          </cell>
          <cell r="B31" t="str">
            <v>General government total expenditure</v>
          </cell>
          <cell r="C31" t="str">
            <v>Percent of GDP</v>
          </cell>
          <cell r="E31" t="str">
            <v>See notes for:  General government total expenditure (National currency).</v>
          </cell>
          <cell r="F31">
            <v>43.206000000000003</v>
          </cell>
          <cell r="G31">
            <v>43.933</v>
          </cell>
          <cell r="H31">
            <v>48.536999999999999</v>
          </cell>
          <cell r="I31">
            <v>48.78</v>
          </cell>
          <cell r="J31">
            <v>48.595999999999997</v>
          </cell>
          <cell r="K31">
            <v>49.072000000000003</v>
          </cell>
          <cell r="L31">
            <v>48.783000000000001</v>
          </cell>
          <cell r="M31">
            <v>47.481999999999999</v>
          </cell>
          <cell r="N31">
            <v>46.649000000000001</v>
          </cell>
          <cell r="O31">
            <v>45.383000000000003</v>
          </cell>
          <cell r="P31">
            <v>48.295000000000002</v>
          </cell>
          <cell r="Q31">
            <v>52.078000000000003</v>
          </cell>
          <cell r="R31">
            <v>53.158999999999999</v>
          </cell>
          <cell r="S31">
            <v>52.036000000000001</v>
          </cell>
          <cell r="T31">
            <v>49.58</v>
          </cell>
          <cell r="U31">
            <v>48.265999999999998</v>
          </cell>
          <cell r="V31">
            <v>46.311</v>
          </cell>
          <cell r="W31">
            <v>43.783000000000001</v>
          </cell>
          <cell r="X31">
            <v>43.938000000000002</v>
          </cell>
          <cell r="Y31">
            <v>41.981999999999999</v>
          </cell>
          <cell r="Z31">
            <v>40.588000000000001</v>
          </cell>
          <cell r="AA31">
            <v>41.524000000000001</v>
          </cell>
          <cell r="AB31">
            <v>40.9</v>
          </cell>
          <cell r="AC31">
            <v>40.808999999999997</v>
          </cell>
          <cell r="AD31">
            <v>39.725999999999999</v>
          </cell>
          <cell r="AE31">
            <v>39.198999999999998</v>
          </cell>
          <cell r="AF31">
            <v>39.268000000000001</v>
          </cell>
          <cell r="AG31">
            <v>39.158000000000001</v>
          </cell>
          <cell r="AH31">
            <v>39.534999999999997</v>
          </cell>
          <cell r="AI31">
            <v>44.055999999999997</v>
          </cell>
          <cell r="AJ31">
            <v>43.814999999999998</v>
          </cell>
          <cell r="AK31">
            <v>42.664000000000001</v>
          </cell>
          <cell r="AL31">
            <v>41.713999999999999</v>
          </cell>
          <cell r="AM31">
            <v>41.313000000000002</v>
          </cell>
          <cell r="AN31">
            <v>40.920999999999999</v>
          </cell>
          <cell r="AO31">
            <v>40.570999999999998</v>
          </cell>
          <cell r="AP31">
            <v>40.106999999999999</v>
          </cell>
          <cell r="AQ31">
            <v>39.631</v>
          </cell>
          <cell r="AR31">
            <v>44.121363636363633</v>
          </cell>
        </row>
        <row r="32">
          <cell r="A32" t="str">
            <v>Cape Verde</v>
          </cell>
          <cell r="B32" t="str">
            <v>General government total expenditure</v>
          </cell>
          <cell r="C32" t="str">
            <v>Percent of GDP</v>
          </cell>
          <cell r="E32" t="str">
            <v>See notes for:  General government total expenditure (National currency).</v>
          </cell>
          <cell r="F32" t="str">
            <v>n/a</v>
          </cell>
          <cell r="G32" t="str">
            <v>n/a</v>
          </cell>
          <cell r="H32" t="str">
            <v>n/a</v>
          </cell>
          <cell r="I32" t="str">
            <v>n/a</v>
          </cell>
          <cell r="J32" t="str">
            <v>n/a</v>
          </cell>
          <cell r="K32" t="str">
            <v>n/a</v>
          </cell>
          <cell r="L32" t="str">
            <v>n/a</v>
          </cell>
          <cell r="M32" t="str">
            <v>n/a</v>
          </cell>
          <cell r="N32" t="str">
            <v>n/a</v>
          </cell>
          <cell r="O32" t="str">
            <v>n/a</v>
          </cell>
          <cell r="P32" t="str">
            <v>n/a</v>
          </cell>
          <cell r="Q32" t="str">
            <v>n/a</v>
          </cell>
          <cell r="R32" t="str">
            <v>n/a</v>
          </cell>
          <cell r="S32" t="str">
            <v>n/a</v>
          </cell>
          <cell r="T32" t="str">
            <v>n/a</v>
          </cell>
          <cell r="U32" t="str">
            <v>n/a</v>
          </cell>
          <cell r="V32" t="str">
            <v>n/a</v>
          </cell>
          <cell r="W32" t="str">
            <v>n/a</v>
          </cell>
          <cell r="X32" t="str">
            <v>n/a</v>
          </cell>
          <cell r="Y32" t="str">
            <v>n/a</v>
          </cell>
          <cell r="Z32" t="str">
            <v>n/a</v>
          </cell>
          <cell r="AA32" t="str">
            <v>n/a</v>
          </cell>
          <cell r="AB32">
            <v>39.85</v>
          </cell>
          <cell r="AC32">
            <v>31.800999999999998</v>
          </cell>
          <cell r="AD32">
            <v>35.875999999999998</v>
          </cell>
          <cell r="AE32">
            <v>37.636000000000003</v>
          </cell>
          <cell r="AF32">
            <v>37.225999999999999</v>
          </cell>
          <cell r="AG32">
            <v>33.552999999999997</v>
          </cell>
          <cell r="AH32">
            <v>34.631999999999998</v>
          </cell>
          <cell r="AI32">
            <v>35.015000000000001</v>
          </cell>
          <cell r="AJ32">
            <v>38.634</v>
          </cell>
          <cell r="AK32">
            <v>33.948999999999998</v>
          </cell>
          <cell r="AL32">
            <v>33.497</v>
          </cell>
          <cell r="AM32">
            <v>33.652000000000001</v>
          </cell>
          <cell r="AN32">
            <v>33.646999999999998</v>
          </cell>
          <cell r="AO32">
            <v>32.250999999999998</v>
          </cell>
          <cell r="AP32">
            <v>31.631</v>
          </cell>
          <cell r="AQ32">
            <v>30.829000000000001</v>
          </cell>
          <cell r="AR32">
            <v>35.8172</v>
          </cell>
        </row>
        <row r="33">
          <cell r="A33" t="str">
            <v>Central African Republic</v>
          </cell>
          <cell r="B33" t="str">
            <v>General government total expenditure</v>
          </cell>
          <cell r="C33" t="str">
            <v>Percent of GDP</v>
          </cell>
          <cell r="E33" t="str">
            <v>See notes for:  General government total expenditure (National currency).</v>
          </cell>
          <cell r="F33" t="str">
            <v>n/a</v>
          </cell>
          <cell r="G33" t="str">
            <v>n/a</v>
          </cell>
          <cell r="H33" t="str">
            <v>n/a</v>
          </cell>
          <cell r="I33" t="str">
            <v>n/a</v>
          </cell>
          <cell r="J33" t="str">
            <v>n/a</v>
          </cell>
          <cell r="K33" t="str">
            <v>n/a</v>
          </cell>
          <cell r="L33" t="str">
            <v>n/a</v>
          </cell>
          <cell r="M33" t="str">
            <v>n/a</v>
          </cell>
          <cell r="N33">
            <v>23.152999999999999</v>
          </cell>
          <cell r="O33">
            <v>19.651</v>
          </cell>
          <cell r="P33">
            <v>21.178000000000001</v>
          </cell>
          <cell r="Q33">
            <v>21.302</v>
          </cell>
          <cell r="R33">
            <v>19.573</v>
          </cell>
          <cell r="S33">
            <v>10.593999999999999</v>
          </cell>
          <cell r="T33">
            <v>21.504999999999999</v>
          </cell>
          <cell r="U33">
            <v>16.872</v>
          </cell>
          <cell r="V33">
            <v>17.152999999999999</v>
          </cell>
          <cell r="W33">
            <v>12.813000000000001</v>
          </cell>
          <cell r="X33">
            <v>17.259</v>
          </cell>
          <cell r="Y33">
            <v>16.623000000000001</v>
          </cell>
          <cell r="Z33">
            <v>16.241</v>
          </cell>
          <cell r="AA33">
            <v>13.653</v>
          </cell>
          <cell r="AB33">
            <v>16.489999999999998</v>
          </cell>
          <cell r="AC33">
            <v>12.805999999999999</v>
          </cell>
          <cell r="AD33">
            <v>13.819000000000001</v>
          </cell>
          <cell r="AE33">
            <v>16.881</v>
          </cell>
          <cell r="AF33">
            <v>13.913</v>
          </cell>
          <cell r="AG33">
            <v>13.225</v>
          </cell>
          <cell r="AH33">
            <v>16.173999999999999</v>
          </cell>
          <cell r="AI33">
            <v>16.181999999999999</v>
          </cell>
          <cell r="AJ33">
            <v>19.379000000000001</v>
          </cell>
          <cell r="AK33">
            <v>15.920999999999999</v>
          </cell>
          <cell r="AL33">
            <v>15.634</v>
          </cell>
          <cell r="AM33">
            <v>16.863</v>
          </cell>
          <cell r="AN33">
            <v>16.805</v>
          </cell>
          <cell r="AO33">
            <v>16.896999999999998</v>
          </cell>
          <cell r="AP33">
            <v>17.096</v>
          </cell>
          <cell r="AQ33">
            <v>17.673999999999999</v>
          </cell>
          <cell r="AR33">
            <v>16.343454545454545</v>
          </cell>
        </row>
        <row r="34">
          <cell r="A34" t="str">
            <v>Chad</v>
          </cell>
          <cell r="B34" t="str">
            <v>General government total expenditure</v>
          </cell>
          <cell r="C34" t="str">
            <v>Percent of GDP</v>
          </cell>
          <cell r="E34" t="str">
            <v>See notes for:  General government total expenditure (National currency).</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v>16.712</v>
          </cell>
          <cell r="V34">
            <v>16.292000000000002</v>
          </cell>
          <cell r="W34">
            <v>16.315000000000001</v>
          </cell>
          <cell r="X34">
            <v>13.787000000000001</v>
          </cell>
          <cell r="Y34">
            <v>17.513999999999999</v>
          </cell>
          <cell r="Z34">
            <v>19.074000000000002</v>
          </cell>
          <cell r="AA34">
            <v>16.417000000000002</v>
          </cell>
          <cell r="AB34">
            <v>17.995000000000001</v>
          </cell>
          <cell r="AC34">
            <v>20.39</v>
          </cell>
          <cell r="AD34">
            <v>13.065</v>
          </cell>
          <cell r="AE34">
            <v>11.73</v>
          </cell>
          <cell r="AF34">
            <v>11.427</v>
          </cell>
          <cell r="AG34">
            <v>21.12</v>
          </cell>
          <cell r="AH34">
            <v>23.370999999999999</v>
          </cell>
          <cell r="AI34">
            <v>29.504000000000001</v>
          </cell>
          <cell r="AJ34">
            <v>30.457999999999998</v>
          </cell>
          <cell r="AK34">
            <v>28.594000000000001</v>
          </cell>
          <cell r="AL34">
            <v>24.433</v>
          </cell>
          <cell r="AM34">
            <v>24.097999999999999</v>
          </cell>
          <cell r="AN34">
            <v>24.024999999999999</v>
          </cell>
          <cell r="AO34">
            <v>23.966999999999999</v>
          </cell>
          <cell r="AP34">
            <v>24.46</v>
          </cell>
          <cell r="AQ34">
            <v>25.202999999999999</v>
          </cell>
          <cell r="AR34">
            <v>19.044999999999995</v>
          </cell>
        </row>
        <row r="35">
          <cell r="A35" t="str">
            <v>Chile</v>
          </cell>
          <cell r="B35" t="str">
            <v>General government total expenditure</v>
          </cell>
          <cell r="C35" t="str">
            <v>Percent of GDP</v>
          </cell>
          <cell r="E35" t="str">
            <v>See notes for:  General government total expenditure (National currency).</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cell r="V35">
            <v>20.681000000000001</v>
          </cell>
          <cell r="W35">
            <v>20.693000000000001</v>
          </cell>
          <cell r="X35">
            <v>21.846</v>
          </cell>
          <cell r="Y35">
            <v>23.84</v>
          </cell>
          <cell r="Z35">
            <v>22.809000000000001</v>
          </cell>
          <cell r="AA35">
            <v>23.321999999999999</v>
          </cell>
          <cell r="AB35">
            <v>23.372</v>
          </cell>
          <cell r="AC35">
            <v>22.395</v>
          </cell>
          <cell r="AD35">
            <v>20.856999999999999</v>
          </cell>
          <cell r="AE35">
            <v>20.218</v>
          </cell>
          <cell r="AF35">
            <v>18.716000000000001</v>
          </cell>
          <cell r="AG35">
            <v>19.381</v>
          </cell>
          <cell r="AH35">
            <v>21.727</v>
          </cell>
          <cell r="AI35">
            <v>24.622</v>
          </cell>
          <cell r="AJ35">
            <v>23.628</v>
          </cell>
          <cell r="AK35">
            <v>23.3</v>
          </cell>
          <cell r="AL35">
            <v>23.603000000000002</v>
          </cell>
          <cell r="AM35">
            <v>23.356999999999999</v>
          </cell>
          <cell r="AN35">
            <v>22.613</v>
          </cell>
          <cell r="AO35">
            <v>22.146000000000001</v>
          </cell>
          <cell r="AP35">
            <v>22.242000000000001</v>
          </cell>
          <cell r="AQ35">
            <v>22.311</v>
          </cell>
          <cell r="AR35">
            <v>21.962937499999999</v>
          </cell>
        </row>
        <row r="36">
          <cell r="A36" t="str">
            <v>China</v>
          </cell>
          <cell r="B36" t="str">
            <v>General government total expenditure</v>
          </cell>
          <cell r="C36" t="str">
            <v>Percent of GDP</v>
          </cell>
          <cell r="E36" t="str">
            <v>See notes for:  General government total expenditure (National currency).</v>
          </cell>
          <cell r="F36" t="str">
            <v>n/a</v>
          </cell>
          <cell r="G36" t="str">
            <v>n/a</v>
          </cell>
          <cell r="H36">
            <v>27.858000000000001</v>
          </cell>
          <cell r="I36">
            <v>28.343</v>
          </cell>
          <cell r="J36">
            <v>26.9</v>
          </cell>
          <cell r="K36">
            <v>25.776</v>
          </cell>
          <cell r="L36">
            <v>25.625</v>
          </cell>
          <cell r="M36">
            <v>23.443999999999999</v>
          </cell>
          <cell r="N36">
            <v>20.853999999999999</v>
          </cell>
          <cell r="O36">
            <v>21.41</v>
          </cell>
          <cell r="P36">
            <v>20.983000000000001</v>
          </cell>
          <cell r="Q36">
            <v>19.062000000000001</v>
          </cell>
          <cell r="R36">
            <v>16.863</v>
          </cell>
          <cell r="S36">
            <v>15.45</v>
          </cell>
          <cell r="T36">
            <v>14.204000000000001</v>
          </cell>
          <cell r="U36">
            <v>12.73</v>
          </cell>
          <cell r="V36">
            <v>12.305999999999999</v>
          </cell>
          <cell r="W36">
            <v>13.162000000000001</v>
          </cell>
          <cell r="X36">
            <v>14.912000000000001</v>
          </cell>
          <cell r="Y36">
            <v>16.785</v>
          </cell>
          <cell r="Z36">
            <v>17.05</v>
          </cell>
          <cell r="AA36">
            <v>17.908000000000001</v>
          </cell>
          <cell r="AB36">
            <v>18.878</v>
          </cell>
          <cell r="AC36">
            <v>18.602</v>
          </cell>
          <cell r="AD36">
            <v>18.135999999999999</v>
          </cell>
          <cell r="AE36">
            <v>18.608000000000001</v>
          </cell>
          <cell r="AF36">
            <v>18.908999999999999</v>
          </cell>
          <cell r="AG36">
            <v>18.896000000000001</v>
          </cell>
          <cell r="AH36">
            <v>20.042999999999999</v>
          </cell>
          <cell r="AI36">
            <v>23.1</v>
          </cell>
          <cell r="AJ36">
            <v>22.471</v>
          </cell>
          <cell r="AK36">
            <v>23.581</v>
          </cell>
          <cell r="AL36">
            <v>24.137</v>
          </cell>
          <cell r="AM36">
            <v>23.934999999999999</v>
          </cell>
          <cell r="AN36">
            <v>23.69</v>
          </cell>
          <cell r="AO36">
            <v>23.401</v>
          </cell>
          <cell r="AP36">
            <v>23.068999999999999</v>
          </cell>
          <cell r="AQ36">
            <v>22.696999999999999</v>
          </cell>
          <cell r="AR36">
            <v>17.847227272727277</v>
          </cell>
        </row>
        <row r="37">
          <cell r="A37" t="str">
            <v>Colombia</v>
          </cell>
          <cell r="B37" t="str">
            <v>General government total expenditure</v>
          </cell>
          <cell r="C37" t="str">
            <v>Percent of GDP</v>
          </cell>
          <cell r="E37" t="str">
            <v>See notes for:  General government total expenditure (National currency).</v>
          </cell>
          <cell r="F37" t="str">
            <v>n/a</v>
          </cell>
          <cell r="G37" t="str">
            <v>n/a</v>
          </cell>
          <cell r="H37">
            <v>15.086</v>
          </cell>
          <cell r="I37">
            <v>15.099</v>
          </cell>
          <cell r="J37">
            <v>15.345000000000001</v>
          </cell>
          <cell r="K37">
            <v>14.727</v>
          </cell>
          <cell r="L37">
            <v>14.202</v>
          </cell>
          <cell r="M37">
            <v>14.752000000000001</v>
          </cell>
          <cell r="N37">
            <v>14.582000000000001</v>
          </cell>
          <cell r="O37">
            <v>17.748999999999999</v>
          </cell>
          <cell r="P37">
            <v>17.484999999999999</v>
          </cell>
          <cell r="Q37">
            <v>17.728999999999999</v>
          </cell>
          <cell r="R37">
            <v>18.446999999999999</v>
          </cell>
          <cell r="S37">
            <v>20.045000000000002</v>
          </cell>
          <cell r="T37">
            <v>20.616</v>
          </cell>
          <cell r="U37">
            <v>22.242999999999999</v>
          </cell>
          <cell r="V37">
            <v>24.972999999999999</v>
          </cell>
          <cell r="W37">
            <v>26.308</v>
          </cell>
          <cell r="X37">
            <v>25.896999999999998</v>
          </cell>
          <cell r="Y37">
            <v>27.911999999999999</v>
          </cell>
          <cell r="Z37">
            <v>26.41</v>
          </cell>
          <cell r="AA37">
            <v>27.709</v>
          </cell>
          <cell r="AB37">
            <v>27.806000000000001</v>
          </cell>
          <cell r="AC37">
            <v>27.257999999999999</v>
          </cell>
          <cell r="AD37">
            <v>26.17</v>
          </cell>
          <cell r="AE37">
            <v>25.856999999999999</v>
          </cell>
          <cell r="AF37">
            <v>28.126000000000001</v>
          </cell>
          <cell r="AG37">
            <v>28.213000000000001</v>
          </cell>
          <cell r="AH37">
            <v>26.294</v>
          </cell>
          <cell r="AI37">
            <v>29.053000000000001</v>
          </cell>
          <cell r="AJ37">
            <v>29.026</v>
          </cell>
          <cell r="AK37">
            <v>28.734000000000002</v>
          </cell>
          <cell r="AL37">
            <v>28.638999999999999</v>
          </cell>
          <cell r="AM37">
            <v>28.495999999999999</v>
          </cell>
          <cell r="AN37">
            <v>28.37</v>
          </cell>
          <cell r="AO37">
            <v>28.4</v>
          </cell>
          <cell r="AP37">
            <v>28.114999999999998</v>
          </cell>
          <cell r="AQ37">
            <v>27.869</v>
          </cell>
          <cell r="AR37">
            <v>25.105045454545458</v>
          </cell>
        </row>
        <row r="38">
          <cell r="A38" t="str">
            <v>Comoros</v>
          </cell>
          <cell r="B38" t="str">
            <v>General government total expenditure</v>
          </cell>
          <cell r="C38" t="str">
            <v>Percent of GDP</v>
          </cell>
          <cell r="E38" t="str">
            <v>See notes for:  General government total expenditure (National currency).</v>
          </cell>
          <cell r="F38" t="str">
            <v>n/a</v>
          </cell>
          <cell r="G38" t="str">
            <v>n/a</v>
          </cell>
          <cell r="H38" t="str">
            <v>n/a</v>
          </cell>
          <cell r="I38" t="str">
            <v>n/a</v>
          </cell>
          <cell r="J38">
            <v>41.42</v>
          </cell>
          <cell r="K38">
            <v>40.570999999999998</v>
          </cell>
          <cell r="L38">
            <v>39.780999999999999</v>
          </cell>
          <cell r="M38">
            <v>35.331000000000003</v>
          </cell>
          <cell r="N38">
            <v>32.29</v>
          </cell>
          <cell r="O38">
            <v>32.508000000000003</v>
          </cell>
          <cell r="P38">
            <v>32.375</v>
          </cell>
          <cell r="Q38">
            <v>32.287999999999997</v>
          </cell>
          <cell r="R38">
            <v>33.433999999999997</v>
          </cell>
          <cell r="S38">
            <v>29.393000000000001</v>
          </cell>
          <cell r="T38">
            <v>37.735999999999997</v>
          </cell>
          <cell r="U38">
            <v>31.396000000000001</v>
          </cell>
          <cell r="V38">
            <v>26.356000000000002</v>
          </cell>
          <cell r="W38">
            <v>24.806999999999999</v>
          </cell>
          <cell r="X38">
            <v>24.164999999999999</v>
          </cell>
          <cell r="Y38">
            <v>19.097999999999999</v>
          </cell>
          <cell r="Z38">
            <v>16.338000000000001</v>
          </cell>
          <cell r="AA38">
            <v>21.975000000000001</v>
          </cell>
          <cell r="AB38">
            <v>24.143999999999998</v>
          </cell>
          <cell r="AC38">
            <v>21.456</v>
          </cell>
          <cell r="AD38">
            <v>20.088999999999999</v>
          </cell>
          <cell r="AE38">
            <v>19.870999999999999</v>
          </cell>
          <cell r="AF38">
            <v>21.25</v>
          </cell>
          <cell r="AG38">
            <v>22.327000000000002</v>
          </cell>
          <cell r="AH38">
            <v>26.026</v>
          </cell>
          <cell r="AI38">
            <v>23.018000000000001</v>
          </cell>
          <cell r="AJ38">
            <v>22.148</v>
          </cell>
          <cell r="AK38">
            <v>24.254000000000001</v>
          </cell>
          <cell r="AL38">
            <v>24.626999999999999</v>
          </cell>
          <cell r="AM38">
            <v>24.774000000000001</v>
          </cell>
          <cell r="AN38">
            <v>24.992999999999999</v>
          </cell>
          <cell r="AO38">
            <v>24.901</v>
          </cell>
          <cell r="AP38">
            <v>24.923999999999999</v>
          </cell>
          <cell r="AQ38">
            <v>24.904</v>
          </cell>
          <cell r="AR38">
            <v>25.179272727272732</v>
          </cell>
        </row>
        <row r="39">
          <cell r="A39" t="str">
            <v>Democratic Republic of Congo</v>
          </cell>
          <cell r="B39" t="str">
            <v>General government total expenditure</v>
          </cell>
          <cell r="C39" t="str">
            <v>Percent of GDP</v>
          </cell>
          <cell r="E39" t="str">
            <v>See notes for:  General government total expenditure (National currency).</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cell r="V39">
            <v>9.5510000000000002</v>
          </cell>
          <cell r="W39">
            <v>11.041</v>
          </cell>
          <cell r="X39">
            <v>12.239000000000001</v>
          </cell>
          <cell r="Y39">
            <v>9.4380000000000006</v>
          </cell>
          <cell r="Z39">
            <v>11.007999999999999</v>
          </cell>
          <cell r="AA39">
            <v>8.1940000000000008</v>
          </cell>
          <cell r="AB39">
            <v>8.0429999999999993</v>
          </cell>
          <cell r="AC39">
            <v>15.738</v>
          </cell>
          <cell r="AD39">
            <v>16.504000000000001</v>
          </cell>
          <cell r="AE39">
            <v>22.55</v>
          </cell>
          <cell r="AF39">
            <v>23.071999999999999</v>
          </cell>
          <cell r="AG39">
            <v>20.794</v>
          </cell>
          <cell r="AH39">
            <v>24.901</v>
          </cell>
          <cell r="AI39">
            <v>29.382000000000001</v>
          </cell>
          <cell r="AJ39">
            <v>31.581</v>
          </cell>
          <cell r="AK39">
            <v>36.473999999999997</v>
          </cell>
          <cell r="AL39">
            <v>34.32</v>
          </cell>
          <cell r="AM39">
            <v>32.648000000000003</v>
          </cell>
          <cell r="AN39">
            <v>30.834</v>
          </cell>
          <cell r="AO39">
            <v>29.577000000000002</v>
          </cell>
          <cell r="AP39">
            <v>29.266999999999999</v>
          </cell>
          <cell r="AQ39">
            <v>29.085000000000001</v>
          </cell>
          <cell r="AR39">
            <v>18.156875000000003</v>
          </cell>
        </row>
        <row r="40">
          <cell r="A40" t="str">
            <v>Republic of Congo</v>
          </cell>
          <cell r="B40" t="str">
            <v>General government total expenditure</v>
          </cell>
          <cell r="C40" t="str">
            <v>Percent of GDP</v>
          </cell>
          <cell r="E40" t="str">
            <v>See notes for:  General government total expenditure (National currency).</v>
          </cell>
          <cell r="F40" t="str">
            <v>n/a</v>
          </cell>
          <cell r="G40" t="str">
            <v>n/a</v>
          </cell>
          <cell r="H40" t="str">
            <v>n/a</v>
          </cell>
          <cell r="I40" t="str">
            <v>n/a</v>
          </cell>
          <cell r="J40" t="str">
            <v>n/a</v>
          </cell>
          <cell r="K40" t="str">
            <v>n/a</v>
          </cell>
          <cell r="L40" t="str">
            <v>n/a</v>
          </cell>
          <cell r="M40" t="str">
            <v>n/a</v>
          </cell>
          <cell r="N40" t="str">
            <v>n/a</v>
          </cell>
          <cell r="O40" t="str">
            <v>n/a</v>
          </cell>
          <cell r="P40">
            <v>31.637</v>
          </cell>
          <cell r="Q40">
            <v>37.962000000000003</v>
          </cell>
          <cell r="R40">
            <v>36.645000000000003</v>
          </cell>
          <cell r="S40">
            <v>36.75</v>
          </cell>
          <cell r="T40">
            <v>35.895000000000003</v>
          </cell>
          <cell r="U40">
            <v>32.027000000000001</v>
          </cell>
          <cell r="V40">
            <v>17.573</v>
          </cell>
          <cell r="W40">
            <v>25.137</v>
          </cell>
          <cell r="X40">
            <v>29.6</v>
          </cell>
          <cell r="Y40">
            <v>32.28</v>
          </cell>
          <cell r="Z40">
            <v>25.452999999999999</v>
          </cell>
          <cell r="AA40">
            <v>24.49</v>
          </cell>
          <cell r="AB40">
            <v>27.675000000000001</v>
          </cell>
          <cell r="AC40">
            <v>29.792000000000002</v>
          </cell>
          <cell r="AD40">
            <v>26.725000000000001</v>
          </cell>
          <cell r="AE40">
            <v>24.161999999999999</v>
          </cell>
          <cell r="AF40">
            <v>27.78</v>
          </cell>
          <cell r="AG40">
            <v>29.863</v>
          </cell>
          <cell r="AH40">
            <v>23.643999999999998</v>
          </cell>
          <cell r="AI40">
            <v>24.664000000000001</v>
          </cell>
          <cell r="AJ40">
            <v>21.437000000000001</v>
          </cell>
          <cell r="AK40">
            <v>25.597999999999999</v>
          </cell>
          <cell r="AL40">
            <v>30.545000000000002</v>
          </cell>
          <cell r="AM40">
            <v>31.352</v>
          </cell>
          <cell r="AN40">
            <v>32.695999999999998</v>
          </cell>
          <cell r="AO40">
            <v>33.646999999999998</v>
          </cell>
          <cell r="AP40">
            <v>34.811999999999998</v>
          </cell>
          <cell r="AQ40">
            <v>34.789000000000001</v>
          </cell>
          <cell r="AR40">
            <v>28.490409090909086</v>
          </cell>
        </row>
        <row r="41">
          <cell r="A41" t="str">
            <v>Costa Rica</v>
          </cell>
          <cell r="B41" t="str">
            <v>General government total expenditure</v>
          </cell>
          <cell r="C41" t="str">
            <v>Percent of GDP</v>
          </cell>
          <cell r="E41" t="str">
            <v>See notes for:  General government total expenditure (National currency).</v>
          </cell>
          <cell r="F41" t="str">
            <v>n/a</v>
          </cell>
          <cell r="G41" t="str">
            <v>n/a</v>
          </cell>
          <cell r="H41" t="str">
            <v>n/a</v>
          </cell>
          <cell r="I41" t="str">
            <v>n/a</v>
          </cell>
          <cell r="J41" t="str">
            <v>n/a</v>
          </cell>
          <cell r="K41" t="str">
            <v>n/a</v>
          </cell>
          <cell r="L41" t="str">
            <v>n/a</v>
          </cell>
          <cell r="M41" t="str">
            <v>n/a</v>
          </cell>
          <cell r="N41" t="str">
            <v>n/a</v>
          </cell>
          <cell r="O41" t="str">
            <v>n/a</v>
          </cell>
          <cell r="P41" t="str">
            <v>n/a</v>
          </cell>
          <cell r="Q41" t="str">
            <v>n/a</v>
          </cell>
          <cell r="R41" t="str">
            <v>n/a</v>
          </cell>
          <cell r="S41" t="str">
            <v>n/a</v>
          </cell>
          <cell r="T41" t="str">
            <v>n/a</v>
          </cell>
          <cell r="U41" t="str">
            <v>n/a</v>
          </cell>
          <cell r="V41" t="str">
            <v>n/a</v>
          </cell>
          <cell r="W41" t="str">
            <v>n/a</v>
          </cell>
          <cell r="X41" t="str">
            <v>n/a</v>
          </cell>
          <cell r="Y41" t="str">
            <v>n/a</v>
          </cell>
          <cell r="Z41">
            <v>15.882999999999999</v>
          </cell>
          <cell r="AA41">
            <v>16.829999999999998</v>
          </cell>
          <cell r="AB41">
            <v>18.257999999999999</v>
          </cell>
          <cell r="AC41">
            <v>17.321000000000002</v>
          </cell>
          <cell r="AD41">
            <v>17.02</v>
          </cell>
          <cell r="AE41">
            <v>16.646999999999998</v>
          </cell>
          <cell r="AF41">
            <v>15.666</v>
          </cell>
          <cell r="AG41">
            <v>15.162000000000001</v>
          </cell>
          <cell r="AH41">
            <v>16.148</v>
          </cell>
          <cell r="AI41">
            <v>17.629000000000001</v>
          </cell>
          <cell r="AJ41">
            <v>19.158999999999999</v>
          </cell>
          <cell r="AK41">
            <v>18.157</v>
          </cell>
          <cell r="AL41">
            <v>19.052</v>
          </cell>
          <cell r="AM41">
            <v>19.341999999999999</v>
          </cell>
          <cell r="AN41">
            <v>19.544</v>
          </cell>
          <cell r="AO41">
            <v>19.753</v>
          </cell>
          <cell r="AP41">
            <v>19.878</v>
          </cell>
          <cell r="AQ41">
            <v>19.966999999999999</v>
          </cell>
          <cell r="AR41">
            <v>16.989999999999998</v>
          </cell>
        </row>
        <row r="42">
          <cell r="A42" t="str">
            <v>Côte d'Ivoire</v>
          </cell>
          <cell r="B42" t="str">
            <v>General government total expenditure</v>
          </cell>
          <cell r="C42" t="str">
            <v>Percent of GDP</v>
          </cell>
          <cell r="E42" t="str">
            <v>See notes for:  General government total expenditure (National currency).</v>
          </cell>
          <cell r="F42" t="str">
            <v>n/a</v>
          </cell>
          <cell r="G42" t="str">
            <v>n/a</v>
          </cell>
          <cell r="H42" t="str">
            <v>n/a</v>
          </cell>
          <cell r="I42" t="str">
            <v>n/a</v>
          </cell>
          <cell r="J42" t="str">
            <v>n/a</v>
          </cell>
          <cell r="K42" t="str">
            <v>n/a</v>
          </cell>
          <cell r="L42" t="str">
            <v>n/a</v>
          </cell>
          <cell r="M42" t="str">
            <v>n/a</v>
          </cell>
          <cell r="N42" t="str">
            <v>n/a</v>
          </cell>
          <cell r="O42" t="str">
            <v>n/a</v>
          </cell>
          <cell r="P42" t="str">
            <v>n/a</v>
          </cell>
          <cell r="Q42" t="str">
            <v>n/a</v>
          </cell>
          <cell r="R42" t="str">
            <v>n/a</v>
          </cell>
          <cell r="S42" t="str">
            <v>n/a</v>
          </cell>
          <cell r="T42" t="str">
            <v>n/a</v>
          </cell>
          <cell r="U42" t="str">
            <v>n/a</v>
          </cell>
          <cell r="V42" t="str">
            <v>n/a</v>
          </cell>
          <cell r="W42">
            <v>22.126999999999999</v>
          </cell>
          <cell r="X42">
            <v>21.213999999999999</v>
          </cell>
          <cell r="Y42">
            <v>19.79</v>
          </cell>
          <cell r="Z42">
            <v>18.434000000000001</v>
          </cell>
          <cell r="AA42">
            <v>16.907</v>
          </cell>
          <cell r="AB42">
            <v>19.620999999999999</v>
          </cell>
          <cell r="AC42">
            <v>19.635000000000002</v>
          </cell>
          <cell r="AD42">
            <v>20.096</v>
          </cell>
          <cell r="AE42">
            <v>19.858000000000001</v>
          </cell>
          <cell r="AF42">
            <v>20.81</v>
          </cell>
          <cell r="AG42">
            <v>20.5</v>
          </cell>
          <cell r="AH42">
            <v>21.146999999999998</v>
          </cell>
          <cell r="AI42">
            <v>21.065000000000001</v>
          </cell>
          <cell r="AJ42">
            <v>22.003</v>
          </cell>
          <cell r="AK42">
            <v>25.925000000000001</v>
          </cell>
          <cell r="AL42">
            <v>23.567</v>
          </cell>
          <cell r="AM42">
            <v>23.510999999999999</v>
          </cell>
          <cell r="AN42">
            <v>23.431999999999999</v>
          </cell>
          <cell r="AO42">
            <v>23.692</v>
          </cell>
          <cell r="AP42">
            <v>23.734000000000002</v>
          </cell>
          <cell r="AQ42">
            <v>23.975000000000001</v>
          </cell>
          <cell r="AR42">
            <v>20.608799999999999</v>
          </cell>
        </row>
        <row r="43">
          <cell r="A43" t="str">
            <v>Croatia</v>
          </cell>
          <cell r="B43" t="str">
            <v>General government total expenditure</v>
          </cell>
          <cell r="C43" t="str">
            <v>Percent of GDP</v>
          </cell>
          <cell r="E43" t="str">
            <v>See notes for:  General government total expenditure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t="str">
            <v>n/a</v>
          </cell>
          <cell r="T43" t="str">
            <v>n/a</v>
          </cell>
          <cell r="U43" t="str">
            <v>n/a</v>
          </cell>
          <cell r="V43" t="str">
            <v>n/a</v>
          </cell>
          <cell r="W43" t="str">
            <v>n/a</v>
          </cell>
          <cell r="X43" t="str">
            <v>n/a</v>
          </cell>
          <cell r="Y43" t="str">
            <v>n/a</v>
          </cell>
          <cell r="Z43" t="str">
            <v>n/a</v>
          </cell>
          <cell r="AA43" t="str">
            <v>n/a</v>
          </cell>
          <cell r="AB43">
            <v>44.997999999999998</v>
          </cell>
          <cell r="AC43">
            <v>43.819000000000003</v>
          </cell>
          <cell r="AD43">
            <v>42.417000000000002</v>
          </cell>
          <cell r="AE43">
            <v>41.372999999999998</v>
          </cell>
          <cell r="AF43">
            <v>41.151000000000003</v>
          </cell>
          <cell r="AG43">
            <v>41.927</v>
          </cell>
          <cell r="AH43">
            <v>40.354999999999997</v>
          </cell>
          <cell r="AI43">
            <v>42.286000000000001</v>
          </cell>
          <cell r="AJ43">
            <v>41.92</v>
          </cell>
          <cell r="AK43">
            <v>41.359000000000002</v>
          </cell>
          <cell r="AL43">
            <v>40.192</v>
          </cell>
          <cell r="AM43">
            <v>40.292999999999999</v>
          </cell>
          <cell r="AN43">
            <v>40.512</v>
          </cell>
          <cell r="AO43">
            <v>40.152000000000001</v>
          </cell>
          <cell r="AP43">
            <v>39.826999999999998</v>
          </cell>
          <cell r="AQ43">
            <v>39.533999999999999</v>
          </cell>
          <cell r="AR43">
            <v>42.160499999999999</v>
          </cell>
        </row>
        <row r="44">
          <cell r="A44" t="str">
            <v>Cyprus</v>
          </cell>
          <cell r="B44" t="str">
            <v>General government total expenditure</v>
          </cell>
          <cell r="C44" t="str">
            <v>Percent of GDP</v>
          </cell>
          <cell r="E44" t="str">
            <v>See notes for:  General government total expenditure (National currency).</v>
          </cell>
          <cell r="F44" t="str">
            <v>n/a</v>
          </cell>
          <cell r="G44" t="str">
            <v>n/a</v>
          </cell>
          <cell r="H44" t="str">
            <v>n/a</v>
          </cell>
          <cell r="I44" t="str">
            <v>n/a</v>
          </cell>
          <cell r="J44" t="str">
            <v>n/a</v>
          </cell>
          <cell r="K44" t="str">
            <v>n/a</v>
          </cell>
          <cell r="L44" t="str">
            <v>n/a</v>
          </cell>
          <cell r="M44" t="str">
            <v>n/a</v>
          </cell>
          <cell r="N44" t="str">
            <v>n/a</v>
          </cell>
          <cell r="O44" t="str">
            <v>n/a</v>
          </cell>
          <cell r="P44" t="str">
            <v>n/a</v>
          </cell>
          <cell r="Q44" t="str">
            <v>n/a</v>
          </cell>
          <cell r="R44" t="str">
            <v>n/a</v>
          </cell>
          <cell r="S44" t="str">
            <v>n/a</v>
          </cell>
          <cell r="T44" t="str">
            <v>n/a</v>
          </cell>
          <cell r="U44">
            <v>33.85</v>
          </cell>
          <cell r="V44">
            <v>35.866999999999997</v>
          </cell>
          <cell r="W44">
            <v>36.905000000000001</v>
          </cell>
          <cell r="X44">
            <v>37.551000000000002</v>
          </cell>
          <cell r="Y44">
            <v>37.619999999999997</v>
          </cell>
          <cell r="Z44">
            <v>37.817</v>
          </cell>
          <cell r="AA44">
            <v>38.598999999999997</v>
          </cell>
          <cell r="AB44">
            <v>40.720999999999997</v>
          </cell>
          <cell r="AC44">
            <v>44.643000000000001</v>
          </cell>
          <cell r="AD44">
            <v>42.703000000000003</v>
          </cell>
          <cell r="AE44">
            <v>43.792999999999999</v>
          </cell>
          <cell r="AF44">
            <v>43.262</v>
          </cell>
          <cell r="AG44">
            <v>41.505000000000003</v>
          </cell>
          <cell r="AH44">
            <v>42.128</v>
          </cell>
          <cell r="AI44">
            <v>46.247</v>
          </cell>
          <cell r="AJ44">
            <v>46.956000000000003</v>
          </cell>
          <cell r="AK44">
            <v>47.377000000000002</v>
          </cell>
          <cell r="AL44">
            <v>45.411999999999999</v>
          </cell>
          <cell r="AM44">
            <v>44.18</v>
          </cell>
          <cell r="AN44">
            <v>42.578000000000003</v>
          </cell>
          <cell r="AO44">
            <v>42.807000000000002</v>
          </cell>
          <cell r="AP44">
            <v>42.76</v>
          </cell>
          <cell r="AQ44">
            <v>42.826999999999998</v>
          </cell>
          <cell r="AR44">
            <v>41.031999999999996</v>
          </cell>
        </row>
        <row r="45">
          <cell r="A45" t="str">
            <v>Czech Republic</v>
          </cell>
          <cell r="B45" t="str">
            <v>General government total expenditure</v>
          </cell>
          <cell r="C45" t="str">
            <v>Percent of GDP</v>
          </cell>
          <cell r="E45" t="str">
            <v>See notes for:  General government total expenditure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53.011000000000003</v>
          </cell>
          <cell r="V45">
            <v>41.671999999999997</v>
          </cell>
          <cell r="W45">
            <v>42.573999999999998</v>
          </cell>
          <cell r="X45">
            <v>42.957999999999998</v>
          </cell>
          <cell r="Y45">
            <v>42.223999999999997</v>
          </cell>
          <cell r="Z45">
            <v>41.646999999999998</v>
          </cell>
          <cell r="AA45">
            <v>43.9</v>
          </cell>
          <cell r="AB45">
            <v>45.597999999999999</v>
          </cell>
          <cell r="AC45">
            <v>49.997999999999998</v>
          </cell>
          <cell r="AD45">
            <v>43.279000000000003</v>
          </cell>
          <cell r="AE45">
            <v>43.006999999999998</v>
          </cell>
          <cell r="AF45">
            <v>41.966999999999999</v>
          </cell>
          <cell r="AG45">
            <v>41.04</v>
          </cell>
          <cell r="AH45">
            <v>41.148000000000003</v>
          </cell>
          <cell r="AI45">
            <v>44.920999999999999</v>
          </cell>
          <cell r="AJ45">
            <v>44.11</v>
          </cell>
          <cell r="AK45">
            <v>44.548999999999999</v>
          </cell>
          <cell r="AL45">
            <v>44.863</v>
          </cell>
          <cell r="AM45">
            <v>44.616</v>
          </cell>
          <cell r="AN45">
            <v>44.307000000000002</v>
          </cell>
          <cell r="AO45">
            <v>44.000999999999998</v>
          </cell>
          <cell r="AP45">
            <v>43.924999999999997</v>
          </cell>
          <cell r="AQ45">
            <v>43.886000000000003</v>
          </cell>
          <cell r="AR45">
            <v>43.976647058823531</v>
          </cell>
        </row>
        <row r="46">
          <cell r="A46" t="str">
            <v>Denmark</v>
          </cell>
          <cell r="B46" t="str">
            <v>General government total expenditure</v>
          </cell>
          <cell r="C46" t="str">
            <v>Percent of GDP</v>
          </cell>
          <cell r="E46" t="str">
            <v>See notes for:  General government total expenditure (National currency).</v>
          </cell>
          <cell r="F46" t="str">
            <v>n/a</v>
          </cell>
          <cell r="G46" t="str">
            <v>n/a</v>
          </cell>
          <cell r="H46" t="str">
            <v>n/a</v>
          </cell>
          <cell r="I46" t="str">
            <v>n/a</v>
          </cell>
          <cell r="J46" t="str">
            <v>n/a</v>
          </cell>
          <cell r="K46" t="str">
            <v>n/a</v>
          </cell>
          <cell r="L46" t="str">
            <v>n/a</v>
          </cell>
          <cell r="M46" t="str">
            <v>n/a</v>
          </cell>
          <cell r="N46" t="str">
            <v>n/a</v>
          </cell>
          <cell r="O46" t="str">
            <v>n/a</v>
          </cell>
          <cell r="P46" t="str">
            <v>n/a</v>
          </cell>
          <cell r="Q46" t="str">
            <v>n/a</v>
          </cell>
          <cell r="R46" t="str">
            <v>n/a</v>
          </cell>
          <cell r="S46" t="str">
            <v>n/a</v>
          </cell>
          <cell r="T46" t="str">
            <v>n/a</v>
          </cell>
          <cell r="U46">
            <v>59.6</v>
          </cell>
          <cell r="V46">
            <v>59.232999999999997</v>
          </cell>
          <cell r="W46">
            <v>57.216000000000001</v>
          </cell>
          <cell r="X46">
            <v>56.863999999999997</v>
          </cell>
          <cell r="Y46">
            <v>55.953000000000003</v>
          </cell>
          <cell r="Z46">
            <v>54.037999999999997</v>
          </cell>
          <cell r="AA46">
            <v>54.53</v>
          </cell>
          <cell r="AB46">
            <v>54.851999999999997</v>
          </cell>
          <cell r="AC46">
            <v>55.295000000000002</v>
          </cell>
          <cell r="AD46">
            <v>54.796999999999997</v>
          </cell>
          <cell r="AE46">
            <v>53.078000000000003</v>
          </cell>
          <cell r="AF46">
            <v>51.25</v>
          </cell>
          <cell r="AG46">
            <v>50.787999999999997</v>
          </cell>
          <cell r="AH46">
            <v>51.423999999999999</v>
          </cell>
          <cell r="AI46">
            <v>57.899000000000001</v>
          </cell>
          <cell r="AJ46">
            <v>56.173999999999999</v>
          </cell>
          <cell r="AK46">
            <v>55.972000000000001</v>
          </cell>
          <cell r="AL46">
            <v>56.762999999999998</v>
          </cell>
          <cell r="AM46">
            <v>54.783000000000001</v>
          </cell>
          <cell r="AN46">
            <v>53.850999999999999</v>
          </cell>
          <cell r="AO46">
            <v>53.383000000000003</v>
          </cell>
          <cell r="AP46">
            <v>52.136000000000003</v>
          </cell>
          <cell r="AQ46">
            <v>50.841000000000001</v>
          </cell>
          <cell r="AR46">
            <v>55.233117647058812</v>
          </cell>
        </row>
        <row r="47">
          <cell r="A47" t="str">
            <v>Djibouti</v>
          </cell>
          <cell r="B47" t="str">
            <v>General government total expenditure</v>
          </cell>
          <cell r="C47" t="str">
            <v>Percent of GDP</v>
          </cell>
          <cell r="E47" t="str">
            <v>See notes for:  General government total expenditure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v>40.625999999999998</v>
          </cell>
          <cell r="R47">
            <v>51.8</v>
          </cell>
          <cell r="S47">
            <v>52.622</v>
          </cell>
          <cell r="T47">
            <v>47.567999999999998</v>
          </cell>
          <cell r="U47">
            <v>39.222000000000001</v>
          </cell>
          <cell r="V47">
            <v>34.659999999999997</v>
          </cell>
          <cell r="W47">
            <v>35.427</v>
          </cell>
          <cell r="X47">
            <v>33.723999999999997</v>
          </cell>
          <cell r="Y47">
            <v>33.042000000000002</v>
          </cell>
          <cell r="Z47">
            <v>32.597000000000001</v>
          </cell>
          <cell r="AA47">
            <v>29.44</v>
          </cell>
          <cell r="AB47">
            <v>32.860999999999997</v>
          </cell>
          <cell r="AC47">
            <v>36.305</v>
          </cell>
          <cell r="AD47">
            <v>37.5</v>
          </cell>
          <cell r="AE47">
            <v>36.819000000000003</v>
          </cell>
          <cell r="AF47">
            <v>37.395000000000003</v>
          </cell>
          <cell r="AG47">
            <v>37.749000000000002</v>
          </cell>
          <cell r="AH47">
            <v>40.604999999999997</v>
          </cell>
          <cell r="AI47">
            <v>41.558</v>
          </cell>
          <cell r="AJ47">
            <v>35.966000000000001</v>
          </cell>
          <cell r="AK47">
            <v>35.198999999999998</v>
          </cell>
          <cell r="AL47">
            <v>35.357999999999997</v>
          </cell>
          <cell r="AM47">
            <v>35.015999999999998</v>
          </cell>
          <cell r="AN47">
            <v>35.161000000000001</v>
          </cell>
          <cell r="AO47">
            <v>35.209000000000003</v>
          </cell>
          <cell r="AP47">
            <v>35.484999999999999</v>
          </cell>
          <cell r="AQ47">
            <v>36.063000000000002</v>
          </cell>
          <cell r="AR47">
            <v>38.223095238095233</v>
          </cell>
        </row>
        <row r="48">
          <cell r="A48" t="str">
            <v>Dominica</v>
          </cell>
          <cell r="B48" t="str">
            <v>General government total expenditure</v>
          </cell>
          <cell r="C48" t="str">
            <v>Percent of GDP</v>
          </cell>
          <cell r="E48" t="str">
            <v>See notes for:  General government total expenditure (National currency).</v>
          </cell>
          <cell r="F48" t="str">
            <v>n/a</v>
          </cell>
          <cell r="G48" t="str">
            <v>n/a</v>
          </cell>
          <cell r="H48" t="str">
            <v>n/a</v>
          </cell>
          <cell r="I48" t="str">
            <v>n/a</v>
          </cell>
          <cell r="J48" t="str">
            <v>n/a</v>
          </cell>
          <cell r="K48" t="str">
            <v>n/a</v>
          </cell>
          <cell r="L48" t="str">
            <v>n/a</v>
          </cell>
          <cell r="M48" t="str">
            <v>n/a</v>
          </cell>
          <cell r="N48" t="str">
            <v>n/a</v>
          </cell>
          <cell r="O48" t="str">
            <v>n/a</v>
          </cell>
          <cell r="P48">
            <v>32.076000000000001</v>
          </cell>
          <cell r="Q48">
            <v>29.565999999999999</v>
          </cell>
          <cell r="R48">
            <v>28.009</v>
          </cell>
          <cell r="S48">
            <v>25.888000000000002</v>
          </cell>
          <cell r="T48">
            <v>28.184999999999999</v>
          </cell>
          <cell r="U48">
            <v>29.859000000000002</v>
          </cell>
          <cell r="V48">
            <v>29.466999999999999</v>
          </cell>
          <cell r="W48">
            <v>29.236000000000001</v>
          </cell>
          <cell r="X48">
            <v>34.334000000000003</v>
          </cell>
          <cell r="Y48">
            <v>36.338999999999999</v>
          </cell>
          <cell r="Z48">
            <v>39.594000000000001</v>
          </cell>
          <cell r="AA48">
            <v>30.318000000000001</v>
          </cell>
          <cell r="AB48">
            <v>28.986999999999998</v>
          </cell>
          <cell r="AC48">
            <v>30.225000000000001</v>
          </cell>
          <cell r="AD48">
            <v>30.37</v>
          </cell>
          <cell r="AE48">
            <v>31.172000000000001</v>
          </cell>
          <cell r="AF48">
            <v>29.881</v>
          </cell>
          <cell r="AG48">
            <v>34.011000000000003</v>
          </cell>
          <cell r="AH48">
            <v>34.881999999999998</v>
          </cell>
          <cell r="AI48">
            <v>37.030999999999999</v>
          </cell>
          <cell r="AJ48">
            <v>40.834000000000003</v>
          </cell>
          <cell r="AK48">
            <v>35.975999999999999</v>
          </cell>
          <cell r="AL48">
            <v>35.088000000000001</v>
          </cell>
          <cell r="AM48">
            <v>32.454000000000001</v>
          </cell>
          <cell r="AN48">
            <v>29.722999999999999</v>
          </cell>
          <cell r="AO48">
            <v>29.376999999999999</v>
          </cell>
          <cell r="AP48">
            <v>29.292999999999999</v>
          </cell>
          <cell r="AQ48">
            <v>29.216000000000001</v>
          </cell>
          <cell r="AR48">
            <v>32.101818181818174</v>
          </cell>
        </row>
        <row r="49">
          <cell r="A49" t="str">
            <v>Dominican Republic</v>
          </cell>
          <cell r="B49" t="str">
            <v>General government total expenditure</v>
          </cell>
          <cell r="C49" t="str">
            <v>Percent of GDP</v>
          </cell>
          <cell r="E49" t="str">
            <v>See notes for:  General government total expenditure (National currency).</v>
          </cell>
          <cell r="F49" t="str">
            <v>n/a</v>
          </cell>
          <cell r="G49" t="str">
            <v>n/a</v>
          </cell>
          <cell r="H49" t="str">
            <v>n/a</v>
          </cell>
          <cell r="I49" t="str">
            <v>n/a</v>
          </cell>
          <cell r="J49" t="str">
            <v>n/a</v>
          </cell>
          <cell r="K49" t="str">
            <v>n/a</v>
          </cell>
          <cell r="L49" t="str">
            <v>n/a</v>
          </cell>
          <cell r="M49" t="str">
            <v>n/a</v>
          </cell>
          <cell r="N49" t="str">
            <v>n/a</v>
          </cell>
          <cell r="O49" t="str">
            <v>n/a</v>
          </cell>
          <cell r="P49" t="str">
            <v>n/a</v>
          </cell>
          <cell r="Q49" t="str">
            <v>n/a</v>
          </cell>
          <cell r="R49" t="str">
            <v>n/a</v>
          </cell>
          <cell r="S49" t="str">
            <v>n/a</v>
          </cell>
          <cell r="T49" t="str">
            <v>n/a</v>
          </cell>
          <cell r="U49" t="str">
            <v>n/a</v>
          </cell>
          <cell r="V49" t="str">
            <v>n/a</v>
          </cell>
          <cell r="W49">
            <v>13.882999999999999</v>
          </cell>
          <cell r="X49">
            <v>13.302</v>
          </cell>
          <cell r="Y49">
            <v>14.098000000000001</v>
          </cell>
          <cell r="Z49">
            <v>15.052</v>
          </cell>
          <cell r="AA49">
            <v>16.175999999999998</v>
          </cell>
          <cell r="AB49">
            <v>16.212</v>
          </cell>
          <cell r="AC49">
            <v>17.436</v>
          </cell>
          <cell r="AD49">
            <v>17.105</v>
          </cell>
          <cell r="AE49">
            <v>16.411999999999999</v>
          </cell>
          <cell r="AF49">
            <v>17.437999999999999</v>
          </cell>
          <cell r="AG49">
            <v>17.396999999999998</v>
          </cell>
          <cell r="AH49">
            <v>18.872</v>
          </cell>
          <cell r="AI49">
            <v>17.175000000000001</v>
          </cell>
          <cell r="AJ49">
            <v>16.114999999999998</v>
          </cell>
          <cell r="AK49">
            <v>15.749000000000001</v>
          </cell>
          <cell r="AL49">
            <v>15.98</v>
          </cell>
          <cell r="AM49">
            <v>16.015000000000001</v>
          </cell>
          <cell r="AN49">
            <v>15.965999999999999</v>
          </cell>
          <cell r="AO49">
            <v>16.015000000000001</v>
          </cell>
          <cell r="AP49">
            <v>16.065000000000001</v>
          </cell>
          <cell r="AQ49">
            <v>16.114999999999998</v>
          </cell>
          <cell r="AR49">
            <v>16.161466666666666</v>
          </cell>
        </row>
        <row r="50">
          <cell r="A50" t="str">
            <v>Ecuador</v>
          </cell>
          <cell r="B50" t="str">
            <v>General government total expenditure</v>
          </cell>
          <cell r="C50" t="str">
            <v>Percent of GDP</v>
          </cell>
          <cell r="E50" t="str">
            <v>See notes for:  General government total expenditure (National currency).</v>
          </cell>
          <cell r="F50" t="str">
            <v>n/a</v>
          </cell>
          <cell r="G50" t="str">
            <v>n/a</v>
          </cell>
          <cell r="H50" t="str">
            <v>n/a</v>
          </cell>
          <cell r="I50" t="str">
            <v>n/a</v>
          </cell>
          <cell r="J50" t="str">
            <v>n/a</v>
          </cell>
          <cell r="K50" t="str">
            <v>n/a</v>
          </cell>
          <cell r="L50" t="str">
            <v>n/a</v>
          </cell>
          <cell r="M50" t="str">
            <v>n/a</v>
          </cell>
          <cell r="N50" t="str">
            <v>n/a</v>
          </cell>
          <cell r="O50" t="str">
            <v>n/a</v>
          </cell>
          <cell r="P50" t="str">
            <v>n/a</v>
          </cell>
          <cell r="Q50" t="str">
            <v>n/a</v>
          </cell>
          <cell r="R50" t="str">
            <v>n/a</v>
          </cell>
          <cell r="S50">
            <v>0</v>
          </cell>
          <cell r="T50">
            <v>0</v>
          </cell>
          <cell r="U50">
            <v>23.783999999999999</v>
          </cell>
          <cell r="V50">
            <v>24.343</v>
          </cell>
          <cell r="W50">
            <v>23.640999999999998</v>
          </cell>
          <cell r="X50">
            <v>24.11</v>
          </cell>
          <cell r="Y50">
            <v>26.792000000000002</v>
          </cell>
          <cell r="Z50">
            <v>25.975999999999999</v>
          </cell>
          <cell r="AA50">
            <v>24.821000000000002</v>
          </cell>
          <cell r="AB50">
            <v>24.568999999999999</v>
          </cell>
          <cell r="AC50">
            <v>22.72</v>
          </cell>
          <cell r="AD50">
            <v>22.882999999999999</v>
          </cell>
          <cell r="AE50">
            <v>23.678999999999998</v>
          </cell>
          <cell r="AF50">
            <v>23.594999999999999</v>
          </cell>
          <cell r="AG50">
            <v>27.428000000000001</v>
          </cell>
          <cell r="AH50">
            <v>33.927999999999997</v>
          </cell>
          <cell r="AI50">
            <v>34.448</v>
          </cell>
          <cell r="AJ50">
            <v>35.648000000000003</v>
          </cell>
          <cell r="AK50">
            <v>41.914000000000001</v>
          </cell>
          <cell r="AL50">
            <v>42.362000000000002</v>
          </cell>
          <cell r="AM50">
            <v>41.101999999999997</v>
          </cell>
          <cell r="AN50">
            <v>40.244</v>
          </cell>
          <cell r="AO50">
            <v>39.539000000000001</v>
          </cell>
          <cell r="AP50">
            <v>38.853000000000002</v>
          </cell>
          <cell r="AQ50">
            <v>38.134</v>
          </cell>
          <cell r="AR50">
            <v>24.435736842105264</v>
          </cell>
        </row>
        <row r="51">
          <cell r="A51" t="str">
            <v>Egypt</v>
          </cell>
          <cell r="B51" t="str">
            <v>General government total expenditure</v>
          </cell>
          <cell r="C51" t="str">
            <v>Percent of GDP</v>
          </cell>
          <cell r="E51" t="str">
            <v>See notes for:  General government total expenditure (National currency).</v>
          </cell>
          <cell r="F51" t="str">
            <v>n/a</v>
          </cell>
          <cell r="G51" t="str">
            <v>n/a</v>
          </cell>
          <cell r="H51" t="str">
            <v>n/a</v>
          </cell>
          <cell r="I51" t="str">
            <v>n/a</v>
          </cell>
          <cell r="J51" t="str">
            <v>n/a</v>
          </cell>
          <cell r="K51" t="str">
            <v>n/a</v>
          </cell>
          <cell r="L51" t="str">
            <v>n/a</v>
          </cell>
          <cell r="M51" t="str">
            <v>n/a</v>
          </cell>
          <cell r="N51" t="str">
            <v>n/a</v>
          </cell>
          <cell r="O51" t="str">
            <v>n/a</v>
          </cell>
          <cell r="P51" t="str">
            <v>n/a</v>
          </cell>
          <cell r="Q51" t="str">
            <v>n/a</v>
          </cell>
          <cell r="R51" t="str">
            <v>n/a</v>
          </cell>
          <cell r="S51" t="str">
            <v>n/a</v>
          </cell>
          <cell r="T51" t="str">
            <v>n/a</v>
          </cell>
          <cell r="U51" t="str">
            <v>n/a</v>
          </cell>
          <cell r="V51" t="str">
            <v>n/a</v>
          </cell>
          <cell r="W51" t="str">
            <v>n/a</v>
          </cell>
          <cell r="X51" t="str">
            <v>n/a</v>
          </cell>
          <cell r="Y51" t="str">
            <v>n/a</v>
          </cell>
          <cell r="Z51" t="str">
            <v>n/a</v>
          </cell>
          <cell r="AA51" t="str">
            <v>n/a</v>
          </cell>
          <cell r="AB51">
            <v>34.576999999999998</v>
          </cell>
          <cell r="AC51">
            <v>35.189</v>
          </cell>
          <cell r="AD51">
            <v>33.853000000000002</v>
          </cell>
          <cell r="AE51">
            <v>33.244999999999997</v>
          </cell>
          <cell r="AF51">
            <v>37.765999999999998</v>
          </cell>
          <cell r="AG51">
            <v>35.265999999999998</v>
          </cell>
          <cell r="AH51">
            <v>35.567999999999998</v>
          </cell>
          <cell r="AI51">
            <v>34.472000000000001</v>
          </cell>
          <cell r="AJ51">
            <v>32.985999999999997</v>
          </cell>
          <cell r="AK51">
            <v>31.95</v>
          </cell>
          <cell r="AL51">
            <v>33.920999999999999</v>
          </cell>
          <cell r="AM51">
            <v>32.523000000000003</v>
          </cell>
          <cell r="AN51">
            <v>31.739000000000001</v>
          </cell>
          <cell r="AO51">
            <v>29.896000000000001</v>
          </cell>
          <cell r="AP51">
            <v>27.681999999999999</v>
          </cell>
          <cell r="AQ51">
            <v>25.768999999999998</v>
          </cell>
          <cell r="AR51">
            <v>34.487199999999994</v>
          </cell>
        </row>
        <row r="52">
          <cell r="A52" t="str">
            <v>El Salvador</v>
          </cell>
          <cell r="B52" t="str">
            <v>General government total expenditure</v>
          </cell>
          <cell r="C52" t="str">
            <v>Percent of GDP</v>
          </cell>
          <cell r="E52" t="str">
            <v>See notes for:  General government total expenditure (National currency).</v>
          </cell>
          <cell r="F52" t="str">
            <v>n/a</v>
          </cell>
          <cell r="G52" t="str">
            <v>n/a</v>
          </cell>
          <cell r="H52" t="str">
            <v>n/a</v>
          </cell>
          <cell r="I52" t="str">
            <v>n/a</v>
          </cell>
          <cell r="J52" t="str">
            <v>n/a</v>
          </cell>
          <cell r="K52" t="str">
            <v>n/a</v>
          </cell>
          <cell r="L52" t="str">
            <v>n/a</v>
          </cell>
          <cell r="M52" t="str">
            <v>n/a</v>
          </cell>
          <cell r="N52" t="str">
            <v>n/a</v>
          </cell>
          <cell r="O52" t="str">
            <v>n/a</v>
          </cell>
          <cell r="P52" t="str">
            <v>n/a</v>
          </cell>
          <cell r="Q52" t="str">
            <v>n/a</v>
          </cell>
          <cell r="R52">
            <v>19.972000000000001</v>
          </cell>
          <cell r="S52">
            <v>18.007999999999999</v>
          </cell>
          <cell r="T52">
            <v>17.524000000000001</v>
          </cell>
          <cell r="U52">
            <v>17.367000000000001</v>
          </cell>
          <cell r="V52">
            <v>19.353000000000002</v>
          </cell>
          <cell r="W52">
            <v>15.563000000000001</v>
          </cell>
          <cell r="X52">
            <v>16.675000000000001</v>
          </cell>
          <cell r="Y52">
            <v>17.047999999999998</v>
          </cell>
          <cell r="Z52">
            <v>17.998999999999999</v>
          </cell>
          <cell r="AA52">
            <v>20.79</v>
          </cell>
          <cell r="AB52">
            <v>18.004999999999999</v>
          </cell>
          <cell r="AC52">
            <v>19.11</v>
          </cell>
          <cell r="AD52">
            <v>18.300999999999998</v>
          </cell>
          <cell r="AE52">
            <v>18.645</v>
          </cell>
          <cell r="AF52">
            <v>19.346</v>
          </cell>
          <cell r="AG52">
            <v>18.027999999999999</v>
          </cell>
          <cell r="AH52">
            <v>19.236999999999998</v>
          </cell>
          <cell r="AI52">
            <v>21.402000000000001</v>
          </cell>
          <cell r="AJ52">
            <v>21.777999999999999</v>
          </cell>
          <cell r="AK52">
            <v>22.068000000000001</v>
          </cell>
          <cell r="AL52">
            <v>21.088000000000001</v>
          </cell>
          <cell r="AM52">
            <v>20.754999999999999</v>
          </cell>
          <cell r="AN52">
            <v>20.527999999999999</v>
          </cell>
          <cell r="AO52">
            <v>20.696999999999999</v>
          </cell>
          <cell r="AP52">
            <v>20.574000000000002</v>
          </cell>
          <cell r="AQ52">
            <v>20.56</v>
          </cell>
          <cell r="AR52">
            <v>18.810949999999998</v>
          </cell>
        </row>
        <row r="53">
          <cell r="A53" t="str">
            <v>Equatorial Guinea</v>
          </cell>
          <cell r="B53" t="str">
            <v>General government total expenditure</v>
          </cell>
          <cell r="C53" t="str">
            <v>Percent of GDP</v>
          </cell>
          <cell r="E53" t="str">
            <v>See notes for:  General government total expenditure (National currency).</v>
          </cell>
          <cell r="F53">
            <v>55.941000000000003</v>
          </cell>
          <cell r="G53">
            <v>46.587000000000003</v>
          </cell>
          <cell r="H53">
            <v>49.81</v>
          </cell>
          <cell r="I53">
            <v>44.884</v>
          </cell>
          <cell r="J53">
            <v>35.57</v>
          </cell>
          <cell r="K53">
            <v>25.965</v>
          </cell>
          <cell r="L53">
            <v>26.780999999999999</v>
          </cell>
          <cell r="M53">
            <v>24.408000000000001</v>
          </cell>
          <cell r="N53">
            <v>53.646000000000001</v>
          </cell>
          <cell r="O53">
            <v>58.253999999999998</v>
          </cell>
          <cell r="P53">
            <v>56.292999999999999</v>
          </cell>
          <cell r="Q53">
            <v>54.000999999999998</v>
          </cell>
          <cell r="R53">
            <v>45.838999999999999</v>
          </cell>
          <cell r="S53">
            <v>46.09</v>
          </cell>
          <cell r="T53">
            <v>28.472000000000001</v>
          </cell>
          <cell r="U53">
            <v>21.423999999999999</v>
          </cell>
          <cell r="V53">
            <v>19.693000000000001</v>
          </cell>
          <cell r="W53">
            <v>14.678000000000001</v>
          </cell>
          <cell r="X53">
            <v>29.706</v>
          </cell>
          <cell r="Y53">
            <v>18.686</v>
          </cell>
          <cell r="Z53">
            <v>21.058</v>
          </cell>
          <cell r="AA53">
            <v>12.981999999999999</v>
          </cell>
          <cell r="AB53">
            <v>10.807</v>
          </cell>
          <cell r="AC53">
            <v>15.664999999999999</v>
          </cell>
          <cell r="AD53">
            <v>17.486999999999998</v>
          </cell>
          <cell r="AE53">
            <v>14.057</v>
          </cell>
          <cell r="AF53">
            <v>17.268000000000001</v>
          </cell>
          <cell r="AG53">
            <v>18.966000000000001</v>
          </cell>
          <cell r="AH53">
            <v>21.617999999999999</v>
          </cell>
          <cell r="AI53">
            <v>48.951999999999998</v>
          </cell>
          <cell r="AJ53">
            <v>35.045000000000002</v>
          </cell>
          <cell r="AK53">
            <v>31.074999999999999</v>
          </cell>
          <cell r="AL53">
            <v>27.75</v>
          </cell>
          <cell r="AM53">
            <v>23.256</v>
          </cell>
          <cell r="AN53">
            <v>22.106000000000002</v>
          </cell>
          <cell r="AO53">
            <v>21.831</v>
          </cell>
          <cell r="AP53">
            <v>22.044</v>
          </cell>
          <cell r="AQ53">
            <v>21.007999999999999</v>
          </cell>
          <cell r="AR53">
            <v>27.266454545454554</v>
          </cell>
        </row>
        <row r="54">
          <cell r="A54" t="str">
            <v>Eritrea</v>
          </cell>
          <cell r="B54" t="str">
            <v>General government total expenditure</v>
          </cell>
          <cell r="C54" t="str">
            <v>Percent of GDP</v>
          </cell>
          <cell r="E54" t="str">
            <v>See notes for:  General government total expenditure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25.244</v>
          </cell>
          <cell r="S54">
            <v>52.021999999999998</v>
          </cell>
          <cell r="T54">
            <v>38.969000000000001</v>
          </cell>
          <cell r="U54">
            <v>62.837000000000003</v>
          </cell>
          <cell r="V54">
            <v>53.125</v>
          </cell>
          <cell r="W54">
            <v>46.548999999999999</v>
          </cell>
          <cell r="X54">
            <v>68.096999999999994</v>
          </cell>
          <cell r="Y54">
            <v>82.081000000000003</v>
          </cell>
          <cell r="Z54">
            <v>74.158000000000001</v>
          </cell>
          <cell r="AA54">
            <v>69.046999999999997</v>
          </cell>
          <cell r="AB54">
            <v>62.558</v>
          </cell>
          <cell r="AC54">
            <v>67.009</v>
          </cell>
          <cell r="AD54">
            <v>54.841000000000001</v>
          </cell>
          <cell r="AE54">
            <v>57.487000000000002</v>
          </cell>
          <cell r="AF54">
            <v>41.155999999999999</v>
          </cell>
          <cell r="AG54">
            <v>39.94</v>
          </cell>
          <cell r="AH54">
            <v>42.131999999999998</v>
          </cell>
          <cell r="AI54">
            <v>30.635000000000002</v>
          </cell>
          <cell r="AJ54">
            <v>34.655000000000001</v>
          </cell>
          <cell r="AK54">
            <v>33.628</v>
          </cell>
          <cell r="AL54">
            <v>30.445</v>
          </cell>
          <cell r="AM54">
            <v>29.44</v>
          </cell>
          <cell r="AN54">
            <v>28.5</v>
          </cell>
          <cell r="AO54">
            <v>28.437999999999999</v>
          </cell>
          <cell r="AP54">
            <v>28.332999999999998</v>
          </cell>
          <cell r="AQ54">
            <v>28.594999999999999</v>
          </cell>
          <cell r="AR54">
            <v>51.808499999999995</v>
          </cell>
        </row>
        <row r="55">
          <cell r="A55" t="str">
            <v>Estonia</v>
          </cell>
          <cell r="B55" t="str">
            <v>General government total expenditure</v>
          </cell>
          <cell r="C55" t="str">
            <v>Percent of GDP</v>
          </cell>
          <cell r="E55" t="str">
            <v>See notes for:  General government total expenditure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t="str">
            <v>n/a</v>
          </cell>
          <cell r="U55">
            <v>39.229999999999997</v>
          </cell>
          <cell r="V55">
            <v>37.517000000000003</v>
          </cell>
          <cell r="W55">
            <v>35.052999999999997</v>
          </cell>
          <cell r="X55">
            <v>37.83</v>
          </cell>
          <cell r="Y55">
            <v>39.357999999999997</v>
          </cell>
          <cell r="Z55">
            <v>34.957000000000001</v>
          </cell>
          <cell r="AA55">
            <v>33.311</v>
          </cell>
          <cell r="AB55">
            <v>34.218000000000004</v>
          </cell>
          <cell r="AC55">
            <v>33.24</v>
          </cell>
          <cell r="AD55">
            <v>34.597000000000001</v>
          </cell>
          <cell r="AE55">
            <v>35.207999999999998</v>
          </cell>
          <cell r="AF55">
            <v>34.573</v>
          </cell>
          <cell r="AG55">
            <v>34.853000000000002</v>
          </cell>
          <cell r="AH55">
            <v>41.036999999999999</v>
          </cell>
          <cell r="AI55">
            <v>47.654000000000003</v>
          </cell>
          <cell r="AJ55">
            <v>44.713000000000001</v>
          </cell>
          <cell r="AK55">
            <v>43.122999999999998</v>
          </cell>
          <cell r="AL55">
            <v>44.930999999999997</v>
          </cell>
          <cell r="AM55">
            <v>42.289000000000001</v>
          </cell>
          <cell r="AN55">
            <v>41.000999999999998</v>
          </cell>
          <cell r="AO55">
            <v>40.107999999999997</v>
          </cell>
          <cell r="AP55">
            <v>39.186999999999998</v>
          </cell>
          <cell r="AQ55">
            <v>38.289000000000001</v>
          </cell>
          <cell r="AR55">
            <v>37.674823529411761</v>
          </cell>
        </row>
        <row r="56">
          <cell r="A56" t="str">
            <v>Ethiopia</v>
          </cell>
          <cell r="B56" t="str">
            <v>General government total expenditure</v>
          </cell>
          <cell r="C56" t="str">
            <v>Percent of GDP</v>
          </cell>
          <cell r="E56" t="str">
            <v>See notes for:  General government total expenditure (National currency).</v>
          </cell>
          <cell r="F56">
            <v>13.201000000000001</v>
          </cell>
          <cell r="G56">
            <v>13.872</v>
          </cell>
          <cell r="H56">
            <v>16.047999999999998</v>
          </cell>
          <cell r="I56">
            <v>20.785</v>
          </cell>
          <cell r="J56">
            <v>18.411000000000001</v>
          </cell>
          <cell r="K56">
            <v>19.265999999999998</v>
          </cell>
          <cell r="L56">
            <v>19.413</v>
          </cell>
          <cell r="M56">
            <v>17.978000000000002</v>
          </cell>
          <cell r="N56">
            <v>21.097000000000001</v>
          </cell>
          <cell r="O56">
            <v>23.49</v>
          </cell>
          <cell r="P56">
            <v>20.401</v>
          </cell>
          <cell r="Q56">
            <v>16.940999999999999</v>
          </cell>
          <cell r="R56">
            <v>13.923</v>
          </cell>
          <cell r="S56">
            <v>13.472</v>
          </cell>
          <cell r="T56">
            <v>17.239000000000001</v>
          </cell>
          <cell r="U56">
            <v>17.007999999999999</v>
          </cell>
          <cell r="V56">
            <v>18.376999999999999</v>
          </cell>
          <cell r="W56">
            <v>17.433</v>
          </cell>
          <cell r="X56">
            <v>20.5</v>
          </cell>
          <cell r="Y56">
            <v>26.027999999999999</v>
          </cell>
          <cell r="Z56">
            <v>25.783000000000001</v>
          </cell>
          <cell r="AA56">
            <v>22.611999999999998</v>
          </cell>
          <cell r="AB56">
            <v>25.06</v>
          </cell>
          <cell r="AC56">
            <v>27.018000000000001</v>
          </cell>
          <cell r="AD56">
            <v>23.350999999999999</v>
          </cell>
          <cell r="AE56">
            <v>23.077999999999999</v>
          </cell>
          <cell r="AF56">
            <v>22.239000000000001</v>
          </cell>
          <cell r="AG56">
            <v>20.677</v>
          </cell>
          <cell r="AH56">
            <v>18.893999999999998</v>
          </cell>
          <cell r="AI56">
            <v>17.227</v>
          </cell>
          <cell r="AJ56">
            <v>18.608000000000001</v>
          </cell>
          <cell r="AK56">
            <v>18.626000000000001</v>
          </cell>
          <cell r="AL56">
            <v>18.875</v>
          </cell>
          <cell r="AM56">
            <v>19.402999999999999</v>
          </cell>
          <cell r="AN56">
            <v>19.151</v>
          </cell>
          <cell r="AO56">
            <v>19.105</v>
          </cell>
          <cell r="AP56">
            <v>19.318999999999999</v>
          </cell>
          <cell r="AQ56">
            <v>19.140999999999998</v>
          </cell>
          <cell r="AR56">
            <v>20.204318181818177</v>
          </cell>
        </row>
        <row r="57">
          <cell r="A57" t="str">
            <v>Fiji</v>
          </cell>
          <cell r="B57" t="str">
            <v>General government total expenditure</v>
          </cell>
          <cell r="C57" t="str">
            <v>Percent of GDP</v>
          </cell>
          <cell r="E57" t="str">
            <v>See notes for:  General government total expenditure (National currency).</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v>28.044</v>
          </cell>
          <cell r="S57">
            <v>28.611999999999998</v>
          </cell>
          <cell r="T57">
            <v>26.913</v>
          </cell>
          <cell r="U57">
            <v>25.47</v>
          </cell>
          <cell r="V57">
            <v>29.355</v>
          </cell>
          <cell r="W57">
            <v>32.031999999999996</v>
          </cell>
          <cell r="X57">
            <v>30.207999999999998</v>
          </cell>
          <cell r="Y57">
            <v>27.14</v>
          </cell>
          <cell r="Z57">
            <v>27.943000000000001</v>
          </cell>
          <cell r="AA57">
            <v>29.664999999999999</v>
          </cell>
          <cell r="AB57">
            <v>30.609000000000002</v>
          </cell>
          <cell r="AC57">
            <v>29.538</v>
          </cell>
          <cell r="AD57">
            <v>27.382000000000001</v>
          </cell>
          <cell r="AE57">
            <v>27.308</v>
          </cell>
          <cell r="AF57">
            <v>28.97</v>
          </cell>
          <cell r="AG57">
            <v>26.98</v>
          </cell>
          <cell r="AH57">
            <v>24.934000000000001</v>
          </cell>
          <cell r="AI57">
            <v>29.18</v>
          </cell>
          <cell r="AJ57">
            <v>26.763999999999999</v>
          </cell>
          <cell r="AK57">
            <v>27.085000000000001</v>
          </cell>
          <cell r="AL57">
            <v>26.966000000000001</v>
          </cell>
          <cell r="AM57">
            <v>25.776</v>
          </cell>
          <cell r="AN57">
            <v>25.684000000000001</v>
          </cell>
          <cell r="AO57">
            <v>25.616</v>
          </cell>
          <cell r="AP57">
            <v>25.616</v>
          </cell>
          <cell r="AQ57">
            <v>25.581</v>
          </cell>
          <cell r="AR57">
            <v>28.206600000000002</v>
          </cell>
        </row>
        <row r="58">
          <cell r="A58" t="str">
            <v>Finland</v>
          </cell>
          <cell r="B58" t="str">
            <v>General government total expenditure</v>
          </cell>
          <cell r="C58" t="str">
            <v>Percent of GDP</v>
          </cell>
          <cell r="E58" t="str">
            <v>See notes for:  General government total expenditure (National currency).</v>
          </cell>
          <cell r="F58">
            <v>44.610999999999997</v>
          </cell>
          <cell r="G58">
            <v>45.331000000000003</v>
          </cell>
          <cell r="H58">
            <v>47.216000000000001</v>
          </cell>
          <cell r="I58">
            <v>49.11</v>
          </cell>
          <cell r="J58">
            <v>48.466000000000001</v>
          </cell>
          <cell r="K58">
            <v>50.457999999999998</v>
          </cell>
          <cell r="L58">
            <v>51.137999999999998</v>
          </cell>
          <cell r="M58">
            <v>52.103999999999999</v>
          </cell>
          <cell r="N58">
            <v>50.654000000000003</v>
          </cell>
          <cell r="O58">
            <v>47.927</v>
          </cell>
          <cell r="P58">
            <v>48.142000000000003</v>
          </cell>
          <cell r="Q58">
            <v>57.106999999999999</v>
          </cell>
          <cell r="R58">
            <v>62.371000000000002</v>
          </cell>
          <cell r="S58">
            <v>65.203000000000003</v>
          </cell>
          <cell r="T58">
            <v>64.063000000000002</v>
          </cell>
          <cell r="U58">
            <v>61.802</v>
          </cell>
          <cell r="V58">
            <v>60.122999999999998</v>
          </cell>
          <cell r="W58">
            <v>56.567999999999998</v>
          </cell>
          <cell r="X58">
            <v>52.920999999999999</v>
          </cell>
          <cell r="Y58">
            <v>51.789000000000001</v>
          </cell>
          <cell r="Z58">
            <v>48.415999999999997</v>
          </cell>
          <cell r="AA58">
            <v>47.997</v>
          </cell>
          <cell r="AB58">
            <v>49.04</v>
          </cell>
          <cell r="AC58">
            <v>50.335999999999999</v>
          </cell>
          <cell r="AD58">
            <v>50.24</v>
          </cell>
          <cell r="AE58">
            <v>50.387999999999998</v>
          </cell>
          <cell r="AF58">
            <v>49.238</v>
          </cell>
          <cell r="AG58">
            <v>47.430999999999997</v>
          </cell>
          <cell r="AH58">
            <v>49.316000000000003</v>
          </cell>
          <cell r="AI58">
            <v>56.103000000000002</v>
          </cell>
          <cell r="AJ58">
            <v>55.55</v>
          </cell>
          <cell r="AK58">
            <v>54.042999999999999</v>
          </cell>
          <cell r="AL58">
            <v>55.05</v>
          </cell>
          <cell r="AM58">
            <v>55.024999999999999</v>
          </cell>
          <cell r="AN58">
            <v>54.726999999999997</v>
          </cell>
          <cell r="AO58">
            <v>54.613999999999997</v>
          </cell>
          <cell r="AP58">
            <v>54.351999999999997</v>
          </cell>
          <cell r="AQ58">
            <v>54.146999999999998</v>
          </cell>
          <cell r="AR58">
            <v>54.008500000000005</v>
          </cell>
        </row>
        <row r="59">
          <cell r="A59" t="str">
            <v>France</v>
          </cell>
          <cell r="B59" t="str">
            <v>General government total expenditure</v>
          </cell>
          <cell r="C59" t="str">
            <v>Percent of GDP</v>
          </cell>
          <cell r="E59" t="str">
            <v>See notes for:  General government total expenditure (National currency).</v>
          </cell>
          <cell r="F59">
            <v>45.707000000000001</v>
          </cell>
          <cell r="G59">
            <v>48.398000000000003</v>
          </cell>
          <cell r="H59">
            <v>49.783000000000001</v>
          </cell>
          <cell r="I59">
            <v>50.307000000000002</v>
          </cell>
          <cell r="J59">
            <v>51.265999999999998</v>
          </cell>
          <cell r="K59">
            <v>51.802999999999997</v>
          </cell>
          <cell r="L59">
            <v>51.085000000000001</v>
          </cell>
          <cell r="M59">
            <v>50.35</v>
          </cell>
          <cell r="N59">
            <v>49.841999999999999</v>
          </cell>
          <cell r="O59">
            <v>48.767000000000003</v>
          </cell>
          <cell r="P59">
            <v>49.494999999999997</v>
          </cell>
          <cell r="Q59">
            <v>50.613999999999997</v>
          </cell>
          <cell r="R59">
            <v>51.923000000000002</v>
          </cell>
          <cell r="S59">
            <v>54.951000000000001</v>
          </cell>
          <cell r="T59">
            <v>54.18</v>
          </cell>
          <cell r="U59">
            <v>54.46</v>
          </cell>
          <cell r="V59">
            <v>54.494</v>
          </cell>
          <cell r="W59">
            <v>54.186999999999998</v>
          </cell>
          <cell r="X59">
            <v>52.747999999999998</v>
          </cell>
          <cell r="Y59">
            <v>52.646000000000001</v>
          </cell>
          <cell r="Z59">
            <v>51.636000000000003</v>
          </cell>
          <cell r="AA59">
            <v>51.631999999999998</v>
          </cell>
          <cell r="AB59">
            <v>52.837000000000003</v>
          </cell>
          <cell r="AC59">
            <v>53.37</v>
          </cell>
          <cell r="AD59">
            <v>53.338999999999999</v>
          </cell>
          <cell r="AE59">
            <v>53.628</v>
          </cell>
          <cell r="AF59">
            <v>52.933999999999997</v>
          </cell>
          <cell r="AG59">
            <v>52.594999999999999</v>
          </cell>
          <cell r="AH59">
            <v>53.329000000000001</v>
          </cell>
          <cell r="AI59">
            <v>56.725000000000001</v>
          </cell>
          <cell r="AJ59">
            <v>56.667999999999999</v>
          </cell>
          <cell r="AK59">
            <v>56.320999999999998</v>
          </cell>
          <cell r="AL59">
            <v>55.823</v>
          </cell>
          <cell r="AM59">
            <v>55.302</v>
          </cell>
          <cell r="AN59">
            <v>54.442</v>
          </cell>
          <cell r="AO59">
            <v>53.585000000000001</v>
          </cell>
          <cell r="AP59">
            <v>52.709000000000003</v>
          </cell>
          <cell r="AQ59">
            <v>51.887999999999998</v>
          </cell>
          <cell r="AR59">
            <v>53.395999999999987</v>
          </cell>
        </row>
        <row r="60">
          <cell r="A60" t="str">
            <v>Gabon</v>
          </cell>
          <cell r="B60" t="str">
            <v>General government total expenditure</v>
          </cell>
          <cell r="C60" t="str">
            <v>Percent of GDP</v>
          </cell>
          <cell r="E60" t="str">
            <v>See notes for:  General government total expenditure (National currency).</v>
          </cell>
          <cell r="F60" t="str">
            <v>n/a</v>
          </cell>
          <cell r="G60" t="str">
            <v>n/a</v>
          </cell>
          <cell r="H60" t="str">
            <v>n/a</v>
          </cell>
          <cell r="I60" t="str">
            <v>n/a</v>
          </cell>
          <cell r="J60" t="str">
            <v>n/a</v>
          </cell>
          <cell r="K60" t="str">
            <v>n/a</v>
          </cell>
          <cell r="L60" t="str">
            <v>n/a</v>
          </cell>
          <cell r="M60" t="str">
            <v>n/a</v>
          </cell>
          <cell r="N60" t="str">
            <v>n/a</v>
          </cell>
          <cell r="O60" t="str">
            <v>n/a</v>
          </cell>
          <cell r="P60">
            <v>24.059000000000001</v>
          </cell>
          <cell r="Q60">
            <v>26.712</v>
          </cell>
          <cell r="R60">
            <v>28.26</v>
          </cell>
          <cell r="S60">
            <v>28.623999999999999</v>
          </cell>
          <cell r="T60">
            <v>25.460999999999999</v>
          </cell>
          <cell r="U60">
            <v>26.701000000000001</v>
          </cell>
          <cell r="V60">
            <v>23.670999999999999</v>
          </cell>
          <cell r="W60">
            <v>31.623999999999999</v>
          </cell>
          <cell r="X60">
            <v>48.45</v>
          </cell>
          <cell r="Y60">
            <v>27.152000000000001</v>
          </cell>
          <cell r="Z60">
            <v>21.614999999999998</v>
          </cell>
          <cell r="AA60">
            <v>29.64</v>
          </cell>
          <cell r="AB60">
            <v>27.699000000000002</v>
          </cell>
          <cell r="AC60">
            <v>22.803000000000001</v>
          </cell>
          <cell r="AD60">
            <v>22.555</v>
          </cell>
          <cell r="AE60">
            <v>22.667999999999999</v>
          </cell>
          <cell r="AF60">
            <v>22.481000000000002</v>
          </cell>
          <cell r="AG60">
            <v>20.844999999999999</v>
          </cell>
          <cell r="AH60">
            <v>20.204000000000001</v>
          </cell>
          <cell r="AI60">
            <v>25.088000000000001</v>
          </cell>
          <cell r="AJ60">
            <v>25.119</v>
          </cell>
          <cell r="AK60">
            <v>25.754999999999999</v>
          </cell>
          <cell r="AL60">
            <v>22.003</v>
          </cell>
          <cell r="AM60">
            <v>23.295999999999999</v>
          </cell>
          <cell r="AN60">
            <v>23.843</v>
          </cell>
          <cell r="AO60">
            <v>24.175999999999998</v>
          </cell>
          <cell r="AP60">
            <v>24.423999999999999</v>
          </cell>
          <cell r="AQ60">
            <v>24.890999999999998</v>
          </cell>
          <cell r="AR60">
            <v>26.235727272727274</v>
          </cell>
        </row>
        <row r="61">
          <cell r="A61" t="str">
            <v>The Gambia</v>
          </cell>
          <cell r="B61" t="str">
            <v>General government total expenditure</v>
          </cell>
          <cell r="C61" t="str">
            <v>Percent of GDP</v>
          </cell>
          <cell r="E61" t="str">
            <v>See notes for:  General government total expenditure (National currency).</v>
          </cell>
          <cell r="F61" t="str">
            <v>n/a</v>
          </cell>
          <cell r="G61" t="str">
            <v>n/a</v>
          </cell>
          <cell r="H61" t="str">
            <v>n/a</v>
          </cell>
          <cell r="I61" t="str">
            <v>n/a</v>
          </cell>
          <cell r="J61" t="str">
            <v>n/a</v>
          </cell>
          <cell r="K61" t="str">
            <v>n/a</v>
          </cell>
          <cell r="L61" t="str">
            <v>n/a</v>
          </cell>
          <cell r="M61" t="str">
            <v>n/a</v>
          </cell>
          <cell r="N61" t="str">
            <v>n/a</v>
          </cell>
          <cell r="O61" t="str">
            <v>n/a</v>
          </cell>
          <cell r="P61" t="str">
            <v>n/a</v>
          </cell>
          <cell r="Q61" t="str">
            <v>n/a</v>
          </cell>
          <cell r="R61" t="str">
            <v>n/a</v>
          </cell>
          <cell r="S61" t="str">
            <v>n/a</v>
          </cell>
          <cell r="T61" t="str">
            <v>n/a</v>
          </cell>
          <cell r="U61" t="str">
            <v>n/a</v>
          </cell>
          <cell r="V61" t="str">
            <v>n/a</v>
          </cell>
          <cell r="W61" t="str">
            <v>n/a</v>
          </cell>
          <cell r="X61" t="str">
            <v>n/a</v>
          </cell>
          <cell r="Y61" t="str">
            <v>n/a</v>
          </cell>
          <cell r="Z61">
            <v>15.851000000000001</v>
          </cell>
          <cell r="AA61">
            <v>16.09</v>
          </cell>
          <cell r="AB61">
            <v>17.75</v>
          </cell>
          <cell r="AC61">
            <v>16.001000000000001</v>
          </cell>
          <cell r="AD61">
            <v>21.687000000000001</v>
          </cell>
          <cell r="AE61">
            <v>21.52</v>
          </cell>
          <cell r="AF61">
            <v>22.553000000000001</v>
          </cell>
          <cell r="AG61">
            <v>17.866</v>
          </cell>
          <cell r="AH61">
            <v>18.588000000000001</v>
          </cell>
          <cell r="AI61">
            <v>22.978999999999999</v>
          </cell>
          <cell r="AJ61">
            <v>24.256</v>
          </cell>
          <cell r="AK61">
            <v>23.994</v>
          </cell>
          <cell r="AL61">
            <v>27.774000000000001</v>
          </cell>
          <cell r="AM61">
            <v>25.073</v>
          </cell>
          <cell r="AN61">
            <v>24.992999999999999</v>
          </cell>
          <cell r="AO61">
            <v>24.983000000000001</v>
          </cell>
          <cell r="AP61">
            <v>24.053999999999998</v>
          </cell>
          <cell r="AQ61">
            <v>23.327999999999999</v>
          </cell>
          <cell r="AR61">
            <v>19.927916666666665</v>
          </cell>
        </row>
        <row r="62">
          <cell r="A62" t="str">
            <v>Georgia</v>
          </cell>
          <cell r="B62" t="str">
            <v>General government total expenditure</v>
          </cell>
          <cell r="C62" t="str">
            <v>Percent of GDP</v>
          </cell>
          <cell r="E62" t="str">
            <v>See notes for:  General government total expenditure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t="str">
            <v>n/a</v>
          </cell>
          <cell r="V62" t="str">
            <v>n/a</v>
          </cell>
          <cell r="W62" t="str">
            <v>n/a</v>
          </cell>
          <cell r="X62" t="str">
            <v>n/a</v>
          </cell>
          <cell r="Y62" t="str">
            <v>n/a</v>
          </cell>
          <cell r="Z62">
            <v>17.48</v>
          </cell>
          <cell r="AA62">
            <v>17.364000000000001</v>
          </cell>
          <cell r="AB62">
            <v>16.436</v>
          </cell>
          <cell r="AC62">
            <v>16.535</v>
          </cell>
          <cell r="AD62">
            <v>19.382000000000001</v>
          </cell>
          <cell r="AE62">
            <v>22.215</v>
          </cell>
          <cell r="AF62">
            <v>23.292999999999999</v>
          </cell>
          <cell r="AG62">
            <v>28.427</v>
          </cell>
          <cell r="AH62">
            <v>32.665999999999997</v>
          </cell>
          <cell r="AI62">
            <v>35.813000000000002</v>
          </cell>
          <cell r="AJ62">
            <v>33.06</v>
          </cell>
          <cell r="AK62">
            <v>29.225999999999999</v>
          </cell>
          <cell r="AL62">
            <v>29.241</v>
          </cell>
          <cell r="AM62">
            <v>29.367999999999999</v>
          </cell>
          <cell r="AN62">
            <v>29.099</v>
          </cell>
          <cell r="AO62">
            <v>28.536000000000001</v>
          </cell>
          <cell r="AP62">
            <v>28.1</v>
          </cell>
          <cell r="AQ62">
            <v>27.872</v>
          </cell>
          <cell r="AR62">
            <v>24.324749999999998</v>
          </cell>
        </row>
        <row r="63">
          <cell r="A63" t="str">
            <v>Germany</v>
          </cell>
          <cell r="B63" t="str">
            <v>General government total expenditure</v>
          </cell>
          <cell r="C63" t="str">
            <v>Percent of GDP</v>
          </cell>
          <cell r="E63" t="str">
            <v>See notes for:  General government total expenditure (National currency).</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v>46.073999999999998</v>
          </cell>
          <cell r="R63">
            <v>47.036000000000001</v>
          </cell>
          <cell r="S63">
            <v>48.012</v>
          </cell>
          <cell r="T63">
            <v>47.680999999999997</v>
          </cell>
          <cell r="U63">
            <v>54.765000000000001</v>
          </cell>
          <cell r="V63">
            <v>49.338000000000001</v>
          </cell>
          <cell r="W63">
            <v>48.426000000000002</v>
          </cell>
          <cell r="X63">
            <v>48.171999999999997</v>
          </cell>
          <cell r="Y63">
            <v>48.34</v>
          </cell>
          <cell r="Z63">
            <v>45.441000000000003</v>
          </cell>
          <cell r="AA63">
            <v>47.817</v>
          </cell>
          <cell r="AB63">
            <v>48.343000000000004</v>
          </cell>
          <cell r="AC63">
            <v>48.856999999999999</v>
          </cell>
          <cell r="AD63">
            <v>47.42</v>
          </cell>
          <cell r="AE63">
            <v>47.215000000000003</v>
          </cell>
          <cell r="AF63">
            <v>45.558999999999997</v>
          </cell>
          <cell r="AG63">
            <v>43.506</v>
          </cell>
          <cell r="AH63">
            <v>44.045999999999999</v>
          </cell>
          <cell r="AI63">
            <v>48.103999999999999</v>
          </cell>
          <cell r="AJ63">
            <v>47.869</v>
          </cell>
          <cell r="AK63">
            <v>45.625</v>
          </cell>
          <cell r="AL63">
            <v>45.09</v>
          </cell>
          <cell r="AM63">
            <v>44.71</v>
          </cell>
          <cell r="AN63">
            <v>44.387</v>
          </cell>
          <cell r="AO63">
            <v>44.14</v>
          </cell>
          <cell r="AP63">
            <v>43.99</v>
          </cell>
          <cell r="AQ63">
            <v>43.893999999999998</v>
          </cell>
          <cell r="AR63">
            <v>47.506952380952384</v>
          </cell>
        </row>
        <row r="64">
          <cell r="A64" t="str">
            <v>Ghana</v>
          </cell>
          <cell r="B64" t="str">
            <v>General government total expenditure</v>
          </cell>
          <cell r="C64" t="str">
            <v>Percent of GDP</v>
          </cell>
          <cell r="E64" t="str">
            <v>See notes for:  General government total expenditure (National currency).</v>
          </cell>
          <cell r="F64">
            <v>11.186</v>
          </cell>
          <cell r="G64">
            <v>16.292000000000002</v>
          </cell>
          <cell r="H64">
            <v>9.1430000000000007</v>
          </cell>
          <cell r="I64">
            <v>14.041</v>
          </cell>
          <cell r="J64">
            <v>10.372</v>
          </cell>
          <cell r="K64">
            <v>12.061</v>
          </cell>
          <cell r="L64">
            <v>16.32</v>
          </cell>
          <cell r="M64">
            <v>13.85</v>
          </cell>
          <cell r="N64">
            <v>13.565</v>
          </cell>
          <cell r="O64">
            <v>13.404999999999999</v>
          </cell>
          <cell r="P64">
            <v>11.846</v>
          </cell>
          <cell r="Q64">
            <v>11.340999999999999</v>
          </cell>
          <cell r="R64">
            <v>14.444000000000001</v>
          </cell>
          <cell r="S64">
            <v>19.785</v>
          </cell>
          <cell r="T64">
            <v>21.713999999999999</v>
          </cell>
          <cell r="U64">
            <v>24.219000000000001</v>
          </cell>
          <cell r="V64">
            <v>22.524999999999999</v>
          </cell>
          <cell r="W64">
            <v>19.196999999999999</v>
          </cell>
          <cell r="X64">
            <v>18.327000000000002</v>
          </cell>
          <cell r="Y64">
            <v>16.806000000000001</v>
          </cell>
          <cell r="Z64">
            <v>20.100000000000001</v>
          </cell>
          <cell r="AA64">
            <v>23.077000000000002</v>
          </cell>
          <cell r="AB64">
            <v>17.111000000000001</v>
          </cell>
          <cell r="AC64">
            <v>20.366</v>
          </cell>
          <cell r="AD64">
            <v>20.542999999999999</v>
          </cell>
          <cell r="AE64">
            <v>19.527000000000001</v>
          </cell>
          <cell r="AF64">
            <v>21.771000000000001</v>
          </cell>
          <cell r="AG64">
            <v>23.085000000000001</v>
          </cell>
          <cell r="AH64">
            <v>24.510999999999999</v>
          </cell>
          <cell r="AI64">
            <v>22.346</v>
          </cell>
          <cell r="AJ64">
            <v>23.914999999999999</v>
          </cell>
          <cell r="AK64">
            <v>24.427</v>
          </cell>
          <cell r="AL64">
            <v>25.084</v>
          </cell>
          <cell r="AM64">
            <v>23.664000000000001</v>
          </cell>
          <cell r="AN64">
            <v>24.649000000000001</v>
          </cell>
          <cell r="AO64">
            <v>24.489000000000001</v>
          </cell>
          <cell r="AP64">
            <v>24.210999999999999</v>
          </cell>
          <cell r="AQ64">
            <v>23.683</v>
          </cell>
          <cell r="AR64">
            <v>20.044681818181822</v>
          </cell>
        </row>
        <row r="65">
          <cell r="A65" t="str">
            <v>Greece</v>
          </cell>
          <cell r="B65" t="str">
            <v>General government total expenditure</v>
          </cell>
          <cell r="C65" t="str">
            <v>Percent of GDP</v>
          </cell>
          <cell r="E65" t="str">
            <v>See notes for:  General government total expenditure (National currency).</v>
          </cell>
          <cell r="F65">
            <v>27.655000000000001</v>
          </cell>
          <cell r="G65">
            <v>31.673999999999999</v>
          </cell>
          <cell r="H65">
            <v>32.371000000000002</v>
          </cell>
          <cell r="I65">
            <v>34.113</v>
          </cell>
          <cell r="J65">
            <v>36.042000000000002</v>
          </cell>
          <cell r="K65">
            <v>38.616999999999997</v>
          </cell>
          <cell r="L65">
            <v>38.091999999999999</v>
          </cell>
          <cell r="M65">
            <v>38.384999999999998</v>
          </cell>
          <cell r="N65">
            <v>38.148000000000003</v>
          </cell>
          <cell r="O65">
            <v>39.238</v>
          </cell>
          <cell r="P65">
            <v>43.427</v>
          </cell>
          <cell r="Q65">
            <v>39.695999999999998</v>
          </cell>
          <cell r="R65">
            <v>41.625999999999998</v>
          </cell>
          <cell r="S65">
            <v>43.566000000000003</v>
          </cell>
          <cell r="T65">
            <v>41.646000000000001</v>
          </cell>
          <cell r="U65">
            <v>43.165999999999997</v>
          </cell>
          <cell r="V65">
            <v>43.787999999999997</v>
          </cell>
          <cell r="W65">
            <v>44.62</v>
          </cell>
          <cell r="X65">
            <v>44.002000000000002</v>
          </cell>
          <cell r="Y65">
            <v>44.05</v>
          </cell>
          <cell r="Z65">
            <v>46.643999999999998</v>
          </cell>
          <cell r="AA65">
            <v>45.29</v>
          </cell>
          <cell r="AB65">
            <v>45.087000000000003</v>
          </cell>
          <cell r="AC65">
            <v>44.737000000000002</v>
          </cell>
          <cell r="AD65">
            <v>45.518999999999998</v>
          </cell>
          <cell r="AE65">
            <v>44.192999999999998</v>
          </cell>
          <cell r="AF65">
            <v>44.691000000000003</v>
          </cell>
          <cell r="AG65">
            <v>46.709000000000003</v>
          </cell>
          <cell r="AH65">
            <v>49.734000000000002</v>
          </cell>
          <cell r="AI65">
            <v>53.033000000000001</v>
          </cell>
          <cell r="AJ65">
            <v>49.62</v>
          </cell>
          <cell r="AK65">
            <v>49.695999999999998</v>
          </cell>
          <cell r="AL65">
            <v>48.904000000000003</v>
          </cell>
          <cell r="AM65">
            <v>46.292999999999999</v>
          </cell>
          <cell r="AN65">
            <v>43.670999999999999</v>
          </cell>
          <cell r="AO65">
            <v>41.207000000000001</v>
          </cell>
          <cell r="AP65">
            <v>41.206000000000003</v>
          </cell>
          <cell r="AQ65">
            <v>41.198</v>
          </cell>
          <cell r="AR65">
            <v>45.206363636363648</v>
          </cell>
        </row>
        <row r="66">
          <cell r="A66" t="str">
            <v>Grenada</v>
          </cell>
          <cell r="B66" t="str">
            <v>General government total expenditure</v>
          </cell>
          <cell r="C66" t="str">
            <v>Percent of GDP</v>
          </cell>
          <cell r="E66" t="str">
            <v>See notes for:  General government total expenditure (National currency).</v>
          </cell>
          <cell r="F66" t="str">
            <v>n/a</v>
          </cell>
          <cell r="G66" t="str">
            <v>n/a</v>
          </cell>
          <cell r="H66" t="str">
            <v>n/a</v>
          </cell>
          <cell r="I66" t="str">
            <v>n/a</v>
          </cell>
          <cell r="J66" t="str">
            <v>n/a</v>
          </cell>
          <cell r="K66" t="str">
            <v>n/a</v>
          </cell>
          <cell r="L66" t="str">
            <v>n/a</v>
          </cell>
          <cell r="M66" t="str">
            <v>n/a</v>
          </cell>
          <cell r="N66" t="str">
            <v>n/a</v>
          </cell>
          <cell r="O66" t="str">
            <v>n/a</v>
          </cell>
          <cell r="P66">
            <v>29.922000000000001</v>
          </cell>
          <cell r="Q66">
            <v>27.423999999999999</v>
          </cell>
          <cell r="R66">
            <v>22.117999999999999</v>
          </cell>
          <cell r="S66">
            <v>23.529</v>
          </cell>
          <cell r="T66">
            <v>25.117000000000001</v>
          </cell>
          <cell r="U66">
            <v>23.562999999999999</v>
          </cell>
          <cell r="V66">
            <v>26.518999999999998</v>
          </cell>
          <cell r="W66">
            <v>26.646000000000001</v>
          </cell>
          <cell r="X66">
            <v>25.21</v>
          </cell>
          <cell r="Y66">
            <v>24.675000000000001</v>
          </cell>
          <cell r="Z66">
            <v>25.884</v>
          </cell>
          <cell r="AA66">
            <v>29.765999999999998</v>
          </cell>
          <cell r="AB66">
            <v>36.045000000000002</v>
          </cell>
          <cell r="AC66">
            <v>29.234999999999999</v>
          </cell>
          <cell r="AD66">
            <v>26.036000000000001</v>
          </cell>
          <cell r="AE66">
            <v>26.908999999999999</v>
          </cell>
          <cell r="AF66">
            <v>31.79</v>
          </cell>
          <cell r="AG66">
            <v>27.916</v>
          </cell>
          <cell r="AH66">
            <v>28.11</v>
          </cell>
          <cell r="AI66">
            <v>27.83</v>
          </cell>
          <cell r="AJ66">
            <v>27.321999999999999</v>
          </cell>
          <cell r="AK66">
            <v>27.018999999999998</v>
          </cell>
          <cell r="AL66">
            <v>26.693000000000001</v>
          </cell>
          <cell r="AM66">
            <v>26.300999999999998</v>
          </cell>
          <cell r="AN66">
            <v>26.535</v>
          </cell>
          <cell r="AO66">
            <v>26.388000000000002</v>
          </cell>
          <cell r="AP66">
            <v>26.800999999999998</v>
          </cell>
          <cell r="AQ66">
            <v>26.728999999999999</v>
          </cell>
          <cell r="AR66">
            <v>27.208409090909093</v>
          </cell>
        </row>
        <row r="67">
          <cell r="A67" t="str">
            <v>Guatemala</v>
          </cell>
          <cell r="B67" t="str">
            <v>General government total expenditure</v>
          </cell>
          <cell r="C67" t="str">
            <v>Percent of GDP</v>
          </cell>
          <cell r="E67" t="str">
            <v>See notes for:  General government total expenditure (National currency).</v>
          </cell>
          <cell r="F67" t="str">
            <v>n/a</v>
          </cell>
          <cell r="G67" t="str">
            <v>n/a</v>
          </cell>
          <cell r="H67" t="str">
            <v>n/a</v>
          </cell>
          <cell r="I67" t="str">
            <v>n/a</v>
          </cell>
          <cell r="J67" t="str">
            <v>n/a</v>
          </cell>
          <cell r="K67" t="str">
            <v>n/a</v>
          </cell>
          <cell r="L67" t="str">
            <v>n/a</v>
          </cell>
          <cell r="M67" t="str">
            <v>n/a</v>
          </cell>
          <cell r="N67" t="str">
            <v>n/a</v>
          </cell>
          <cell r="O67" t="str">
            <v>n/a</v>
          </cell>
          <cell r="P67" t="str">
            <v>n/a</v>
          </cell>
          <cell r="Q67" t="str">
            <v>n/a</v>
          </cell>
          <cell r="R67" t="str">
            <v>n/a</v>
          </cell>
          <cell r="S67" t="str">
            <v>n/a</v>
          </cell>
          <cell r="T67" t="str">
            <v>n/a</v>
          </cell>
          <cell r="U67" t="str">
            <v>n/a</v>
          </cell>
          <cell r="V67" t="str">
            <v>n/a</v>
          </cell>
          <cell r="W67" t="str">
            <v>n/a</v>
          </cell>
          <cell r="X67" t="str">
            <v>n/a</v>
          </cell>
          <cell r="Y67" t="str">
            <v>n/a</v>
          </cell>
          <cell r="Z67">
            <v>14.321999999999999</v>
          </cell>
          <cell r="AA67">
            <v>14.51</v>
          </cell>
          <cell r="AB67">
            <v>13.871</v>
          </cell>
          <cell r="AC67">
            <v>15.13</v>
          </cell>
          <cell r="AD67">
            <v>13.412000000000001</v>
          </cell>
          <cell r="AE67">
            <v>13.72</v>
          </cell>
          <cell r="AF67">
            <v>14.672000000000001</v>
          </cell>
          <cell r="AG67">
            <v>14.281000000000001</v>
          </cell>
          <cell r="AH67">
            <v>13.64</v>
          </cell>
          <cell r="AI67">
            <v>14.212</v>
          </cell>
          <cell r="AJ67">
            <v>14.58</v>
          </cell>
          <cell r="AK67">
            <v>14.656000000000001</v>
          </cell>
          <cell r="AL67">
            <v>14.135</v>
          </cell>
          <cell r="AM67">
            <v>14.717000000000001</v>
          </cell>
          <cell r="AN67">
            <v>14.797000000000001</v>
          </cell>
          <cell r="AO67">
            <v>14.760999999999999</v>
          </cell>
          <cell r="AP67">
            <v>14.612</v>
          </cell>
          <cell r="AQ67">
            <v>14.521000000000001</v>
          </cell>
          <cell r="AR67">
            <v>14.250500000000002</v>
          </cell>
        </row>
        <row r="68">
          <cell r="A68" t="str">
            <v>Guinea</v>
          </cell>
          <cell r="B68" t="str">
            <v>General government total expenditure</v>
          </cell>
          <cell r="C68" t="str">
            <v>Percent of GDP</v>
          </cell>
          <cell r="E68" t="str">
            <v>See notes for:  General government total expenditure (National currency).</v>
          </cell>
          <cell r="F68" t="str">
            <v>n/a</v>
          </cell>
          <cell r="G68" t="str">
            <v>n/a</v>
          </cell>
          <cell r="H68" t="str">
            <v>n/a</v>
          </cell>
          <cell r="I68" t="str">
            <v>n/a</v>
          </cell>
          <cell r="J68" t="str">
            <v>n/a</v>
          </cell>
          <cell r="K68" t="str">
            <v>n/a</v>
          </cell>
          <cell r="L68" t="str">
            <v>n/a</v>
          </cell>
          <cell r="M68" t="str">
            <v>n/a</v>
          </cell>
          <cell r="N68" t="str">
            <v>n/a</v>
          </cell>
          <cell r="O68" t="str">
            <v>n/a</v>
          </cell>
          <cell r="P68">
            <v>26.042000000000002</v>
          </cell>
          <cell r="Q68">
            <v>22.667000000000002</v>
          </cell>
          <cell r="R68">
            <v>19.291</v>
          </cell>
          <cell r="S68">
            <v>18.498999999999999</v>
          </cell>
          <cell r="T68">
            <v>17.57</v>
          </cell>
          <cell r="U68">
            <v>17.666</v>
          </cell>
          <cell r="V68">
            <v>16.459</v>
          </cell>
          <cell r="W68">
            <v>17.527000000000001</v>
          </cell>
          <cell r="X68">
            <v>14.771000000000001</v>
          </cell>
          <cell r="Y68">
            <v>16.11</v>
          </cell>
          <cell r="Z68">
            <v>16.425000000000001</v>
          </cell>
          <cell r="AA68">
            <v>18.815999999999999</v>
          </cell>
          <cell r="AB68">
            <v>18.254000000000001</v>
          </cell>
          <cell r="AC68">
            <v>20.396000000000001</v>
          </cell>
          <cell r="AD68">
            <v>17.948</v>
          </cell>
          <cell r="AE68">
            <v>16.89</v>
          </cell>
          <cell r="AF68">
            <v>19.023</v>
          </cell>
          <cell r="AG68">
            <v>14.788</v>
          </cell>
          <cell r="AH68">
            <v>17.456</v>
          </cell>
          <cell r="AI68">
            <v>23.677</v>
          </cell>
          <cell r="AJ68">
            <v>29.681000000000001</v>
          </cell>
          <cell r="AK68">
            <v>24.062000000000001</v>
          </cell>
          <cell r="AL68">
            <v>28.888999999999999</v>
          </cell>
          <cell r="AM68">
            <v>26.053999999999998</v>
          </cell>
          <cell r="AN68">
            <v>26.782</v>
          </cell>
          <cell r="AO68">
            <v>25.41</v>
          </cell>
          <cell r="AP68">
            <v>23.617000000000001</v>
          </cell>
          <cell r="AQ68">
            <v>20.634</v>
          </cell>
          <cell r="AR68">
            <v>19.273545454545459</v>
          </cell>
        </row>
        <row r="69">
          <cell r="A69" t="str">
            <v>Guinea-Bissau</v>
          </cell>
          <cell r="B69" t="str">
            <v>General government total expenditure</v>
          </cell>
          <cell r="C69" t="str">
            <v>Percent of GDP</v>
          </cell>
          <cell r="E69" t="str">
            <v>See notes for:  General government total expenditure (National currency).</v>
          </cell>
          <cell r="F69" t="str">
            <v>n/a</v>
          </cell>
          <cell r="G69" t="str">
            <v>n/a</v>
          </cell>
          <cell r="H69" t="str">
            <v>n/a</v>
          </cell>
          <cell r="I69" t="str">
            <v>n/a</v>
          </cell>
          <cell r="J69" t="str">
            <v>n/a</v>
          </cell>
          <cell r="K69" t="str">
            <v>n/a</v>
          </cell>
          <cell r="L69" t="str">
            <v>n/a</v>
          </cell>
          <cell r="M69" t="str">
            <v>n/a</v>
          </cell>
          <cell r="N69" t="str">
            <v>n/a</v>
          </cell>
          <cell r="O69" t="str">
            <v>n/a</v>
          </cell>
          <cell r="P69" t="str">
            <v>n/a</v>
          </cell>
          <cell r="Q69" t="str">
            <v>n/a</v>
          </cell>
          <cell r="R69" t="str">
            <v>n/a</v>
          </cell>
          <cell r="S69" t="str">
            <v>n/a</v>
          </cell>
          <cell r="T69" t="str">
            <v>n/a</v>
          </cell>
          <cell r="U69" t="str">
            <v>n/a</v>
          </cell>
          <cell r="V69" t="str">
            <v>n/a</v>
          </cell>
          <cell r="W69" t="str">
            <v>n/a</v>
          </cell>
          <cell r="X69" t="str">
            <v>n/a</v>
          </cell>
          <cell r="Y69" t="str">
            <v>n/a</v>
          </cell>
          <cell r="Z69">
            <v>26.460999999999999</v>
          </cell>
          <cell r="AA69">
            <v>22.280999999999999</v>
          </cell>
          <cell r="AB69">
            <v>16.373000000000001</v>
          </cell>
          <cell r="AC69">
            <v>19.212</v>
          </cell>
          <cell r="AD69">
            <v>25.285</v>
          </cell>
          <cell r="AE69">
            <v>22.108000000000001</v>
          </cell>
          <cell r="AF69">
            <v>21.251000000000001</v>
          </cell>
          <cell r="AG69">
            <v>21.248999999999999</v>
          </cell>
          <cell r="AH69">
            <v>24.489000000000001</v>
          </cell>
          <cell r="AI69">
            <v>21.946000000000002</v>
          </cell>
          <cell r="AJ69">
            <v>20.667000000000002</v>
          </cell>
          <cell r="AK69">
            <v>20.460999999999999</v>
          </cell>
          <cell r="AL69">
            <v>22.803000000000001</v>
          </cell>
          <cell r="AM69">
            <v>23.097999999999999</v>
          </cell>
          <cell r="AN69">
            <v>23.094000000000001</v>
          </cell>
          <cell r="AO69">
            <v>23.038</v>
          </cell>
          <cell r="AP69">
            <v>23.027000000000001</v>
          </cell>
          <cell r="AQ69">
            <v>23.073</v>
          </cell>
          <cell r="AR69">
            <v>21.815250000000002</v>
          </cell>
        </row>
        <row r="70">
          <cell r="A70" t="str">
            <v>Guyana</v>
          </cell>
          <cell r="B70" t="str">
            <v>General government total expenditure</v>
          </cell>
          <cell r="C70" t="str">
            <v>Percent of GDP</v>
          </cell>
          <cell r="E70" t="str">
            <v>See notes for:  General government total expenditure (National currency).</v>
          </cell>
          <cell r="F70" t="str">
            <v>n/a</v>
          </cell>
          <cell r="G70" t="str">
            <v>n/a</v>
          </cell>
          <cell r="H70" t="str">
            <v>n/a</v>
          </cell>
          <cell r="I70" t="str">
            <v>n/a</v>
          </cell>
          <cell r="J70" t="str">
            <v>n/a</v>
          </cell>
          <cell r="K70" t="str">
            <v>n/a</v>
          </cell>
          <cell r="L70" t="str">
            <v>n/a</v>
          </cell>
          <cell r="M70" t="str">
            <v>n/a</v>
          </cell>
          <cell r="N70" t="str">
            <v>n/a</v>
          </cell>
          <cell r="O70" t="str">
            <v>n/a</v>
          </cell>
          <cell r="P70" t="str">
            <v>n/a</v>
          </cell>
          <cell r="Q70" t="str">
            <v>n/a</v>
          </cell>
          <cell r="R70" t="str">
            <v>n/a</v>
          </cell>
          <cell r="S70" t="str">
            <v>n/a</v>
          </cell>
          <cell r="T70" t="str">
            <v>n/a</v>
          </cell>
          <cell r="U70" t="str">
            <v>n/a</v>
          </cell>
          <cell r="V70" t="str">
            <v>n/a</v>
          </cell>
          <cell r="W70">
            <v>27.847999999999999</v>
          </cell>
          <cell r="X70">
            <v>26.036999999999999</v>
          </cell>
          <cell r="Y70">
            <v>23.742000000000001</v>
          </cell>
          <cell r="Z70">
            <v>30.454999999999998</v>
          </cell>
          <cell r="AA70">
            <v>32.072000000000003</v>
          </cell>
          <cell r="AB70">
            <v>30.992999999999999</v>
          </cell>
          <cell r="AC70">
            <v>31.390999999999998</v>
          </cell>
          <cell r="AD70">
            <v>31.324000000000002</v>
          </cell>
          <cell r="AE70">
            <v>37.018999999999998</v>
          </cell>
          <cell r="AF70">
            <v>37.749000000000002</v>
          </cell>
          <cell r="AG70">
            <v>32.554000000000002</v>
          </cell>
          <cell r="AH70">
            <v>31.27</v>
          </cell>
          <cell r="AI70">
            <v>32.825000000000003</v>
          </cell>
          <cell r="AJ70">
            <v>30.937000000000001</v>
          </cell>
          <cell r="AK70">
            <v>33.881999999999998</v>
          </cell>
          <cell r="AL70">
            <v>32.24</v>
          </cell>
          <cell r="AM70">
            <v>31.254999999999999</v>
          </cell>
          <cell r="AN70">
            <v>31.623999999999999</v>
          </cell>
          <cell r="AO70">
            <v>30.657</v>
          </cell>
          <cell r="AP70">
            <v>29.126999999999999</v>
          </cell>
          <cell r="AQ70">
            <v>29.126999999999999</v>
          </cell>
          <cell r="AR70">
            <v>31.339866666666662</v>
          </cell>
        </row>
        <row r="71">
          <cell r="A71" t="str">
            <v>Haiti</v>
          </cell>
          <cell r="B71" t="str">
            <v>General government total expenditure</v>
          </cell>
          <cell r="C71" t="str">
            <v>Percent of GDP</v>
          </cell>
          <cell r="E71" t="str">
            <v>See notes for:  General government total expenditure (National currency).</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cell r="V71" t="str">
            <v>n/a</v>
          </cell>
          <cell r="W71">
            <v>9.2959999999999994</v>
          </cell>
          <cell r="X71">
            <v>9.14</v>
          </cell>
          <cell r="Y71">
            <v>9.6</v>
          </cell>
          <cell r="Z71">
            <v>10.086</v>
          </cell>
          <cell r="AA71">
            <v>10.183999999999999</v>
          </cell>
          <cell r="AB71">
            <v>11.417999999999999</v>
          </cell>
          <cell r="AC71">
            <v>12.589</v>
          </cell>
          <cell r="AD71">
            <v>11.223000000000001</v>
          </cell>
          <cell r="AE71">
            <v>15.829000000000001</v>
          </cell>
          <cell r="AF71">
            <v>15.166</v>
          </cell>
          <cell r="AG71">
            <v>15.564</v>
          </cell>
          <cell r="AH71">
            <v>17.937999999999999</v>
          </cell>
          <cell r="AI71">
            <v>22.52</v>
          </cell>
          <cell r="AJ71">
            <v>26.021000000000001</v>
          </cell>
          <cell r="AK71">
            <v>33.529000000000003</v>
          </cell>
          <cell r="AL71">
            <v>37.273000000000003</v>
          </cell>
          <cell r="AM71">
            <v>31.837</v>
          </cell>
          <cell r="AN71">
            <v>29.484999999999999</v>
          </cell>
          <cell r="AO71">
            <v>28.192</v>
          </cell>
          <cell r="AP71">
            <v>25.859000000000002</v>
          </cell>
          <cell r="AQ71">
            <v>25.489000000000001</v>
          </cell>
          <cell r="AR71">
            <v>15.340200000000001</v>
          </cell>
        </row>
        <row r="72">
          <cell r="A72" t="str">
            <v>Honduras</v>
          </cell>
          <cell r="B72" t="str">
            <v>General government total expenditure</v>
          </cell>
          <cell r="C72" t="str">
            <v>Percent of GDP</v>
          </cell>
          <cell r="E72" t="str">
            <v>See notes for:  General government total expenditure (National currency).</v>
          </cell>
          <cell r="F72" t="str">
            <v>n/a</v>
          </cell>
          <cell r="G72" t="str">
            <v>n/a</v>
          </cell>
          <cell r="H72" t="str">
            <v>n/a</v>
          </cell>
          <cell r="I72" t="str">
            <v>n/a</v>
          </cell>
          <cell r="J72" t="str">
            <v>n/a</v>
          </cell>
          <cell r="K72" t="str">
            <v>n/a</v>
          </cell>
          <cell r="L72" t="str">
            <v>n/a</v>
          </cell>
          <cell r="M72" t="str">
            <v>n/a</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v>23.548999999999999</v>
          </cell>
          <cell r="AA72">
            <v>26.71</v>
          </cell>
          <cell r="AB72">
            <v>30.01</v>
          </cell>
          <cell r="AC72">
            <v>28.175999999999998</v>
          </cell>
          <cell r="AD72">
            <v>26.556000000000001</v>
          </cell>
          <cell r="AE72">
            <v>25.614000000000001</v>
          </cell>
          <cell r="AF72">
            <v>25.994</v>
          </cell>
          <cell r="AG72">
            <v>25.986999999999998</v>
          </cell>
          <cell r="AH72">
            <v>28.141999999999999</v>
          </cell>
          <cell r="AI72">
            <v>29.734999999999999</v>
          </cell>
          <cell r="AJ72">
            <v>27.745000000000001</v>
          </cell>
          <cell r="AK72">
            <v>26.321000000000002</v>
          </cell>
          <cell r="AL72">
            <v>26.065999999999999</v>
          </cell>
          <cell r="AM72">
            <v>25.044</v>
          </cell>
          <cell r="AN72">
            <v>24.372</v>
          </cell>
          <cell r="AO72">
            <v>23.957999999999998</v>
          </cell>
          <cell r="AP72">
            <v>23.722000000000001</v>
          </cell>
          <cell r="AQ72">
            <v>24.094000000000001</v>
          </cell>
          <cell r="AR72">
            <v>27.044916666666669</v>
          </cell>
        </row>
        <row r="73">
          <cell r="A73" t="str">
            <v>Hong Kong SAR</v>
          </cell>
          <cell r="B73" t="str">
            <v>General government total expenditure</v>
          </cell>
          <cell r="C73" t="str">
            <v>Percent of GDP</v>
          </cell>
          <cell r="E73" t="str">
            <v>See notes for:  General government total expenditure (National currency).</v>
          </cell>
          <cell r="F73" t="str">
            <v>n/a</v>
          </cell>
          <cell r="G73" t="str">
            <v>n/a</v>
          </cell>
          <cell r="H73" t="str">
            <v>n/a</v>
          </cell>
          <cell r="I73" t="str">
            <v>n/a</v>
          </cell>
          <cell r="J73" t="str">
            <v>n/a</v>
          </cell>
          <cell r="K73" t="str">
            <v>n/a</v>
          </cell>
          <cell r="L73" t="str">
            <v>n/a</v>
          </cell>
          <cell r="M73" t="str">
            <v>n/a</v>
          </cell>
          <cell r="N73" t="str">
            <v>n/a</v>
          </cell>
          <cell r="O73" t="str">
            <v>n/a</v>
          </cell>
          <cell r="P73" t="str">
            <v>n/a</v>
          </cell>
          <cell r="Q73">
            <v>14.75</v>
          </cell>
          <cell r="R73">
            <v>15.603999999999999</v>
          </cell>
          <cell r="S73">
            <v>17.472999999999999</v>
          </cell>
          <cell r="T73">
            <v>16.914000000000001</v>
          </cell>
          <cell r="U73">
            <v>17.010999999999999</v>
          </cell>
          <cell r="V73">
            <v>15.926</v>
          </cell>
          <cell r="W73">
            <v>15.222</v>
          </cell>
          <cell r="X73">
            <v>17.38</v>
          </cell>
          <cell r="Y73">
            <v>17.349</v>
          </cell>
          <cell r="Z73">
            <v>17.936</v>
          </cell>
          <cell r="AA73">
            <v>17.994</v>
          </cell>
          <cell r="AB73">
            <v>18.417999999999999</v>
          </cell>
          <cell r="AC73">
            <v>19.238</v>
          </cell>
          <cell r="AD73">
            <v>19.277999999999999</v>
          </cell>
          <cell r="AE73">
            <v>17.678000000000001</v>
          </cell>
          <cell r="AF73">
            <v>15.941000000000001</v>
          </cell>
          <cell r="AG73">
            <v>15.503</v>
          </cell>
          <cell r="AH73">
            <v>18.899000000000001</v>
          </cell>
          <cell r="AI73">
            <v>17.603000000000002</v>
          </cell>
          <cell r="AJ73">
            <v>18.024999999999999</v>
          </cell>
          <cell r="AK73">
            <v>20.443999999999999</v>
          </cell>
          <cell r="AL73">
            <v>21.116</v>
          </cell>
          <cell r="AM73">
            <v>18.675000000000001</v>
          </cell>
          <cell r="AN73">
            <v>18.404</v>
          </cell>
          <cell r="AO73">
            <v>20.407</v>
          </cell>
          <cell r="AP73">
            <v>17.738</v>
          </cell>
          <cell r="AQ73">
            <v>17.757999999999999</v>
          </cell>
          <cell r="AR73">
            <v>17.361238095238093</v>
          </cell>
        </row>
        <row r="74">
          <cell r="A74" t="str">
            <v>Hungary</v>
          </cell>
          <cell r="B74" t="str">
            <v>General government total expenditure</v>
          </cell>
          <cell r="C74" t="str">
            <v>Percent of GDP</v>
          </cell>
          <cell r="E74" t="str">
            <v>See notes for:  General government total expenditure (National currency).</v>
          </cell>
          <cell r="F74" t="str">
            <v>n/a</v>
          </cell>
          <cell r="G74" t="str">
            <v>n/a</v>
          </cell>
          <cell r="H74" t="str">
            <v>n/a</v>
          </cell>
          <cell r="I74" t="str">
            <v>n/a</v>
          </cell>
          <cell r="J74" t="str">
            <v>n/a</v>
          </cell>
          <cell r="K74" t="str">
            <v>n/a</v>
          </cell>
          <cell r="L74" t="str">
            <v>n/a</v>
          </cell>
          <cell r="M74" t="str">
            <v>n/a</v>
          </cell>
          <cell r="N74" t="str">
            <v>n/a</v>
          </cell>
          <cell r="O74" t="str">
            <v>n/a</v>
          </cell>
          <cell r="P74" t="str">
            <v>n/a</v>
          </cell>
          <cell r="Q74" t="str">
            <v>n/a</v>
          </cell>
          <cell r="R74" t="str">
            <v>n/a</v>
          </cell>
          <cell r="S74" t="str">
            <v>n/a</v>
          </cell>
          <cell r="T74" t="str">
            <v>n/a</v>
          </cell>
          <cell r="U74">
            <v>47.716999999999999</v>
          </cell>
          <cell r="V74">
            <v>46.484999999999999</v>
          </cell>
          <cell r="W74">
            <v>48.829000000000001</v>
          </cell>
          <cell r="X74">
            <v>47.353000000000002</v>
          </cell>
          <cell r="Y74">
            <v>46.756</v>
          </cell>
          <cell r="Z74">
            <v>49.100999999999999</v>
          </cell>
          <cell r="AA74">
            <v>47.673000000000002</v>
          </cell>
          <cell r="AB74">
            <v>51.372</v>
          </cell>
          <cell r="AC74">
            <v>49.631999999999998</v>
          </cell>
          <cell r="AD74">
            <v>49.064999999999998</v>
          </cell>
          <cell r="AE74">
            <v>50.042000000000002</v>
          </cell>
          <cell r="AF74">
            <v>52.164000000000001</v>
          </cell>
          <cell r="AG74">
            <v>50.640999999999998</v>
          </cell>
          <cell r="AH74">
            <v>49.204999999999998</v>
          </cell>
          <cell r="AI74">
            <v>51.38</v>
          </cell>
          <cell r="AJ74">
            <v>49.453000000000003</v>
          </cell>
          <cell r="AK74">
            <v>48.441000000000003</v>
          </cell>
          <cell r="AL74">
            <v>48.838999999999999</v>
          </cell>
          <cell r="AM74">
            <v>48.845999999999997</v>
          </cell>
          <cell r="AN74">
            <v>48.841000000000001</v>
          </cell>
          <cell r="AO74">
            <v>48.606999999999999</v>
          </cell>
          <cell r="AP74">
            <v>48.518999999999998</v>
          </cell>
          <cell r="AQ74">
            <v>48.393000000000001</v>
          </cell>
          <cell r="AR74">
            <v>49.135823529411766</v>
          </cell>
        </row>
        <row r="75">
          <cell r="A75" t="str">
            <v>Iceland</v>
          </cell>
          <cell r="B75" t="str">
            <v>General government total expenditure</v>
          </cell>
          <cell r="C75" t="str">
            <v>Percent of GDP</v>
          </cell>
          <cell r="E75" t="str">
            <v>See notes for:  General government total expenditure (National currency).</v>
          </cell>
          <cell r="F75">
            <v>34.69</v>
          </cell>
          <cell r="G75">
            <v>36.067</v>
          </cell>
          <cell r="H75">
            <v>36.765999999999998</v>
          </cell>
          <cell r="I75">
            <v>38.436</v>
          </cell>
          <cell r="J75">
            <v>35.262999999999998</v>
          </cell>
          <cell r="K75">
            <v>37.594000000000001</v>
          </cell>
          <cell r="L75">
            <v>40.011000000000003</v>
          </cell>
          <cell r="M75">
            <v>37.039000000000001</v>
          </cell>
          <cell r="N75">
            <v>42.000999999999998</v>
          </cell>
          <cell r="O75">
            <v>43.478000000000002</v>
          </cell>
          <cell r="P75">
            <v>43.146999999999998</v>
          </cell>
          <cell r="Q75">
            <v>43.427</v>
          </cell>
          <cell r="R75">
            <v>45.180999999999997</v>
          </cell>
          <cell r="S75">
            <v>45.499000000000002</v>
          </cell>
          <cell r="T75">
            <v>45.34</v>
          </cell>
          <cell r="U75">
            <v>44.713000000000001</v>
          </cell>
          <cell r="V75">
            <v>44.19</v>
          </cell>
          <cell r="W75">
            <v>42.643000000000001</v>
          </cell>
          <cell r="X75">
            <v>43.213999999999999</v>
          </cell>
          <cell r="Y75">
            <v>43.915999999999997</v>
          </cell>
          <cell r="Z75">
            <v>43.74</v>
          </cell>
          <cell r="AA75">
            <v>44.375</v>
          </cell>
          <cell r="AB75">
            <v>45.996000000000002</v>
          </cell>
          <cell r="AC75">
            <v>47.448</v>
          </cell>
          <cell r="AD75">
            <v>45.814999999999998</v>
          </cell>
          <cell r="AE75">
            <v>42.247</v>
          </cell>
          <cell r="AF75">
            <v>41.640999999999998</v>
          </cell>
          <cell r="AG75">
            <v>42.268000000000001</v>
          </cell>
          <cell r="AH75">
            <v>44.639000000000003</v>
          </cell>
          <cell r="AI75">
            <v>49.671999999999997</v>
          </cell>
          <cell r="AJ75">
            <v>47.923000000000002</v>
          </cell>
          <cell r="AK75">
            <v>46.320999999999998</v>
          </cell>
          <cell r="AL75">
            <v>44.625</v>
          </cell>
          <cell r="AM75">
            <v>43.017000000000003</v>
          </cell>
          <cell r="AN75">
            <v>42.204999999999998</v>
          </cell>
          <cell r="AO75">
            <v>41.061</v>
          </cell>
          <cell r="AP75">
            <v>40.393999999999998</v>
          </cell>
          <cell r="AQ75">
            <v>39.982999999999997</v>
          </cell>
          <cell r="AR75">
            <v>44.697954545454543</v>
          </cell>
        </row>
        <row r="76">
          <cell r="A76" t="str">
            <v>India</v>
          </cell>
          <cell r="B76" t="str">
            <v>General government total expenditure</v>
          </cell>
          <cell r="C76" t="str">
            <v>Percent of GDP</v>
          </cell>
          <cell r="E76" t="str">
            <v>See notes for:  General government total expenditure (National currency).</v>
          </cell>
          <cell r="F76" t="str">
            <v>n/a</v>
          </cell>
          <cell r="G76" t="str">
            <v>n/a</v>
          </cell>
          <cell r="H76" t="str">
            <v>n/a</v>
          </cell>
          <cell r="I76" t="str">
            <v>n/a</v>
          </cell>
          <cell r="J76" t="str">
            <v>n/a</v>
          </cell>
          <cell r="K76" t="str">
            <v>n/a</v>
          </cell>
          <cell r="L76" t="str">
            <v>n/a</v>
          </cell>
          <cell r="M76" t="str">
            <v>n/a</v>
          </cell>
          <cell r="N76">
            <v>26.343</v>
          </cell>
          <cell r="O76">
            <v>26.989000000000001</v>
          </cell>
          <cell r="P76">
            <v>27.234999999999999</v>
          </cell>
          <cell r="Q76">
            <v>26.45</v>
          </cell>
          <cell r="R76">
            <v>25.603000000000002</v>
          </cell>
          <cell r="S76">
            <v>25.106999999999999</v>
          </cell>
          <cell r="T76">
            <v>25.119</v>
          </cell>
          <cell r="U76">
            <v>24.309000000000001</v>
          </cell>
          <cell r="V76">
            <v>24.29</v>
          </cell>
          <cell r="W76">
            <v>24.266999999999999</v>
          </cell>
          <cell r="X76">
            <v>24.858000000000001</v>
          </cell>
          <cell r="Y76">
            <v>26.114000000000001</v>
          </cell>
          <cell r="Z76">
            <v>26.99</v>
          </cell>
          <cell r="AA76">
            <v>27.425000000000001</v>
          </cell>
          <cell r="AB76">
            <v>27.73</v>
          </cell>
          <cell r="AC76">
            <v>27.742999999999999</v>
          </cell>
          <cell r="AD76">
            <v>26.489000000000001</v>
          </cell>
          <cell r="AE76">
            <v>25.785</v>
          </cell>
          <cell r="AF76">
            <v>25.67</v>
          </cell>
          <cell r="AG76">
            <v>25.977</v>
          </cell>
          <cell r="AH76">
            <v>27.498999999999999</v>
          </cell>
          <cell r="AI76">
            <v>29.32</v>
          </cell>
          <cell r="AJ76">
            <v>27.981000000000002</v>
          </cell>
          <cell r="AK76">
            <v>27.125</v>
          </cell>
          <cell r="AL76">
            <v>27.109000000000002</v>
          </cell>
          <cell r="AM76">
            <v>27.273</v>
          </cell>
          <cell r="AN76">
            <v>27.256</v>
          </cell>
          <cell r="AO76">
            <v>27.100999999999999</v>
          </cell>
          <cell r="AP76">
            <v>27.026</v>
          </cell>
          <cell r="AQ76">
            <v>26.977</v>
          </cell>
          <cell r="AR76">
            <v>26.32209090909091</v>
          </cell>
        </row>
        <row r="77">
          <cell r="A77" t="str">
            <v>Indonesia</v>
          </cell>
          <cell r="B77" t="str">
            <v>General government total expenditure</v>
          </cell>
          <cell r="C77" t="str">
            <v>Percent of GDP</v>
          </cell>
          <cell r="E77" t="str">
            <v>See notes for:  General government total expenditure (National currency).</v>
          </cell>
          <cell r="F77" t="str">
            <v>n/a</v>
          </cell>
          <cell r="G77" t="str">
            <v>n/a</v>
          </cell>
          <cell r="H77" t="str">
            <v>n/a</v>
          </cell>
          <cell r="I77" t="str">
            <v>n/a</v>
          </cell>
          <cell r="J77" t="str">
            <v>n/a</v>
          </cell>
          <cell r="K77" t="str">
            <v>n/a</v>
          </cell>
          <cell r="L77" t="str">
            <v>n/a</v>
          </cell>
          <cell r="M77" t="str">
            <v>n/a</v>
          </cell>
          <cell r="N77" t="str">
            <v>n/a</v>
          </cell>
          <cell r="O77" t="str">
            <v>n/a</v>
          </cell>
          <cell r="P77" t="str">
            <v>n/a</v>
          </cell>
          <cell r="Q77" t="str">
            <v>n/a</v>
          </cell>
          <cell r="R77" t="str">
            <v>n/a</v>
          </cell>
          <cell r="S77" t="str">
            <v>n/a</v>
          </cell>
          <cell r="T77" t="str">
            <v>n/a</v>
          </cell>
          <cell r="U77" t="str">
            <v>n/a</v>
          </cell>
          <cell r="V77" t="str">
            <v>n/a</v>
          </cell>
          <cell r="W77" t="str">
            <v>n/a</v>
          </cell>
          <cell r="X77" t="str">
            <v>n/a</v>
          </cell>
          <cell r="Y77" t="str">
            <v>n/a</v>
          </cell>
          <cell r="Z77">
            <v>16.643999999999998</v>
          </cell>
          <cell r="AA77">
            <v>21.995999999999999</v>
          </cell>
          <cell r="AB77">
            <v>18.738</v>
          </cell>
          <cell r="AC77">
            <v>19.716000000000001</v>
          </cell>
          <cell r="AD77">
            <v>19.931000000000001</v>
          </cell>
          <cell r="AE77">
            <v>18.753</v>
          </cell>
          <cell r="AF77">
            <v>20.12</v>
          </cell>
          <cell r="AG77">
            <v>20.324999999999999</v>
          </cell>
          <cell r="AH77">
            <v>21.283000000000001</v>
          </cell>
          <cell r="AI77">
            <v>18.254999999999999</v>
          </cell>
          <cell r="AJ77">
            <v>18.231999999999999</v>
          </cell>
          <cell r="AK77">
            <v>18.986000000000001</v>
          </cell>
          <cell r="AL77">
            <v>18.861000000000001</v>
          </cell>
          <cell r="AM77">
            <v>18.547000000000001</v>
          </cell>
          <cell r="AN77">
            <v>18.12</v>
          </cell>
          <cell r="AO77">
            <v>17.86</v>
          </cell>
          <cell r="AP77">
            <v>17.824999999999999</v>
          </cell>
          <cell r="AQ77">
            <v>17.875</v>
          </cell>
          <cell r="AR77">
            <v>19.414916666666663</v>
          </cell>
        </row>
        <row r="78">
          <cell r="A78" t="str">
            <v>Iran</v>
          </cell>
          <cell r="B78" t="str">
            <v>General government total expenditure</v>
          </cell>
          <cell r="C78" t="str">
            <v>Percent of GDP</v>
          </cell>
          <cell r="E78" t="str">
            <v>See notes for:  General government total expenditure (National currency).</v>
          </cell>
          <cell r="F78" t="str">
            <v>n/a</v>
          </cell>
          <cell r="G78" t="str">
            <v>n/a</v>
          </cell>
          <cell r="H78" t="str">
            <v>n/a</v>
          </cell>
          <cell r="I78" t="str">
            <v>n/a</v>
          </cell>
          <cell r="J78" t="str">
            <v>n/a</v>
          </cell>
          <cell r="K78" t="str">
            <v>n/a</v>
          </cell>
          <cell r="L78" t="str">
            <v>n/a</v>
          </cell>
          <cell r="M78" t="str">
            <v>n/a</v>
          </cell>
          <cell r="N78" t="str">
            <v>n/a</v>
          </cell>
          <cell r="O78" t="str">
            <v>n/a</v>
          </cell>
          <cell r="P78">
            <v>21.948</v>
          </cell>
          <cell r="Q78">
            <v>19.067</v>
          </cell>
          <cell r="R78">
            <v>19.672999999999998</v>
          </cell>
          <cell r="S78">
            <v>35.716999999999999</v>
          </cell>
          <cell r="T78">
            <v>30.03</v>
          </cell>
          <cell r="U78">
            <v>27.681000000000001</v>
          </cell>
          <cell r="V78">
            <v>23.515000000000001</v>
          </cell>
          <cell r="W78">
            <v>23.436</v>
          </cell>
          <cell r="X78">
            <v>22.54</v>
          </cell>
          <cell r="Y78">
            <v>21.25</v>
          </cell>
          <cell r="Z78">
            <v>18.038</v>
          </cell>
          <cell r="AA78">
            <v>18.719000000000001</v>
          </cell>
          <cell r="AB78">
            <v>22.341000000000001</v>
          </cell>
          <cell r="AC78">
            <v>22.116</v>
          </cell>
          <cell r="AD78">
            <v>20.251999999999999</v>
          </cell>
          <cell r="AE78">
            <v>24.571000000000002</v>
          </cell>
          <cell r="AF78">
            <v>25.398</v>
          </cell>
          <cell r="AG78">
            <v>21.64</v>
          </cell>
          <cell r="AH78">
            <v>24.693999999999999</v>
          </cell>
          <cell r="AI78">
            <v>22.609000000000002</v>
          </cell>
          <cell r="AJ78">
            <v>21.140999999999998</v>
          </cell>
          <cell r="AK78">
            <v>25.466000000000001</v>
          </cell>
          <cell r="AL78">
            <v>23.844999999999999</v>
          </cell>
          <cell r="AM78">
            <v>22.38</v>
          </cell>
          <cell r="AN78">
            <v>22.152999999999999</v>
          </cell>
          <cell r="AO78">
            <v>22.009</v>
          </cell>
          <cell r="AP78">
            <v>21.87</v>
          </cell>
          <cell r="AQ78">
            <v>21.731000000000002</v>
          </cell>
          <cell r="AR78">
            <v>23.26554545454546</v>
          </cell>
        </row>
        <row r="79">
          <cell r="A79" t="str">
            <v>Iraq</v>
          </cell>
          <cell r="B79" t="str">
            <v>General government total expenditure</v>
          </cell>
          <cell r="C79" t="str">
            <v>Percent of GDP</v>
          </cell>
          <cell r="E79" t="str">
            <v>See notes for:  General government total expenditure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100.821</v>
          </cell>
          <cell r="AF79">
            <v>72.725999999999999</v>
          </cell>
          <cell r="AG79">
            <v>71.897000000000006</v>
          </cell>
          <cell r="AH79">
            <v>87.082999999999998</v>
          </cell>
          <cell r="AI79">
            <v>102.355</v>
          </cell>
          <cell r="AJ79">
            <v>84.66</v>
          </cell>
          <cell r="AK79">
            <v>69.814999999999998</v>
          </cell>
          <cell r="AL79">
            <v>73.608999999999995</v>
          </cell>
          <cell r="AM79">
            <v>67.691999999999993</v>
          </cell>
          <cell r="AN79">
            <v>67.947999999999993</v>
          </cell>
          <cell r="AO79">
            <v>66.171999999999997</v>
          </cell>
          <cell r="AP79">
            <v>64.983000000000004</v>
          </cell>
          <cell r="AQ79">
            <v>62.277000000000001</v>
          </cell>
          <cell r="AR79">
            <v>84.193857142857141</v>
          </cell>
        </row>
        <row r="80">
          <cell r="A80" t="str">
            <v>Ireland</v>
          </cell>
          <cell r="B80" t="str">
            <v>General government total expenditure</v>
          </cell>
          <cell r="C80" t="str">
            <v>Percent of GDP</v>
          </cell>
          <cell r="E80" t="str">
            <v>See notes for:  General government total expenditure (National currency).</v>
          </cell>
          <cell r="F80">
            <v>46.591999999999999</v>
          </cell>
          <cell r="G80">
            <v>48.113</v>
          </cell>
          <cell r="H80">
            <v>50.862000000000002</v>
          </cell>
          <cell r="I80">
            <v>51.061999999999998</v>
          </cell>
          <cell r="J80">
            <v>49.890999999999998</v>
          </cell>
          <cell r="K80">
            <v>50.863</v>
          </cell>
          <cell r="L80">
            <v>52.023000000000003</v>
          </cell>
          <cell r="M80">
            <v>49.152999999999999</v>
          </cell>
          <cell r="N80">
            <v>46.07</v>
          </cell>
          <cell r="O80">
            <v>39.871000000000002</v>
          </cell>
          <cell r="P80">
            <v>41.627000000000002</v>
          </cell>
          <cell r="Q80">
            <v>43.015000000000001</v>
          </cell>
          <cell r="R80">
            <v>43.256999999999998</v>
          </cell>
          <cell r="S80">
            <v>43.183999999999997</v>
          </cell>
          <cell r="T80">
            <v>42.484000000000002</v>
          </cell>
          <cell r="U80">
            <v>39.43</v>
          </cell>
          <cell r="V80">
            <v>37.564999999999998</v>
          </cell>
          <cell r="W80">
            <v>35.265000000000001</v>
          </cell>
          <cell r="X80">
            <v>33.218000000000004</v>
          </cell>
          <cell r="Y80">
            <v>32.938000000000002</v>
          </cell>
          <cell r="Z80">
            <v>30.292000000000002</v>
          </cell>
          <cell r="AA80">
            <v>32.19</v>
          </cell>
          <cell r="AB80">
            <v>32.618000000000002</v>
          </cell>
          <cell r="AC80">
            <v>32.171999999999997</v>
          </cell>
          <cell r="AD80">
            <v>32.539000000000001</v>
          </cell>
          <cell r="AE80">
            <v>32.813000000000002</v>
          </cell>
          <cell r="AF80">
            <v>33.405999999999999</v>
          </cell>
          <cell r="AG80">
            <v>36.194000000000003</v>
          </cell>
          <cell r="AH80">
            <v>42.301000000000002</v>
          </cell>
          <cell r="AI80">
            <v>47.936999999999998</v>
          </cell>
          <cell r="AJ80">
            <v>65.637</v>
          </cell>
          <cell r="AK80">
            <v>44.143000000000001</v>
          </cell>
          <cell r="AL80">
            <v>42.701000000000001</v>
          </cell>
          <cell r="AM80">
            <v>41.929000000000002</v>
          </cell>
          <cell r="AN80">
            <v>39.587000000000003</v>
          </cell>
          <cell r="AO80">
            <v>37.482999999999997</v>
          </cell>
          <cell r="AP80">
            <v>36.531999999999996</v>
          </cell>
          <cell r="AQ80">
            <v>36.1</v>
          </cell>
          <cell r="AR80">
            <v>38.828409090909084</v>
          </cell>
        </row>
        <row r="81">
          <cell r="A81" t="str">
            <v>Israel</v>
          </cell>
          <cell r="B81" t="str">
            <v>General government total expenditure</v>
          </cell>
          <cell r="C81" t="str">
            <v>Percent of GDP</v>
          </cell>
          <cell r="E81" t="str">
            <v>See notes for:  General government total expenditure (National currency).</v>
          </cell>
          <cell r="F81" t="str">
            <v>n/a</v>
          </cell>
          <cell r="G81" t="str">
            <v>n/a</v>
          </cell>
          <cell r="H81" t="str">
            <v>n/a</v>
          </cell>
          <cell r="I81" t="str">
            <v>n/a</v>
          </cell>
          <cell r="J81" t="str">
            <v>n/a</v>
          </cell>
          <cell r="K81" t="str">
            <v>n/a</v>
          </cell>
          <cell r="L81" t="str">
            <v>n/a</v>
          </cell>
          <cell r="M81" t="str">
            <v>n/a</v>
          </cell>
          <cell r="N81" t="str">
            <v>n/a</v>
          </cell>
          <cell r="O81" t="str">
            <v>n/a</v>
          </cell>
          <cell r="P81" t="str">
            <v>n/a</v>
          </cell>
          <cell r="Q81" t="str">
            <v>n/a</v>
          </cell>
          <cell r="R81" t="str">
            <v>n/a</v>
          </cell>
          <cell r="S81" t="str">
            <v>n/a</v>
          </cell>
          <cell r="T81" t="str">
            <v>n/a</v>
          </cell>
          <cell r="U81" t="str">
            <v>n/a</v>
          </cell>
          <cell r="V81" t="str">
            <v>n/a</v>
          </cell>
          <cell r="W81" t="str">
            <v>n/a</v>
          </cell>
          <cell r="X81" t="str">
            <v>n/a</v>
          </cell>
          <cell r="Y81" t="str">
            <v>n/a</v>
          </cell>
          <cell r="Z81">
            <v>51.026000000000003</v>
          </cell>
          <cell r="AA81">
            <v>53.381</v>
          </cell>
          <cell r="AB81">
            <v>55.061999999999998</v>
          </cell>
          <cell r="AC81">
            <v>53.661999999999999</v>
          </cell>
          <cell r="AD81">
            <v>50.622</v>
          </cell>
          <cell r="AE81">
            <v>49.103999999999999</v>
          </cell>
          <cell r="AF81">
            <v>47.500999999999998</v>
          </cell>
          <cell r="AG81">
            <v>46.015999999999998</v>
          </cell>
          <cell r="AH81">
            <v>45.427</v>
          </cell>
          <cell r="AI81">
            <v>45.085999999999999</v>
          </cell>
          <cell r="AJ81">
            <v>44.735999999999997</v>
          </cell>
          <cell r="AK81">
            <v>44.353999999999999</v>
          </cell>
          <cell r="AL81">
            <v>44.32</v>
          </cell>
          <cell r="AM81">
            <v>44.192</v>
          </cell>
          <cell r="AN81">
            <v>43.847999999999999</v>
          </cell>
          <cell r="AO81">
            <v>43.680999999999997</v>
          </cell>
          <cell r="AP81">
            <v>43.658999999999999</v>
          </cell>
          <cell r="AQ81">
            <v>43.671999999999997</v>
          </cell>
          <cell r="AR81">
            <v>48.831416666666676</v>
          </cell>
        </row>
        <row r="82">
          <cell r="A82" t="str">
            <v>Italy</v>
          </cell>
          <cell r="B82" t="str">
            <v>General government total expenditure</v>
          </cell>
          <cell r="C82" t="str">
            <v>Percent of GDP</v>
          </cell>
          <cell r="E82" t="str">
            <v>See notes for:  General government total expenditure (National currency).</v>
          </cell>
          <cell r="F82" t="str">
            <v>n/a</v>
          </cell>
          <cell r="G82" t="str">
            <v>n/a</v>
          </cell>
          <cell r="H82" t="str">
            <v>n/a</v>
          </cell>
          <cell r="I82" t="str">
            <v>n/a</v>
          </cell>
          <cell r="J82" t="str">
            <v>n/a</v>
          </cell>
          <cell r="K82" t="str">
            <v>n/a</v>
          </cell>
          <cell r="L82" t="str">
            <v>n/a</v>
          </cell>
          <cell r="M82" t="str">
            <v>n/a</v>
          </cell>
          <cell r="N82">
            <v>49.372999999999998</v>
          </cell>
          <cell r="O82">
            <v>50.56</v>
          </cell>
          <cell r="P82">
            <v>52.585000000000001</v>
          </cell>
          <cell r="Q82">
            <v>53.673999999999999</v>
          </cell>
          <cell r="R82">
            <v>55.006999999999998</v>
          </cell>
          <cell r="S82">
            <v>55.963000000000001</v>
          </cell>
          <cell r="T82">
            <v>53.183</v>
          </cell>
          <cell r="U82">
            <v>52.197000000000003</v>
          </cell>
          <cell r="V82">
            <v>52.134</v>
          </cell>
          <cell r="W82">
            <v>49.95</v>
          </cell>
          <cell r="X82">
            <v>48.94</v>
          </cell>
          <cell r="Y82">
            <v>47.890999999999998</v>
          </cell>
          <cell r="Z82">
            <v>45.901000000000003</v>
          </cell>
          <cell r="AA82">
            <v>47.747999999999998</v>
          </cell>
          <cell r="AB82">
            <v>47.139000000000003</v>
          </cell>
          <cell r="AC82">
            <v>48.085999999999999</v>
          </cell>
          <cell r="AD82">
            <v>47.529000000000003</v>
          </cell>
          <cell r="AE82">
            <v>47.923999999999999</v>
          </cell>
          <cell r="AF82">
            <v>48.463999999999999</v>
          </cell>
          <cell r="AG82">
            <v>47.610999999999997</v>
          </cell>
          <cell r="AH82">
            <v>48.61</v>
          </cell>
          <cell r="AI82">
            <v>51.889000000000003</v>
          </cell>
          <cell r="AJ82">
            <v>50.494999999999997</v>
          </cell>
          <cell r="AK82">
            <v>49.953000000000003</v>
          </cell>
          <cell r="AL82">
            <v>50.655999999999999</v>
          </cell>
          <cell r="AM82">
            <v>50.542999999999999</v>
          </cell>
          <cell r="AN82">
            <v>50.697000000000003</v>
          </cell>
          <cell r="AO82">
            <v>50.595999999999997</v>
          </cell>
          <cell r="AP82">
            <v>50.552999999999997</v>
          </cell>
          <cell r="AQ82">
            <v>50.436999999999998</v>
          </cell>
          <cell r="AR82">
            <v>50.130590909090913</v>
          </cell>
        </row>
        <row r="83">
          <cell r="A83" t="str">
            <v>Jamaica</v>
          </cell>
          <cell r="B83" t="str">
            <v>General government total expenditure</v>
          </cell>
          <cell r="C83" t="str">
            <v>Percent of GDP</v>
          </cell>
          <cell r="E83" t="str">
            <v>See notes for:  General government total expenditure (National currency).</v>
          </cell>
          <cell r="F83" t="str">
            <v>n/a</v>
          </cell>
          <cell r="G83" t="str">
            <v>n/a</v>
          </cell>
          <cell r="H83" t="str">
            <v>n/a</v>
          </cell>
          <cell r="I83" t="str">
            <v>n/a</v>
          </cell>
          <cell r="J83" t="str">
            <v>n/a</v>
          </cell>
          <cell r="K83" t="str">
            <v>n/a</v>
          </cell>
          <cell r="L83" t="str">
            <v>n/a</v>
          </cell>
          <cell r="M83" t="str">
            <v>n/a</v>
          </cell>
          <cell r="N83" t="str">
            <v>n/a</v>
          </cell>
          <cell r="O83" t="str">
            <v>n/a</v>
          </cell>
          <cell r="P83">
            <v>23.18</v>
          </cell>
          <cell r="Q83">
            <v>20.414000000000001</v>
          </cell>
          <cell r="R83">
            <v>18.692</v>
          </cell>
          <cell r="S83">
            <v>20.14</v>
          </cell>
          <cell r="T83">
            <v>20.419</v>
          </cell>
          <cell r="U83">
            <v>22.628</v>
          </cell>
          <cell r="V83">
            <v>27.856000000000002</v>
          </cell>
          <cell r="W83">
            <v>28.478999999999999</v>
          </cell>
          <cell r="X83">
            <v>28.468</v>
          </cell>
          <cell r="Y83">
            <v>28.835999999999999</v>
          </cell>
          <cell r="Z83">
            <v>26.542999999999999</v>
          </cell>
          <cell r="AA83">
            <v>28.751000000000001</v>
          </cell>
          <cell r="AB83">
            <v>30.858000000000001</v>
          </cell>
          <cell r="AC83">
            <v>31.908000000000001</v>
          </cell>
          <cell r="AD83">
            <v>31.483000000000001</v>
          </cell>
          <cell r="AE83">
            <v>29.338999999999999</v>
          </cell>
          <cell r="AF83">
            <v>30.922999999999998</v>
          </cell>
          <cell r="AG83">
            <v>31.388000000000002</v>
          </cell>
          <cell r="AH83">
            <v>34.405000000000001</v>
          </cell>
          <cell r="AI83">
            <v>38.093000000000004</v>
          </cell>
          <cell r="AJ83">
            <v>32.811999999999998</v>
          </cell>
          <cell r="AK83">
            <v>31.744</v>
          </cell>
          <cell r="AL83">
            <v>33.020000000000003</v>
          </cell>
          <cell r="AM83">
            <v>33.392000000000003</v>
          </cell>
          <cell r="AN83">
            <v>34.320999999999998</v>
          </cell>
          <cell r="AO83">
            <v>35.18</v>
          </cell>
          <cell r="AP83">
            <v>36.192999999999998</v>
          </cell>
          <cell r="AQ83">
            <v>37.770000000000003</v>
          </cell>
          <cell r="AR83">
            <v>28.061772727272725</v>
          </cell>
        </row>
        <row r="84">
          <cell r="A84" t="str">
            <v>Japan</v>
          </cell>
          <cell r="B84" t="str">
            <v>General government total expenditure</v>
          </cell>
          <cell r="C84" t="str">
            <v>Percent of GDP</v>
          </cell>
          <cell r="E84" t="str">
            <v>See notes for:  General government total expenditure (National currency).</v>
          </cell>
          <cell r="F84">
            <v>31.396000000000001</v>
          </cell>
          <cell r="G84">
            <v>32.085000000000001</v>
          </cell>
          <cell r="H84">
            <v>32.228999999999999</v>
          </cell>
          <cell r="I84">
            <v>32.479999999999997</v>
          </cell>
          <cell r="J84">
            <v>31.683</v>
          </cell>
          <cell r="K84">
            <v>30.631</v>
          </cell>
          <cell r="L84">
            <v>30.631</v>
          </cell>
          <cell r="M84">
            <v>30.881</v>
          </cell>
          <cell r="N84">
            <v>30.052</v>
          </cell>
          <cell r="O84">
            <v>29.254000000000001</v>
          </cell>
          <cell r="P84">
            <v>29.611000000000001</v>
          </cell>
          <cell r="Q84">
            <v>29.414000000000001</v>
          </cell>
          <cell r="R84">
            <v>30.297999999999998</v>
          </cell>
          <cell r="S84">
            <v>32.034999999999997</v>
          </cell>
          <cell r="T84">
            <v>32.628</v>
          </cell>
          <cell r="U84">
            <v>33.554000000000002</v>
          </cell>
          <cell r="V84">
            <v>34.466000000000001</v>
          </cell>
          <cell r="W84">
            <v>33.472000000000001</v>
          </cell>
          <cell r="X84">
            <v>34.576000000000001</v>
          </cell>
          <cell r="Y84">
            <v>36.264000000000003</v>
          </cell>
          <cell r="Z84">
            <v>36.790999999999997</v>
          </cell>
          <cell r="AA84">
            <v>36.366999999999997</v>
          </cell>
          <cell r="AB84">
            <v>36.622</v>
          </cell>
          <cell r="AC84">
            <v>36.210999999999999</v>
          </cell>
          <cell r="AD84">
            <v>33.850999999999999</v>
          </cell>
          <cell r="AE84">
            <v>32.728999999999999</v>
          </cell>
          <cell r="AF84">
            <v>34.488999999999997</v>
          </cell>
          <cell r="AG84">
            <v>33.311999999999998</v>
          </cell>
          <cell r="AH84">
            <v>35.729999999999997</v>
          </cell>
          <cell r="AI84">
            <v>39.981999999999999</v>
          </cell>
          <cell r="AJ84">
            <v>39.002000000000002</v>
          </cell>
          <cell r="AK84">
            <v>40.674999999999997</v>
          </cell>
          <cell r="AL84">
            <v>41.125</v>
          </cell>
          <cell r="AM84">
            <v>40.337000000000003</v>
          </cell>
          <cell r="AN84">
            <v>39.701000000000001</v>
          </cell>
          <cell r="AO84">
            <v>39.537999999999997</v>
          </cell>
          <cell r="AP84">
            <v>39.529000000000003</v>
          </cell>
          <cell r="AQ84">
            <v>39.472000000000001</v>
          </cell>
          <cell r="AR84">
            <v>34.63995454545455</v>
          </cell>
        </row>
        <row r="85">
          <cell r="A85" t="str">
            <v>Jordan</v>
          </cell>
          <cell r="B85" t="str">
            <v>General government total expenditure</v>
          </cell>
          <cell r="C85" t="str">
            <v>Percent of GDP</v>
          </cell>
          <cell r="E85" t="str">
            <v>See notes for:  General government total expenditure (National currency).</v>
          </cell>
          <cell r="F85" t="str">
            <v>n/a</v>
          </cell>
          <cell r="G85" t="str">
            <v>n/a</v>
          </cell>
          <cell r="H85" t="str">
            <v>n/a</v>
          </cell>
          <cell r="I85" t="str">
            <v>n/a</v>
          </cell>
          <cell r="J85" t="str">
            <v>n/a</v>
          </cell>
          <cell r="K85" t="str">
            <v>n/a</v>
          </cell>
          <cell r="L85" t="str">
            <v>n/a</v>
          </cell>
          <cell r="M85" t="str">
            <v>n/a</v>
          </cell>
          <cell r="N85" t="str">
            <v>n/a</v>
          </cell>
          <cell r="O85" t="str">
            <v>n/a</v>
          </cell>
          <cell r="P85">
            <v>44.243000000000002</v>
          </cell>
          <cell r="Q85">
            <v>45.179000000000002</v>
          </cell>
          <cell r="R85">
            <v>35.689</v>
          </cell>
          <cell r="S85">
            <v>36.972000000000001</v>
          </cell>
          <cell r="T85">
            <v>34.972000000000001</v>
          </cell>
          <cell r="U85">
            <v>36.119</v>
          </cell>
          <cell r="V85">
            <v>36.904000000000003</v>
          </cell>
          <cell r="W85">
            <v>34.566000000000003</v>
          </cell>
          <cell r="X85">
            <v>35.957999999999998</v>
          </cell>
          <cell r="Y85">
            <v>33.720999999999997</v>
          </cell>
          <cell r="Z85">
            <v>33.814</v>
          </cell>
          <cell r="AA85">
            <v>33.259</v>
          </cell>
          <cell r="AB85">
            <v>33.634</v>
          </cell>
          <cell r="AC85">
            <v>36.764000000000003</v>
          </cell>
          <cell r="AD85">
            <v>37.719000000000001</v>
          </cell>
          <cell r="AE85">
            <v>38.845999999999997</v>
          </cell>
          <cell r="AF85">
            <v>36.36</v>
          </cell>
          <cell r="AG85">
            <v>36.970999999999997</v>
          </cell>
          <cell r="AH85">
            <v>34.350999999999999</v>
          </cell>
          <cell r="AI85">
            <v>34.948999999999998</v>
          </cell>
          <cell r="AJ85">
            <v>30.422000000000001</v>
          </cell>
          <cell r="AK85">
            <v>32.256999999999998</v>
          </cell>
          <cell r="AL85">
            <v>32.116999999999997</v>
          </cell>
          <cell r="AM85">
            <v>31.29</v>
          </cell>
          <cell r="AN85">
            <v>31.358000000000001</v>
          </cell>
          <cell r="AO85">
            <v>31.225999999999999</v>
          </cell>
          <cell r="AP85">
            <v>31.024000000000001</v>
          </cell>
          <cell r="AQ85">
            <v>30.841999999999999</v>
          </cell>
          <cell r="AR85">
            <v>36.075863636363636</v>
          </cell>
        </row>
        <row r="86">
          <cell r="A86" t="str">
            <v>Kazakhstan</v>
          </cell>
          <cell r="B86" t="str">
            <v>General government total expenditure</v>
          </cell>
          <cell r="C86" t="str">
            <v>Percent of GDP</v>
          </cell>
          <cell r="E86" t="str">
            <v>See notes for:  General government total expenditure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t="str">
            <v>n/a</v>
          </cell>
          <cell r="T86" t="str">
            <v>n/a</v>
          </cell>
          <cell r="U86" t="str">
            <v>n/a</v>
          </cell>
          <cell r="V86" t="str">
            <v>n/a</v>
          </cell>
          <cell r="W86" t="str">
            <v>n/a</v>
          </cell>
          <cell r="X86" t="str">
            <v>n/a</v>
          </cell>
          <cell r="Y86" t="str">
            <v>n/a</v>
          </cell>
          <cell r="Z86" t="str">
            <v>n/a</v>
          </cell>
          <cell r="AA86" t="str">
            <v>n/a</v>
          </cell>
          <cell r="AB86">
            <v>20.527000000000001</v>
          </cell>
          <cell r="AC86">
            <v>21.355</v>
          </cell>
          <cell r="AD86">
            <v>21.972999999999999</v>
          </cell>
          <cell r="AE86">
            <v>22.131</v>
          </cell>
          <cell r="AF86">
            <v>19.773</v>
          </cell>
          <cell r="AG86">
            <v>24.097000000000001</v>
          </cell>
          <cell r="AH86">
            <v>26.710999999999999</v>
          </cell>
          <cell r="AI86">
            <v>23.434000000000001</v>
          </cell>
          <cell r="AJ86">
            <v>22.477</v>
          </cell>
          <cell r="AK86">
            <v>22.763999999999999</v>
          </cell>
          <cell r="AL86">
            <v>24.062000000000001</v>
          </cell>
          <cell r="AM86">
            <v>24.462</v>
          </cell>
          <cell r="AN86">
            <v>24.63</v>
          </cell>
          <cell r="AO86">
            <v>24.616</v>
          </cell>
          <cell r="AP86">
            <v>24.242999999999999</v>
          </cell>
          <cell r="AQ86">
            <v>23.89</v>
          </cell>
          <cell r="AR86">
            <v>22.5242</v>
          </cell>
        </row>
        <row r="87">
          <cell r="A87" t="str">
            <v>Kenya</v>
          </cell>
          <cell r="B87" t="str">
            <v>General government total expenditure</v>
          </cell>
          <cell r="C87" t="str">
            <v>Percent of GDP</v>
          </cell>
          <cell r="E87" t="str">
            <v>See notes for:  General government total expenditure (National currency).</v>
          </cell>
          <cell r="F87" t="str">
            <v>n/a</v>
          </cell>
          <cell r="G87" t="str">
            <v>n/a</v>
          </cell>
          <cell r="H87">
            <v>21.641999999999999</v>
          </cell>
          <cell r="I87">
            <v>19.564</v>
          </cell>
          <cell r="J87">
            <v>19.893000000000001</v>
          </cell>
          <cell r="K87">
            <v>20.849</v>
          </cell>
          <cell r="L87">
            <v>20.457999999999998</v>
          </cell>
          <cell r="M87">
            <v>20.699000000000002</v>
          </cell>
          <cell r="N87">
            <v>21.312999999999999</v>
          </cell>
          <cell r="O87">
            <v>21.818000000000001</v>
          </cell>
          <cell r="P87">
            <v>22.981999999999999</v>
          </cell>
          <cell r="Q87">
            <v>21.984999999999999</v>
          </cell>
          <cell r="R87">
            <v>23.542000000000002</v>
          </cell>
          <cell r="S87">
            <v>25.309000000000001</v>
          </cell>
          <cell r="T87">
            <v>25.140999999999998</v>
          </cell>
          <cell r="U87">
            <v>23.177</v>
          </cell>
          <cell r="V87">
            <v>22.922999999999998</v>
          </cell>
          <cell r="W87">
            <v>23.396999999999998</v>
          </cell>
          <cell r="X87">
            <v>22.556999999999999</v>
          </cell>
          <cell r="Y87">
            <v>20.209</v>
          </cell>
          <cell r="Z87">
            <v>20.565999999999999</v>
          </cell>
          <cell r="AA87">
            <v>22.367000000000001</v>
          </cell>
          <cell r="AB87">
            <v>23.466999999999999</v>
          </cell>
          <cell r="AC87">
            <v>23.321999999999999</v>
          </cell>
          <cell r="AD87">
            <v>22.742999999999999</v>
          </cell>
          <cell r="AE87">
            <v>24.283999999999999</v>
          </cell>
          <cell r="AF87">
            <v>24.719000000000001</v>
          </cell>
          <cell r="AG87">
            <v>26.155999999999999</v>
          </cell>
          <cell r="AH87">
            <v>27.116</v>
          </cell>
          <cell r="AI87">
            <v>27.922999999999998</v>
          </cell>
          <cell r="AJ87">
            <v>29.658999999999999</v>
          </cell>
          <cell r="AK87">
            <v>29.718</v>
          </cell>
          <cell r="AL87">
            <v>29.896999999999998</v>
          </cell>
          <cell r="AM87">
            <v>29.5</v>
          </cell>
          <cell r="AN87">
            <v>29.366</v>
          </cell>
          <cell r="AO87">
            <v>28.395</v>
          </cell>
          <cell r="AP87">
            <v>28.434999999999999</v>
          </cell>
          <cell r="AQ87">
            <v>28.629000000000001</v>
          </cell>
          <cell r="AR87">
            <v>24.239181818181816</v>
          </cell>
        </row>
        <row r="88">
          <cell r="A88" t="str">
            <v>Kiribati</v>
          </cell>
          <cell r="B88" t="str">
            <v>General government total expenditure</v>
          </cell>
          <cell r="C88" t="str">
            <v>Percent of GDP</v>
          </cell>
          <cell r="E88" t="str">
            <v>See notes for:  General government total expenditure (National currency).</v>
          </cell>
          <cell r="F88" t="str">
            <v>n/a</v>
          </cell>
          <cell r="G88" t="str">
            <v>n/a</v>
          </cell>
          <cell r="H88" t="str">
            <v>n/a</v>
          </cell>
          <cell r="I88" t="str">
            <v>n/a</v>
          </cell>
          <cell r="J88" t="str">
            <v>n/a</v>
          </cell>
          <cell r="K88" t="str">
            <v>n/a</v>
          </cell>
          <cell r="L88" t="str">
            <v>n/a</v>
          </cell>
          <cell r="M88" t="str">
            <v>n/a</v>
          </cell>
          <cell r="N88" t="str">
            <v>n/a</v>
          </cell>
          <cell r="O88" t="str">
            <v>n/a</v>
          </cell>
          <cell r="P88">
            <v>103.083</v>
          </cell>
          <cell r="Q88">
            <v>75.944000000000003</v>
          </cell>
          <cell r="R88">
            <v>86.241</v>
          </cell>
          <cell r="S88">
            <v>70.697000000000003</v>
          </cell>
          <cell r="T88">
            <v>67.213999999999999</v>
          </cell>
          <cell r="U88">
            <v>87.036000000000001</v>
          </cell>
          <cell r="V88">
            <v>84.748000000000005</v>
          </cell>
          <cell r="W88">
            <v>84.924999999999997</v>
          </cell>
          <cell r="X88">
            <v>83.231999999999999</v>
          </cell>
          <cell r="Y88">
            <v>85.004999999999995</v>
          </cell>
          <cell r="Z88">
            <v>74.991</v>
          </cell>
          <cell r="AA88">
            <v>104.554</v>
          </cell>
          <cell r="AB88">
            <v>100.825</v>
          </cell>
          <cell r="AC88">
            <v>92.611000000000004</v>
          </cell>
          <cell r="AD88">
            <v>86.599000000000004</v>
          </cell>
          <cell r="AE88">
            <v>96.287000000000006</v>
          </cell>
          <cell r="AF88">
            <v>93.792000000000002</v>
          </cell>
          <cell r="AG88">
            <v>88.328999999999994</v>
          </cell>
          <cell r="AH88">
            <v>87.141000000000005</v>
          </cell>
          <cell r="AI88">
            <v>88.682000000000002</v>
          </cell>
          <cell r="AJ88">
            <v>86.138000000000005</v>
          </cell>
          <cell r="AK88">
            <v>85.891000000000005</v>
          </cell>
          <cell r="AL88">
            <v>97.111999999999995</v>
          </cell>
          <cell r="AM88">
            <v>89.897999999999996</v>
          </cell>
          <cell r="AN88">
            <v>87.463999999999999</v>
          </cell>
          <cell r="AO88">
            <v>81.114000000000004</v>
          </cell>
          <cell r="AP88">
            <v>79.92</v>
          </cell>
          <cell r="AQ88">
            <v>78.747</v>
          </cell>
          <cell r="AR88">
            <v>86.998409090909092</v>
          </cell>
        </row>
        <row r="89">
          <cell r="A89" t="str">
            <v>Korea</v>
          </cell>
          <cell r="B89" t="str">
            <v>General government total expenditure</v>
          </cell>
          <cell r="C89" t="str">
            <v>Percent of GDP</v>
          </cell>
          <cell r="E89" t="str">
            <v>See notes for:  General government total expenditure (National currency).</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t="str">
            <v>n/a</v>
          </cell>
          <cell r="S89" t="str">
            <v>n/a</v>
          </cell>
          <cell r="T89" t="str">
            <v>n/a</v>
          </cell>
          <cell r="U89">
            <v>14.914</v>
          </cell>
          <cell r="V89">
            <v>15.468</v>
          </cell>
          <cell r="W89">
            <v>15.359</v>
          </cell>
          <cell r="X89">
            <v>17.818999999999999</v>
          </cell>
          <cell r="Y89">
            <v>18.03</v>
          </cell>
          <cell r="Z89">
            <v>17.946000000000002</v>
          </cell>
          <cell r="AA89">
            <v>19.056000000000001</v>
          </cell>
          <cell r="AB89">
            <v>17.928999999999998</v>
          </cell>
          <cell r="AC89">
            <v>20.221</v>
          </cell>
          <cell r="AD89">
            <v>21.094999999999999</v>
          </cell>
          <cell r="AE89">
            <v>20.88</v>
          </cell>
          <cell r="AF89">
            <v>21.535</v>
          </cell>
          <cell r="AG89">
            <v>21.885999999999999</v>
          </cell>
          <cell r="AH89">
            <v>22.387</v>
          </cell>
          <cell r="AI89">
            <v>23.03</v>
          </cell>
          <cell r="AJ89">
            <v>20.998999999999999</v>
          </cell>
          <cell r="AK89">
            <v>21.658000000000001</v>
          </cell>
          <cell r="AL89">
            <v>21.6</v>
          </cell>
          <cell r="AM89">
            <v>21.189</v>
          </cell>
          <cell r="AN89">
            <v>21.21</v>
          </cell>
          <cell r="AO89">
            <v>21.245999999999999</v>
          </cell>
          <cell r="AP89">
            <v>21.259</v>
          </cell>
          <cell r="AQ89">
            <v>21.277999999999999</v>
          </cell>
          <cell r="AR89">
            <v>19.424235294117647</v>
          </cell>
        </row>
        <row r="90">
          <cell r="A90" t="str">
            <v>Kosovo</v>
          </cell>
          <cell r="B90" t="str">
            <v>General government total expenditure</v>
          </cell>
          <cell r="C90" t="str">
            <v>Percent of GDP</v>
          </cell>
          <cell r="E90" t="str">
            <v>See notes for:  General government total expenditure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v>10.199999999999999</v>
          </cell>
          <cell r="AA90">
            <v>8.4600000000000009</v>
          </cell>
          <cell r="AB90">
            <v>14.032</v>
          </cell>
          <cell r="AC90">
            <v>18.29</v>
          </cell>
          <cell r="AD90">
            <v>25.7</v>
          </cell>
          <cell r="AE90">
            <v>23.991</v>
          </cell>
          <cell r="AF90">
            <v>20.318000000000001</v>
          </cell>
          <cell r="AG90">
            <v>19.289000000000001</v>
          </cell>
          <cell r="AH90">
            <v>24.678999999999998</v>
          </cell>
          <cell r="AI90">
            <v>29.925000000000001</v>
          </cell>
          <cell r="AJ90">
            <v>30.213000000000001</v>
          </cell>
          <cell r="AK90">
            <v>30.001000000000001</v>
          </cell>
          <cell r="AL90">
            <v>30.79</v>
          </cell>
          <cell r="AM90">
            <v>30.48</v>
          </cell>
          <cell r="AN90">
            <v>28.885000000000002</v>
          </cell>
          <cell r="AO90">
            <v>29.055</v>
          </cell>
          <cell r="AP90">
            <v>29.411000000000001</v>
          </cell>
          <cell r="AQ90">
            <v>29.677</v>
          </cell>
          <cell r="AR90">
            <v>21.258166666666668</v>
          </cell>
        </row>
        <row r="91">
          <cell r="A91" t="str">
            <v>Kuwait</v>
          </cell>
          <cell r="B91" t="str">
            <v>General government total expenditure</v>
          </cell>
          <cell r="C91" t="str">
            <v>Percent of GDP</v>
          </cell>
          <cell r="E91" t="str">
            <v>See notes for:  General government total expenditure (National currency).</v>
          </cell>
          <cell r="F91" t="str">
            <v>n/a</v>
          </cell>
          <cell r="G91" t="str">
            <v>n/a</v>
          </cell>
          <cell r="H91" t="str">
            <v>n/a</v>
          </cell>
          <cell r="I91" t="str">
            <v>n/a</v>
          </cell>
          <cell r="J91" t="str">
            <v>n/a</v>
          </cell>
          <cell r="K91" t="str">
            <v>n/a</v>
          </cell>
          <cell r="L91" t="str">
            <v>n/a</v>
          </cell>
          <cell r="M91" t="str">
            <v>n/a</v>
          </cell>
          <cell r="N91" t="str">
            <v>n/a</v>
          </cell>
          <cell r="O91" t="str">
            <v>n/a</v>
          </cell>
          <cell r="P91">
            <v>92.311000000000007</v>
          </cell>
          <cell r="Q91">
            <v>204.17</v>
          </cell>
          <cell r="R91">
            <v>90.820999999999998</v>
          </cell>
          <cell r="S91">
            <v>61.38</v>
          </cell>
          <cell r="T91">
            <v>58.53</v>
          </cell>
          <cell r="U91">
            <v>54.59</v>
          </cell>
          <cell r="V91">
            <v>44.517000000000003</v>
          </cell>
          <cell r="W91">
            <v>43.677999999999997</v>
          </cell>
          <cell r="X91">
            <v>52.012</v>
          </cell>
          <cell r="Y91">
            <v>44.92</v>
          </cell>
          <cell r="Z91">
            <v>35.722000000000001</v>
          </cell>
          <cell r="AA91">
            <v>42.052</v>
          </cell>
          <cell r="AB91">
            <v>41.866</v>
          </cell>
          <cell r="AC91">
            <v>37.039000000000001</v>
          </cell>
          <cell r="AD91">
            <v>34.201999999999998</v>
          </cell>
          <cell r="AE91">
            <v>28.119</v>
          </cell>
          <cell r="AF91">
            <v>31.914000000000001</v>
          </cell>
          <cell r="AG91">
            <v>30.108000000000001</v>
          </cell>
          <cell r="AH91">
            <v>40.406999999999996</v>
          </cell>
          <cell r="AI91">
            <v>42.219000000000001</v>
          </cell>
          <cell r="AJ91">
            <v>41.468000000000004</v>
          </cell>
          <cell r="AK91">
            <v>35.811</v>
          </cell>
          <cell r="AL91">
            <v>34.326000000000001</v>
          </cell>
          <cell r="AM91">
            <v>37.472000000000001</v>
          </cell>
          <cell r="AN91">
            <v>39.716999999999999</v>
          </cell>
          <cell r="AO91">
            <v>39.634999999999998</v>
          </cell>
          <cell r="AP91">
            <v>40.204000000000001</v>
          </cell>
          <cell r="AQ91">
            <v>41.030999999999999</v>
          </cell>
          <cell r="AR91">
            <v>53.993454545454547</v>
          </cell>
        </row>
        <row r="92">
          <cell r="A92" t="str">
            <v>Kyrgyz Republic</v>
          </cell>
          <cell r="B92" t="str">
            <v>General government total expenditure</v>
          </cell>
          <cell r="C92" t="str">
            <v>Percent of GDP</v>
          </cell>
          <cell r="E92" t="str">
            <v>See notes for:  General government total expenditure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t="str">
            <v>n/a</v>
          </cell>
          <cell r="T92" t="str">
            <v>n/a</v>
          </cell>
          <cell r="U92" t="str">
            <v>n/a</v>
          </cell>
          <cell r="V92" t="str">
            <v>n/a</v>
          </cell>
          <cell r="W92" t="str">
            <v>n/a</v>
          </cell>
          <cell r="X92" t="str">
            <v>n/a</v>
          </cell>
          <cell r="Y92" t="str">
            <v>n/a</v>
          </cell>
          <cell r="Z92">
            <v>29.225000000000001</v>
          </cell>
          <cell r="AA92">
            <v>27.119</v>
          </cell>
          <cell r="AB92">
            <v>28.692</v>
          </cell>
          <cell r="AC92">
            <v>27.661999999999999</v>
          </cell>
          <cell r="AD92">
            <v>28.172999999999998</v>
          </cell>
          <cell r="AE92">
            <v>28.507000000000001</v>
          </cell>
          <cell r="AF92">
            <v>29.129000000000001</v>
          </cell>
          <cell r="AG92">
            <v>31.007000000000001</v>
          </cell>
          <cell r="AH92">
            <v>28.876999999999999</v>
          </cell>
          <cell r="AI92">
            <v>33.412999999999997</v>
          </cell>
          <cell r="AJ92">
            <v>36.381999999999998</v>
          </cell>
          <cell r="AK92">
            <v>38.125999999999998</v>
          </cell>
          <cell r="AL92">
            <v>38.982999999999997</v>
          </cell>
          <cell r="AM92">
            <v>37.652000000000001</v>
          </cell>
          <cell r="AN92">
            <v>35.277999999999999</v>
          </cell>
          <cell r="AO92">
            <v>34.575000000000003</v>
          </cell>
          <cell r="AP92">
            <v>34.521999999999998</v>
          </cell>
          <cell r="AQ92">
            <v>33.302999999999997</v>
          </cell>
          <cell r="AR92">
            <v>30.526</v>
          </cell>
        </row>
        <row r="93">
          <cell r="A93" t="str">
            <v>Lao PDR</v>
          </cell>
          <cell r="B93" t="str">
            <v>General government total expenditure</v>
          </cell>
          <cell r="C93" t="str">
            <v>Percent of GDP</v>
          </cell>
          <cell r="E93" t="str">
            <v>See notes for:  General government total expenditure (National currency).</v>
          </cell>
          <cell r="F93" t="str">
            <v>n/a</v>
          </cell>
          <cell r="G93" t="str">
            <v>n/a</v>
          </cell>
          <cell r="H93" t="str">
            <v>n/a</v>
          </cell>
          <cell r="I93" t="str">
            <v>n/a</v>
          </cell>
          <cell r="J93" t="str">
            <v>n/a</v>
          </cell>
          <cell r="K93" t="str">
            <v>n/a</v>
          </cell>
          <cell r="L93" t="str">
            <v>n/a</v>
          </cell>
          <cell r="M93" t="str">
            <v>n/a</v>
          </cell>
          <cell r="N93" t="str">
            <v>n/a</v>
          </cell>
          <cell r="O93" t="str">
            <v>n/a</v>
          </cell>
          <cell r="P93" t="str">
            <v>n/a</v>
          </cell>
          <cell r="Q93" t="str">
            <v>n/a</v>
          </cell>
          <cell r="R93" t="str">
            <v>n/a</v>
          </cell>
          <cell r="S93" t="str">
            <v>n/a</v>
          </cell>
          <cell r="T93" t="str">
            <v>n/a</v>
          </cell>
          <cell r="U93" t="str">
            <v>n/a</v>
          </cell>
          <cell r="V93" t="str">
            <v>n/a</v>
          </cell>
          <cell r="W93" t="str">
            <v>n/a</v>
          </cell>
          <cell r="X93" t="str">
            <v>n/a</v>
          </cell>
          <cell r="Y93" t="str">
            <v>n/a</v>
          </cell>
          <cell r="Z93">
            <v>23.167000000000002</v>
          </cell>
          <cell r="AA93">
            <v>23.253</v>
          </cell>
          <cell r="AB93">
            <v>19.759</v>
          </cell>
          <cell r="AC93">
            <v>20.021999999999998</v>
          </cell>
          <cell r="AD93">
            <v>16.867999999999999</v>
          </cell>
          <cell r="AE93">
            <v>18.396999999999998</v>
          </cell>
          <cell r="AF93">
            <v>18.446000000000002</v>
          </cell>
          <cell r="AG93">
            <v>18.789000000000001</v>
          </cell>
          <cell r="AH93">
            <v>20.225000000000001</v>
          </cell>
          <cell r="AI93">
            <v>24.577999999999999</v>
          </cell>
          <cell r="AJ93">
            <v>23.664000000000001</v>
          </cell>
          <cell r="AK93">
            <v>21.777000000000001</v>
          </cell>
          <cell r="AL93">
            <v>21.706</v>
          </cell>
          <cell r="AM93">
            <v>22.003</v>
          </cell>
          <cell r="AN93">
            <v>21.812000000000001</v>
          </cell>
          <cell r="AO93">
            <v>21.827999999999999</v>
          </cell>
          <cell r="AP93">
            <v>21.594999999999999</v>
          </cell>
          <cell r="AQ93">
            <v>21.196000000000002</v>
          </cell>
          <cell r="AR93">
            <v>20.74541666666666</v>
          </cell>
        </row>
        <row r="94">
          <cell r="A94" t="str">
            <v>Latvia</v>
          </cell>
          <cell r="B94" t="str">
            <v>General government total expenditure</v>
          </cell>
          <cell r="C94" t="str">
            <v>Percent of GDP</v>
          </cell>
          <cell r="E94" t="str">
            <v>See notes for:  General government total expenditure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t="str">
            <v>n/a</v>
          </cell>
          <cell r="T94" t="str">
            <v>n/a</v>
          </cell>
          <cell r="U94" t="str">
            <v>n/a</v>
          </cell>
          <cell r="V94" t="str">
            <v>n/a</v>
          </cell>
          <cell r="W94" t="str">
            <v>n/a</v>
          </cell>
          <cell r="X94">
            <v>39.462000000000003</v>
          </cell>
          <cell r="Y94">
            <v>40.625</v>
          </cell>
          <cell r="Z94">
            <v>36.704999999999998</v>
          </cell>
          <cell r="AA94">
            <v>34.505000000000003</v>
          </cell>
          <cell r="AB94">
            <v>35.115000000000002</v>
          </cell>
          <cell r="AC94">
            <v>34.609000000000002</v>
          </cell>
          <cell r="AD94">
            <v>35.174999999999997</v>
          </cell>
          <cell r="AE94">
            <v>36.585999999999999</v>
          </cell>
          <cell r="AF94">
            <v>36.706000000000003</v>
          </cell>
          <cell r="AG94">
            <v>35.701000000000001</v>
          </cell>
          <cell r="AH94">
            <v>43.149000000000001</v>
          </cell>
          <cell r="AI94">
            <v>44.073</v>
          </cell>
          <cell r="AJ94">
            <v>43.378999999999998</v>
          </cell>
          <cell r="AK94">
            <v>39.337000000000003</v>
          </cell>
          <cell r="AL94">
            <v>38.496000000000002</v>
          </cell>
          <cell r="AM94">
            <v>36.003999999999998</v>
          </cell>
          <cell r="AN94">
            <v>34.453000000000003</v>
          </cell>
          <cell r="AO94">
            <v>33.786000000000001</v>
          </cell>
          <cell r="AP94">
            <v>32.667999999999999</v>
          </cell>
          <cell r="AQ94">
            <v>32.081000000000003</v>
          </cell>
          <cell r="AR94">
            <v>38.223357142857147</v>
          </cell>
        </row>
        <row r="95">
          <cell r="A95" t="str">
            <v>Lebanon</v>
          </cell>
          <cell r="B95" t="str">
            <v>General government total expenditure</v>
          </cell>
          <cell r="C95" t="str">
            <v>Percent of GDP</v>
          </cell>
          <cell r="E95" t="str">
            <v>See notes for:  General government total expenditure (National currency).</v>
          </cell>
          <cell r="F95" t="str">
            <v>n/a</v>
          </cell>
          <cell r="G95" t="str">
            <v>n/a</v>
          </cell>
          <cell r="H95" t="str">
            <v>n/a</v>
          </cell>
          <cell r="I95" t="str">
            <v>n/a</v>
          </cell>
          <cell r="J95" t="str">
            <v>n/a</v>
          </cell>
          <cell r="K95" t="str">
            <v>n/a</v>
          </cell>
          <cell r="L95" t="str">
            <v>n/a</v>
          </cell>
          <cell r="M95" t="str">
            <v>n/a</v>
          </cell>
          <cell r="N95" t="str">
            <v>n/a</v>
          </cell>
          <cell r="O95" t="str">
            <v>n/a</v>
          </cell>
          <cell r="P95" t="str">
            <v>n/a</v>
          </cell>
          <cell r="Q95" t="str">
            <v>n/a</v>
          </cell>
          <cell r="R95" t="str">
            <v>n/a</v>
          </cell>
          <cell r="S95" t="str">
            <v>n/a</v>
          </cell>
          <cell r="T95" t="str">
            <v>n/a</v>
          </cell>
          <cell r="U95" t="str">
            <v>n/a</v>
          </cell>
          <cell r="V95" t="str">
            <v>n/a</v>
          </cell>
          <cell r="W95" t="str">
            <v>n/a</v>
          </cell>
          <cell r="X95" t="str">
            <v>n/a</v>
          </cell>
          <cell r="Y95" t="str">
            <v>n/a</v>
          </cell>
          <cell r="Z95">
            <v>42.244</v>
          </cell>
          <cell r="AA95">
            <v>38.287999999999997</v>
          </cell>
          <cell r="AB95">
            <v>36.176000000000002</v>
          </cell>
          <cell r="AC95">
            <v>35.340000000000003</v>
          </cell>
          <cell r="AD95">
            <v>32.335999999999999</v>
          </cell>
          <cell r="AE95">
            <v>30.9</v>
          </cell>
          <cell r="AF95">
            <v>35.463000000000001</v>
          </cell>
          <cell r="AG95">
            <v>34.866999999999997</v>
          </cell>
          <cell r="AH95">
            <v>33.228000000000002</v>
          </cell>
          <cell r="AI95">
            <v>32.780999999999999</v>
          </cell>
          <cell r="AJ95">
            <v>30.606000000000002</v>
          </cell>
          <cell r="AK95">
            <v>29.099</v>
          </cell>
          <cell r="AL95">
            <v>32.360999999999997</v>
          </cell>
          <cell r="AM95">
            <v>32.731000000000002</v>
          </cell>
          <cell r="AN95">
            <v>32.372999999999998</v>
          </cell>
          <cell r="AO95">
            <v>32.488999999999997</v>
          </cell>
          <cell r="AP95">
            <v>32.741999999999997</v>
          </cell>
          <cell r="AQ95">
            <v>32.49</v>
          </cell>
          <cell r="AR95">
            <v>34.277333333333338</v>
          </cell>
        </row>
        <row r="96">
          <cell r="A96" t="str">
            <v>Lesotho</v>
          </cell>
          <cell r="B96" t="str">
            <v>General government total expenditure</v>
          </cell>
          <cell r="C96" t="str">
            <v>Percent of GDP</v>
          </cell>
          <cell r="E96" t="str">
            <v>See notes for:  General government total expenditure (National currency).</v>
          </cell>
          <cell r="F96" t="str">
            <v>n/a</v>
          </cell>
          <cell r="G96" t="str">
            <v>n/a</v>
          </cell>
          <cell r="H96">
            <v>39.097999999999999</v>
          </cell>
          <cell r="I96">
            <v>36.271999999999998</v>
          </cell>
          <cell r="J96">
            <v>35.533999999999999</v>
          </cell>
          <cell r="K96">
            <v>42.860999999999997</v>
          </cell>
          <cell r="L96">
            <v>43.776000000000003</v>
          </cell>
          <cell r="M96">
            <v>52.960999999999999</v>
          </cell>
          <cell r="N96">
            <v>46.161999999999999</v>
          </cell>
          <cell r="O96">
            <v>46.219000000000001</v>
          </cell>
          <cell r="P96">
            <v>42.670999999999999</v>
          </cell>
          <cell r="Q96">
            <v>41.155999999999999</v>
          </cell>
          <cell r="R96">
            <v>38.598999999999997</v>
          </cell>
          <cell r="S96">
            <v>38.478999999999999</v>
          </cell>
          <cell r="T96">
            <v>38.781999999999996</v>
          </cell>
          <cell r="U96">
            <v>40.029000000000003</v>
          </cell>
          <cell r="V96">
            <v>42.29</v>
          </cell>
          <cell r="W96">
            <v>43.856999999999999</v>
          </cell>
          <cell r="X96">
            <v>42.814999999999998</v>
          </cell>
          <cell r="Y96">
            <v>50.933999999999997</v>
          </cell>
          <cell r="Z96">
            <v>43.695</v>
          </cell>
          <cell r="AA96">
            <v>46.843000000000004</v>
          </cell>
          <cell r="AB96">
            <v>47.929000000000002</v>
          </cell>
          <cell r="AC96">
            <v>46.976999999999997</v>
          </cell>
          <cell r="AD96">
            <v>44.625999999999998</v>
          </cell>
          <cell r="AE96">
            <v>47.750999999999998</v>
          </cell>
          <cell r="AF96">
            <v>50.265999999999998</v>
          </cell>
          <cell r="AG96">
            <v>50.134999999999998</v>
          </cell>
          <cell r="AH96">
            <v>56.255000000000003</v>
          </cell>
          <cell r="AI96">
            <v>66.661000000000001</v>
          </cell>
          <cell r="AJ96">
            <v>57.52</v>
          </cell>
          <cell r="AK96">
            <v>62.103000000000002</v>
          </cell>
          <cell r="AL96">
            <v>65.311000000000007</v>
          </cell>
          <cell r="AM96">
            <v>57.838999999999999</v>
          </cell>
          <cell r="AN96">
            <v>49.673000000000002</v>
          </cell>
          <cell r="AO96">
            <v>47.658000000000001</v>
          </cell>
          <cell r="AP96">
            <v>46.658000000000001</v>
          </cell>
          <cell r="AQ96">
            <v>45.573</v>
          </cell>
          <cell r="AR96">
            <v>47.289681818181812</v>
          </cell>
        </row>
        <row r="97">
          <cell r="A97" t="str">
            <v>Liberia</v>
          </cell>
          <cell r="B97" t="str">
            <v>General government total expenditure</v>
          </cell>
          <cell r="C97" t="str">
            <v>Percent of GDP</v>
          </cell>
          <cell r="E97" t="str">
            <v>See notes for:  General government total expenditure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15.792</v>
          </cell>
          <cell r="AA97">
            <v>14.073</v>
          </cell>
          <cell r="AB97">
            <v>14.827</v>
          </cell>
          <cell r="AC97">
            <v>10.952999999999999</v>
          </cell>
          <cell r="AD97">
            <v>14.849</v>
          </cell>
          <cell r="AE97">
            <v>14.231</v>
          </cell>
          <cell r="AF97">
            <v>13.036</v>
          </cell>
          <cell r="AG97">
            <v>19.952999999999999</v>
          </cell>
          <cell r="AH97">
            <v>38.573</v>
          </cell>
          <cell r="AI97">
            <v>44.805</v>
          </cell>
          <cell r="AJ97">
            <v>45.232999999999997</v>
          </cell>
          <cell r="AK97">
            <v>42.253999999999998</v>
          </cell>
          <cell r="AL97">
            <v>39.759</v>
          </cell>
          <cell r="AM97">
            <v>42.468000000000004</v>
          </cell>
          <cell r="AN97">
            <v>43.154000000000003</v>
          </cell>
          <cell r="AO97">
            <v>43.731999999999999</v>
          </cell>
          <cell r="AP97">
            <v>44.468000000000004</v>
          </cell>
          <cell r="AQ97">
            <v>43.58</v>
          </cell>
          <cell r="AR97">
            <v>24.048249999999999</v>
          </cell>
        </row>
        <row r="98">
          <cell r="A98" t="str">
            <v>Libya</v>
          </cell>
          <cell r="B98" t="str">
            <v>General government total expenditure</v>
          </cell>
          <cell r="C98" t="str">
            <v>Percent of GDP</v>
          </cell>
          <cell r="E98" t="str">
            <v>See notes for:  General government total expenditure (National currency).</v>
          </cell>
          <cell r="F98" t="str">
            <v>n/a</v>
          </cell>
          <cell r="G98" t="str">
            <v>n/a</v>
          </cell>
          <cell r="H98" t="str">
            <v>n/a</v>
          </cell>
          <cell r="I98" t="str">
            <v>n/a</v>
          </cell>
          <cell r="J98" t="str">
            <v>n/a</v>
          </cell>
          <cell r="K98" t="str">
            <v>n/a</v>
          </cell>
          <cell r="L98" t="str">
            <v>n/a</v>
          </cell>
          <cell r="M98" t="str">
            <v>n/a</v>
          </cell>
          <cell r="N98" t="str">
            <v>n/a</v>
          </cell>
          <cell r="O98" t="str">
            <v>n/a</v>
          </cell>
          <cell r="P98">
            <v>33.183999999999997</v>
          </cell>
          <cell r="Q98">
            <v>27.439</v>
          </cell>
          <cell r="R98">
            <v>25.577999999999999</v>
          </cell>
          <cell r="S98">
            <v>30.045000000000002</v>
          </cell>
          <cell r="T98">
            <v>28.376999999999999</v>
          </cell>
          <cell r="U98">
            <v>27.550999999999998</v>
          </cell>
          <cell r="V98">
            <v>30.827000000000002</v>
          </cell>
          <cell r="W98">
            <v>34.581000000000003</v>
          </cell>
          <cell r="X98">
            <v>33.069000000000003</v>
          </cell>
          <cell r="Y98">
            <v>27.114000000000001</v>
          </cell>
          <cell r="Z98">
            <v>28.231999999999999</v>
          </cell>
          <cell r="AA98">
            <v>38.624000000000002</v>
          </cell>
          <cell r="AB98">
            <v>36.133000000000003</v>
          </cell>
          <cell r="AC98">
            <v>39.478000000000002</v>
          </cell>
          <cell r="AD98">
            <v>43.62</v>
          </cell>
          <cell r="AE98">
            <v>32.122999999999998</v>
          </cell>
          <cell r="AF98">
            <v>32.972999999999999</v>
          </cell>
          <cell r="AG98">
            <v>33.015000000000001</v>
          </cell>
          <cell r="AH98">
            <v>36.423000000000002</v>
          </cell>
          <cell r="AI98">
            <v>48.95</v>
          </cell>
          <cell r="AJ98">
            <v>50.984000000000002</v>
          </cell>
          <cell r="AK98" t="str">
            <v>n/a</v>
          </cell>
          <cell r="AL98" t="str">
            <v>n/a</v>
          </cell>
          <cell r="AM98" t="str">
            <v>n/a</v>
          </cell>
          <cell r="AN98" t="str">
            <v>n/a</v>
          </cell>
          <cell r="AO98" t="str">
            <v>n/a</v>
          </cell>
          <cell r="AP98" t="str">
            <v>n/a</v>
          </cell>
          <cell r="AQ98" t="str">
            <v>n/a</v>
          </cell>
          <cell r="AR98">
            <v>34.205714285714286</v>
          </cell>
        </row>
        <row r="99">
          <cell r="A99" t="str">
            <v>Lithuania</v>
          </cell>
          <cell r="B99" t="str">
            <v>General government total expenditure</v>
          </cell>
          <cell r="C99" t="str">
            <v>Percent of GDP</v>
          </cell>
          <cell r="E99" t="str">
            <v>See notes for:  General government total expenditure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35.985999999999997</v>
          </cell>
          <cell r="AA99">
            <v>35.131</v>
          </cell>
          <cell r="AB99">
            <v>33.256999999999998</v>
          </cell>
          <cell r="AC99">
            <v>32.244</v>
          </cell>
          <cell r="AD99">
            <v>33.183</v>
          </cell>
          <cell r="AE99">
            <v>33.476999999999997</v>
          </cell>
          <cell r="AF99">
            <v>33.698999999999998</v>
          </cell>
          <cell r="AG99">
            <v>34.808999999999997</v>
          </cell>
          <cell r="AH99">
            <v>37.281999999999996</v>
          </cell>
          <cell r="AI99">
            <v>43.941000000000003</v>
          </cell>
          <cell r="AJ99">
            <v>42.058</v>
          </cell>
          <cell r="AK99">
            <v>39.32</v>
          </cell>
          <cell r="AL99">
            <v>38.576999999999998</v>
          </cell>
          <cell r="AM99">
            <v>37.706000000000003</v>
          </cell>
          <cell r="AN99">
            <v>36.597999999999999</v>
          </cell>
          <cell r="AO99">
            <v>35.377000000000002</v>
          </cell>
          <cell r="AP99">
            <v>34.9</v>
          </cell>
          <cell r="AQ99">
            <v>32.31</v>
          </cell>
          <cell r="AR99">
            <v>36.198916666666655</v>
          </cell>
        </row>
        <row r="100">
          <cell r="A100" t="str">
            <v>Luxembourg</v>
          </cell>
          <cell r="B100" t="str">
            <v>General government total expenditure</v>
          </cell>
          <cell r="C100" t="str">
            <v>Percent of GDP</v>
          </cell>
          <cell r="E100" t="str">
            <v>See notes for:  General government total expenditure (National currency).</v>
          </cell>
          <cell r="F100" t="str">
            <v>n/a</v>
          </cell>
          <cell r="G100" t="str">
            <v>n/a</v>
          </cell>
          <cell r="H100" t="str">
            <v>n/a</v>
          </cell>
          <cell r="I100" t="str">
            <v>n/a</v>
          </cell>
          <cell r="J100" t="str">
            <v>n/a</v>
          </cell>
          <cell r="K100" t="str">
            <v>n/a</v>
          </cell>
          <cell r="L100" t="str">
            <v>n/a</v>
          </cell>
          <cell r="M100" t="str">
            <v>n/a</v>
          </cell>
          <cell r="N100" t="str">
            <v>n/a</v>
          </cell>
          <cell r="O100" t="str">
            <v>n/a</v>
          </cell>
          <cell r="P100" t="str">
            <v>n/a</v>
          </cell>
          <cell r="Q100" t="str">
            <v>n/a</v>
          </cell>
          <cell r="R100" t="str">
            <v>n/a</v>
          </cell>
          <cell r="S100" t="str">
            <v>n/a</v>
          </cell>
          <cell r="T100" t="str">
            <v>n/a</v>
          </cell>
          <cell r="U100">
            <v>39.680999999999997</v>
          </cell>
          <cell r="V100">
            <v>41.125</v>
          </cell>
          <cell r="W100">
            <v>40.652000000000001</v>
          </cell>
          <cell r="X100">
            <v>41.057000000000002</v>
          </cell>
          <cell r="Y100">
            <v>39.19</v>
          </cell>
          <cell r="Z100">
            <v>37.591999999999999</v>
          </cell>
          <cell r="AA100">
            <v>38.128999999999998</v>
          </cell>
          <cell r="AB100">
            <v>41.527000000000001</v>
          </cell>
          <cell r="AC100">
            <v>41.780999999999999</v>
          </cell>
          <cell r="AD100">
            <v>42.555</v>
          </cell>
          <cell r="AE100">
            <v>41.518999999999998</v>
          </cell>
          <cell r="AF100">
            <v>38.576000000000001</v>
          </cell>
          <cell r="AG100">
            <v>36.267000000000003</v>
          </cell>
          <cell r="AH100">
            <v>37.103000000000002</v>
          </cell>
          <cell r="AI100">
            <v>43.042000000000002</v>
          </cell>
          <cell r="AJ100">
            <v>42.481999999999999</v>
          </cell>
          <cell r="AK100">
            <v>41.634999999999998</v>
          </cell>
          <cell r="AL100">
            <v>43.234999999999999</v>
          </cell>
          <cell r="AM100">
            <v>43.527000000000001</v>
          </cell>
          <cell r="AN100">
            <v>43.34</v>
          </cell>
          <cell r="AO100">
            <v>43.392000000000003</v>
          </cell>
          <cell r="AP100">
            <v>43.341000000000001</v>
          </cell>
          <cell r="AQ100">
            <v>43.265999999999998</v>
          </cell>
          <cell r="AR100">
            <v>40.230176470588233</v>
          </cell>
        </row>
        <row r="101">
          <cell r="A101" t="str">
            <v>Macedonia</v>
          </cell>
          <cell r="B101" t="str">
            <v>General government total expenditure</v>
          </cell>
          <cell r="C101" t="str">
            <v>Percent of GDP</v>
          </cell>
          <cell r="E101" t="str">
            <v>See notes for:  General government total expenditure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t="str">
            <v>n/a</v>
          </cell>
          <cell r="W101" t="str">
            <v>n/a</v>
          </cell>
          <cell r="X101">
            <v>34.508000000000003</v>
          </cell>
          <cell r="Y101">
            <v>34.892000000000003</v>
          </cell>
          <cell r="Z101">
            <v>33.68</v>
          </cell>
          <cell r="AA101">
            <v>40.323</v>
          </cell>
          <cell r="AB101">
            <v>40.506</v>
          </cell>
          <cell r="AC101">
            <v>37.438000000000002</v>
          </cell>
          <cell r="AD101">
            <v>35.158999999999999</v>
          </cell>
          <cell r="AE101">
            <v>33.966000000000001</v>
          </cell>
          <cell r="AF101">
            <v>32.491</v>
          </cell>
          <cell r="AG101">
            <v>31.614999999999998</v>
          </cell>
          <cell r="AH101">
            <v>33.405999999999999</v>
          </cell>
          <cell r="AI101">
            <v>33.167999999999999</v>
          </cell>
          <cell r="AJ101">
            <v>32.722999999999999</v>
          </cell>
          <cell r="AK101">
            <v>32.116</v>
          </cell>
          <cell r="AL101">
            <v>32.603000000000002</v>
          </cell>
          <cell r="AM101">
            <v>32.515999999999998</v>
          </cell>
          <cell r="AN101">
            <v>32.273000000000003</v>
          </cell>
          <cell r="AO101">
            <v>32.213999999999999</v>
          </cell>
          <cell r="AP101">
            <v>31.713999999999999</v>
          </cell>
          <cell r="AQ101">
            <v>31.713999999999999</v>
          </cell>
          <cell r="AR101">
            <v>34.713642857142858</v>
          </cell>
        </row>
        <row r="102">
          <cell r="A102" t="str">
            <v>Madagascar</v>
          </cell>
          <cell r="B102" t="str">
            <v>General government total expenditure</v>
          </cell>
          <cell r="C102" t="str">
            <v>Percent of GDP</v>
          </cell>
          <cell r="E102" t="str">
            <v>See notes for:  General government total expenditure (National currency).</v>
          </cell>
          <cell r="F102">
            <v>32.877000000000002</v>
          </cell>
          <cell r="G102">
            <v>26.984999999999999</v>
          </cell>
          <cell r="H102">
            <v>21.765999999999998</v>
          </cell>
          <cell r="I102">
            <v>20.128</v>
          </cell>
          <cell r="J102">
            <v>20.81</v>
          </cell>
          <cell r="K102">
            <v>17.707000000000001</v>
          </cell>
          <cell r="L102">
            <v>16.581</v>
          </cell>
          <cell r="M102">
            <v>14.618</v>
          </cell>
          <cell r="N102">
            <v>16.760999999999999</v>
          </cell>
          <cell r="O102">
            <v>22.087</v>
          </cell>
          <cell r="P102">
            <v>19.12</v>
          </cell>
          <cell r="Q102">
            <v>18.405999999999999</v>
          </cell>
          <cell r="R102">
            <v>22.498999999999999</v>
          </cell>
          <cell r="S102">
            <v>23.114000000000001</v>
          </cell>
          <cell r="T102">
            <v>22.178999999999998</v>
          </cell>
          <cell r="U102">
            <v>19.77</v>
          </cell>
          <cell r="V102">
            <v>19.949000000000002</v>
          </cell>
          <cell r="W102">
            <v>19.509</v>
          </cell>
          <cell r="X102">
            <v>22.384</v>
          </cell>
          <cell r="Y102">
            <v>19.975000000000001</v>
          </cell>
          <cell r="Z102">
            <v>20.327000000000002</v>
          </cell>
          <cell r="AA102">
            <v>19.129000000000001</v>
          </cell>
          <cell r="AB102">
            <v>15.638</v>
          </cell>
          <cell r="AC102">
            <v>19.655000000000001</v>
          </cell>
          <cell r="AD102">
            <v>25.294</v>
          </cell>
          <cell r="AE102">
            <v>21.427</v>
          </cell>
          <cell r="AF102">
            <v>21.507000000000001</v>
          </cell>
          <cell r="AG102">
            <v>18.672999999999998</v>
          </cell>
          <cell r="AH102">
            <v>18.645</v>
          </cell>
          <cell r="AI102">
            <v>15.348000000000001</v>
          </cell>
          <cell r="AJ102">
            <v>12.726000000000001</v>
          </cell>
          <cell r="AK102">
            <v>13.459</v>
          </cell>
          <cell r="AL102">
            <v>14.731999999999999</v>
          </cell>
          <cell r="AM102">
            <v>15.82</v>
          </cell>
          <cell r="AN102">
            <v>16.655000000000001</v>
          </cell>
          <cell r="AO102">
            <v>16.998999999999999</v>
          </cell>
          <cell r="AP102">
            <v>17.574000000000002</v>
          </cell>
          <cell r="AQ102">
            <v>18.25</v>
          </cell>
          <cell r="AR102">
            <v>19.487863636363638</v>
          </cell>
        </row>
        <row r="103">
          <cell r="A103" t="str">
            <v>Malawi</v>
          </cell>
          <cell r="B103" t="str">
            <v>General government total expenditure</v>
          </cell>
          <cell r="C103" t="str">
            <v>Percent of GDP</v>
          </cell>
          <cell r="E103" t="str">
            <v>See notes for:  General government total expenditure (National currency).</v>
          </cell>
          <cell r="F103" t="str">
            <v>n/a</v>
          </cell>
          <cell r="G103" t="str">
            <v>n/a</v>
          </cell>
          <cell r="H103" t="str">
            <v>n/a</v>
          </cell>
          <cell r="I103" t="str">
            <v>n/a</v>
          </cell>
          <cell r="J103" t="str">
            <v>n/a</v>
          </cell>
          <cell r="K103" t="str">
            <v>n/a</v>
          </cell>
          <cell r="L103" t="str">
            <v>n/a</v>
          </cell>
          <cell r="M103" t="str">
            <v>n/a</v>
          </cell>
          <cell r="N103" t="str">
            <v>n/a</v>
          </cell>
          <cell r="O103" t="str">
            <v>n/a</v>
          </cell>
          <cell r="P103" t="str">
            <v>n/a</v>
          </cell>
          <cell r="Q103" t="str">
            <v>n/a</v>
          </cell>
          <cell r="R103" t="str">
            <v>n/a</v>
          </cell>
          <cell r="S103" t="str">
            <v>n/a</v>
          </cell>
          <cell r="T103" t="str">
            <v>n/a</v>
          </cell>
          <cell r="U103" t="str">
            <v>n/a</v>
          </cell>
          <cell r="V103" t="str">
            <v>n/a</v>
          </cell>
          <cell r="W103" t="str">
            <v>n/a</v>
          </cell>
          <cell r="X103" t="str">
            <v>n/a</v>
          </cell>
          <cell r="Y103" t="str">
            <v>n/a</v>
          </cell>
          <cell r="Z103" t="str">
            <v>n/a</v>
          </cell>
          <cell r="AA103" t="str">
            <v>n/a</v>
          </cell>
          <cell r="AB103">
            <v>25.356000000000002</v>
          </cell>
          <cell r="AC103">
            <v>28.446000000000002</v>
          </cell>
          <cell r="AD103">
            <v>31.734000000000002</v>
          </cell>
          <cell r="AE103">
            <v>32.392000000000003</v>
          </cell>
          <cell r="AF103">
            <v>31.988</v>
          </cell>
          <cell r="AG103">
            <v>35.347000000000001</v>
          </cell>
          <cell r="AH103">
            <v>36.159999999999997</v>
          </cell>
          <cell r="AI103">
            <v>34.802</v>
          </cell>
          <cell r="AJ103">
            <v>35.186999999999998</v>
          </cell>
          <cell r="AK103">
            <v>36.497999999999998</v>
          </cell>
          <cell r="AL103">
            <v>30.905000000000001</v>
          </cell>
          <cell r="AM103">
            <v>29.658999999999999</v>
          </cell>
          <cell r="AN103">
            <v>29.021000000000001</v>
          </cell>
          <cell r="AO103">
            <v>28.63</v>
          </cell>
          <cell r="AP103">
            <v>28.26</v>
          </cell>
          <cell r="AQ103">
            <v>27.86</v>
          </cell>
          <cell r="AR103">
            <v>32.791000000000004</v>
          </cell>
        </row>
        <row r="104">
          <cell r="A104" t="str">
            <v>Malaysia</v>
          </cell>
          <cell r="B104" t="str">
            <v>General government total expenditure</v>
          </cell>
          <cell r="C104" t="str">
            <v>Percent of GDP</v>
          </cell>
          <cell r="E104" t="str">
            <v>See notes for:  General government total expenditure (National currency).</v>
          </cell>
          <cell r="F104" t="str">
            <v>n/a</v>
          </cell>
          <cell r="G104" t="str">
            <v>n/a</v>
          </cell>
          <cell r="H104" t="str">
            <v>n/a</v>
          </cell>
          <cell r="I104" t="str">
            <v>n/a</v>
          </cell>
          <cell r="J104" t="str">
            <v>n/a</v>
          </cell>
          <cell r="K104" t="str">
            <v>n/a</v>
          </cell>
          <cell r="L104" t="str">
            <v>n/a</v>
          </cell>
          <cell r="M104" t="str">
            <v>n/a</v>
          </cell>
          <cell r="N104" t="str">
            <v>n/a</v>
          </cell>
          <cell r="O104" t="str">
            <v>n/a</v>
          </cell>
          <cell r="P104">
            <v>36.21</v>
          </cell>
          <cell r="Q104">
            <v>32.496000000000002</v>
          </cell>
          <cell r="R104">
            <v>33.649000000000001</v>
          </cell>
          <cell r="S104">
            <v>29.094000000000001</v>
          </cell>
          <cell r="T104">
            <v>27.725000000000001</v>
          </cell>
          <cell r="U104">
            <v>26.594999999999999</v>
          </cell>
          <cell r="V104">
            <v>26.486999999999998</v>
          </cell>
          <cell r="W104">
            <v>24.405000000000001</v>
          </cell>
          <cell r="X104">
            <v>24.265000000000001</v>
          </cell>
          <cell r="Y104">
            <v>25.1</v>
          </cell>
          <cell r="Z104">
            <v>25.771999999999998</v>
          </cell>
          <cell r="AA104">
            <v>30.515999999999998</v>
          </cell>
          <cell r="AB104">
            <v>29.704999999999998</v>
          </cell>
          <cell r="AC104">
            <v>30.713999999999999</v>
          </cell>
          <cell r="AD104">
            <v>28.271999999999998</v>
          </cell>
          <cell r="AE104">
            <v>26.640999999999998</v>
          </cell>
          <cell r="AF104">
            <v>27.109000000000002</v>
          </cell>
          <cell r="AG104">
            <v>27.885999999999999</v>
          </cell>
          <cell r="AH104">
            <v>28.779</v>
          </cell>
          <cell r="AI104">
            <v>32.405000000000001</v>
          </cell>
          <cell r="AJ104">
            <v>28.532</v>
          </cell>
          <cell r="AK104">
            <v>29.722999999999999</v>
          </cell>
          <cell r="AL104">
            <v>27.858000000000001</v>
          </cell>
          <cell r="AM104">
            <v>27.963999999999999</v>
          </cell>
          <cell r="AN104">
            <v>27.661000000000001</v>
          </cell>
          <cell r="AO104">
            <v>27.343</v>
          </cell>
          <cell r="AP104">
            <v>27.088000000000001</v>
          </cell>
          <cell r="AQ104">
            <v>26.852</v>
          </cell>
          <cell r="AR104">
            <v>28.730909090909087</v>
          </cell>
        </row>
        <row r="105">
          <cell r="A105" t="str">
            <v>Maldives</v>
          </cell>
          <cell r="B105" t="str">
            <v>General government total expenditure</v>
          </cell>
          <cell r="C105" t="str">
            <v>Percent of GDP</v>
          </cell>
          <cell r="E105" t="str">
            <v>See notes for:  General government total expenditure (National currency).</v>
          </cell>
          <cell r="F105" t="str">
            <v>n/a</v>
          </cell>
          <cell r="G105" t="str">
            <v>n/a</v>
          </cell>
          <cell r="H105" t="str">
            <v>n/a</v>
          </cell>
          <cell r="I105" t="str">
            <v>n/a</v>
          </cell>
          <cell r="J105" t="str">
            <v>n/a</v>
          </cell>
          <cell r="K105" t="str">
            <v>n/a</v>
          </cell>
          <cell r="L105" t="str">
            <v>n/a</v>
          </cell>
          <cell r="M105" t="str">
            <v>n/a</v>
          </cell>
          <cell r="N105" t="str">
            <v>n/a</v>
          </cell>
          <cell r="O105" t="str">
            <v>n/a</v>
          </cell>
          <cell r="P105">
            <v>33.328000000000003</v>
          </cell>
          <cell r="Q105">
            <v>37.701000000000001</v>
          </cell>
          <cell r="R105">
            <v>36.093000000000004</v>
          </cell>
          <cell r="S105">
            <v>34.728999999999999</v>
          </cell>
          <cell r="T105">
            <v>30.65</v>
          </cell>
          <cell r="U105">
            <v>31.324999999999999</v>
          </cell>
          <cell r="V105">
            <v>27.277000000000001</v>
          </cell>
          <cell r="W105">
            <v>25.222999999999999</v>
          </cell>
          <cell r="X105">
            <v>25.902999999999999</v>
          </cell>
          <cell r="Y105">
            <v>28.024000000000001</v>
          </cell>
          <cell r="Z105">
            <v>29.045999999999999</v>
          </cell>
          <cell r="AA105">
            <v>29.65</v>
          </cell>
          <cell r="AB105">
            <v>29.576000000000001</v>
          </cell>
          <cell r="AC105">
            <v>28.678000000000001</v>
          </cell>
          <cell r="AD105">
            <v>27.449000000000002</v>
          </cell>
          <cell r="AE105">
            <v>45.462000000000003</v>
          </cell>
          <cell r="AF105">
            <v>42.354999999999997</v>
          </cell>
          <cell r="AG105">
            <v>42.180999999999997</v>
          </cell>
          <cell r="AH105">
            <v>42.713999999999999</v>
          </cell>
          <cell r="AI105">
            <v>44.670999999999999</v>
          </cell>
          <cell r="AJ105">
            <v>41.392000000000003</v>
          </cell>
          <cell r="AK105">
            <v>42.518000000000001</v>
          </cell>
          <cell r="AL105">
            <v>47.323</v>
          </cell>
          <cell r="AM105">
            <v>46.811999999999998</v>
          </cell>
          <cell r="AN105">
            <v>43.892000000000003</v>
          </cell>
          <cell r="AO105">
            <v>44.064</v>
          </cell>
          <cell r="AP105">
            <v>44.197000000000003</v>
          </cell>
          <cell r="AQ105">
            <v>44.658000000000001</v>
          </cell>
          <cell r="AR105">
            <v>34.361136363636369</v>
          </cell>
        </row>
        <row r="106">
          <cell r="A106" t="str">
            <v>Mali</v>
          </cell>
          <cell r="B106" t="str">
            <v>General government total expenditure</v>
          </cell>
          <cell r="C106" t="str">
            <v>Percent of GDP</v>
          </cell>
          <cell r="E106" t="str">
            <v>See notes for:  General government total expenditure (National currency).</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t="str">
            <v>n/a</v>
          </cell>
          <cell r="R106" t="str">
            <v>n/a</v>
          </cell>
          <cell r="S106" t="str">
            <v>n/a</v>
          </cell>
          <cell r="T106" t="str">
            <v>n/a</v>
          </cell>
          <cell r="U106" t="str">
            <v>n/a</v>
          </cell>
          <cell r="V106" t="str">
            <v>n/a</v>
          </cell>
          <cell r="W106" t="str">
            <v>n/a</v>
          </cell>
          <cell r="X106" t="str">
            <v>n/a</v>
          </cell>
          <cell r="Y106" t="str">
            <v>n/a</v>
          </cell>
          <cell r="Z106">
            <v>21.573</v>
          </cell>
          <cell r="AA106">
            <v>21.064</v>
          </cell>
          <cell r="AB106">
            <v>24.32</v>
          </cell>
          <cell r="AC106">
            <v>23.19</v>
          </cell>
          <cell r="AD106">
            <v>23.777000000000001</v>
          </cell>
          <cell r="AE106">
            <v>24.626999999999999</v>
          </cell>
          <cell r="AF106">
            <v>24.873000000000001</v>
          </cell>
          <cell r="AG106">
            <v>24.122</v>
          </cell>
          <cell r="AH106">
            <v>19.268999999999998</v>
          </cell>
          <cell r="AI106">
            <v>23.728000000000002</v>
          </cell>
          <cell r="AJ106">
            <v>20.806999999999999</v>
          </cell>
          <cell r="AK106">
            <v>23.192</v>
          </cell>
          <cell r="AL106">
            <v>23.012</v>
          </cell>
          <cell r="AM106">
            <v>22.073</v>
          </cell>
          <cell r="AN106">
            <v>22.173999999999999</v>
          </cell>
          <cell r="AO106">
            <v>22.521000000000001</v>
          </cell>
          <cell r="AP106">
            <v>22.638999999999999</v>
          </cell>
          <cell r="AQ106">
            <v>22.745000000000001</v>
          </cell>
          <cell r="AR106">
            <v>22.878499999999999</v>
          </cell>
        </row>
        <row r="107">
          <cell r="A107" t="str">
            <v>Malta</v>
          </cell>
          <cell r="B107" t="str">
            <v>General government total expenditure</v>
          </cell>
          <cell r="C107" t="str">
            <v>Percent of GDP</v>
          </cell>
          <cell r="E107" t="str">
            <v>See notes for:  General government total expenditure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v>42.832999999999998</v>
          </cell>
          <cell r="AA107">
            <v>45.174999999999997</v>
          </cell>
          <cell r="AB107">
            <v>44.706000000000003</v>
          </cell>
          <cell r="AC107">
            <v>47.06</v>
          </cell>
          <cell r="AD107">
            <v>45.332999999999998</v>
          </cell>
          <cell r="AE107">
            <v>44.582000000000001</v>
          </cell>
          <cell r="AF107">
            <v>44.429000000000002</v>
          </cell>
          <cell r="AG107">
            <v>42.831000000000003</v>
          </cell>
          <cell r="AH107">
            <v>44.054000000000002</v>
          </cell>
          <cell r="AI107">
            <v>43.478999999999999</v>
          </cell>
          <cell r="AJ107">
            <v>43.176000000000002</v>
          </cell>
          <cell r="AK107">
            <v>43.173999999999999</v>
          </cell>
          <cell r="AL107">
            <v>43.493000000000002</v>
          </cell>
          <cell r="AM107">
            <v>42.652000000000001</v>
          </cell>
          <cell r="AN107">
            <v>41.595999999999997</v>
          </cell>
          <cell r="AO107">
            <v>41.110999999999997</v>
          </cell>
          <cell r="AP107">
            <v>40.569000000000003</v>
          </cell>
          <cell r="AQ107">
            <v>40.045000000000002</v>
          </cell>
          <cell r="AR107">
            <v>44.235999999999997</v>
          </cell>
        </row>
        <row r="108">
          <cell r="A108" t="str">
            <v>Mauritania</v>
          </cell>
          <cell r="B108" t="str">
            <v>General government total expenditure</v>
          </cell>
          <cell r="C108" t="str">
            <v>Percent of GDP</v>
          </cell>
          <cell r="E108" t="str">
            <v>See notes for:  General government total expenditure (National currency).</v>
          </cell>
          <cell r="F108" t="str">
            <v>n/a</v>
          </cell>
          <cell r="G108" t="str">
            <v>n/a</v>
          </cell>
          <cell r="H108" t="str">
            <v>n/a</v>
          </cell>
          <cell r="I108" t="str">
            <v>n/a</v>
          </cell>
          <cell r="J108" t="str">
            <v>n/a</v>
          </cell>
          <cell r="K108" t="str">
            <v>n/a</v>
          </cell>
          <cell r="L108" t="str">
            <v>n/a</v>
          </cell>
          <cell r="M108" t="str">
            <v>n/a</v>
          </cell>
          <cell r="N108" t="str">
            <v>n/a</v>
          </cell>
          <cell r="O108" t="str">
            <v>n/a</v>
          </cell>
          <cell r="P108" t="str">
            <v>n/a</v>
          </cell>
          <cell r="Q108" t="str">
            <v>n/a</v>
          </cell>
          <cell r="R108" t="str">
            <v>n/a</v>
          </cell>
          <cell r="S108" t="str">
            <v>n/a</v>
          </cell>
          <cell r="T108" t="str">
            <v>n/a</v>
          </cell>
          <cell r="U108" t="str">
            <v>n/a</v>
          </cell>
          <cell r="V108" t="str">
            <v>n/a</v>
          </cell>
          <cell r="W108" t="str">
            <v>n/a</v>
          </cell>
          <cell r="X108" t="str">
            <v>n/a</v>
          </cell>
          <cell r="Y108" t="str">
            <v>n/a</v>
          </cell>
          <cell r="Z108" t="str">
            <v>n/a</v>
          </cell>
          <cell r="AA108" t="str">
            <v>n/a</v>
          </cell>
          <cell r="AB108" t="str">
            <v>n/a</v>
          </cell>
          <cell r="AC108" t="str">
            <v>n/a</v>
          </cell>
          <cell r="AD108" t="str">
            <v>n/a</v>
          </cell>
          <cell r="AE108" t="str">
            <v>n/a</v>
          </cell>
          <cell r="AF108" t="str">
            <v>n/a</v>
          </cell>
          <cell r="AG108">
            <v>29.625</v>
          </cell>
          <cell r="AH108">
            <v>30.678000000000001</v>
          </cell>
          <cell r="AI108">
            <v>30.582000000000001</v>
          </cell>
          <cell r="AJ108">
            <v>28.405000000000001</v>
          </cell>
          <cell r="AK108">
            <v>29.065999999999999</v>
          </cell>
          <cell r="AL108">
            <v>32.886000000000003</v>
          </cell>
          <cell r="AM108">
            <v>29.623999999999999</v>
          </cell>
          <cell r="AN108">
            <v>28.044</v>
          </cell>
          <cell r="AO108">
            <v>26.542000000000002</v>
          </cell>
          <cell r="AP108">
            <v>25.16</v>
          </cell>
          <cell r="AQ108">
            <v>24.125</v>
          </cell>
          <cell r="AR108">
            <v>29.671199999999999</v>
          </cell>
        </row>
        <row r="109">
          <cell r="A109" t="str">
            <v>Mauritius</v>
          </cell>
          <cell r="B109" t="str">
            <v>General government total expenditure</v>
          </cell>
          <cell r="C109" t="str">
            <v>Percent of GDP</v>
          </cell>
          <cell r="E109" t="str">
            <v>See notes for:  General government total expenditure (National currency).</v>
          </cell>
          <cell r="F109" t="str">
            <v>n/a</v>
          </cell>
          <cell r="G109" t="str">
            <v>n/a</v>
          </cell>
          <cell r="H109" t="str">
            <v>n/a</v>
          </cell>
          <cell r="I109" t="str">
            <v>n/a</v>
          </cell>
          <cell r="J109" t="str">
            <v>n/a</v>
          </cell>
          <cell r="K109" t="str">
            <v>n/a</v>
          </cell>
          <cell r="L109" t="str">
            <v>n/a</v>
          </cell>
          <cell r="M109" t="str">
            <v>n/a</v>
          </cell>
          <cell r="N109" t="str">
            <v>n/a</v>
          </cell>
          <cell r="O109" t="str">
            <v>n/a</v>
          </cell>
          <cell r="P109" t="str">
            <v>n/a</v>
          </cell>
          <cell r="Q109" t="str">
            <v>n/a</v>
          </cell>
          <cell r="R109" t="str">
            <v>n/a</v>
          </cell>
          <cell r="S109" t="str">
            <v>n/a</v>
          </cell>
          <cell r="T109" t="str">
            <v>n/a</v>
          </cell>
          <cell r="U109" t="str">
            <v>n/a</v>
          </cell>
          <cell r="V109" t="str">
            <v>n/a</v>
          </cell>
          <cell r="W109" t="str">
            <v>n/a</v>
          </cell>
          <cell r="X109" t="str">
            <v>n/a</v>
          </cell>
          <cell r="Y109" t="str">
            <v>n/a</v>
          </cell>
          <cell r="Z109">
            <v>23.527000000000001</v>
          </cell>
          <cell r="AA109">
            <v>23.7</v>
          </cell>
          <cell r="AB109">
            <v>24.638000000000002</v>
          </cell>
          <cell r="AC109">
            <v>24.806000000000001</v>
          </cell>
          <cell r="AD109">
            <v>23.866</v>
          </cell>
          <cell r="AE109">
            <v>24.364000000000001</v>
          </cell>
          <cell r="AF109">
            <v>23.451000000000001</v>
          </cell>
          <cell r="AG109">
            <v>22.82</v>
          </cell>
          <cell r="AH109">
            <v>23.837</v>
          </cell>
          <cell r="AI109">
            <v>26.370999999999999</v>
          </cell>
          <cell r="AJ109">
            <v>25.096</v>
          </cell>
          <cell r="AK109">
            <v>24.594999999999999</v>
          </cell>
          <cell r="AL109">
            <v>24.556000000000001</v>
          </cell>
          <cell r="AM109">
            <v>23.465</v>
          </cell>
          <cell r="AN109">
            <v>23.199000000000002</v>
          </cell>
          <cell r="AO109">
            <v>23.231999999999999</v>
          </cell>
          <cell r="AP109">
            <v>23.125</v>
          </cell>
          <cell r="AQ109">
            <v>23.045999999999999</v>
          </cell>
          <cell r="AR109">
            <v>24.255916666666668</v>
          </cell>
        </row>
        <row r="110">
          <cell r="A110" t="str">
            <v>Mexico</v>
          </cell>
          <cell r="B110" t="str">
            <v>General government total expenditure</v>
          </cell>
          <cell r="C110" t="str">
            <v>Percent of GDP</v>
          </cell>
          <cell r="E110" t="str">
            <v>See notes for:  General government total expenditure (National currency).</v>
          </cell>
          <cell r="F110" t="str">
            <v>n/a</v>
          </cell>
          <cell r="G110" t="str">
            <v>n/a</v>
          </cell>
          <cell r="H110" t="str">
            <v>n/a</v>
          </cell>
          <cell r="I110" t="str">
            <v>n/a</v>
          </cell>
          <cell r="J110" t="str">
            <v>n/a</v>
          </cell>
          <cell r="K110" t="str">
            <v>n/a</v>
          </cell>
          <cell r="L110" t="str">
            <v>n/a</v>
          </cell>
          <cell r="M110" t="str">
            <v>n/a</v>
          </cell>
          <cell r="N110" t="str">
            <v>n/a</v>
          </cell>
          <cell r="O110" t="str">
            <v>n/a</v>
          </cell>
          <cell r="P110">
            <v>26.202999999999999</v>
          </cell>
          <cell r="Q110">
            <v>25.276</v>
          </cell>
          <cell r="R110">
            <v>23.74</v>
          </cell>
          <cell r="S110">
            <v>18.861000000000001</v>
          </cell>
          <cell r="T110">
            <v>19.498999999999999</v>
          </cell>
          <cell r="U110">
            <v>23.629000000000001</v>
          </cell>
          <cell r="V110">
            <v>24.977</v>
          </cell>
          <cell r="W110">
            <v>25.518999999999998</v>
          </cell>
          <cell r="X110">
            <v>23.356999999999999</v>
          </cell>
          <cell r="Y110">
            <v>23.262</v>
          </cell>
          <cell r="Z110">
            <v>21.611999999999998</v>
          </cell>
          <cell r="AA110">
            <v>22.337</v>
          </cell>
          <cell r="AB110">
            <v>23.908999999999999</v>
          </cell>
          <cell r="AC110">
            <v>23.434000000000001</v>
          </cell>
          <cell r="AD110">
            <v>22.003</v>
          </cell>
          <cell r="AE110">
            <v>22.446000000000002</v>
          </cell>
          <cell r="AF110">
            <v>22.818000000000001</v>
          </cell>
          <cell r="AG110">
            <v>23.148</v>
          </cell>
          <cell r="AH110">
            <v>24.606000000000002</v>
          </cell>
          <cell r="AI110">
            <v>28.314</v>
          </cell>
          <cell r="AJ110">
            <v>26.928000000000001</v>
          </cell>
          <cell r="AK110">
            <v>26.210999999999999</v>
          </cell>
          <cell r="AL110">
            <v>24.542999999999999</v>
          </cell>
          <cell r="AM110">
            <v>24.352</v>
          </cell>
          <cell r="AN110">
            <v>24.288</v>
          </cell>
          <cell r="AO110">
            <v>23.815000000000001</v>
          </cell>
          <cell r="AP110">
            <v>23.477</v>
          </cell>
          <cell r="AQ110">
            <v>23.161999999999999</v>
          </cell>
          <cell r="AR110">
            <v>23.731318181818185</v>
          </cell>
        </row>
        <row r="111">
          <cell r="A111" t="str">
            <v>Moldova</v>
          </cell>
          <cell r="B111" t="str">
            <v>General government total expenditure</v>
          </cell>
          <cell r="C111" t="str">
            <v>Percent of GDP</v>
          </cell>
          <cell r="E111" t="str">
            <v>See notes for:  General government total expenditure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t="str">
            <v>n/a</v>
          </cell>
          <cell r="T111" t="str">
            <v>n/a</v>
          </cell>
          <cell r="U111">
            <v>43.125999999999998</v>
          </cell>
          <cell r="V111">
            <v>41.945999999999998</v>
          </cell>
          <cell r="W111">
            <v>46.976999999999997</v>
          </cell>
          <cell r="X111">
            <v>42.642000000000003</v>
          </cell>
          <cell r="Y111">
            <v>36.716999999999999</v>
          </cell>
          <cell r="Z111">
            <v>34.515000000000001</v>
          </cell>
          <cell r="AA111">
            <v>29.416</v>
          </cell>
          <cell r="AB111">
            <v>30.393999999999998</v>
          </cell>
          <cell r="AC111">
            <v>33.316000000000003</v>
          </cell>
          <cell r="AD111">
            <v>34.628999999999998</v>
          </cell>
          <cell r="AE111">
            <v>37.015999999999998</v>
          </cell>
          <cell r="AF111">
            <v>39.83</v>
          </cell>
          <cell r="AG111">
            <v>41.953000000000003</v>
          </cell>
          <cell r="AH111">
            <v>41.555</v>
          </cell>
          <cell r="AI111">
            <v>45.247</v>
          </cell>
          <cell r="AJ111">
            <v>40.795999999999999</v>
          </cell>
          <cell r="AK111">
            <v>39.084000000000003</v>
          </cell>
          <cell r="AL111">
            <v>39.075000000000003</v>
          </cell>
          <cell r="AM111">
            <v>38.206000000000003</v>
          </cell>
          <cell r="AN111">
            <v>38.395000000000003</v>
          </cell>
          <cell r="AO111">
            <v>38.238999999999997</v>
          </cell>
          <cell r="AP111">
            <v>38.107999999999997</v>
          </cell>
          <cell r="AQ111">
            <v>38.325000000000003</v>
          </cell>
          <cell r="AR111">
            <v>38.774058823529401</v>
          </cell>
        </row>
        <row r="112">
          <cell r="A112" t="str">
            <v>Mongolia</v>
          </cell>
          <cell r="B112" t="str">
            <v>General government total expenditure</v>
          </cell>
          <cell r="C112" t="str">
            <v>Percent of GDP</v>
          </cell>
          <cell r="E112" t="str">
            <v>See notes for:  General government total expenditure (National currency).</v>
          </cell>
          <cell r="F112" t="str">
            <v>n/a</v>
          </cell>
          <cell r="G112">
            <v>46.709000000000003</v>
          </cell>
          <cell r="H112">
            <v>47.133000000000003</v>
          </cell>
          <cell r="I112">
            <v>47.661999999999999</v>
          </cell>
          <cell r="J112">
            <v>48.78</v>
          </cell>
          <cell r="K112">
            <v>49.643000000000001</v>
          </cell>
          <cell r="L112">
            <v>53.97</v>
          </cell>
          <cell r="M112">
            <v>54.801000000000002</v>
          </cell>
          <cell r="N112">
            <v>54.343000000000004</v>
          </cell>
          <cell r="O112">
            <v>54.640999999999998</v>
          </cell>
          <cell r="P112">
            <v>53.655000000000001</v>
          </cell>
          <cell r="Q112">
            <v>47.773000000000003</v>
          </cell>
          <cell r="R112">
            <v>30.225999999999999</v>
          </cell>
          <cell r="S112">
            <v>36.442999999999998</v>
          </cell>
          <cell r="T112">
            <v>30.05</v>
          </cell>
          <cell r="U112">
            <v>26.597000000000001</v>
          </cell>
          <cell r="V112">
            <v>28.622</v>
          </cell>
          <cell r="W112">
            <v>30.832999999999998</v>
          </cell>
          <cell r="X112">
            <v>36.188000000000002</v>
          </cell>
          <cell r="Y112">
            <v>33.738999999999997</v>
          </cell>
          <cell r="Z112">
            <v>34.527999999999999</v>
          </cell>
          <cell r="AA112">
            <v>35.185000000000002</v>
          </cell>
          <cell r="AB112">
            <v>35.500999999999998</v>
          </cell>
          <cell r="AC112">
            <v>33.664999999999999</v>
          </cell>
          <cell r="AD112">
            <v>31.869</v>
          </cell>
          <cell r="AE112">
            <v>25.14</v>
          </cell>
          <cell r="AF112">
            <v>26.193000000000001</v>
          </cell>
          <cell r="AG112">
            <v>35.299999999999997</v>
          </cell>
          <cell r="AH112">
            <v>37.628999999999998</v>
          </cell>
          <cell r="AI112">
            <v>35.225999999999999</v>
          </cell>
          <cell r="AJ112">
            <v>35.345999999999997</v>
          </cell>
          <cell r="AK112">
            <v>44.249000000000002</v>
          </cell>
          <cell r="AL112">
            <v>43.68</v>
          </cell>
          <cell r="AM112">
            <v>34.087000000000003</v>
          </cell>
          <cell r="AN112">
            <v>32.975999999999999</v>
          </cell>
          <cell r="AO112">
            <v>34.110999999999997</v>
          </cell>
          <cell r="AP112">
            <v>34.749000000000002</v>
          </cell>
          <cell r="AQ112">
            <v>37.33</v>
          </cell>
          <cell r="AR112">
            <v>34.725318181818174</v>
          </cell>
        </row>
        <row r="113">
          <cell r="A113" t="str">
            <v>Montenegro</v>
          </cell>
          <cell r="B113" t="str">
            <v>General government total expenditure</v>
          </cell>
          <cell r="C113" t="str">
            <v>Percent of GDP</v>
          </cell>
          <cell r="E113" t="str">
            <v>See notes for:  General government total expenditure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v>36.972999999999999</v>
          </cell>
          <cell r="AC113">
            <v>42.555999999999997</v>
          </cell>
          <cell r="AD113">
            <v>39.838999999999999</v>
          </cell>
          <cell r="AE113">
            <v>38.191000000000003</v>
          </cell>
          <cell r="AF113">
            <v>40.450000000000003</v>
          </cell>
          <cell r="AG113">
            <v>40.932000000000002</v>
          </cell>
          <cell r="AH113">
            <v>48.664000000000001</v>
          </cell>
          <cell r="AI113">
            <v>47.664000000000001</v>
          </cell>
          <cell r="AJ113">
            <v>45.933999999999997</v>
          </cell>
          <cell r="AK113">
            <v>44.156999999999996</v>
          </cell>
          <cell r="AL113">
            <v>42.975000000000001</v>
          </cell>
          <cell r="AM113">
            <v>42.573999999999998</v>
          </cell>
          <cell r="AN113">
            <v>42.377000000000002</v>
          </cell>
          <cell r="AO113">
            <v>42.652000000000001</v>
          </cell>
          <cell r="AP113">
            <v>42.837000000000003</v>
          </cell>
          <cell r="AQ113">
            <v>42.921999999999997</v>
          </cell>
          <cell r="AR113">
            <v>42.535999999999994</v>
          </cell>
        </row>
        <row r="114">
          <cell r="A114" t="str">
            <v>Morocco</v>
          </cell>
          <cell r="B114" t="str">
            <v>General government total expenditure</v>
          </cell>
          <cell r="C114" t="str">
            <v>Percent of GDP</v>
          </cell>
          <cell r="E114" t="str">
            <v>See notes for:  General government total expenditure (National currency).</v>
          </cell>
          <cell r="F114" t="str">
            <v>n/a</v>
          </cell>
          <cell r="G114" t="str">
            <v>n/a</v>
          </cell>
          <cell r="H114" t="str">
            <v>n/a</v>
          </cell>
          <cell r="I114" t="str">
            <v>n/a</v>
          </cell>
          <cell r="J114" t="str">
            <v>n/a</v>
          </cell>
          <cell r="K114" t="str">
            <v>n/a</v>
          </cell>
          <cell r="L114" t="str">
            <v>n/a</v>
          </cell>
          <cell r="M114" t="str">
            <v>n/a</v>
          </cell>
          <cell r="N114" t="str">
            <v>n/a</v>
          </cell>
          <cell r="O114" t="str">
            <v>n/a</v>
          </cell>
          <cell r="P114">
            <v>28.571999999999999</v>
          </cell>
          <cell r="Q114">
            <v>26.106000000000002</v>
          </cell>
          <cell r="R114">
            <v>28.571999999999999</v>
          </cell>
          <cell r="S114">
            <v>29.54</v>
          </cell>
          <cell r="T114">
            <v>27.597999999999999</v>
          </cell>
          <cell r="U114">
            <v>27.238</v>
          </cell>
          <cell r="V114">
            <v>22.423999999999999</v>
          </cell>
          <cell r="W114">
            <v>23.581</v>
          </cell>
          <cell r="X114">
            <v>21.195</v>
          </cell>
          <cell r="Y114">
            <v>20.9</v>
          </cell>
          <cell r="Z114">
            <v>25.847000000000001</v>
          </cell>
          <cell r="AA114">
            <v>26.83</v>
          </cell>
          <cell r="AB114">
            <v>29.195</v>
          </cell>
          <cell r="AC114">
            <v>27.254999999999999</v>
          </cell>
          <cell r="AD114">
            <v>27.736000000000001</v>
          </cell>
          <cell r="AE114">
            <v>32.457999999999998</v>
          </cell>
          <cell r="AF114">
            <v>29.4</v>
          </cell>
          <cell r="AG114">
            <v>30.055</v>
          </cell>
          <cell r="AH114">
            <v>31.826000000000001</v>
          </cell>
          <cell r="AI114">
            <v>31.082000000000001</v>
          </cell>
          <cell r="AJ114">
            <v>31.896000000000001</v>
          </cell>
          <cell r="AK114">
            <v>34.497999999999998</v>
          </cell>
          <cell r="AL114">
            <v>32.564999999999998</v>
          </cell>
          <cell r="AM114">
            <v>32.423000000000002</v>
          </cell>
          <cell r="AN114">
            <v>31.844000000000001</v>
          </cell>
          <cell r="AO114">
            <v>31.163</v>
          </cell>
          <cell r="AP114">
            <v>30.456</v>
          </cell>
          <cell r="AQ114">
            <v>29.931999999999999</v>
          </cell>
          <cell r="AR114">
            <v>27.90018181818181</v>
          </cell>
        </row>
        <row r="115">
          <cell r="A115" t="str">
            <v>Mozambique</v>
          </cell>
          <cell r="B115" t="str">
            <v>General government total expenditure</v>
          </cell>
          <cell r="C115" t="str">
            <v>Percent of GDP</v>
          </cell>
          <cell r="E115" t="str">
            <v>See notes for:  General government total expenditure (National currency).</v>
          </cell>
          <cell r="F115">
            <v>14.212999999999999</v>
          </cell>
          <cell r="G115">
            <v>23.815999999999999</v>
          </cell>
          <cell r="H115">
            <v>27.045000000000002</v>
          </cell>
          <cell r="I115">
            <v>35.338000000000001</v>
          </cell>
          <cell r="J115">
            <v>30.873000000000001</v>
          </cell>
          <cell r="K115">
            <v>21.047000000000001</v>
          </cell>
          <cell r="L115">
            <v>24.23</v>
          </cell>
          <cell r="M115">
            <v>22.882000000000001</v>
          </cell>
          <cell r="N115">
            <v>27.047000000000001</v>
          </cell>
          <cell r="O115">
            <v>27.048999999999999</v>
          </cell>
          <cell r="P115">
            <v>20.965</v>
          </cell>
          <cell r="Q115">
            <v>24.305</v>
          </cell>
          <cell r="R115">
            <v>29.352</v>
          </cell>
          <cell r="S115">
            <v>28.798999999999999</v>
          </cell>
          <cell r="T115">
            <v>30.763999999999999</v>
          </cell>
          <cell r="U115">
            <v>25.06</v>
          </cell>
          <cell r="V115">
            <v>18.498999999999999</v>
          </cell>
          <cell r="W115">
            <v>21.164999999999999</v>
          </cell>
          <cell r="X115">
            <v>19.184000000000001</v>
          </cell>
          <cell r="Y115">
            <v>21.626000000000001</v>
          </cell>
          <cell r="Z115">
            <v>23.658999999999999</v>
          </cell>
          <cell r="AA115">
            <v>28.795000000000002</v>
          </cell>
          <cell r="AB115">
            <v>26.369</v>
          </cell>
          <cell r="AC115">
            <v>26.253</v>
          </cell>
          <cell r="AD115">
            <v>24.75</v>
          </cell>
          <cell r="AE115">
            <v>22.895</v>
          </cell>
          <cell r="AF115">
            <v>26.991</v>
          </cell>
          <cell r="AG115">
            <v>28.148</v>
          </cell>
          <cell r="AH115">
            <v>27.814</v>
          </cell>
          <cell r="AI115">
            <v>32.567999999999998</v>
          </cell>
          <cell r="AJ115">
            <v>33.637</v>
          </cell>
          <cell r="AK115">
            <v>34.383000000000003</v>
          </cell>
          <cell r="AL115">
            <v>35.058999999999997</v>
          </cell>
          <cell r="AM115">
            <v>34.863999999999997</v>
          </cell>
          <cell r="AN115">
            <v>34.569000000000003</v>
          </cell>
          <cell r="AO115">
            <v>34.527999999999999</v>
          </cell>
          <cell r="AP115">
            <v>34.811999999999998</v>
          </cell>
          <cell r="AQ115">
            <v>34.154000000000003</v>
          </cell>
          <cell r="AR115">
            <v>26.180954545454544</v>
          </cell>
        </row>
        <row r="116">
          <cell r="A116" t="str">
            <v>Myanmar</v>
          </cell>
          <cell r="B116" t="str">
            <v>General government total expenditure</v>
          </cell>
          <cell r="C116" t="str">
            <v>Percent of GDP</v>
          </cell>
          <cell r="E116" t="str">
            <v>See notes for:  General government total expenditure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7.6760000000000002</v>
          </cell>
          <cell r="Y116">
            <v>6.63</v>
          </cell>
          <cell r="Z116">
            <v>8.6509999999999998</v>
          </cell>
          <cell r="AA116">
            <v>7.6180000000000003</v>
          </cell>
          <cell r="AB116">
            <v>6.2569999999999997</v>
          </cell>
          <cell r="AC116">
            <v>8.4350000000000005</v>
          </cell>
          <cell r="AD116">
            <v>8.4190000000000005</v>
          </cell>
          <cell r="AE116">
            <v>8.141</v>
          </cell>
          <cell r="AF116">
            <v>9.9529999999999994</v>
          </cell>
          <cell r="AG116">
            <v>9.2620000000000005</v>
          </cell>
          <cell r="AH116">
            <v>7.8860000000000001</v>
          </cell>
          <cell r="AI116">
            <v>9.8149999999999995</v>
          </cell>
          <cell r="AJ116">
            <v>11.192</v>
          </cell>
          <cell r="AK116">
            <v>10.358000000000001</v>
          </cell>
          <cell r="AL116">
            <v>12.997999999999999</v>
          </cell>
          <cell r="AM116">
            <v>12.801</v>
          </cell>
          <cell r="AN116">
            <v>12.525</v>
          </cell>
          <cell r="AO116">
            <v>12.081</v>
          </cell>
          <cell r="AP116">
            <v>11.564</v>
          </cell>
          <cell r="AQ116">
            <v>11.26</v>
          </cell>
          <cell r="AR116">
            <v>8.5923571428571428</v>
          </cell>
        </row>
        <row r="117">
          <cell r="A117" t="str">
            <v>Namibia</v>
          </cell>
          <cell r="B117" t="str">
            <v>General government total expenditure</v>
          </cell>
          <cell r="C117" t="str">
            <v>Percent of GDP</v>
          </cell>
          <cell r="E117" t="str">
            <v>See notes for:  General government total expenditure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27.254000000000001</v>
          </cell>
          <cell r="Q117">
            <v>32.603999999999999</v>
          </cell>
          <cell r="R117">
            <v>35.514000000000003</v>
          </cell>
          <cell r="S117">
            <v>34.046999999999997</v>
          </cell>
          <cell r="T117">
            <v>30.890999999999998</v>
          </cell>
          <cell r="U117">
            <v>32.412999999999997</v>
          </cell>
          <cell r="V117">
            <v>33.962000000000003</v>
          </cell>
          <cell r="W117">
            <v>34.421999999999997</v>
          </cell>
          <cell r="X117">
            <v>34.902000000000001</v>
          </cell>
          <cell r="Y117">
            <v>33.860999999999997</v>
          </cell>
          <cell r="Z117">
            <v>29.858000000000001</v>
          </cell>
          <cell r="AA117">
            <v>30.954999999999998</v>
          </cell>
          <cell r="AB117">
            <v>31.329000000000001</v>
          </cell>
          <cell r="AC117">
            <v>31.425000000000001</v>
          </cell>
          <cell r="AD117">
            <v>28.847000000000001</v>
          </cell>
          <cell r="AE117">
            <v>27.254000000000001</v>
          </cell>
          <cell r="AF117">
            <v>26.417000000000002</v>
          </cell>
          <cell r="AG117">
            <v>26.210999999999999</v>
          </cell>
          <cell r="AH117">
            <v>28.262</v>
          </cell>
          <cell r="AI117">
            <v>32.097000000000001</v>
          </cell>
          <cell r="AJ117">
            <v>32.994999999999997</v>
          </cell>
          <cell r="AK117">
            <v>37.198</v>
          </cell>
          <cell r="AL117">
            <v>36.905999999999999</v>
          </cell>
          <cell r="AM117">
            <v>36.597999999999999</v>
          </cell>
          <cell r="AN117">
            <v>35.697000000000003</v>
          </cell>
          <cell r="AO117">
            <v>34.402999999999999</v>
          </cell>
          <cell r="AP117">
            <v>33.933</v>
          </cell>
          <cell r="AQ117">
            <v>34.472999999999999</v>
          </cell>
          <cell r="AR117">
            <v>31.48718181818181</v>
          </cell>
        </row>
        <row r="118">
          <cell r="A118" t="str">
            <v>Nepal</v>
          </cell>
          <cell r="B118" t="str">
            <v>General government total expenditure</v>
          </cell>
          <cell r="C118" t="str">
            <v>Percent of GDP</v>
          </cell>
          <cell r="E118" t="str">
            <v>See notes for:  General government total expenditure (National currency).</v>
          </cell>
          <cell r="F118" t="str">
            <v>n/a</v>
          </cell>
          <cell r="G118" t="str">
            <v>n/a</v>
          </cell>
          <cell r="H118" t="str">
            <v>n/a</v>
          </cell>
          <cell r="I118" t="str">
            <v>n/a</v>
          </cell>
          <cell r="J118" t="str">
            <v>n/a</v>
          </cell>
          <cell r="K118" t="str">
            <v>n/a</v>
          </cell>
          <cell r="L118" t="str">
            <v>n/a</v>
          </cell>
          <cell r="M118" t="str">
            <v>n/a</v>
          </cell>
          <cell r="N118" t="str">
            <v>n/a</v>
          </cell>
          <cell r="O118" t="str">
            <v>n/a</v>
          </cell>
          <cell r="P118" t="str">
            <v>n/a</v>
          </cell>
          <cell r="Q118" t="str">
            <v>n/a</v>
          </cell>
          <cell r="R118" t="str">
            <v>n/a</v>
          </cell>
          <cell r="S118" t="str">
            <v>n/a</v>
          </cell>
          <cell r="T118" t="str">
            <v>n/a</v>
          </cell>
          <cell r="U118" t="str">
            <v>n/a</v>
          </cell>
          <cell r="V118" t="str">
            <v>n/a</v>
          </cell>
          <cell r="W118" t="str">
            <v>n/a</v>
          </cell>
          <cell r="X118" t="str">
            <v>n/a</v>
          </cell>
          <cell r="Y118" t="str">
            <v>n/a</v>
          </cell>
          <cell r="Z118">
            <v>12.975</v>
          </cell>
          <cell r="AA118">
            <v>14.632999999999999</v>
          </cell>
          <cell r="AB118">
            <v>14.69</v>
          </cell>
          <cell r="AC118">
            <v>13.412000000000001</v>
          </cell>
          <cell r="AD118">
            <v>13.275</v>
          </cell>
          <cell r="AE118">
            <v>13.522</v>
          </cell>
          <cell r="AF118">
            <v>12.603999999999999</v>
          </cell>
          <cell r="AG118">
            <v>14.82</v>
          </cell>
          <cell r="AH118">
            <v>15.188000000000001</v>
          </cell>
          <cell r="AI118">
            <v>19.152000000000001</v>
          </cell>
          <cell r="AJ118">
            <v>18.890999999999998</v>
          </cell>
          <cell r="AK118">
            <v>18.946000000000002</v>
          </cell>
          <cell r="AL118">
            <v>20.382999999999999</v>
          </cell>
          <cell r="AM118">
            <v>20.914000000000001</v>
          </cell>
          <cell r="AN118">
            <v>20.939</v>
          </cell>
          <cell r="AO118">
            <v>20.928000000000001</v>
          </cell>
          <cell r="AP118">
            <v>20.97</v>
          </cell>
          <cell r="AQ118">
            <v>20.997</v>
          </cell>
          <cell r="AR118">
            <v>15.175666666666666</v>
          </cell>
        </row>
        <row r="119">
          <cell r="A119" t="str">
            <v>Netherlands</v>
          </cell>
          <cell r="B119" t="str">
            <v>General government total expenditure</v>
          </cell>
          <cell r="C119" t="str">
            <v>Percent of GDP</v>
          </cell>
          <cell r="E119" t="str">
            <v>See notes for:  General government total expenditure (National currency).</v>
          </cell>
          <cell r="F119" t="str">
            <v>n/a</v>
          </cell>
          <cell r="G119" t="str">
            <v>n/a</v>
          </cell>
          <cell r="H119" t="str">
            <v>n/a</v>
          </cell>
          <cell r="I119" t="str">
            <v>n/a</v>
          </cell>
          <cell r="J119" t="str">
            <v>n/a</v>
          </cell>
          <cell r="K119" t="str">
            <v>n/a</v>
          </cell>
          <cell r="L119" t="str">
            <v>n/a</v>
          </cell>
          <cell r="M119" t="str">
            <v>n/a</v>
          </cell>
          <cell r="N119" t="str">
            <v>n/a</v>
          </cell>
          <cell r="O119" t="str">
            <v>n/a</v>
          </cell>
          <cell r="P119" t="str">
            <v>n/a</v>
          </cell>
          <cell r="Q119" t="str">
            <v>n/a</v>
          </cell>
          <cell r="R119" t="str">
            <v>n/a</v>
          </cell>
          <cell r="S119" t="str">
            <v>n/a</v>
          </cell>
          <cell r="T119" t="str">
            <v>n/a</v>
          </cell>
          <cell r="U119">
            <v>56.445</v>
          </cell>
          <cell r="V119">
            <v>49.433</v>
          </cell>
          <cell r="W119">
            <v>47.545000000000002</v>
          </cell>
          <cell r="X119">
            <v>46.673999999999999</v>
          </cell>
          <cell r="Y119">
            <v>46.021999999999998</v>
          </cell>
          <cell r="Z119">
            <v>44.17</v>
          </cell>
          <cell r="AA119">
            <v>45.353999999999999</v>
          </cell>
          <cell r="AB119">
            <v>46.207000000000001</v>
          </cell>
          <cell r="AC119">
            <v>47.095999999999997</v>
          </cell>
          <cell r="AD119">
            <v>46.093000000000004</v>
          </cell>
          <cell r="AE119">
            <v>44.792000000000002</v>
          </cell>
          <cell r="AF119">
            <v>45.686999999999998</v>
          </cell>
          <cell r="AG119">
            <v>45.087000000000003</v>
          </cell>
          <cell r="AH119">
            <v>46.116</v>
          </cell>
          <cell r="AI119">
            <v>50.784999999999997</v>
          </cell>
          <cell r="AJ119">
            <v>50.613999999999997</v>
          </cell>
          <cell r="AK119">
            <v>50.033999999999999</v>
          </cell>
          <cell r="AL119">
            <v>50.433</v>
          </cell>
          <cell r="AM119">
            <v>50.152000000000001</v>
          </cell>
          <cell r="AN119">
            <v>49.945</v>
          </cell>
          <cell r="AO119">
            <v>49.463999999999999</v>
          </cell>
          <cell r="AP119">
            <v>48.715000000000003</v>
          </cell>
          <cell r="AQ119">
            <v>47.941000000000003</v>
          </cell>
          <cell r="AR119">
            <v>47.538470588235292</v>
          </cell>
        </row>
        <row r="120">
          <cell r="A120" t="str">
            <v>New Zealand</v>
          </cell>
          <cell r="B120" t="str">
            <v>General government total expenditure</v>
          </cell>
          <cell r="C120" t="str">
            <v>Percent of GDP</v>
          </cell>
          <cell r="E120" t="str">
            <v>See notes for:  General government total expenditure (National currency).</v>
          </cell>
          <cell r="F120" t="str">
            <v>n/a</v>
          </cell>
          <cell r="G120" t="str">
            <v>n/a</v>
          </cell>
          <cell r="H120" t="str">
            <v>n/a</v>
          </cell>
          <cell r="I120" t="str">
            <v>n/a</v>
          </cell>
          <cell r="J120" t="str">
            <v>n/a</v>
          </cell>
          <cell r="K120">
            <v>36.615000000000002</v>
          </cell>
          <cell r="L120">
            <v>37.201999999999998</v>
          </cell>
          <cell r="M120">
            <v>36.979999999999997</v>
          </cell>
          <cell r="N120">
            <v>36.991999999999997</v>
          </cell>
          <cell r="O120">
            <v>38.576000000000001</v>
          </cell>
          <cell r="P120">
            <v>39.954000000000001</v>
          </cell>
          <cell r="Q120">
            <v>42.494</v>
          </cell>
          <cell r="R120">
            <v>42.338000000000001</v>
          </cell>
          <cell r="S120">
            <v>37.58</v>
          </cell>
          <cell r="T120">
            <v>34.427999999999997</v>
          </cell>
          <cell r="U120">
            <v>33.402000000000001</v>
          </cell>
          <cell r="V120">
            <v>32.005000000000003</v>
          </cell>
          <cell r="W120">
            <v>31.516999999999999</v>
          </cell>
          <cell r="X120">
            <v>32.295999999999999</v>
          </cell>
          <cell r="Y120">
            <v>31.599</v>
          </cell>
          <cell r="Z120">
            <v>30.745000000000001</v>
          </cell>
          <cell r="AA120">
            <v>29.888000000000002</v>
          </cell>
          <cell r="AB120">
            <v>29.488</v>
          </cell>
          <cell r="AC120">
            <v>29.395</v>
          </cell>
          <cell r="AD120">
            <v>28.85</v>
          </cell>
          <cell r="AE120">
            <v>29.710999999999999</v>
          </cell>
          <cell r="AF120">
            <v>31.105</v>
          </cell>
          <cell r="AG120">
            <v>31.064</v>
          </cell>
          <cell r="AH120">
            <v>32.862000000000002</v>
          </cell>
          <cell r="AI120">
            <v>34.470999999999997</v>
          </cell>
          <cell r="AJ120">
            <v>34.49</v>
          </cell>
          <cell r="AK120">
            <v>35.363999999999997</v>
          </cell>
          <cell r="AL120">
            <v>33.335000000000001</v>
          </cell>
          <cell r="AM120">
            <v>31.359000000000002</v>
          </cell>
          <cell r="AN120">
            <v>30.797999999999998</v>
          </cell>
          <cell r="AO120">
            <v>30.283999999999999</v>
          </cell>
          <cell r="AP120">
            <v>30.131</v>
          </cell>
          <cell r="AQ120">
            <v>29.475999999999999</v>
          </cell>
          <cell r="AR120">
            <v>33.411181818181817</v>
          </cell>
        </row>
        <row r="121">
          <cell r="A121" t="str">
            <v>Nicaragua</v>
          </cell>
          <cell r="B121" t="str">
            <v>General government total expenditure</v>
          </cell>
          <cell r="C121" t="str">
            <v>Percent of GDP</v>
          </cell>
          <cell r="E121" t="str">
            <v>See notes for:  General government total expenditure (National currency).</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t="str">
            <v>n/a</v>
          </cell>
          <cell r="V121" t="str">
            <v>n/a</v>
          </cell>
          <cell r="W121" t="str">
            <v>n/a</v>
          </cell>
          <cell r="X121" t="str">
            <v>n/a</v>
          </cell>
          <cell r="Y121" t="str">
            <v>n/a</v>
          </cell>
          <cell r="Z121" t="str">
            <v>n/a</v>
          </cell>
          <cell r="AA121">
            <v>33.86</v>
          </cell>
          <cell r="AB121">
            <v>28.651</v>
          </cell>
          <cell r="AC121">
            <v>30.141999999999999</v>
          </cell>
          <cell r="AD121">
            <v>30.332000000000001</v>
          </cell>
          <cell r="AE121">
            <v>30.864000000000001</v>
          </cell>
          <cell r="AF121">
            <v>31.675000000000001</v>
          </cell>
          <cell r="AG121">
            <v>32.119999999999997</v>
          </cell>
          <cell r="AH121">
            <v>32.993000000000002</v>
          </cell>
          <cell r="AI121">
            <v>34.531999999999996</v>
          </cell>
          <cell r="AJ121">
            <v>33.36</v>
          </cell>
          <cell r="AK121">
            <v>34.128999999999998</v>
          </cell>
          <cell r="AL121">
            <v>35.238</v>
          </cell>
          <cell r="AM121">
            <v>34.265999999999998</v>
          </cell>
          <cell r="AN121">
            <v>34.406999999999996</v>
          </cell>
          <cell r="AO121">
            <v>34.734000000000002</v>
          </cell>
          <cell r="AP121">
            <v>34.948</v>
          </cell>
          <cell r="AQ121">
            <v>35.338000000000001</v>
          </cell>
          <cell r="AR121">
            <v>32.05981818181818</v>
          </cell>
        </row>
        <row r="122">
          <cell r="A122" t="str">
            <v>Niger</v>
          </cell>
          <cell r="B122" t="str">
            <v>General government total expenditure</v>
          </cell>
          <cell r="C122" t="str">
            <v>Percent of GDP</v>
          </cell>
          <cell r="E122" t="str">
            <v>See notes for:  General government total expenditure (National currency).</v>
          </cell>
          <cell r="F122" t="str">
            <v>n/a</v>
          </cell>
          <cell r="G122" t="str">
            <v>n/a</v>
          </cell>
          <cell r="H122" t="str">
            <v>n/a</v>
          </cell>
          <cell r="I122" t="str">
            <v>n/a</v>
          </cell>
          <cell r="J122" t="str">
            <v>n/a</v>
          </cell>
          <cell r="K122" t="str">
            <v>n/a</v>
          </cell>
          <cell r="L122" t="str">
            <v>n/a</v>
          </cell>
          <cell r="M122" t="str">
            <v>n/a</v>
          </cell>
          <cell r="N122" t="str">
            <v>n/a</v>
          </cell>
          <cell r="O122" t="str">
            <v>n/a</v>
          </cell>
          <cell r="P122" t="str">
            <v>n/a</v>
          </cell>
          <cell r="Q122" t="str">
            <v>n/a</v>
          </cell>
          <cell r="R122" t="str">
            <v>n/a</v>
          </cell>
          <cell r="S122" t="str">
            <v>n/a</v>
          </cell>
          <cell r="T122" t="str">
            <v>n/a</v>
          </cell>
          <cell r="U122">
            <v>16.960999999999999</v>
          </cell>
          <cell r="V122">
            <v>14.115</v>
          </cell>
          <cell r="W122">
            <v>17.303999999999998</v>
          </cell>
          <cell r="X122">
            <v>18.199000000000002</v>
          </cell>
          <cell r="Y122">
            <v>19.898</v>
          </cell>
          <cell r="Z122">
            <v>18.327999999999999</v>
          </cell>
          <cell r="AA122">
            <v>18.532</v>
          </cell>
          <cell r="AB122">
            <v>19.334</v>
          </cell>
          <cell r="AC122">
            <v>17.946999999999999</v>
          </cell>
          <cell r="AD122">
            <v>20.693999999999999</v>
          </cell>
          <cell r="AE122">
            <v>20.190000000000001</v>
          </cell>
          <cell r="AF122">
            <v>19.748000000000001</v>
          </cell>
          <cell r="AG122">
            <v>23.143000000000001</v>
          </cell>
          <cell r="AH122">
            <v>22.782</v>
          </cell>
          <cell r="AI122">
            <v>24.581</v>
          </cell>
          <cell r="AJ122">
            <v>21.797000000000001</v>
          </cell>
          <cell r="AK122">
            <v>25.785</v>
          </cell>
          <cell r="AL122">
            <v>29.405999999999999</v>
          </cell>
          <cell r="AM122">
            <v>31.323</v>
          </cell>
          <cell r="AN122">
            <v>31.681000000000001</v>
          </cell>
          <cell r="AO122">
            <v>31.844999999999999</v>
          </cell>
          <cell r="AP122">
            <v>31.786000000000001</v>
          </cell>
          <cell r="AQ122">
            <v>31.573</v>
          </cell>
          <cell r="AR122">
            <v>19.961058823529413</v>
          </cell>
        </row>
        <row r="123">
          <cell r="A123" t="str">
            <v>Nigeria</v>
          </cell>
          <cell r="B123" t="str">
            <v>General government total expenditure</v>
          </cell>
          <cell r="C123" t="str">
            <v>Percent of GDP</v>
          </cell>
          <cell r="E123" t="str">
            <v>See notes for:  General government total expenditure (National currency).</v>
          </cell>
          <cell r="F123" t="str">
            <v>n/a</v>
          </cell>
          <cell r="G123" t="str">
            <v>n/a</v>
          </cell>
          <cell r="H123" t="str">
            <v>n/a</v>
          </cell>
          <cell r="I123" t="str">
            <v>n/a</v>
          </cell>
          <cell r="J123" t="str">
            <v>n/a</v>
          </cell>
          <cell r="K123" t="str">
            <v>n/a</v>
          </cell>
          <cell r="L123" t="str">
            <v>n/a</v>
          </cell>
          <cell r="M123" t="str">
            <v>n/a</v>
          </cell>
          <cell r="N123" t="str">
            <v>n/a</v>
          </cell>
          <cell r="O123" t="str">
            <v>n/a</v>
          </cell>
          <cell r="P123" t="str">
            <v>n/a</v>
          </cell>
          <cell r="Q123" t="str">
            <v>n/a</v>
          </cell>
          <cell r="R123" t="str">
            <v>n/a</v>
          </cell>
          <cell r="S123" t="str">
            <v>n/a</v>
          </cell>
          <cell r="T123" t="str">
            <v>n/a</v>
          </cell>
          <cell r="U123" t="str">
            <v>n/a</v>
          </cell>
          <cell r="V123" t="str">
            <v>n/a</v>
          </cell>
          <cell r="W123" t="str">
            <v>n/a</v>
          </cell>
          <cell r="X123" t="str">
            <v>n/a</v>
          </cell>
          <cell r="Y123" t="str">
            <v>n/a</v>
          </cell>
          <cell r="Z123">
            <v>36.176000000000002</v>
          </cell>
          <cell r="AA123">
            <v>51.124000000000002</v>
          </cell>
          <cell r="AB123">
            <v>30.812000000000001</v>
          </cell>
          <cell r="AC123">
            <v>35.307000000000002</v>
          </cell>
          <cell r="AD123">
            <v>27.212</v>
          </cell>
          <cell r="AE123">
            <v>23.321999999999999</v>
          </cell>
          <cell r="AF123">
            <v>23.344999999999999</v>
          </cell>
          <cell r="AG123">
            <v>25.298999999999999</v>
          </cell>
          <cell r="AH123">
            <v>25.709</v>
          </cell>
          <cell r="AI123">
            <v>27.207000000000001</v>
          </cell>
          <cell r="AJ123">
            <v>30.994</v>
          </cell>
          <cell r="AK123">
            <v>29.068999999999999</v>
          </cell>
          <cell r="AL123">
            <v>26.513000000000002</v>
          </cell>
          <cell r="AM123">
            <v>23.951000000000001</v>
          </cell>
          <cell r="AN123">
            <v>23.513000000000002</v>
          </cell>
          <cell r="AO123">
            <v>22.763999999999999</v>
          </cell>
          <cell r="AP123">
            <v>21.175000000000001</v>
          </cell>
          <cell r="AQ123">
            <v>20.143000000000001</v>
          </cell>
          <cell r="AR123">
            <v>30.464666666666663</v>
          </cell>
        </row>
        <row r="124">
          <cell r="A124" t="str">
            <v>Norway</v>
          </cell>
          <cell r="B124" t="str">
            <v>General government total expenditure</v>
          </cell>
          <cell r="C124" t="str">
            <v>Percent of GDP</v>
          </cell>
          <cell r="E124" t="str">
            <v>See notes for:  General government total expenditure (National currency).</v>
          </cell>
          <cell r="F124">
            <v>43.765999999999998</v>
          </cell>
          <cell r="G124">
            <v>43.188000000000002</v>
          </cell>
          <cell r="H124">
            <v>43.819000000000003</v>
          </cell>
          <cell r="I124">
            <v>43.465000000000003</v>
          </cell>
          <cell r="J124">
            <v>41.572000000000003</v>
          </cell>
          <cell r="K124">
            <v>41.017000000000003</v>
          </cell>
          <cell r="L124">
            <v>44.515000000000001</v>
          </cell>
          <cell r="M124">
            <v>46.774000000000001</v>
          </cell>
          <cell r="N124">
            <v>48.606000000000002</v>
          </cell>
          <cell r="O124">
            <v>48.267000000000003</v>
          </cell>
          <cell r="P124">
            <v>49.146000000000001</v>
          </cell>
          <cell r="Q124">
            <v>50.19</v>
          </cell>
          <cell r="R124">
            <v>51.598999999999997</v>
          </cell>
          <cell r="S124">
            <v>50.545000000000002</v>
          </cell>
          <cell r="T124">
            <v>49.688000000000002</v>
          </cell>
          <cell r="U124">
            <v>49.667999999999999</v>
          </cell>
          <cell r="V124">
            <v>47.356999999999999</v>
          </cell>
          <cell r="W124">
            <v>45.750999999999998</v>
          </cell>
          <cell r="X124">
            <v>48.103999999999999</v>
          </cell>
          <cell r="Y124">
            <v>46.753</v>
          </cell>
          <cell r="Z124">
            <v>41.518999999999998</v>
          </cell>
          <cell r="AA124">
            <v>43.505000000000003</v>
          </cell>
          <cell r="AB124">
            <v>46.381</v>
          </cell>
          <cell r="AC124">
            <v>47.847000000000001</v>
          </cell>
          <cell r="AD124">
            <v>44.845999999999997</v>
          </cell>
          <cell r="AE124">
            <v>41.588999999999999</v>
          </cell>
          <cell r="AF124">
            <v>39.936</v>
          </cell>
          <cell r="AG124">
            <v>40.386000000000003</v>
          </cell>
          <cell r="AH124">
            <v>39.764000000000003</v>
          </cell>
          <cell r="AI124">
            <v>46.61</v>
          </cell>
          <cell r="AJ124">
            <v>45.420999999999999</v>
          </cell>
          <cell r="AK124">
            <v>44.32</v>
          </cell>
          <cell r="AL124">
            <v>43.823</v>
          </cell>
          <cell r="AM124">
            <v>44.279000000000003</v>
          </cell>
          <cell r="AN124">
            <v>44.963999999999999</v>
          </cell>
          <cell r="AO124">
            <v>45.585999999999999</v>
          </cell>
          <cell r="AP124">
            <v>46.11</v>
          </cell>
          <cell r="AQ124">
            <v>46.530999999999999</v>
          </cell>
          <cell r="AR124">
            <v>45.951136363636358</v>
          </cell>
        </row>
        <row r="125">
          <cell r="A125" t="str">
            <v>Oman</v>
          </cell>
          <cell r="B125" t="str">
            <v>General government total expenditure</v>
          </cell>
          <cell r="C125" t="str">
            <v>Percent of GDP</v>
          </cell>
          <cell r="E125" t="str">
            <v>See notes for:  General government total expenditure (National currency).</v>
          </cell>
          <cell r="F125" t="str">
            <v>n/a</v>
          </cell>
          <cell r="G125" t="str">
            <v>n/a</v>
          </cell>
          <cell r="H125" t="str">
            <v>n/a</v>
          </cell>
          <cell r="I125" t="str">
            <v>n/a</v>
          </cell>
          <cell r="J125" t="str">
            <v>n/a</v>
          </cell>
          <cell r="K125" t="str">
            <v>n/a</v>
          </cell>
          <cell r="L125" t="str">
            <v>n/a</v>
          </cell>
          <cell r="M125" t="str">
            <v>n/a</v>
          </cell>
          <cell r="N125" t="str">
            <v>n/a</v>
          </cell>
          <cell r="O125" t="str">
            <v>n/a</v>
          </cell>
          <cell r="P125">
            <v>41.375</v>
          </cell>
          <cell r="Q125">
            <v>42.558999999999997</v>
          </cell>
          <cell r="R125">
            <v>46.042000000000002</v>
          </cell>
          <cell r="S125">
            <v>45.841000000000001</v>
          </cell>
          <cell r="T125">
            <v>45.320999999999998</v>
          </cell>
          <cell r="U125">
            <v>43.97</v>
          </cell>
          <cell r="V125">
            <v>38.405999999999999</v>
          </cell>
          <cell r="W125">
            <v>36.774000000000001</v>
          </cell>
          <cell r="X125">
            <v>41.576999999999998</v>
          </cell>
          <cell r="Y125">
            <v>39.268000000000001</v>
          </cell>
          <cell r="Z125">
            <v>35.731999999999999</v>
          </cell>
          <cell r="AA125">
            <v>38.094000000000001</v>
          </cell>
          <cell r="AB125">
            <v>39.277000000000001</v>
          </cell>
          <cell r="AC125">
            <v>38.988</v>
          </cell>
          <cell r="AD125">
            <v>39.195</v>
          </cell>
          <cell r="AE125">
            <v>35.185000000000002</v>
          </cell>
          <cell r="AF125">
            <v>34.770000000000003</v>
          </cell>
          <cell r="AG125">
            <v>35.414999999999999</v>
          </cell>
          <cell r="AH125">
            <v>29.489000000000001</v>
          </cell>
          <cell r="AI125">
            <v>39.491</v>
          </cell>
          <cell r="AJ125">
            <v>34.363</v>
          </cell>
          <cell r="AK125">
            <v>32.095999999999997</v>
          </cell>
          <cell r="AL125">
            <v>32.497</v>
          </cell>
          <cell r="AM125">
            <v>33.905999999999999</v>
          </cell>
          <cell r="AN125">
            <v>36.006</v>
          </cell>
          <cell r="AO125">
            <v>37.945999999999998</v>
          </cell>
          <cell r="AP125">
            <v>39.125</v>
          </cell>
          <cell r="AQ125">
            <v>39.939</v>
          </cell>
          <cell r="AR125">
            <v>38.783090909090909</v>
          </cell>
        </row>
        <row r="126">
          <cell r="A126" t="str">
            <v>Pakistan</v>
          </cell>
          <cell r="B126" t="str">
            <v>General government total expenditure</v>
          </cell>
          <cell r="C126" t="str">
            <v>Percent of GDP</v>
          </cell>
          <cell r="E126" t="str">
            <v>See notes for:  General government total expenditure (National currency).</v>
          </cell>
          <cell r="F126" t="str">
            <v>n/a</v>
          </cell>
          <cell r="G126" t="str">
            <v>n/a</v>
          </cell>
          <cell r="H126" t="str">
            <v>n/a</v>
          </cell>
          <cell r="I126" t="str">
            <v>n/a</v>
          </cell>
          <cell r="J126" t="str">
            <v>n/a</v>
          </cell>
          <cell r="K126" t="str">
            <v>n/a</v>
          </cell>
          <cell r="L126" t="str">
            <v>n/a</v>
          </cell>
          <cell r="M126" t="str">
            <v>n/a</v>
          </cell>
          <cell r="N126" t="str">
            <v>n/a</v>
          </cell>
          <cell r="O126" t="str">
            <v>n/a</v>
          </cell>
          <cell r="P126" t="str">
            <v>n/a</v>
          </cell>
          <cell r="Q126" t="str">
            <v>n/a</v>
          </cell>
          <cell r="R126" t="str">
            <v>n/a</v>
          </cell>
          <cell r="S126">
            <v>22.337</v>
          </cell>
          <cell r="T126">
            <v>19.073</v>
          </cell>
          <cell r="U126">
            <v>18.795999999999999</v>
          </cell>
          <cell r="V126">
            <v>20.207000000000001</v>
          </cell>
          <cell r="W126">
            <v>18.466999999999999</v>
          </cell>
          <cell r="X126">
            <v>18.997</v>
          </cell>
          <cell r="Y126">
            <v>17.806000000000001</v>
          </cell>
          <cell r="Z126">
            <v>18.591000000000001</v>
          </cell>
          <cell r="AA126">
            <v>17.396000000000001</v>
          </cell>
          <cell r="AB126">
            <v>19.454000000000001</v>
          </cell>
          <cell r="AC126">
            <v>17.350999999999999</v>
          </cell>
          <cell r="AD126">
            <v>16.363</v>
          </cell>
          <cell r="AE126">
            <v>17.178000000000001</v>
          </cell>
          <cell r="AF126">
            <v>18.388999999999999</v>
          </cell>
          <cell r="AG126">
            <v>20.754000000000001</v>
          </cell>
          <cell r="AH126">
            <v>22.268999999999998</v>
          </cell>
          <cell r="AI126">
            <v>19.893999999999998</v>
          </cell>
          <cell r="AJ126">
            <v>20.257999999999999</v>
          </cell>
          <cell r="AK126">
            <v>19.123999999999999</v>
          </cell>
          <cell r="AL126">
            <v>19.478000000000002</v>
          </cell>
          <cell r="AM126">
            <v>19.312000000000001</v>
          </cell>
          <cell r="AN126">
            <v>19.158999999999999</v>
          </cell>
          <cell r="AO126">
            <v>19.353999999999999</v>
          </cell>
          <cell r="AP126">
            <v>19.530999999999999</v>
          </cell>
          <cell r="AQ126">
            <v>19.527000000000001</v>
          </cell>
          <cell r="AR126">
            <v>19.089684210526318</v>
          </cell>
        </row>
        <row r="127">
          <cell r="A127" t="str">
            <v>Panama</v>
          </cell>
          <cell r="B127" t="str">
            <v>General government total expenditure</v>
          </cell>
          <cell r="C127" t="str">
            <v>Percent of GDP</v>
          </cell>
          <cell r="E127" t="str">
            <v>See notes for:  General government total expenditure (National currency).</v>
          </cell>
          <cell r="F127" t="str">
            <v>n/a</v>
          </cell>
          <cell r="G127" t="str">
            <v>n/a</v>
          </cell>
          <cell r="H127" t="str">
            <v>n/a</v>
          </cell>
          <cell r="I127" t="str">
            <v>n/a</v>
          </cell>
          <cell r="J127" t="str">
            <v>n/a</v>
          </cell>
          <cell r="K127" t="str">
            <v>n/a</v>
          </cell>
          <cell r="L127" t="str">
            <v>n/a</v>
          </cell>
          <cell r="M127" t="str">
            <v>n/a</v>
          </cell>
          <cell r="N127" t="str">
            <v>n/a</v>
          </cell>
          <cell r="O127" t="str">
            <v>n/a</v>
          </cell>
          <cell r="P127">
            <v>44.566000000000003</v>
          </cell>
          <cell r="Q127">
            <v>22.48</v>
          </cell>
          <cell r="R127">
            <v>29.846</v>
          </cell>
          <cell r="S127">
            <v>36.381</v>
          </cell>
          <cell r="T127">
            <v>8.718</v>
          </cell>
          <cell r="U127">
            <v>17.039000000000001</v>
          </cell>
          <cell r="V127">
            <v>23.254999999999999</v>
          </cell>
          <cell r="W127">
            <v>23.475000000000001</v>
          </cell>
          <cell r="X127">
            <v>25.311</v>
          </cell>
          <cell r="Y127">
            <v>25.486999999999998</v>
          </cell>
          <cell r="Z127">
            <v>25.120999999999999</v>
          </cell>
          <cell r="AA127">
            <v>25.956</v>
          </cell>
          <cell r="AB127">
            <v>25.881</v>
          </cell>
          <cell r="AC127">
            <v>26.177</v>
          </cell>
          <cell r="AD127">
            <v>24.443000000000001</v>
          </cell>
          <cell r="AE127">
            <v>23.498999999999999</v>
          </cell>
          <cell r="AF127">
            <v>23.728999999999999</v>
          </cell>
          <cell r="AG127">
            <v>23.341000000000001</v>
          </cell>
          <cell r="AH127">
            <v>24.475000000000001</v>
          </cell>
          <cell r="AI127">
            <v>25.382000000000001</v>
          </cell>
          <cell r="AJ127">
            <v>26.186</v>
          </cell>
          <cell r="AK127">
            <v>27.193000000000001</v>
          </cell>
          <cell r="AL127">
            <v>26.664999999999999</v>
          </cell>
          <cell r="AM127">
            <v>25.338999999999999</v>
          </cell>
          <cell r="AN127">
            <v>24.600999999999999</v>
          </cell>
          <cell r="AO127">
            <v>24.533000000000001</v>
          </cell>
          <cell r="AP127">
            <v>24.545999999999999</v>
          </cell>
          <cell r="AQ127">
            <v>24.161000000000001</v>
          </cell>
          <cell r="AR127">
            <v>25.36095454545455</v>
          </cell>
        </row>
        <row r="128">
          <cell r="A128" t="str">
            <v>Papua New Guinea</v>
          </cell>
          <cell r="B128" t="str">
            <v>General government total expenditure</v>
          </cell>
          <cell r="C128" t="str">
            <v>Percent of GDP</v>
          </cell>
          <cell r="E128" t="str">
            <v>See notes for:  General government total expenditure (National currency).</v>
          </cell>
          <cell r="F128" t="str">
            <v>n/a</v>
          </cell>
          <cell r="G128" t="str">
            <v>n/a</v>
          </cell>
          <cell r="H128" t="str">
            <v>n/a</v>
          </cell>
          <cell r="I128" t="str">
            <v>n/a</v>
          </cell>
          <cell r="J128" t="str">
            <v>n/a</v>
          </cell>
          <cell r="K128" t="str">
            <v>n/a</v>
          </cell>
          <cell r="L128" t="str">
            <v>n/a</v>
          </cell>
          <cell r="M128" t="str">
            <v>n/a</v>
          </cell>
          <cell r="N128" t="str">
            <v>n/a</v>
          </cell>
          <cell r="O128" t="str">
            <v>n/a</v>
          </cell>
          <cell r="P128">
            <v>37.825000000000003</v>
          </cell>
          <cell r="Q128">
            <v>34.518000000000001</v>
          </cell>
          <cell r="R128">
            <v>35.142000000000003</v>
          </cell>
          <cell r="S128">
            <v>36.308</v>
          </cell>
          <cell r="T128">
            <v>29.744</v>
          </cell>
          <cell r="U128">
            <v>26.356999999999999</v>
          </cell>
          <cell r="V128">
            <v>27.085000000000001</v>
          </cell>
          <cell r="W128">
            <v>31.704000000000001</v>
          </cell>
          <cell r="X128">
            <v>30.881</v>
          </cell>
          <cell r="Y128">
            <v>33.064999999999998</v>
          </cell>
          <cell r="Z128">
            <v>31.541</v>
          </cell>
          <cell r="AA128">
            <v>33.249000000000002</v>
          </cell>
          <cell r="AB128">
            <v>31.271000000000001</v>
          </cell>
          <cell r="AC128">
            <v>28.78</v>
          </cell>
          <cell r="AD128">
            <v>30.492000000000001</v>
          </cell>
          <cell r="AE128">
            <v>32.453000000000003</v>
          </cell>
          <cell r="AF128">
            <v>30.681000000000001</v>
          </cell>
          <cell r="AG128">
            <v>28.318999999999999</v>
          </cell>
          <cell r="AH128">
            <v>30.082000000000001</v>
          </cell>
          <cell r="AI128">
            <v>36.89</v>
          </cell>
          <cell r="AJ128">
            <v>28.4</v>
          </cell>
          <cell r="AK128">
            <v>30.411999999999999</v>
          </cell>
          <cell r="AL128">
            <v>31.568999999999999</v>
          </cell>
          <cell r="AM128">
            <v>30.67</v>
          </cell>
          <cell r="AN128">
            <v>27.626999999999999</v>
          </cell>
          <cell r="AO128">
            <v>20.317</v>
          </cell>
          <cell r="AP128">
            <v>19.873000000000001</v>
          </cell>
          <cell r="AQ128">
            <v>19.513999999999999</v>
          </cell>
          <cell r="AR128">
            <v>31.599954545454548</v>
          </cell>
        </row>
        <row r="129">
          <cell r="A129" t="str">
            <v>Paraguay</v>
          </cell>
          <cell r="B129" t="str">
            <v>General government total expenditure</v>
          </cell>
          <cell r="C129" t="str">
            <v>Percent of GDP</v>
          </cell>
          <cell r="E129" t="str">
            <v>See notes for:  General government total expenditure (National currency).</v>
          </cell>
          <cell r="F129" t="str">
            <v>n/a</v>
          </cell>
          <cell r="G129" t="str">
            <v>n/a</v>
          </cell>
          <cell r="H129" t="str">
            <v>n/a</v>
          </cell>
          <cell r="I129" t="str">
            <v>n/a</v>
          </cell>
          <cell r="J129" t="str">
            <v>n/a</v>
          </cell>
          <cell r="K129" t="str">
            <v>n/a</v>
          </cell>
          <cell r="L129" t="str">
            <v>n/a</v>
          </cell>
          <cell r="M129" t="str">
            <v>n/a</v>
          </cell>
          <cell r="N129" t="str">
            <v>n/a</v>
          </cell>
          <cell r="O129">
            <v>12.679</v>
          </cell>
          <cell r="P129">
            <v>11.292999999999999</v>
          </cell>
          <cell r="Q129">
            <v>14.459</v>
          </cell>
          <cell r="R129">
            <v>17.119</v>
          </cell>
          <cell r="S129">
            <v>16.795999999999999</v>
          </cell>
          <cell r="T129">
            <v>17.05</v>
          </cell>
          <cell r="U129">
            <v>19.734000000000002</v>
          </cell>
          <cell r="V129">
            <v>19.803000000000001</v>
          </cell>
          <cell r="W129">
            <v>22.789000000000001</v>
          </cell>
          <cell r="X129">
            <v>22.547999999999998</v>
          </cell>
          <cell r="Y129">
            <v>24.899000000000001</v>
          </cell>
          <cell r="Z129">
            <v>25.814</v>
          </cell>
          <cell r="AA129">
            <v>22.861999999999998</v>
          </cell>
          <cell r="AB129">
            <v>23.837</v>
          </cell>
          <cell r="AC129">
            <v>20.266999999999999</v>
          </cell>
          <cell r="AD129">
            <v>19.571999999999999</v>
          </cell>
          <cell r="AE129">
            <v>20.577999999999999</v>
          </cell>
          <cell r="AF129">
            <v>20.957000000000001</v>
          </cell>
          <cell r="AG129">
            <v>19.605</v>
          </cell>
          <cell r="AH129">
            <v>17.913</v>
          </cell>
          <cell r="AI129">
            <v>22.696000000000002</v>
          </cell>
          <cell r="AJ129">
            <v>20.6</v>
          </cell>
          <cell r="AK129">
            <v>22.062000000000001</v>
          </cell>
          <cell r="AL129">
            <v>26.215</v>
          </cell>
          <cell r="AM129">
            <v>25.574999999999999</v>
          </cell>
          <cell r="AN129">
            <v>24.216000000000001</v>
          </cell>
          <cell r="AO129">
            <v>23.469000000000001</v>
          </cell>
          <cell r="AP129">
            <v>23.158000000000001</v>
          </cell>
          <cell r="AQ129">
            <v>23.376999999999999</v>
          </cell>
          <cell r="AR129">
            <v>20.147863636363638</v>
          </cell>
        </row>
        <row r="130">
          <cell r="A130" t="str">
            <v>Peru</v>
          </cell>
          <cell r="B130" t="str">
            <v>General government total expenditure</v>
          </cell>
          <cell r="C130" t="str">
            <v>Percent of GDP</v>
          </cell>
          <cell r="E130" t="str">
            <v>See notes for:  General government total expenditure (National currency).</v>
          </cell>
          <cell r="F130" t="str">
            <v>n/a</v>
          </cell>
          <cell r="G130" t="str">
            <v>n/a</v>
          </cell>
          <cell r="H130" t="str">
            <v>n/a</v>
          </cell>
          <cell r="I130" t="str">
            <v>n/a</v>
          </cell>
          <cell r="J130" t="str">
            <v>n/a</v>
          </cell>
          <cell r="K130" t="str">
            <v>n/a</v>
          </cell>
          <cell r="L130" t="str">
            <v>n/a</v>
          </cell>
          <cell r="M130" t="str">
            <v>n/a</v>
          </cell>
          <cell r="N130" t="str">
            <v>n/a</v>
          </cell>
          <cell r="O130" t="str">
            <v>n/a</v>
          </cell>
          <cell r="P130" t="str">
            <v>n/a</v>
          </cell>
          <cell r="Q130" t="str">
            <v>n/a</v>
          </cell>
          <cell r="R130" t="str">
            <v>n/a</v>
          </cell>
          <cell r="S130" t="str">
            <v>n/a</v>
          </cell>
          <cell r="T130" t="str">
            <v>n/a</v>
          </cell>
          <cell r="U130" t="str">
            <v>n/a</v>
          </cell>
          <cell r="V130" t="str">
            <v>n/a</v>
          </cell>
          <cell r="W130" t="str">
            <v>n/a</v>
          </cell>
          <cell r="X130" t="str">
            <v>n/a</v>
          </cell>
          <cell r="Y130" t="str">
            <v>n/a</v>
          </cell>
          <cell r="Z130">
            <v>20.535</v>
          </cell>
          <cell r="AA130">
            <v>19.800999999999998</v>
          </cell>
          <cell r="AB130">
            <v>18.673999999999999</v>
          </cell>
          <cell r="AC130">
            <v>19.187999999999999</v>
          </cell>
          <cell r="AD130">
            <v>18.553999999999998</v>
          </cell>
          <cell r="AE130">
            <v>19.055</v>
          </cell>
          <cell r="AF130">
            <v>18.151</v>
          </cell>
          <cell r="AG130">
            <v>17.716000000000001</v>
          </cell>
          <cell r="AH130">
            <v>18.88</v>
          </cell>
          <cell r="AI130">
            <v>20.853999999999999</v>
          </cell>
          <cell r="AJ130">
            <v>20.273</v>
          </cell>
          <cell r="AK130">
            <v>19.071000000000002</v>
          </cell>
          <cell r="AL130">
            <v>19.771000000000001</v>
          </cell>
          <cell r="AM130">
            <v>20.015000000000001</v>
          </cell>
          <cell r="AN130">
            <v>19.856999999999999</v>
          </cell>
          <cell r="AO130">
            <v>20.016999999999999</v>
          </cell>
          <cell r="AP130">
            <v>19.875</v>
          </cell>
          <cell r="AQ130">
            <v>19.940999999999999</v>
          </cell>
          <cell r="AR130">
            <v>19.229333333333333</v>
          </cell>
        </row>
        <row r="131">
          <cell r="A131" t="str">
            <v>Philippines</v>
          </cell>
          <cell r="B131" t="str">
            <v>General government total expenditure</v>
          </cell>
          <cell r="C131" t="str">
            <v>Percent of GDP</v>
          </cell>
          <cell r="E131" t="str">
            <v>See notes for:  General government total expenditure (National currency).</v>
          </cell>
          <cell r="F131" t="str">
            <v>n/a</v>
          </cell>
          <cell r="G131" t="str">
            <v>n/a</v>
          </cell>
          <cell r="H131" t="str">
            <v>n/a</v>
          </cell>
          <cell r="I131" t="str">
            <v>n/a</v>
          </cell>
          <cell r="J131" t="str">
            <v>n/a</v>
          </cell>
          <cell r="K131" t="str">
            <v>n/a</v>
          </cell>
          <cell r="L131" t="str">
            <v>n/a</v>
          </cell>
          <cell r="M131" t="str">
            <v>n/a</v>
          </cell>
          <cell r="N131" t="str">
            <v>n/a</v>
          </cell>
          <cell r="O131" t="str">
            <v>n/a</v>
          </cell>
          <cell r="P131" t="str">
            <v>n/a</v>
          </cell>
          <cell r="Q131" t="str">
            <v>n/a</v>
          </cell>
          <cell r="R131" t="str">
            <v>n/a</v>
          </cell>
          <cell r="S131" t="str">
            <v>n/a</v>
          </cell>
          <cell r="T131">
            <v>20.28</v>
          </cell>
          <cell r="U131">
            <v>19.689</v>
          </cell>
          <cell r="V131">
            <v>20.231000000000002</v>
          </cell>
          <cell r="W131">
            <v>20.925999999999998</v>
          </cell>
          <cell r="X131">
            <v>20.981000000000002</v>
          </cell>
          <cell r="Y131">
            <v>21.41</v>
          </cell>
          <cell r="Z131">
            <v>21.488</v>
          </cell>
          <cell r="AA131">
            <v>21.748999999999999</v>
          </cell>
          <cell r="AB131">
            <v>21.303000000000001</v>
          </cell>
          <cell r="AC131">
            <v>21.172999999999998</v>
          </cell>
          <cell r="AD131">
            <v>20.14</v>
          </cell>
          <cell r="AE131">
            <v>19.532</v>
          </cell>
          <cell r="AF131">
            <v>19.096</v>
          </cell>
          <cell r="AG131">
            <v>18.989999999999998</v>
          </cell>
          <cell r="AH131">
            <v>18.646999999999998</v>
          </cell>
          <cell r="AI131">
            <v>20.14</v>
          </cell>
          <cell r="AJ131">
            <v>19.244</v>
          </cell>
          <cell r="AK131">
            <v>18.111999999999998</v>
          </cell>
          <cell r="AL131">
            <v>19.189</v>
          </cell>
          <cell r="AM131">
            <v>18.73</v>
          </cell>
          <cell r="AN131">
            <v>18.701000000000001</v>
          </cell>
          <cell r="AO131">
            <v>18.658999999999999</v>
          </cell>
          <cell r="AP131">
            <v>18.722999999999999</v>
          </cell>
          <cell r="AQ131">
            <v>18.79</v>
          </cell>
          <cell r="AR131">
            <v>20.173944444444444</v>
          </cell>
        </row>
        <row r="132">
          <cell r="A132" t="str">
            <v>Poland</v>
          </cell>
          <cell r="B132" t="str">
            <v>General government total expenditure</v>
          </cell>
          <cell r="C132" t="str">
            <v>Percent of GDP</v>
          </cell>
          <cell r="E132" t="str">
            <v>See notes for:  General government total expenditure (National currency).</v>
          </cell>
          <cell r="F132" t="str">
            <v>n/a</v>
          </cell>
          <cell r="G132" t="str">
            <v>n/a</v>
          </cell>
          <cell r="H132" t="str">
            <v>n/a</v>
          </cell>
          <cell r="I132" t="str">
            <v>n/a</v>
          </cell>
          <cell r="J132" t="str">
            <v>n/a</v>
          </cell>
          <cell r="K132" t="str">
            <v>n/a</v>
          </cell>
          <cell r="L132" t="str">
            <v>n/a</v>
          </cell>
          <cell r="M132" t="str">
            <v>n/a</v>
          </cell>
          <cell r="N132" t="str">
            <v>n/a</v>
          </cell>
          <cell r="O132" t="str">
            <v>n/a</v>
          </cell>
          <cell r="P132" t="str">
            <v>n/a</v>
          </cell>
          <cell r="Q132" t="str">
            <v>n/a</v>
          </cell>
          <cell r="R132" t="str">
            <v>n/a</v>
          </cell>
          <cell r="S132" t="str">
            <v>n/a</v>
          </cell>
          <cell r="T132" t="str">
            <v>n/a</v>
          </cell>
          <cell r="U132">
            <v>47.715000000000003</v>
          </cell>
          <cell r="V132">
            <v>51.006</v>
          </cell>
          <cell r="W132">
            <v>46.44</v>
          </cell>
          <cell r="X132">
            <v>44.344000000000001</v>
          </cell>
          <cell r="Y132">
            <v>42.718000000000004</v>
          </cell>
          <cell r="Z132">
            <v>41.081000000000003</v>
          </cell>
          <cell r="AA132">
            <v>43.802999999999997</v>
          </cell>
          <cell r="AB132">
            <v>44.258000000000003</v>
          </cell>
          <cell r="AC132">
            <v>44.677</v>
          </cell>
          <cell r="AD132">
            <v>42.622999999999998</v>
          </cell>
          <cell r="AE132">
            <v>43.44</v>
          </cell>
          <cell r="AF132">
            <v>43.863999999999997</v>
          </cell>
          <cell r="AG132">
            <v>42.186999999999998</v>
          </cell>
          <cell r="AH132">
            <v>43.194000000000003</v>
          </cell>
          <cell r="AI132">
            <v>44.51</v>
          </cell>
          <cell r="AJ132">
            <v>45.366</v>
          </cell>
          <cell r="AK132">
            <v>44.472000000000001</v>
          </cell>
          <cell r="AL132">
            <v>44.012999999999998</v>
          </cell>
          <cell r="AM132">
            <v>43.822000000000003</v>
          </cell>
          <cell r="AN132">
            <v>43.406999999999996</v>
          </cell>
          <cell r="AO132">
            <v>42.914999999999999</v>
          </cell>
          <cell r="AP132">
            <v>42.899000000000001</v>
          </cell>
          <cell r="AQ132">
            <v>42.261000000000003</v>
          </cell>
          <cell r="AR132">
            <v>44.452823529411766</v>
          </cell>
        </row>
        <row r="133">
          <cell r="A133" t="str">
            <v>Portugal</v>
          </cell>
          <cell r="B133" t="str">
            <v>General government total expenditure</v>
          </cell>
          <cell r="C133" t="str">
            <v>Percent of GDP</v>
          </cell>
          <cell r="E133" t="str">
            <v>See notes for:  General government total expenditure (National currency).</v>
          </cell>
          <cell r="F133" t="str">
            <v>n/a</v>
          </cell>
          <cell r="G133" t="str">
            <v>n/a</v>
          </cell>
          <cell r="H133" t="str">
            <v>n/a</v>
          </cell>
          <cell r="I133" t="str">
            <v>n/a</v>
          </cell>
          <cell r="J133" t="str">
            <v>n/a</v>
          </cell>
          <cell r="K133" t="str">
            <v>n/a</v>
          </cell>
          <cell r="L133">
            <v>50.802999999999997</v>
          </cell>
          <cell r="M133">
            <v>44.281999999999996</v>
          </cell>
          <cell r="N133">
            <v>40.835000000000001</v>
          </cell>
          <cell r="O133">
            <v>40.134</v>
          </cell>
          <cell r="P133">
            <v>40.825000000000003</v>
          </cell>
          <cell r="Q133">
            <v>44.481000000000002</v>
          </cell>
          <cell r="R133">
            <v>46.686</v>
          </cell>
          <cell r="S133">
            <v>45.003</v>
          </cell>
          <cell r="T133">
            <v>41.402999999999999</v>
          </cell>
          <cell r="U133">
            <v>41.24</v>
          </cell>
          <cell r="V133">
            <v>42.011000000000003</v>
          </cell>
          <cell r="W133">
            <v>41.073</v>
          </cell>
          <cell r="X133">
            <v>40.716000000000001</v>
          </cell>
          <cell r="Y133">
            <v>40.896999999999998</v>
          </cell>
          <cell r="Z133">
            <v>41.029000000000003</v>
          </cell>
          <cell r="AA133">
            <v>42.375</v>
          </cell>
          <cell r="AB133">
            <v>42.179000000000002</v>
          </cell>
          <cell r="AC133">
            <v>43.643000000000001</v>
          </cell>
          <cell r="AD133">
            <v>44.526000000000003</v>
          </cell>
          <cell r="AE133">
            <v>45.61</v>
          </cell>
          <cell r="AF133">
            <v>44.363999999999997</v>
          </cell>
          <cell r="AG133">
            <v>44.362000000000002</v>
          </cell>
          <cell r="AH133">
            <v>44.816000000000003</v>
          </cell>
          <cell r="AI133">
            <v>49.914000000000001</v>
          </cell>
          <cell r="AJ133">
            <v>51.414000000000001</v>
          </cell>
          <cell r="AK133">
            <v>48.71</v>
          </cell>
          <cell r="AL133">
            <v>47.350999999999999</v>
          </cell>
          <cell r="AM133">
            <v>45.595999999999997</v>
          </cell>
          <cell r="AN133">
            <v>44.529000000000003</v>
          </cell>
          <cell r="AO133">
            <v>43.962000000000003</v>
          </cell>
          <cell r="AP133">
            <v>43.75</v>
          </cell>
          <cell r="AQ133">
            <v>43.685000000000002</v>
          </cell>
          <cell r="AR133">
            <v>43.967136363636364</v>
          </cell>
        </row>
        <row r="134">
          <cell r="A134" t="str">
            <v>Qatar</v>
          </cell>
          <cell r="B134" t="str">
            <v>General government total expenditure</v>
          </cell>
          <cell r="C134" t="str">
            <v>Percent of GDP</v>
          </cell>
          <cell r="E134" t="str">
            <v>See notes for:  General government total expenditure (National currency).</v>
          </cell>
          <cell r="F134" t="str">
            <v>n/a</v>
          </cell>
          <cell r="G134" t="str">
            <v>n/a</v>
          </cell>
          <cell r="H134" t="str">
            <v>n/a</v>
          </cell>
          <cell r="I134" t="str">
            <v>n/a</v>
          </cell>
          <cell r="J134" t="str">
            <v>n/a</v>
          </cell>
          <cell r="K134" t="str">
            <v>n/a</v>
          </cell>
          <cell r="L134" t="str">
            <v>n/a</v>
          </cell>
          <cell r="M134" t="str">
            <v>n/a</v>
          </cell>
          <cell r="N134" t="str">
            <v>n/a</v>
          </cell>
          <cell r="O134" t="str">
            <v>n/a</v>
          </cell>
          <cell r="P134">
            <v>43.247</v>
          </cell>
          <cell r="Q134">
            <v>45.735999999999997</v>
          </cell>
          <cell r="R134">
            <v>46.978000000000002</v>
          </cell>
          <cell r="S134">
            <v>51.058999999999997</v>
          </cell>
          <cell r="T134">
            <v>46.412999999999997</v>
          </cell>
          <cell r="U134">
            <v>43.121000000000002</v>
          </cell>
          <cell r="V134">
            <v>46.829000000000001</v>
          </cell>
          <cell r="W134">
            <v>43.820999999999998</v>
          </cell>
          <cell r="X134">
            <v>42.860999999999997</v>
          </cell>
          <cell r="Y134">
            <v>35.103999999999999</v>
          </cell>
          <cell r="Z134">
            <v>31.489000000000001</v>
          </cell>
          <cell r="AA134">
            <v>31.303999999999998</v>
          </cell>
          <cell r="AB134">
            <v>30.693999999999999</v>
          </cell>
          <cell r="AC134">
            <v>27.073</v>
          </cell>
          <cell r="AD134">
            <v>28.395</v>
          </cell>
          <cell r="AE134">
            <v>28.701000000000001</v>
          </cell>
          <cell r="AF134">
            <v>28.163</v>
          </cell>
          <cell r="AG134">
            <v>26.798999999999999</v>
          </cell>
          <cell r="AH134">
            <v>24.651</v>
          </cell>
          <cell r="AI134">
            <v>29.972000000000001</v>
          </cell>
          <cell r="AJ134">
            <v>28.146000000000001</v>
          </cell>
          <cell r="AK134">
            <v>25.052</v>
          </cell>
          <cell r="AL134">
            <v>25.927</v>
          </cell>
          <cell r="AM134">
            <v>28.158999999999999</v>
          </cell>
          <cell r="AN134">
            <v>29.1</v>
          </cell>
          <cell r="AO134">
            <v>30.003</v>
          </cell>
          <cell r="AP134">
            <v>30.059000000000001</v>
          </cell>
          <cell r="AQ134">
            <v>29.454000000000001</v>
          </cell>
          <cell r="AR134">
            <v>35.709454545454534</v>
          </cell>
        </row>
        <row r="135">
          <cell r="A135" t="str">
            <v>Romania</v>
          </cell>
          <cell r="B135" t="str">
            <v>General government total expenditure</v>
          </cell>
          <cell r="C135" t="str">
            <v>Percent of GDP</v>
          </cell>
          <cell r="E135" t="str">
            <v>See notes for:  General government total expenditure (National currency).</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t="str">
            <v>n/a</v>
          </cell>
          <cell r="R135" t="str">
            <v>n/a</v>
          </cell>
          <cell r="S135" t="str">
            <v>n/a</v>
          </cell>
          <cell r="T135" t="str">
            <v>n/a</v>
          </cell>
          <cell r="U135" t="str">
            <v>n/a</v>
          </cell>
          <cell r="V135" t="str">
            <v>n/a</v>
          </cell>
          <cell r="W135" t="str">
            <v>n/a</v>
          </cell>
          <cell r="X135" t="str">
            <v>n/a</v>
          </cell>
          <cell r="Y135" t="str">
            <v>n/a</v>
          </cell>
          <cell r="Z135">
            <v>34.988</v>
          </cell>
          <cell r="AA135">
            <v>33.008000000000003</v>
          </cell>
          <cell r="AB135">
            <v>32.136000000000003</v>
          </cell>
          <cell r="AC135">
            <v>30.928000000000001</v>
          </cell>
          <cell r="AD135">
            <v>33.29</v>
          </cell>
          <cell r="AE135">
            <v>32.067</v>
          </cell>
          <cell r="AF135">
            <v>33.671999999999997</v>
          </cell>
          <cell r="AG135">
            <v>35.369999999999997</v>
          </cell>
          <cell r="AH135">
            <v>36.994</v>
          </cell>
          <cell r="AI135">
            <v>38.469000000000001</v>
          </cell>
          <cell r="AJ135">
            <v>38.704999999999998</v>
          </cell>
          <cell r="AK135">
            <v>35.503</v>
          </cell>
          <cell r="AL135">
            <v>34.046999999999997</v>
          </cell>
          <cell r="AM135">
            <v>33.463000000000001</v>
          </cell>
          <cell r="AN135">
            <v>33.573999999999998</v>
          </cell>
          <cell r="AO135">
            <v>33.616999999999997</v>
          </cell>
          <cell r="AP135">
            <v>33.698</v>
          </cell>
          <cell r="AQ135">
            <v>33.762</v>
          </cell>
          <cell r="AR135">
            <v>34.594166666666659</v>
          </cell>
        </row>
        <row r="136">
          <cell r="A136" t="str">
            <v>Russia</v>
          </cell>
          <cell r="B136" t="str">
            <v>General government total expenditure</v>
          </cell>
          <cell r="C136" t="str">
            <v>Percent of GDP</v>
          </cell>
          <cell r="E136" t="str">
            <v>See notes for:  General government total expenditure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t="str">
            <v>n/a</v>
          </cell>
          <cell r="T136" t="str">
            <v>n/a</v>
          </cell>
          <cell r="U136" t="str">
            <v>n/a</v>
          </cell>
          <cell r="V136" t="str">
            <v>n/a</v>
          </cell>
          <cell r="W136" t="str">
            <v>n/a</v>
          </cell>
          <cell r="X136">
            <v>42.52</v>
          </cell>
          <cell r="Y136">
            <v>36.737000000000002</v>
          </cell>
          <cell r="Z136">
            <v>32.840000000000003</v>
          </cell>
          <cell r="AA136">
            <v>33.712000000000003</v>
          </cell>
          <cell r="AB136">
            <v>36.271999999999998</v>
          </cell>
          <cell r="AC136">
            <v>34.927999999999997</v>
          </cell>
          <cell r="AD136">
            <v>31.745999999999999</v>
          </cell>
          <cell r="AE136">
            <v>32.802999999999997</v>
          </cell>
          <cell r="AF136">
            <v>31.146999999999998</v>
          </cell>
          <cell r="AG136">
            <v>33.101999999999997</v>
          </cell>
          <cell r="AH136">
            <v>34.298000000000002</v>
          </cell>
          <cell r="AI136">
            <v>41.351999999999997</v>
          </cell>
          <cell r="AJ136">
            <v>39.003999999999998</v>
          </cell>
          <cell r="AK136">
            <v>36.795000000000002</v>
          </cell>
          <cell r="AL136">
            <v>38.136000000000003</v>
          </cell>
          <cell r="AM136">
            <v>37.137999999999998</v>
          </cell>
          <cell r="AN136">
            <v>36.545000000000002</v>
          </cell>
          <cell r="AO136">
            <v>36.448999999999998</v>
          </cell>
          <cell r="AP136">
            <v>36.359000000000002</v>
          </cell>
          <cell r="AQ136">
            <v>36.253999999999998</v>
          </cell>
          <cell r="AR136">
            <v>35.51828571428571</v>
          </cell>
        </row>
        <row r="137">
          <cell r="A137" t="str">
            <v>Rwanda</v>
          </cell>
          <cell r="B137" t="str">
            <v>General government total expenditure</v>
          </cell>
          <cell r="C137" t="str">
            <v>Percent of GDP</v>
          </cell>
          <cell r="E137" t="str">
            <v>See notes for:  General government total expenditure (National currency).</v>
          </cell>
          <cell r="F137" t="str">
            <v>n/a</v>
          </cell>
          <cell r="G137" t="str">
            <v>n/a</v>
          </cell>
          <cell r="H137" t="str">
            <v>n/a</v>
          </cell>
          <cell r="I137" t="str">
            <v>n/a</v>
          </cell>
          <cell r="J137" t="str">
            <v>n/a</v>
          </cell>
          <cell r="K137" t="str">
            <v>n/a</v>
          </cell>
          <cell r="L137" t="str">
            <v>n/a</v>
          </cell>
          <cell r="M137" t="str">
            <v>n/a</v>
          </cell>
          <cell r="N137" t="str">
            <v>n/a</v>
          </cell>
          <cell r="O137" t="str">
            <v>n/a</v>
          </cell>
          <cell r="P137" t="str">
            <v>n/a</v>
          </cell>
          <cell r="Q137" t="str">
            <v>n/a</v>
          </cell>
          <cell r="R137">
            <v>27.966999999999999</v>
          </cell>
          <cell r="S137">
            <v>24.094000000000001</v>
          </cell>
          <cell r="T137">
            <v>15.832000000000001</v>
          </cell>
          <cell r="U137">
            <v>21.391999999999999</v>
          </cell>
          <cell r="V137">
            <v>23.137</v>
          </cell>
          <cell r="W137">
            <v>20.143000000000001</v>
          </cell>
          <cell r="X137">
            <v>19.413</v>
          </cell>
          <cell r="Y137">
            <v>20.896999999999998</v>
          </cell>
          <cell r="Z137">
            <v>19.411999999999999</v>
          </cell>
          <cell r="AA137">
            <v>21.222000000000001</v>
          </cell>
          <cell r="AB137">
            <v>21.827999999999999</v>
          </cell>
          <cell r="AC137">
            <v>21.356999999999999</v>
          </cell>
          <cell r="AD137">
            <v>21.344999999999999</v>
          </cell>
          <cell r="AE137">
            <v>23.358000000000001</v>
          </cell>
          <cell r="AF137">
            <v>21.725000000000001</v>
          </cell>
          <cell r="AG137">
            <v>23.06</v>
          </cell>
          <cell r="AH137">
            <v>24.803000000000001</v>
          </cell>
          <cell r="AI137">
            <v>24.280999999999999</v>
          </cell>
          <cell r="AJ137">
            <v>26.422000000000001</v>
          </cell>
          <cell r="AK137">
            <v>28.34</v>
          </cell>
          <cell r="AL137">
            <v>25.911999999999999</v>
          </cell>
          <cell r="AM137">
            <v>24.381</v>
          </cell>
          <cell r="AN137">
            <v>23.135999999999999</v>
          </cell>
          <cell r="AO137">
            <v>22.800999999999998</v>
          </cell>
          <cell r="AP137">
            <v>22.106000000000002</v>
          </cell>
          <cell r="AQ137">
            <v>21.605</v>
          </cell>
          <cell r="AR137">
            <v>22.5014</v>
          </cell>
        </row>
        <row r="138">
          <cell r="A138" t="str">
            <v>Samoa</v>
          </cell>
          <cell r="B138" t="str">
            <v>General government total expenditure</v>
          </cell>
          <cell r="C138" t="str">
            <v>Percent of GDP</v>
          </cell>
          <cell r="E138" t="str">
            <v>See notes for:  General government total expenditure (National currency).</v>
          </cell>
          <cell r="F138" t="str">
            <v>n/a</v>
          </cell>
          <cell r="G138" t="str">
            <v>n/a</v>
          </cell>
          <cell r="H138" t="str">
            <v>n/a</v>
          </cell>
          <cell r="I138" t="str">
            <v>n/a</v>
          </cell>
          <cell r="J138" t="str">
            <v>n/a</v>
          </cell>
          <cell r="K138" t="str">
            <v>n/a</v>
          </cell>
          <cell r="L138" t="str">
            <v>n/a</v>
          </cell>
          <cell r="M138" t="str">
            <v>n/a</v>
          </cell>
          <cell r="N138" t="str">
            <v>n/a</v>
          </cell>
          <cell r="O138" t="str">
            <v>n/a</v>
          </cell>
          <cell r="P138" t="str">
            <v>n/a</v>
          </cell>
          <cell r="Q138" t="str">
            <v>n/a</v>
          </cell>
          <cell r="R138" t="str">
            <v>n/a</v>
          </cell>
          <cell r="S138" t="str">
            <v>n/a</v>
          </cell>
          <cell r="T138" t="str">
            <v>n/a</v>
          </cell>
          <cell r="U138" t="str">
            <v>n/a</v>
          </cell>
          <cell r="V138" t="str">
            <v>n/a</v>
          </cell>
          <cell r="W138" t="str">
            <v>n/a</v>
          </cell>
          <cell r="X138">
            <v>32.996000000000002</v>
          </cell>
          <cell r="Y138">
            <v>39.655999999999999</v>
          </cell>
          <cell r="Z138">
            <v>35.722000000000001</v>
          </cell>
          <cell r="AA138">
            <v>35.030999999999999</v>
          </cell>
          <cell r="AB138">
            <v>35.895000000000003</v>
          </cell>
          <cell r="AC138">
            <v>33.630000000000003</v>
          </cell>
          <cell r="AD138">
            <v>32.286000000000001</v>
          </cell>
          <cell r="AE138">
            <v>36.055</v>
          </cell>
          <cell r="AF138">
            <v>32.338000000000001</v>
          </cell>
          <cell r="AG138">
            <v>35.942</v>
          </cell>
          <cell r="AH138">
            <v>33.027999999999999</v>
          </cell>
          <cell r="AI138">
            <v>38.750999999999998</v>
          </cell>
          <cell r="AJ138">
            <v>46.817</v>
          </cell>
          <cell r="AK138">
            <v>44.156999999999996</v>
          </cell>
          <cell r="AL138">
            <v>41.01</v>
          </cell>
          <cell r="AM138">
            <v>39.255000000000003</v>
          </cell>
          <cell r="AN138">
            <v>38.238999999999997</v>
          </cell>
          <cell r="AO138">
            <v>36.945</v>
          </cell>
          <cell r="AP138">
            <v>35.738</v>
          </cell>
          <cell r="AQ138">
            <v>34.499000000000002</v>
          </cell>
          <cell r="AR138">
            <v>36.593142857142865</v>
          </cell>
        </row>
        <row r="139">
          <cell r="A139" t="str">
            <v>São Tomé and Príncipe</v>
          </cell>
          <cell r="B139" t="str">
            <v>General government total expenditure</v>
          </cell>
          <cell r="C139" t="str">
            <v>Percent of GDP</v>
          </cell>
          <cell r="E139" t="str">
            <v>See notes for:  General government total expenditure (National currency).</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10.791</v>
          </cell>
          <cell r="AA139">
            <v>49.680999999999997</v>
          </cell>
          <cell r="AB139">
            <v>42.598999999999997</v>
          </cell>
          <cell r="AC139">
            <v>44.143999999999998</v>
          </cell>
          <cell r="AD139">
            <v>50.881</v>
          </cell>
          <cell r="AE139">
            <v>40.619</v>
          </cell>
          <cell r="AF139">
            <v>46.543999999999997</v>
          </cell>
          <cell r="AG139">
            <v>40.097999999999999</v>
          </cell>
          <cell r="AH139">
            <v>31.202999999999999</v>
          </cell>
          <cell r="AI139">
            <v>49.649000000000001</v>
          </cell>
          <cell r="AJ139">
            <v>49.055999999999997</v>
          </cell>
          <cell r="AK139">
            <v>47.393000000000001</v>
          </cell>
          <cell r="AL139">
            <v>38.734999999999999</v>
          </cell>
          <cell r="AM139">
            <v>34.619</v>
          </cell>
          <cell r="AN139">
            <v>34.15</v>
          </cell>
          <cell r="AO139">
            <v>23.690999999999999</v>
          </cell>
          <cell r="AP139">
            <v>23.123000000000001</v>
          </cell>
          <cell r="AQ139">
            <v>23.369</v>
          </cell>
          <cell r="AR139">
            <v>41.88816666666667</v>
          </cell>
        </row>
        <row r="140">
          <cell r="A140" t="str">
            <v>Saudi Arabia</v>
          </cell>
          <cell r="B140" t="str">
            <v>General government total expenditure</v>
          </cell>
          <cell r="C140" t="str">
            <v>Percent of GDP</v>
          </cell>
          <cell r="E140" t="str">
            <v>See notes for:  General government total expenditure (National currency).</v>
          </cell>
          <cell r="F140" t="str">
            <v>n/a</v>
          </cell>
          <cell r="G140" t="str">
            <v>n/a</v>
          </cell>
          <cell r="H140" t="str">
            <v>n/a</v>
          </cell>
          <cell r="I140" t="str">
            <v>n/a</v>
          </cell>
          <cell r="J140" t="str">
            <v>n/a</v>
          </cell>
          <cell r="K140" t="str">
            <v>n/a</v>
          </cell>
          <cell r="L140" t="str">
            <v>n/a</v>
          </cell>
          <cell r="M140" t="str">
            <v>n/a</v>
          </cell>
          <cell r="N140" t="str">
            <v>n/a</v>
          </cell>
          <cell r="O140" t="str">
            <v>n/a</v>
          </cell>
          <cell r="P140" t="str">
            <v>n/a</v>
          </cell>
          <cell r="Q140" t="str">
            <v>n/a</v>
          </cell>
          <cell r="R140" t="str">
            <v>n/a</v>
          </cell>
          <cell r="S140" t="str">
            <v>n/a</v>
          </cell>
          <cell r="T140" t="str">
            <v>n/a</v>
          </cell>
          <cell r="U140" t="str">
            <v>n/a</v>
          </cell>
          <cell r="V140" t="str">
            <v>n/a</v>
          </cell>
          <cell r="W140" t="str">
            <v>n/a</v>
          </cell>
          <cell r="X140" t="str">
            <v>n/a</v>
          </cell>
          <cell r="Y140">
            <v>32.795000000000002</v>
          </cell>
          <cell r="Z140">
            <v>35.612000000000002</v>
          </cell>
          <cell r="AA140">
            <v>39.590000000000003</v>
          </cell>
          <cell r="AB140">
            <v>38.853000000000002</v>
          </cell>
          <cell r="AC140">
            <v>35.887</v>
          </cell>
          <cell r="AD140">
            <v>36.101999999999997</v>
          </cell>
          <cell r="AE140">
            <v>32.070999999999998</v>
          </cell>
          <cell r="AF140">
            <v>31.963000000000001</v>
          </cell>
          <cell r="AG140">
            <v>34.598999999999997</v>
          </cell>
          <cell r="AH140">
            <v>31.605</v>
          </cell>
          <cell r="AI140">
            <v>45.600999999999999</v>
          </cell>
          <cell r="AJ140">
            <v>42.040999999999997</v>
          </cell>
          <cell r="AK140">
            <v>39.896999999999998</v>
          </cell>
          <cell r="AL140">
            <v>35.103000000000002</v>
          </cell>
          <cell r="AM140">
            <v>38.566000000000003</v>
          </cell>
          <cell r="AN140">
            <v>39.668999999999997</v>
          </cell>
          <cell r="AO140">
            <v>40.921999999999997</v>
          </cell>
          <cell r="AP140">
            <v>42.741999999999997</v>
          </cell>
          <cell r="AQ140">
            <v>41.991999999999997</v>
          </cell>
          <cell r="AR140">
            <v>36.662769230769236</v>
          </cell>
        </row>
        <row r="141">
          <cell r="A141" t="str">
            <v>Senegal</v>
          </cell>
          <cell r="B141" t="str">
            <v>General government total expenditure</v>
          </cell>
          <cell r="C141" t="str">
            <v>Percent of GDP</v>
          </cell>
          <cell r="E141" t="str">
            <v>See notes for:  General government total expenditure (National currency).</v>
          </cell>
          <cell r="F141" t="str">
            <v>n/a</v>
          </cell>
          <cell r="G141" t="str">
            <v>n/a</v>
          </cell>
          <cell r="H141" t="str">
            <v>n/a</v>
          </cell>
          <cell r="I141" t="str">
            <v>n/a</v>
          </cell>
          <cell r="J141" t="str">
            <v>n/a</v>
          </cell>
          <cell r="K141" t="str">
            <v>n/a</v>
          </cell>
          <cell r="L141" t="str">
            <v>n/a</v>
          </cell>
          <cell r="M141" t="str">
            <v>n/a</v>
          </cell>
          <cell r="N141" t="str">
            <v>n/a</v>
          </cell>
          <cell r="O141" t="str">
            <v>n/a</v>
          </cell>
          <cell r="P141" t="str">
            <v>n/a</v>
          </cell>
          <cell r="Q141" t="str">
            <v>n/a</v>
          </cell>
          <cell r="R141" t="str">
            <v>n/a</v>
          </cell>
          <cell r="S141" t="str">
            <v>n/a</v>
          </cell>
          <cell r="T141" t="str">
            <v>n/a</v>
          </cell>
          <cell r="U141" t="str">
            <v>n/a</v>
          </cell>
          <cell r="V141" t="str">
            <v>n/a</v>
          </cell>
          <cell r="W141" t="str">
            <v>n/a</v>
          </cell>
          <cell r="X141" t="str">
            <v>n/a</v>
          </cell>
          <cell r="Y141" t="str">
            <v>n/a</v>
          </cell>
          <cell r="Z141">
            <v>17.920999999999999</v>
          </cell>
          <cell r="AA141">
            <v>20.945</v>
          </cell>
          <cell r="AB141">
            <v>20.283999999999999</v>
          </cell>
          <cell r="AC141">
            <v>21.774000000000001</v>
          </cell>
          <cell r="AD141">
            <v>22.725000000000001</v>
          </cell>
          <cell r="AE141">
            <v>23.593</v>
          </cell>
          <cell r="AF141">
            <v>26.581</v>
          </cell>
          <cell r="AG141">
            <v>27.46</v>
          </cell>
          <cell r="AH141">
            <v>26.256</v>
          </cell>
          <cell r="AI141">
            <v>26.597000000000001</v>
          </cell>
          <cell r="AJ141">
            <v>27.178000000000001</v>
          </cell>
          <cell r="AK141">
            <v>28.501000000000001</v>
          </cell>
          <cell r="AL141">
            <v>29.498000000000001</v>
          </cell>
          <cell r="AM141">
            <v>28.035</v>
          </cell>
          <cell r="AN141">
            <v>27.692</v>
          </cell>
          <cell r="AO141">
            <v>27.087</v>
          </cell>
          <cell r="AP141">
            <v>26.654</v>
          </cell>
          <cell r="AQ141">
            <v>26.574999999999999</v>
          </cell>
          <cell r="AR141">
            <v>24.151250000000001</v>
          </cell>
        </row>
        <row r="142">
          <cell r="A142" t="str">
            <v>Serbia</v>
          </cell>
          <cell r="B142" t="str">
            <v>General government total expenditure</v>
          </cell>
          <cell r="C142" t="str">
            <v>Percent of GDP</v>
          </cell>
          <cell r="E142" t="str">
            <v>See notes for:  General government total expenditure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t="str">
            <v>n/a</v>
          </cell>
          <cell r="Z142">
            <v>33.723999999999997</v>
          </cell>
          <cell r="AA142">
            <v>36.411999999999999</v>
          </cell>
          <cell r="AB142">
            <v>45.783000000000001</v>
          </cell>
          <cell r="AC142">
            <v>45.41</v>
          </cell>
          <cell r="AD142">
            <v>42.917999999999999</v>
          </cell>
          <cell r="AE142">
            <v>41.893999999999998</v>
          </cell>
          <cell r="AF142">
            <v>45.243000000000002</v>
          </cell>
          <cell r="AG142">
            <v>45.323</v>
          </cell>
          <cell r="AH142">
            <v>44.787999999999997</v>
          </cell>
          <cell r="AI142">
            <v>45.981000000000002</v>
          </cell>
          <cell r="AJ142">
            <v>44.554000000000002</v>
          </cell>
          <cell r="AK142">
            <v>43.475999999999999</v>
          </cell>
          <cell r="AL142">
            <v>44.037999999999997</v>
          </cell>
          <cell r="AM142">
            <v>43.723999999999997</v>
          </cell>
          <cell r="AN142">
            <v>43.067999999999998</v>
          </cell>
          <cell r="AO142">
            <v>42.463000000000001</v>
          </cell>
          <cell r="AP142">
            <v>42.106999999999999</v>
          </cell>
          <cell r="AQ142">
            <v>42.034999999999997</v>
          </cell>
          <cell r="AR142">
            <v>42.958833333333331</v>
          </cell>
        </row>
        <row r="143">
          <cell r="A143" t="str">
            <v>Seychelles</v>
          </cell>
          <cell r="B143" t="str">
            <v>General government total expenditure</v>
          </cell>
          <cell r="C143" t="str">
            <v>Percent of GDP</v>
          </cell>
          <cell r="E143" t="str">
            <v>See notes for:  General government total expenditure (National currency).</v>
          </cell>
          <cell r="F143" t="str">
            <v>n/a</v>
          </cell>
          <cell r="G143" t="str">
            <v>n/a</v>
          </cell>
          <cell r="H143" t="str">
            <v>n/a</v>
          </cell>
          <cell r="I143">
            <v>47.93</v>
          </cell>
          <cell r="J143">
            <v>50.529000000000003</v>
          </cell>
          <cell r="K143">
            <v>53.042000000000002</v>
          </cell>
          <cell r="L143">
            <v>58.005000000000003</v>
          </cell>
          <cell r="M143">
            <v>49.703000000000003</v>
          </cell>
          <cell r="N143">
            <v>46.747</v>
          </cell>
          <cell r="O143">
            <v>51.673000000000002</v>
          </cell>
          <cell r="P143">
            <v>46.063000000000002</v>
          </cell>
          <cell r="Q143">
            <v>52.189</v>
          </cell>
          <cell r="R143">
            <v>50.850999999999999</v>
          </cell>
          <cell r="S143">
            <v>60.488</v>
          </cell>
          <cell r="T143">
            <v>63.92</v>
          </cell>
          <cell r="U143">
            <v>53.963000000000001</v>
          </cell>
          <cell r="V143">
            <v>59.71</v>
          </cell>
          <cell r="W143">
            <v>55.622</v>
          </cell>
          <cell r="X143">
            <v>61.247999999999998</v>
          </cell>
          <cell r="Y143">
            <v>57.186999999999998</v>
          </cell>
          <cell r="Z143">
            <v>56.011000000000003</v>
          </cell>
          <cell r="AA143">
            <v>47.421999999999997</v>
          </cell>
          <cell r="AB143">
            <v>56.628999999999998</v>
          </cell>
          <cell r="AC143">
            <v>46.557000000000002</v>
          </cell>
          <cell r="AD143">
            <v>41.66</v>
          </cell>
          <cell r="AE143">
            <v>38.932000000000002</v>
          </cell>
          <cell r="AF143">
            <v>46.182000000000002</v>
          </cell>
          <cell r="AG143">
            <v>41.262999999999998</v>
          </cell>
          <cell r="AH143">
            <v>29.536000000000001</v>
          </cell>
          <cell r="AI143">
            <v>34.375</v>
          </cell>
          <cell r="AJ143">
            <v>36.170999999999999</v>
          </cell>
          <cell r="AK143">
            <v>37.887</v>
          </cell>
          <cell r="AL143">
            <v>38.508000000000003</v>
          </cell>
          <cell r="AM143">
            <v>35.649000000000001</v>
          </cell>
          <cell r="AN143">
            <v>35.201999999999998</v>
          </cell>
          <cell r="AO143">
            <v>34.573</v>
          </cell>
          <cell r="AP143">
            <v>34.131</v>
          </cell>
          <cell r="AQ143">
            <v>33.610999999999997</v>
          </cell>
          <cell r="AR143">
            <v>48.812090909090905</v>
          </cell>
        </row>
        <row r="144">
          <cell r="A144" t="str">
            <v>Sierra Leone</v>
          </cell>
          <cell r="B144" t="str">
            <v>General government total expenditure</v>
          </cell>
          <cell r="C144" t="str">
            <v>Percent of GDP</v>
          </cell>
          <cell r="E144" t="str">
            <v>See notes for:  General government total expenditure (National currency).</v>
          </cell>
          <cell r="F144" t="str">
            <v>n/a</v>
          </cell>
          <cell r="G144" t="str">
            <v>n/a</v>
          </cell>
          <cell r="H144" t="str">
            <v>n/a</v>
          </cell>
          <cell r="I144" t="str">
            <v>n/a</v>
          </cell>
          <cell r="J144" t="str">
            <v>n/a</v>
          </cell>
          <cell r="K144" t="str">
            <v>n/a</v>
          </cell>
          <cell r="L144" t="str">
            <v>n/a</v>
          </cell>
          <cell r="M144" t="str">
            <v>n/a</v>
          </cell>
          <cell r="N144" t="str">
            <v>n/a</v>
          </cell>
          <cell r="O144" t="str">
            <v>n/a</v>
          </cell>
          <cell r="P144" t="str">
            <v>n/a</v>
          </cell>
          <cell r="Q144" t="str">
            <v>n/a</v>
          </cell>
          <cell r="R144" t="str">
            <v>n/a</v>
          </cell>
          <cell r="S144" t="str">
            <v>n/a</v>
          </cell>
          <cell r="T144" t="str">
            <v>n/a</v>
          </cell>
          <cell r="U144" t="str">
            <v>n/a</v>
          </cell>
          <cell r="V144" t="str">
            <v>n/a</v>
          </cell>
          <cell r="W144" t="str">
            <v>n/a</v>
          </cell>
          <cell r="X144" t="str">
            <v>n/a</v>
          </cell>
          <cell r="Y144" t="str">
            <v>n/a</v>
          </cell>
          <cell r="Z144">
            <v>27.864999999999998</v>
          </cell>
          <cell r="AA144">
            <v>29.483000000000001</v>
          </cell>
          <cell r="AB144">
            <v>28.556999999999999</v>
          </cell>
          <cell r="AC144">
            <v>26.792999999999999</v>
          </cell>
          <cell r="AD144">
            <v>24.771999999999998</v>
          </cell>
          <cell r="AE144">
            <v>24.507000000000001</v>
          </cell>
          <cell r="AF144">
            <v>22.664000000000001</v>
          </cell>
          <cell r="AG144">
            <v>16.806999999999999</v>
          </cell>
          <cell r="AH144">
            <v>20.725000000000001</v>
          </cell>
          <cell r="AI144">
            <v>22.937000000000001</v>
          </cell>
          <cell r="AJ144">
            <v>27.295999999999999</v>
          </cell>
          <cell r="AK144">
            <v>28.332999999999998</v>
          </cell>
          <cell r="AL144">
            <v>19.323</v>
          </cell>
          <cell r="AM144">
            <v>17.425999999999998</v>
          </cell>
          <cell r="AN144">
            <v>16.809999999999999</v>
          </cell>
          <cell r="AO144">
            <v>17.141999999999999</v>
          </cell>
          <cell r="AP144">
            <v>17.497</v>
          </cell>
          <cell r="AQ144">
            <v>17.797000000000001</v>
          </cell>
          <cell r="AR144">
            <v>25.061583333333335</v>
          </cell>
        </row>
        <row r="145">
          <cell r="A145" t="str">
            <v>Singapore</v>
          </cell>
          <cell r="B145" t="str">
            <v>General government total expenditure</v>
          </cell>
          <cell r="C145" t="str">
            <v>Percent of GDP</v>
          </cell>
          <cell r="E145" t="str">
            <v>See notes for:  General government total expenditure (National currency).</v>
          </cell>
          <cell r="F145" t="str">
            <v>n/a</v>
          </cell>
          <cell r="G145" t="str">
            <v>n/a</v>
          </cell>
          <cell r="H145" t="str">
            <v>n/a</v>
          </cell>
          <cell r="I145" t="str">
            <v>n/a</v>
          </cell>
          <cell r="J145" t="str">
            <v>n/a</v>
          </cell>
          <cell r="K145" t="str">
            <v>n/a</v>
          </cell>
          <cell r="L145" t="str">
            <v>n/a</v>
          </cell>
          <cell r="M145" t="str">
            <v>n/a</v>
          </cell>
          <cell r="N145" t="str">
            <v>n/a</v>
          </cell>
          <cell r="O145" t="str">
            <v>n/a</v>
          </cell>
          <cell r="P145">
            <v>18.178000000000001</v>
          </cell>
          <cell r="Q145">
            <v>19.25</v>
          </cell>
          <cell r="R145">
            <v>16.895</v>
          </cell>
          <cell r="S145">
            <v>16.902999999999999</v>
          </cell>
          <cell r="T145">
            <v>18.966000000000001</v>
          </cell>
          <cell r="U145">
            <v>20.568000000000001</v>
          </cell>
          <cell r="V145">
            <v>26.437000000000001</v>
          </cell>
          <cell r="W145">
            <v>25.625</v>
          </cell>
          <cell r="X145">
            <v>27.972999999999999</v>
          </cell>
          <cell r="Y145">
            <v>23.167999999999999</v>
          </cell>
          <cell r="Z145">
            <v>19.574000000000002</v>
          </cell>
          <cell r="AA145">
            <v>22.573</v>
          </cell>
          <cell r="AB145">
            <v>17.727</v>
          </cell>
          <cell r="AC145">
            <v>13.746</v>
          </cell>
          <cell r="AD145">
            <v>13.406000000000001</v>
          </cell>
          <cell r="AE145">
            <v>12.298999999999999</v>
          </cell>
          <cell r="AF145">
            <v>12.941000000000001</v>
          </cell>
          <cell r="AG145">
            <v>12.102</v>
          </cell>
          <cell r="AH145">
            <v>17.850999999999999</v>
          </cell>
          <cell r="AI145">
            <v>18.738</v>
          </cell>
          <cell r="AJ145">
            <v>14.709</v>
          </cell>
          <cell r="AK145">
            <v>17.648</v>
          </cell>
          <cell r="AL145">
            <v>17.405000000000001</v>
          </cell>
          <cell r="AM145">
            <v>17.777999999999999</v>
          </cell>
          <cell r="AN145">
            <v>18.024999999999999</v>
          </cell>
          <cell r="AO145">
            <v>18.363</v>
          </cell>
          <cell r="AP145">
            <v>18.643000000000001</v>
          </cell>
          <cell r="AQ145">
            <v>19.795000000000002</v>
          </cell>
          <cell r="AR145">
            <v>18.512590909090907</v>
          </cell>
        </row>
        <row r="146">
          <cell r="A146" t="str">
            <v>Slovak Republic</v>
          </cell>
          <cell r="B146" t="str">
            <v>General government total expenditure</v>
          </cell>
          <cell r="C146" t="str">
            <v>Percent of GDP</v>
          </cell>
          <cell r="E146" t="str">
            <v>See notes for:  General government total expenditure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t="str">
            <v>n/a</v>
          </cell>
          <cell r="U146" t="str">
            <v>n/a</v>
          </cell>
          <cell r="V146" t="str">
            <v>n/a</v>
          </cell>
          <cell r="W146">
            <v>48.924999999999997</v>
          </cell>
          <cell r="X146">
            <v>45.783999999999999</v>
          </cell>
          <cell r="Y146">
            <v>48.097999999999999</v>
          </cell>
          <cell r="Z146">
            <v>52.139000000000003</v>
          </cell>
          <cell r="AA146">
            <v>44.463000000000001</v>
          </cell>
          <cell r="AB146">
            <v>45.06</v>
          </cell>
          <cell r="AC146">
            <v>40.133000000000003</v>
          </cell>
          <cell r="AD146">
            <v>37.673999999999999</v>
          </cell>
          <cell r="AE146">
            <v>37.981999999999999</v>
          </cell>
          <cell r="AF146">
            <v>36.521000000000001</v>
          </cell>
          <cell r="AG146">
            <v>34.21</v>
          </cell>
          <cell r="AH146">
            <v>35.048999999999999</v>
          </cell>
          <cell r="AI146">
            <v>41.704000000000001</v>
          </cell>
          <cell r="AJ146">
            <v>41.1</v>
          </cell>
          <cell r="AK146">
            <v>38.375</v>
          </cell>
          <cell r="AL146">
            <v>37.767000000000003</v>
          </cell>
          <cell r="AM146">
            <v>36.4</v>
          </cell>
          <cell r="AN146">
            <v>36.308</v>
          </cell>
          <cell r="AO146">
            <v>36.326000000000001</v>
          </cell>
          <cell r="AP146">
            <v>36.335000000000001</v>
          </cell>
          <cell r="AQ146">
            <v>36.337000000000003</v>
          </cell>
          <cell r="AR146">
            <v>41.814466666666668</v>
          </cell>
        </row>
        <row r="147">
          <cell r="A147" t="str">
            <v>Slovenia</v>
          </cell>
          <cell r="B147" t="str">
            <v>General government total expenditure</v>
          </cell>
          <cell r="C147" t="str">
            <v>Percent of GDP</v>
          </cell>
          <cell r="E147" t="str">
            <v>See notes for:  General government total expenditure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t="str">
            <v>n/a</v>
          </cell>
          <cell r="T147" t="str">
            <v>n/a</v>
          </cell>
          <cell r="U147">
            <v>40.29</v>
          </cell>
          <cell r="V147">
            <v>39.386000000000003</v>
          </cell>
          <cell r="W147">
            <v>39.994</v>
          </cell>
          <cell r="X147">
            <v>40.86</v>
          </cell>
          <cell r="Y147">
            <v>41.213999999999999</v>
          </cell>
          <cell r="Z147">
            <v>41.542000000000002</v>
          </cell>
          <cell r="AA147">
            <v>42.430999999999997</v>
          </cell>
          <cell r="AB147">
            <v>41.962000000000003</v>
          </cell>
          <cell r="AC147">
            <v>42.332000000000001</v>
          </cell>
          <cell r="AD147">
            <v>42.527000000000001</v>
          </cell>
          <cell r="AE147">
            <v>42.738999999999997</v>
          </cell>
          <cell r="AF147">
            <v>42.546999999999997</v>
          </cell>
          <cell r="AG147">
            <v>40.262</v>
          </cell>
          <cell r="AH147">
            <v>41.421999999999997</v>
          </cell>
          <cell r="AI147">
            <v>46.354999999999997</v>
          </cell>
          <cell r="AJ147">
            <v>47.134</v>
          </cell>
          <cell r="AK147">
            <v>47.713000000000001</v>
          </cell>
          <cell r="AL147">
            <v>46.651000000000003</v>
          </cell>
          <cell r="AM147">
            <v>46.15</v>
          </cell>
          <cell r="AN147">
            <v>45.892000000000003</v>
          </cell>
          <cell r="AO147">
            <v>45.634999999999998</v>
          </cell>
          <cell r="AP147">
            <v>45.353999999999999</v>
          </cell>
          <cell r="AQ147">
            <v>45.073999999999998</v>
          </cell>
          <cell r="AR147">
            <v>42.394705882352945</v>
          </cell>
        </row>
        <row r="148">
          <cell r="A148" t="str">
            <v>Solomon Islands</v>
          </cell>
          <cell r="B148" t="str">
            <v>General government total expenditure</v>
          </cell>
          <cell r="C148" t="str">
            <v>Percent of GDP</v>
          </cell>
          <cell r="E148" t="str">
            <v>See notes for:  General government total expenditure (National currency).</v>
          </cell>
          <cell r="F148" t="str">
            <v>n/a</v>
          </cell>
          <cell r="G148" t="str">
            <v>n/a</v>
          </cell>
          <cell r="H148" t="str">
            <v>n/a</v>
          </cell>
          <cell r="I148" t="str">
            <v>n/a</v>
          </cell>
          <cell r="J148" t="str">
            <v>n/a</v>
          </cell>
          <cell r="K148" t="str">
            <v>n/a</v>
          </cell>
          <cell r="L148" t="str">
            <v>n/a</v>
          </cell>
          <cell r="M148" t="str">
            <v>n/a</v>
          </cell>
          <cell r="N148" t="str">
            <v>n/a</v>
          </cell>
          <cell r="O148" t="str">
            <v>n/a</v>
          </cell>
          <cell r="P148">
            <v>35.24</v>
          </cell>
          <cell r="Q148">
            <v>46.207000000000001</v>
          </cell>
          <cell r="R148">
            <v>41.206000000000003</v>
          </cell>
          <cell r="S148">
            <v>38.994</v>
          </cell>
          <cell r="T148">
            <v>38.033000000000001</v>
          </cell>
          <cell r="U148">
            <v>31.123999999999999</v>
          </cell>
          <cell r="V148">
            <v>30.032</v>
          </cell>
          <cell r="W148">
            <v>23.527999999999999</v>
          </cell>
          <cell r="X148">
            <v>19.204999999999998</v>
          </cell>
          <cell r="Y148">
            <v>20.154</v>
          </cell>
          <cell r="Z148">
            <v>21.224</v>
          </cell>
          <cell r="AA148">
            <v>18.016999999999999</v>
          </cell>
          <cell r="AB148">
            <v>14.597</v>
          </cell>
          <cell r="AC148">
            <v>22.48</v>
          </cell>
          <cell r="AD148">
            <v>29.308</v>
          </cell>
          <cell r="AE148">
            <v>35.625999999999998</v>
          </cell>
          <cell r="AF148">
            <v>38.901000000000003</v>
          </cell>
          <cell r="AG148">
            <v>44.561999999999998</v>
          </cell>
          <cell r="AH148">
            <v>46.704999999999998</v>
          </cell>
          <cell r="AI148">
            <v>53.460999999999999</v>
          </cell>
          <cell r="AJ148">
            <v>56.722000000000001</v>
          </cell>
          <cell r="AK148">
            <v>55.945999999999998</v>
          </cell>
          <cell r="AL148">
            <v>57.206000000000003</v>
          </cell>
          <cell r="AM148">
            <v>57.426000000000002</v>
          </cell>
          <cell r="AN148">
            <v>57.603000000000002</v>
          </cell>
          <cell r="AO148">
            <v>57.104999999999997</v>
          </cell>
          <cell r="AP148">
            <v>56.628</v>
          </cell>
          <cell r="AQ148">
            <v>56.433999999999997</v>
          </cell>
          <cell r="AR148">
            <v>34.603272727272731</v>
          </cell>
        </row>
        <row r="149">
          <cell r="A149" t="str">
            <v>South Africa</v>
          </cell>
          <cell r="B149" t="str">
            <v>General government total expenditure</v>
          </cell>
          <cell r="C149" t="str">
            <v>Percent of GDP</v>
          </cell>
          <cell r="E149" t="str">
            <v>See notes for:  General government total expenditure (National currency).</v>
          </cell>
          <cell r="F149" t="str">
            <v>n/a</v>
          </cell>
          <cell r="G149" t="str">
            <v>n/a</v>
          </cell>
          <cell r="H149" t="str">
            <v>n/a</v>
          </cell>
          <cell r="I149" t="str">
            <v>n/a</v>
          </cell>
          <cell r="J149" t="str">
            <v>n/a</v>
          </cell>
          <cell r="K149" t="str">
            <v>n/a</v>
          </cell>
          <cell r="L149" t="str">
            <v>n/a</v>
          </cell>
          <cell r="M149" t="str">
            <v>n/a</v>
          </cell>
          <cell r="N149" t="str">
            <v>n/a</v>
          </cell>
          <cell r="O149" t="str">
            <v>n/a</v>
          </cell>
          <cell r="P149" t="str">
            <v>n/a</v>
          </cell>
          <cell r="Q149" t="str">
            <v>n/a</v>
          </cell>
          <cell r="R149" t="str">
            <v>n/a</v>
          </cell>
          <cell r="S149" t="str">
            <v>n/a</v>
          </cell>
          <cell r="T149" t="str">
            <v>n/a</v>
          </cell>
          <cell r="U149" t="str">
            <v>n/a</v>
          </cell>
          <cell r="V149" t="str">
            <v>n/a</v>
          </cell>
          <cell r="W149" t="str">
            <v>n/a</v>
          </cell>
          <cell r="X149" t="str">
            <v>n/a</v>
          </cell>
          <cell r="Y149" t="str">
            <v>n/a</v>
          </cell>
          <cell r="Z149">
            <v>25.863</v>
          </cell>
          <cell r="AA149">
            <v>25.856000000000002</v>
          </cell>
          <cell r="AB149">
            <v>25.81</v>
          </cell>
          <cell r="AC149">
            <v>26.491</v>
          </cell>
          <cell r="AD149">
            <v>26.513000000000002</v>
          </cell>
          <cell r="AE149">
            <v>26.841999999999999</v>
          </cell>
          <cell r="AF149">
            <v>26.933</v>
          </cell>
          <cell r="AG149">
            <v>28.091999999999999</v>
          </cell>
          <cell r="AH149">
            <v>30.25</v>
          </cell>
          <cell r="AI149">
            <v>33.1</v>
          </cell>
          <cell r="AJ149">
            <v>32.308</v>
          </cell>
          <cell r="AK149">
            <v>32.024000000000001</v>
          </cell>
          <cell r="AL149">
            <v>31.718</v>
          </cell>
          <cell r="AM149">
            <v>31.427</v>
          </cell>
          <cell r="AN149">
            <v>31.074000000000002</v>
          </cell>
          <cell r="AO149">
            <v>30.594999999999999</v>
          </cell>
          <cell r="AP149">
            <v>30.041</v>
          </cell>
          <cell r="AQ149">
            <v>29.462</v>
          </cell>
          <cell r="AR149">
            <v>28.340166666666665</v>
          </cell>
        </row>
        <row r="150">
          <cell r="A150" t="str">
            <v>Spain</v>
          </cell>
          <cell r="B150" t="str">
            <v>General government total expenditure</v>
          </cell>
          <cell r="C150" t="str">
            <v>Percent of GDP</v>
          </cell>
          <cell r="E150" t="str">
            <v>See notes for:  General government total expenditure (National currency).</v>
          </cell>
          <cell r="F150">
            <v>30.405999999999999</v>
          </cell>
          <cell r="G150">
            <v>31.55</v>
          </cell>
          <cell r="H150">
            <v>35.100999999999999</v>
          </cell>
          <cell r="I150">
            <v>36.156999999999996</v>
          </cell>
          <cell r="J150">
            <v>36.956000000000003</v>
          </cell>
          <cell r="K150">
            <v>40.067999999999998</v>
          </cell>
          <cell r="L150">
            <v>39.848999999999997</v>
          </cell>
          <cell r="M150">
            <v>38.798000000000002</v>
          </cell>
          <cell r="N150">
            <v>38.978000000000002</v>
          </cell>
          <cell r="O150">
            <v>40.386000000000003</v>
          </cell>
          <cell r="P150">
            <v>41.363999999999997</v>
          </cell>
          <cell r="Q150">
            <v>42.905000000000001</v>
          </cell>
          <cell r="R150">
            <v>44.167000000000002</v>
          </cell>
          <cell r="S150">
            <v>46.594999999999999</v>
          </cell>
          <cell r="T150">
            <v>45.140999999999998</v>
          </cell>
          <cell r="U150">
            <v>44.438000000000002</v>
          </cell>
          <cell r="V150">
            <v>43.207999999999998</v>
          </cell>
          <cell r="W150">
            <v>41.625999999999998</v>
          </cell>
          <cell r="X150">
            <v>41.061</v>
          </cell>
          <cell r="Y150">
            <v>39.866</v>
          </cell>
          <cell r="Z150">
            <v>39.116999999999997</v>
          </cell>
          <cell r="AA150">
            <v>38.634999999999998</v>
          </cell>
          <cell r="AB150">
            <v>38.887999999999998</v>
          </cell>
          <cell r="AC150">
            <v>38.392000000000003</v>
          </cell>
          <cell r="AD150">
            <v>38.856000000000002</v>
          </cell>
          <cell r="AE150">
            <v>38.423000000000002</v>
          </cell>
          <cell r="AF150">
            <v>38.341999999999999</v>
          </cell>
          <cell r="AG150">
            <v>39.192</v>
          </cell>
          <cell r="AH150">
            <v>41.3</v>
          </cell>
          <cell r="AI150">
            <v>46.064999999999998</v>
          </cell>
          <cell r="AJ150">
            <v>45.439</v>
          </cell>
          <cell r="AK150">
            <v>43.585999999999999</v>
          </cell>
          <cell r="AL150">
            <v>42.033999999999999</v>
          </cell>
          <cell r="AM150">
            <v>41.823</v>
          </cell>
          <cell r="AN150">
            <v>41.326999999999998</v>
          </cell>
          <cell r="AO150">
            <v>41.097000000000001</v>
          </cell>
          <cell r="AP150">
            <v>41.1</v>
          </cell>
          <cell r="AQ150">
            <v>40.965000000000003</v>
          </cell>
          <cell r="AR150">
            <v>41.663909090909087</v>
          </cell>
        </row>
        <row r="151">
          <cell r="A151" t="str">
            <v>Sri Lanka</v>
          </cell>
          <cell r="B151" t="str">
            <v>General government total expenditure</v>
          </cell>
          <cell r="C151" t="str">
            <v>Percent of GDP</v>
          </cell>
          <cell r="E151" t="str">
            <v>See notes for:  General government total expenditure (National currency).</v>
          </cell>
          <cell r="F151" t="str">
            <v>n/a</v>
          </cell>
          <cell r="G151" t="str">
            <v>n/a</v>
          </cell>
          <cell r="H151" t="str">
            <v>n/a</v>
          </cell>
          <cell r="I151" t="str">
            <v>n/a</v>
          </cell>
          <cell r="J151" t="str">
            <v>n/a</v>
          </cell>
          <cell r="K151" t="str">
            <v>n/a</v>
          </cell>
          <cell r="L151" t="str">
            <v>n/a</v>
          </cell>
          <cell r="M151" t="str">
            <v>n/a</v>
          </cell>
          <cell r="N151" t="str">
            <v>n/a</v>
          </cell>
          <cell r="O151" t="str">
            <v>n/a</v>
          </cell>
          <cell r="P151">
            <v>29.992000000000001</v>
          </cell>
          <cell r="Q151">
            <v>31.257000000000001</v>
          </cell>
          <cell r="R151">
            <v>27.242999999999999</v>
          </cell>
          <cell r="S151">
            <v>27.417999999999999</v>
          </cell>
          <cell r="T151">
            <v>28.513000000000002</v>
          </cell>
          <cell r="U151">
            <v>29.463000000000001</v>
          </cell>
          <cell r="V151">
            <v>27.524000000000001</v>
          </cell>
          <cell r="W151">
            <v>25.533000000000001</v>
          </cell>
          <cell r="X151">
            <v>25.472000000000001</v>
          </cell>
          <cell r="Y151">
            <v>24.405999999999999</v>
          </cell>
          <cell r="Z151">
            <v>25.818999999999999</v>
          </cell>
          <cell r="AA151">
            <v>26.553999999999998</v>
          </cell>
          <cell r="AB151">
            <v>24.632000000000001</v>
          </cell>
          <cell r="AC151">
            <v>22.917999999999999</v>
          </cell>
          <cell r="AD151">
            <v>22.809000000000001</v>
          </cell>
          <cell r="AE151">
            <v>23.841999999999999</v>
          </cell>
          <cell r="AF151">
            <v>24.285</v>
          </cell>
          <cell r="AG151">
            <v>23.516999999999999</v>
          </cell>
          <cell r="AH151">
            <v>22.584</v>
          </cell>
          <cell r="AI151">
            <v>24.856999999999999</v>
          </cell>
          <cell r="AJ151">
            <v>22.850999999999999</v>
          </cell>
          <cell r="AK151">
            <v>21.202999999999999</v>
          </cell>
          <cell r="AL151">
            <v>21.187999999999999</v>
          </cell>
          <cell r="AM151">
            <v>20.791</v>
          </cell>
          <cell r="AN151">
            <v>20.661000000000001</v>
          </cell>
          <cell r="AO151">
            <v>20.641999999999999</v>
          </cell>
          <cell r="AP151">
            <v>20.626000000000001</v>
          </cell>
          <cell r="AQ151">
            <v>20.619</v>
          </cell>
          <cell r="AR151">
            <v>25.576909090909091</v>
          </cell>
        </row>
        <row r="152">
          <cell r="A152" t="str">
            <v>St. Kitts and Nevis</v>
          </cell>
          <cell r="B152" t="str">
            <v>General government total expenditure</v>
          </cell>
          <cell r="C152" t="str">
            <v>Percent of GDP</v>
          </cell>
          <cell r="E152" t="str">
            <v>See notes for:  General government total expenditure (National currency).</v>
          </cell>
          <cell r="F152">
            <v>47.384</v>
          </cell>
          <cell r="G152">
            <v>33.298999999999999</v>
          </cell>
          <cell r="H152">
            <v>29.024000000000001</v>
          </cell>
          <cell r="I152">
            <v>28.977</v>
          </cell>
          <cell r="J152">
            <v>25.192</v>
          </cell>
          <cell r="K152">
            <v>28.181999999999999</v>
          </cell>
          <cell r="L152">
            <v>25.324000000000002</v>
          </cell>
          <cell r="M152">
            <v>38.753</v>
          </cell>
          <cell r="N152">
            <v>28.635000000000002</v>
          </cell>
          <cell r="O152">
            <v>24.044</v>
          </cell>
          <cell r="P152">
            <v>19.472000000000001</v>
          </cell>
          <cell r="Q152">
            <v>18.369</v>
          </cell>
          <cell r="R152">
            <v>19.948</v>
          </cell>
          <cell r="S152">
            <v>21.507000000000001</v>
          </cell>
          <cell r="T152">
            <v>22.437000000000001</v>
          </cell>
          <cell r="U152">
            <v>23.890999999999998</v>
          </cell>
          <cell r="V152">
            <v>27.064</v>
          </cell>
          <cell r="W152">
            <v>26.535</v>
          </cell>
          <cell r="X152">
            <v>29.382999999999999</v>
          </cell>
          <cell r="Y152">
            <v>33.898000000000003</v>
          </cell>
          <cell r="Z152">
            <v>35.091000000000001</v>
          </cell>
          <cell r="AA152">
            <v>31.303999999999998</v>
          </cell>
          <cell r="AB152">
            <v>39.645000000000003</v>
          </cell>
          <cell r="AC152">
            <v>33.384999999999998</v>
          </cell>
          <cell r="AD152">
            <v>33.802</v>
          </cell>
          <cell r="AE152">
            <v>35.529000000000003</v>
          </cell>
          <cell r="AF152">
            <v>34.514000000000003</v>
          </cell>
          <cell r="AG152">
            <v>32.853000000000002</v>
          </cell>
          <cell r="AH152">
            <v>32.546999999999997</v>
          </cell>
          <cell r="AI152">
            <v>35.554000000000002</v>
          </cell>
          <cell r="AJ152">
            <v>38.847000000000001</v>
          </cell>
          <cell r="AK152">
            <v>35.286999999999999</v>
          </cell>
          <cell r="AL152">
            <v>33.302</v>
          </cell>
          <cell r="AM152">
            <v>31.088999999999999</v>
          </cell>
          <cell r="AN152">
            <v>30.369</v>
          </cell>
          <cell r="AO152">
            <v>30.053999999999998</v>
          </cell>
          <cell r="AP152">
            <v>30.244</v>
          </cell>
          <cell r="AQ152">
            <v>30.832000000000001</v>
          </cell>
          <cell r="AR152">
            <v>30.039181818181817</v>
          </cell>
        </row>
        <row r="153">
          <cell r="A153" t="str">
            <v>St. Lucia</v>
          </cell>
          <cell r="B153" t="str">
            <v>General government total expenditure</v>
          </cell>
          <cell r="C153" t="str">
            <v>Percent of GDP</v>
          </cell>
          <cell r="E153" t="str">
            <v>See notes for:  General government total expenditure (National currency).</v>
          </cell>
          <cell r="F153" t="str">
            <v>n/a</v>
          </cell>
          <cell r="G153" t="str">
            <v>n/a</v>
          </cell>
          <cell r="H153" t="str">
            <v>n/a</v>
          </cell>
          <cell r="I153" t="str">
            <v>n/a</v>
          </cell>
          <cell r="J153" t="str">
            <v>n/a</v>
          </cell>
          <cell r="K153">
            <v>25.411999999999999</v>
          </cell>
          <cell r="L153">
            <v>26.091999999999999</v>
          </cell>
          <cell r="M153">
            <v>24.806999999999999</v>
          </cell>
          <cell r="N153">
            <v>22.748999999999999</v>
          </cell>
          <cell r="O153">
            <v>24.382999999999999</v>
          </cell>
          <cell r="P153">
            <v>22.228000000000002</v>
          </cell>
          <cell r="Q153">
            <v>22.728999999999999</v>
          </cell>
          <cell r="R153">
            <v>23.655999999999999</v>
          </cell>
          <cell r="S153">
            <v>28.138000000000002</v>
          </cell>
          <cell r="T153">
            <v>24.524000000000001</v>
          </cell>
          <cell r="U153">
            <v>24.937999999999999</v>
          </cell>
          <cell r="V153">
            <v>24.786999999999999</v>
          </cell>
          <cell r="W153">
            <v>25.068999999999999</v>
          </cell>
          <cell r="X153">
            <v>24.29</v>
          </cell>
          <cell r="Y153">
            <v>27.202999999999999</v>
          </cell>
          <cell r="Z153">
            <v>27.117000000000001</v>
          </cell>
          <cell r="AA153">
            <v>28.698</v>
          </cell>
          <cell r="AB153">
            <v>29.812999999999999</v>
          </cell>
          <cell r="AC153">
            <v>29.181000000000001</v>
          </cell>
          <cell r="AD153">
            <v>28.88</v>
          </cell>
          <cell r="AE153">
            <v>32.186999999999998</v>
          </cell>
          <cell r="AF153">
            <v>31.074000000000002</v>
          </cell>
          <cell r="AG153">
            <v>27.847999999999999</v>
          </cell>
          <cell r="AH153">
            <v>28.27</v>
          </cell>
          <cell r="AI153">
            <v>30.327999999999999</v>
          </cell>
          <cell r="AJ153">
            <v>31.821999999999999</v>
          </cell>
          <cell r="AK153">
            <v>34.831000000000003</v>
          </cell>
          <cell r="AL153">
            <v>34.094000000000001</v>
          </cell>
          <cell r="AM153">
            <v>31.015999999999998</v>
          </cell>
          <cell r="AN153">
            <v>30.917000000000002</v>
          </cell>
          <cell r="AO153">
            <v>31.021000000000001</v>
          </cell>
          <cell r="AP153">
            <v>31.122</v>
          </cell>
          <cell r="AQ153">
            <v>31.241</v>
          </cell>
          <cell r="AR153">
            <v>27.618681818181816</v>
          </cell>
        </row>
        <row r="154">
          <cell r="A154" t="str">
            <v>St. Vincent and the Grenadines</v>
          </cell>
          <cell r="B154" t="str">
            <v>General government total expenditure</v>
          </cell>
          <cell r="C154" t="str">
            <v>Percent of GDP</v>
          </cell>
          <cell r="E154" t="str">
            <v>See notes for:  General government total expenditure (National currency).</v>
          </cell>
          <cell r="F154">
            <v>26.902999999999999</v>
          </cell>
          <cell r="G154">
            <v>28.341000000000001</v>
          </cell>
          <cell r="H154">
            <v>26.626999999999999</v>
          </cell>
          <cell r="I154">
            <v>27.427</v>
          </cell>
          <cell r="J154">
            <v>26.137</v>
          </cell>
          <cell r="K154">
            <v>24.356000000000002</v>
          </cell>
          <cell r="L154">
            <v>25.31</v>
          </cell>
          <cell r="M154">
            <v>26.789000000000001</v>
          </cell>
          <cell r="N154">
            <v>28.300999999999998</v>
          </cell>
          <cell r="O154">
            <v>31.007999999999999</v>
          </cell>
          <cell r="P154">
            <v>26.667000000000002</v>
          </cell>
          <cell r="Q154">
            <v>29.169</v>
          </cell>
          <cell r="R154">
            <v>28.838000000000001</v>
          </cell>
          <cell r="S154">
            <v>25.437000000000001</v>
          </cell>
          <cell r="T154">
            <v>25.297000000000001</v>
          </cell>
          <cell r="U154">
            <v>22.507000000000001</v>
          </cell>
          <cell r="V154">
            <v>23.481000000000002</v>
          </cell>
          <cell r="W154">
            <v>29.207999999999998</v>
          </cell>
          <cell r="X154">
            <v>28.189</v>
          </cell>
          <cell r="Y154">
            <v>28.393999999999998</v>
          </cell>
          <cell r="Z154">
            <v>26.529</v>
          </cell>
          <cell r="AA154">
            <v>26.369</v>
          </cell>
          <cell r="AB154">
            <v>26.864000000000001</v>
          </cell>
          <cell r="AC154">
            <v>27.146000000000001</v>
          </cell>
          <cell r="AD154">
            <v>26.367999999999999</v>
          </cell>
          <cell r="AE154">
            <v>28.003</v>
          </cell>
          <cell r="AF154">
            <v>27.266999999999999</v>
          </cell>
          <cell r="AG154">
            <v>28.186</v>
          </cell>
          <cell r="AH154">
            <v>29.677</v>
          </cell>
          <cell r="AI154">
            <v>32.853999999999999</v>
          </cell>
          <cell r="AJ154">
            <v>33.075000000000003</v>
          </cell>
          <cell r="AK154">
            <v>29.800999999999998</v>
          </cell>
          <cell r="AL154">
            <v>29.321000000000002</v>
          </cell>
          <cell r="AM154">
            <v>29.221</v>
          </cell>
          <cell r="AN154">
            <v>29.103999999999999</v>
          </cell>
          <cell r="AO154">
            <v>29.024999999999999</v>
          </cell>
          <cell r="AP154">
            <v>29.074000000000002</v>
          </cell>
          <cell r="AQ154">
            <v>28.978000000000002</v>
          </cell>
          <cell r="AR154">
            <v>27.696636363636369</v>
          </cell>
        </row>
        <row r="155">
          <cell r="A155" t="str">
            <v>Sudan</v>
          </cell>
          <cell r="B155" t="str">
            <v>General government total expenditure</v>
          </cell>
          <cell r="C155" t="str">
            <v>Percent of GDP</v>
          </cell>
          <cell r="E155" t="str">
            <v>See notes for:  General government total expenditure (National currency).</v>
          </cell>
          <cell r="F155" t="str">
            <v>n/a</v>
          </cell>
          <cell r="G155" t="str">
            <v>n/a</v>
          </cell>
          <cell r="H155" t="str">
            <v>n/a</v>
          </cell>
          <cell r="I155" t="str">
            <v>n/a</v>
          </cell>
          <cell r="J155" t="str">
            <v>n/a</v>
          </cell>
          <cell r="K155" t="str">
            <v>n/a</v>
          </cell>
          <cell r="L155" t="str">
            <v>n/a</v>
          </cell>
          <cell r="M155" t="str">
            <v>n/a</v>
          </cell>
          <cell r="N155" t="str">
            <v>n/a</v>
          </cell>
          <cell r="O155" t="str">
            <v>n/a</v>
          </cell>
          <cell r="P155">
            <v>28.443000000000001</v>
          </cell>
          <cell r="Q155">
            <v>41.978000000000002</v>
          </cell>
          <cell r="R155">
            <v>46.314</v>
          </cell>
          <cell r="S155">
            <v>21.756</v>
          </cell>
          <cell r="T155">
            <v>17.959</v>
          </cell>
          <cell r="U155">
            <v>11.829000000000001</v>
          </cell>
          <cell r="V155">
            <v>8.5459999999999994</v>
          </cell>
          <cell r="W155">
            <v>6.4359999999999999</v>
          </cell>
          <cell r="X155">
            <v>7.524</v>
          </cell>
          <cell r="Y155">
            <v>8.4260000000000002</v>
          </cell>
          <cell r="Z155">
            <v>11.103</v>
          </cell>
          <cell r="AA155">
            <v>11.762</v>
          </cell>
          <cell r="AB155">
            <v>12.914</v>
          </cell>
          <cell r="AC155">
            <v>15.18</v>
          </cell>
          <cell r="AD155">
            <v>20.504000000000001</v>
          </cell>
          <cell r="AE155">
            <v>26.196000000000002</v>
          </cell>
          <cell r="AF155">
            <v>26.117999999999999</v>
          </cell>
          <cell r="AG155">
            <v>26.581</v>
          </cell>
          <cell r="AH155">
            <v>25.096</v>
          </cell>
          <cell r="AI155">
            <v>21.18</v>
          </cell>
          <cell r="AJ155">
            <v>19.591000000000001</v>
          </cell>
          <cell r="AK155">
            <v>18.358000000000001</v>
          </cell>
          <cell r="AL155">
            <v>14.667999999999999</v>
          </cell>
          <cell r="AM155">
            <v>13.85</v>
          </cell>
          <cell r="AN155">
            <v>12.279</v>
          </cell>
          <cell r="AO155">
            <v>11.435</v>
          </cell>
          <cell r="AP155">
            <v>11.12</v>
          </cell>
          <cell r="AQ155">
            <v>10.898</v>
          </cell>
          <cell r="AR155">
            <v>19.717909090909096</v>
          </cell>
        </row>
        <row r="156">
          <cell r="A156" t="str">
            <v>Suriname</v>
          </cell>
          <cell r="B156" t="str">
            <v>General government total expenditure</v>
          </cell>
          <cell r="C156" t="str">
            <v>Percent of GDP</v>
          </cell>
          <cell r="E156" t="str">
            <v>See notes for:  General government total expenditure (National currency).</v>
          </cell>
          <cell r="F156" t="str">
            <v>n/a</v>
          </cell>
          <cell r="G156" t="str">
            <v>n/a</v>
          </cell>
          <cell r="H156" t="str">
            <v>n/a</v>
          </cell>
          <cell r="I156" t="str">
            <v>n/a</v>
          </cell>
          <cell r="J156" t="str">
            <v>n/a</v>
          </cell>
          <cell r="K156" t="str">
            <v>n/a</v>
          </cell>
          <cell r="L156" t="str">
            <v>n/a</v>
          </cell>
          <cell r="M156" t="str">
            <v>n/a</v>
          </cell>
          <cell r="N156" t="str">
            <v>n/a</v>
          </cell>
          <cell r="O156" t="str">
            <v>n/a</v>
          </cell>
          <cell r="P156">
            <v>32.606000000000002</v>
          </cell>
          <cell r="Q156">
            <v>38.459000000000003</v>
          </cell>
          <cell r="R156">
            <v>35.090000000000003</v>
          </cell>
          <cell r="S156">
            <v>27.266999999999999</v>
          </cell>
          <cell r="T156">
            <v>22.306999999999999</v>
          </cell>
          <cell r="U156">
            <v>28.811</v>
          </cell>
          <cell r="V156">
            <v>34.875999999999998</v>
          </cell>
          <cell r="W156">
            <v>32.258000000000003</v>
          </cell>
          <cell r="X156">
            <v>47.290999999999997</v>
          </cell>
          <cell r="Y156">
            <v>35.026000000000003</v>
          </cell>
          <cell r="Z156">
            <v>39.232999999999997</v>
          </cell>
          <cell r="AA156">
            <v>34.261000000000003</v>
          </cell>
          <cell r="AB156">
            <v>30.69</v>
          </cell>
          <cell r="AC156">
            <v>26.193000000000001</v>
          </cell>
          <cell r="AD156">
            <v>27.803999999999998</v>
          </cell>
          <cell r="AE156">
            <v>28.858000000000001</v>
          </cell>
          <cell r="AF156">
            <v>25.664999999999999</v>
          </cell>
          <cell r="AG156">
            <v>27.41</v>
          </cell>
          <cell r="AH156">
            <v>25.481000000000002</v>
          </cell>
          <cell r="AI156">
            <v>32.911999999999999</v>
          </cell>
          <cell r="AJ156">
            <v>30.335000000000001</v>
          </cell>
          <cell r="AK156">
            <v>27.99</v>
          </cell>
          <cell r="AL156">
            <v>26.919</v>
          </cell>
          <cell r="AM156">
            <v>26.064</v>
          </cell>
          <cell r="AN156">
            <v>25.721</v>
          </cell>
          <cell r="AO156">
            <v>25.652000000000001</v>
          </cell>
          <cell r="AP156">
            <v>25.565999999999999</v>
          </cell>
          <cell r="AQ156">
            <v>25.475999999999999</v>
          </cell>
          <cell r="AR156">
            <v>31.401045454545454</v>
          </cell>
        </row>
        <row r="157">
          <cell r="A157" t="str">
            <v>Swaziland</v>
          </cell>
          <cell r="B157" t="str">
            <v>General government total expenditure</v>
          </cell>
          <cell r="C157" t="str">
            <v>Percent of GDP</v>
          </cell>
          <cell r="E157" t="str">
            <v>See notes for:  General government total expenditure (National currency).</v>
          </cell>
          <cell r="F157" t="str">
            <v>n/a</v>
          </cell>
          <cell r="G157">
            <v>17.457000000000001</v>
          </cell>
          <cell r="H157">
            <v>17.472999999999999</v>
          </cell>
          <cell r="I157">
            <v>16.545999999999999</v>
          </cell>
          <cell r="J157">
            <v>16.236000000000001</v>
          </cell>
          <cell r="K157">
            <v>17.931999999999999</v>
          </cell>
          <cell r="L157">
            <v>18.283000000000001</v>
          </cell>
          <cell r="M157">
            <v>16.477</v>
          </cell>
          <cell r="N157">
            <v>16.568000000000001</v>
          </cell>
          <cell r="O157">
            <v>16.792999999999999</v>
          </cell>
          <cell r="P157">
            <v>18.63</v>
          </cell>
          <cell r="Q157">
            <v>20.544</v>
          </cell>
          <cell r="R157">
            <v>24.849</v>
          </cell>
          <cell r="S157">
            <v>24.58</v>
          </cell>
          <cell r="T157">
            <v>25.170999999999999</v>
          </cell>
          <cell r="U157">
            <v>22.244</v>
          </cell>
          <cell r="V157">
            <v>23.925999999999998</v>
          </cell>
          <cell r="W157">
            <v>23.041</v>
          </cell>
          <cell r="X157">
            <v>24.087</v>
          </cell>
          <cell r="Y157">
            <v>27.619</v>
          </cell>
          <cell r="Z157">
            <v>27.683</v>
          </cell>
          <cell r="AA157">
            <v>29.315000000000001</v>
          </cell>
          <cell r="AB157">
            <v>31.018000000000001</v>
          </cell>
          <cell r="AC157">
            <v>30.359000000000002</v>
          </cell>
          <cell r="AD157">
            <v>36.863</v>
          </cell>
          <cell r="AE157">
            <v>35.188000000000002</v>
          </cell>
          <cell r="AF157">
            <v>32.622999999999998</v>
          </cell>
          <cell r="AG157">
            <v>32.222000000000001</v>
          </cell>
          <cell r="AH157">
            <v>41.081000000000003</v>
          </cell>
          <cell r="AI157">
            <v>42.567</v>
          </cell>
          <cell r="AJ157">
            <v>39.024000000000001</v>
          </cell>
          <cell r="AK157">
            <v>31.738</v>
          </cell>
          <cell r="AL157">
            <v>37.307000000000002</v>
          </cell>
          <cell r="AM157">
            <v>36.137</v>
          </cell>
          <cell r="AN157">
            <v>37.154000000000003</v>
          </cell>
          <cell r="AO157">
            <v>38.704000000000001</v>
          </cell>
          <cell r="AP157">
            <v>39.000999999999998</v>
          </cell>
          <cell r="AQ157">
            <v>38.988999999999997</v>
          </cell>
          <cell r="AR157">
            <v>29.289636363636358</v>
          </cell>
        </row>
        <row r="158">
          <cell r="A158" t="str">
            <v>Sweden</v>
          </cell>
          <cell r="B158" t="str">
            <v>General government total expenditure</v>
          </cell>
          <cell r="C158" t="str">
            <v>Percent of GDP</v>
          </cell>
          <cell r="E158" t="str">
            <v>See notes for:  General government total expenditure (National currency).</v>
          </cell>
          <cell r="F158">
            <v>60.435000000000002</v>
          </cell>
          <cell r="G158">
            <v>63.045999999999999</v>
          </cell>
          <cell r="H158">
            <v>65.113</v>
          </cell>
          <cell r="I158">
            <v>64.668000000000006</v>
          </cell>
          <cell r="J158">
            <v>62.043999999999997</v>
          </cell>
          <cell r="K158">
            <v>63.154000000000003</v>
          </cell>
          <cell r="L158">
            <v>61.158999999999999</v>
          </cell>
          <cell r="M158">
            <v>58.829000000000001</v>
          </cell>
          <cell r="N158">
            <v>57.511000000000003</v>
          </cell>
          <cell r="O158">
            <v>57.433</v>
          </cell>
          <cell r="P158">
            <v>58.427</v>
          </cell>
          <cell r="Q158">
            <v>61.774999999999999</v>
          </cell>
          <cell r="R158">
            <v>67.343000000000004</v>
          </cell>
          <cell r="S158">
            <v>67.891999999999996</v>
          </cell>
          <cell r="T158">
            <v>65.17</v>
          </cell>
          <cell r="U158">
            <v>62.116</v>
          </cell>
          <cell r="V158">
            <v>60.268999999999998</v>
          </cell>
          <cell r="W158">
            <v>58.283999999999999</v>
          </cell>
          <cell r="X158">
            <v>55.960999999999999</v>
          </cell>
          <cell r="Y158">
            <v>55.67</v>
          </cell>
          <cell r="Z158">
            <v>52.804000000000002</v>
          </cell>
          <cell r="AA158">
            <v>52.375999999999998</v>
          </cell>
          <cell r="AB158">
            <v>53.570999999999998</v>
          </cell>
          <cell r="AC158">
            <v>53.676000000000002</v>
          </cell>
          <cell r="AD158">
            <v>52.149000000000001</v>
          </cell>
          <cell r="AE158">
            <v>51.85</v>
          </cell>
          <cell r="AF158">
            <v>50.77</v>
          </cell>
          <cell r="AG158">
            <v>48.968000000000004</v>
          </cell>
          <cell r="AH158">
            <v>49.625</v>
          </cell>
          <cell r="AI158">
            <v>52.792999999999999</v>
          </cell>
          <cell r="AJ158">
            <v>50.634</v>
          </cell>
          <cell r="AK158">
            <v>49.125999999999998</v>
          </cell>
          <cell r="AL158">
            <v>48.252000000000002</v>
          </cell>
          <cell r="AM158">
            <v>48.015999999999998</v>
          </cell>
          <cell r="AN158">
            <v>47.28</v>
          </cell>
          <cell r="AO158">
            <v>46.784999999999997</v>
          </cell>
          <cell r="AP158">
            <v>46.396999999999998</v>
          </cell>
          <cell r="AQ158">
            <v>45.81</v>
          </cell>
          <cell r="AR158">
            <v>55.965863636363629</v>
          </cell>
        </row>
        <row r="159">
          <cell r="A159" t="str">
            <v>Switzerland</v>
          </cell>
          <cell r="B159" t="str">
            <v>General government total expenditure</v>
          </cell>
          <cell r="C159" t="str">
            <v>Percent of GDP</v>
          </cell>
          <cell r="E159" t="str">
            <v>See notes for:  General government total expenditure (National currency).</v>
          </cell>
          <cell r="F159" t="str">
            <v>n/a</v>
          </cell>
          <cell r="G159" t="str">
            <v>n/a</v>
          </cell>
          <cell r="H159" t="str">
            <v>n/a</v>
          </cell>
          <cell r="I159">
            <v>32.973999999999997</v>
          </cell>
          <cell r="J159">
            <v>32.454000000000001</v>
          </cell>
          <cell r="K159">
            <v>31.963999999999999</v>
          </cell>
          <cell r="L159">
            <v>31.850999999999999</v>
          </cell>
          <cell r="M159">
            <v>31.637</v>
          </cell>
          <cell r="N159">
            <v>32.180999999999997</v>
          </cell>
          <cell r="O159">
            <v>31.548999999999999</v>
          </cell>
          <cell r="P159">
            <v>31.460999999999999</v>
          </cell>
          <cell r="Q159">
            <v>33.564</v>
          </cell>
          <cell r="R159">
            <v>35.698</v>
          </cell>
          <cell r="S159">
            <v>37.110999999999997</v>
          </cell>
          <cell r="T159">
            <v>37.094000000000001</v>
          </cell>
          <cell r="U159">
            <v>37.070999999999998</v>
          </cell>
          <cell r="V159">
            <v>37.673999999999999</v>
          </cell>
          <cell r="W159">
            <v>37.636000000000003</v>
          </cell>
          <cell r="X159">
            <v>37.359000000000002</v>
          </cell>
          <cell r="Y159">
            <v>36.552999999999997</v>
          </cell>
          <cell r="Z159">
            <v>35.235999999999997</v>
          </cell>
          <cell r="AA159">
            <v>36.316000000000003</v>
          </cell>
          <cell r="AB159">
            <v>37.316000000000003</v>
          </cell>
          <cell r="AC159">
            <v>38.250999999999998</v>
          </cell>
          <cell r="AD159">
            <v>37.826000000000001</v>
          </cell>
          <cell r="AE159">
            <v>37.487000000000002</v>
          </cell>
          <cell r="AF159">
            <v>35.662999999999997</v>
          </cell>
          <cell r="AG159">
            <v>34.634</v>
          </cell>
          <cell r="AH159">
            <v>32.612000000000002</v>
          </cell>
          <cell r="AI159">
            <v>34.398000000000003</v>
          </cell>
          <cell r="AJ159">
            <v>34.04</v>
          </cell>
          <cell r="AK159">
            <v>34.735999999999997</v>
          </cell>
          <cell r="AL159">
            <v>34.749000000000002</v>
          </cell>
          <cell r="AM159">
            <v>34.628999999999998</v>
          </cell>
          <cell r="AN159">
            <v>34.441000000000003</v>
          </cell>
          <cell r="AO159">
            <v>34.475000000000001</v>
          </cell>
          <cell r="AP159">
            <v>34.475000000000001</v>
          </cell>
          <cell r="AQ159">
            <v>34.475000000000001</v>
          </cell>
          <cell r="AR159">
            <v>35.897090909090906</v>
          </cell>
        </row>
        <row r="160">
          <cell r="A160" t="str">
            <v>Syrian Arab Republic</v>
          </cell>
          <cell r="B160" t="str">
            <v>General government total expenditure</v>
          </cell>
          <cell r="C160" t="str">
            <v>Percent of GDP</v>
          </cell>
          <cell r="E160" t="str">
            <v>See notes for:  General government total expenditure (National currency).</v>
          </cell>
          <cell r="F160" t="str">
            <v>n/a</v>
          </cell>
          <cell r="G160" t="str">
            <v>n/a</v>
          </cell>
          <cell r="H160" t="str">
            <v>n/a</v>
          </cell>
          <cell r="I160" t="str">
            <v>n/a</v>
          </cell>
          <cell r="J160" t="str">
            <v>n/a</v>
          </cell>
          <cell r="K160" t="str">
            <v>n/a</v>
          </cell>
          <cell r="L160" t="str">
            <v>n/a</v>
          </cell>
          <cell r="M160" t="str">
            <v>n/a</v>
          </cell>
          <cell r="N160" t="str">
            <v>n/a</v>
          </cell>
          <cell r="O160" t="str">
            <v>n/a</v>
          </cell>
          <cell r="P160">
            <v>28.263999999999999</v>
          </cell>
          <cell r="Q160">
            <v>34.265000000000001</v>
          </cell>
          <cell r="R160">
            <v>34.161999999999999</v>
          </cell>
          <cell r="S160">
            <v>29.407</v>
          </cell>
          <cell r="T160">
            <v>30.26</v>
          </cell>
          <cell r="U160">
            <v>29.757000000000001</v>
          </cell>
          <cell r="V160">
            <v>27.693999999999999</v>
          </cell>
          <cell r="W160">
            <v>28.972999999999999</v>
          </cell>
          <cell r="X160">
            <v>28.827000000000002</v>
          </cell>
          <cell r="Y160">
            <v>28.027000000000001</v>
          </cell>
          <cell r="Z160">
            <v>27.367000000000001</v>
          </cell>
          <cell r="AA160">
            <v>27.989000000000001</v>
          </cell>
          <cell r="AB160">
            <v>28.474</v>
          </cell>
          <cell r="AC160">
            <v>32.64</v>
          </cell>
          <cell r="AD160">
            <v>31.329000000000001</v>
          </cell>
          <cell r="AE160">
            <v>28.175999999999998</v>
          </cell>
          <cell r="AF160">
            <v>26.629000000000001</v>
          </cell>
          <cell r="AG160">
            <v>25.734999999999999</v>
          </cell>
          <cell r="AH160">
            <v>22.954999999999998</v>
          </cell>
          <cell r="AI160">
            <v>26.742000000000001</v>
          </cell>
          <cell r="AJ160">
            <v>26.574999999999999</v>
          </cell>
          <cell r="AK160" t="str">
            <v>n/a</v>
          </cell>
          <cell r="AL160" t="str">
            <v>n/a</v>
          </cell>
          <cell r="AM160" t="str">
            <v>n/a</v>
          </cell>
          <cell r="AN160" t="str">
            <v>n/a</v>
          </cell>
          <cell r="AO160" t="str">
            <v>n/a</v>
          </cell>
          <cell r="AP160" t="str">
            <v>n/a</v>
          </cell>
          <cell r="AQ160" t="str">
            <v>n/a</v>
          </cell>
          <cell r="AR160">
            <v>28.773666666666664</v>
          </cell>
        </row>
        <row r="161">
          <cell r="A161" t="str">
            <v>Taiwan Province of China</v>
          </cell>
          <cell r="B161" t="str">
            <v>General government total expenditure</v>
          </cell>
          <cell r="C161" t="str">
            <v>Percent of GDP</v>
          </cell>
          <cell r="E161" t="str">
            <v>See notes for:  General government total expenditure (National currency).</v>
          </cell>
          <cell r="F161">
            <v>24.835999999999999</v>
          </cell>
          <cell r="G161">
            <v>25.298999999999999</v>
          </cell>
          <cell r="H161">
            <v>26.204000000000001</v>
          </cell>
          <cell r="I161">
            <v>23.14</v>
          </cell>
          <cell r="J161">
            <v>22.95</v>
          </cell>
          <cell r="K161">
            <v>23.581</v>
          </cell>
          <cell r="L161">
            <v>21.620999999999999</v>
          </cell>
          <cell r="M161">
            <v>21.526</v>
          </cell>
          <cell r="N161">
            <v>23.666</v>
          </cell>
          <cell r="O161">
            <v>32.845999999999997</v>
          </cell>
          <cell r="P161">
            <v>28.69</v>
          </cell>
          <cell r="Q161">
            <v>30.529</v>
          </cell>
          <cell r="R161">
            <v>29.602</v>
          </cell>
          <cell r="S161">
            <v>29.318999999999999</v>
          </cell>
          <cell r="T161">
            <v>28.763000000000002</v>
          </cell>
          <cell r="U161">
            <v>28.29</v>
          </cell>
          <cell r="V161">
            <v>27.538</v>
          </cell>
          <cell r="W161">
            <v>27.468</v>
          </cell>
          <cell r="X161">
            <v>27.638000000000002</v>
          </cell>
          <cell r="Y161">
            <v>27.047000000000001</v>
          </cell>
          <cell r="Z161">
            <v>25.596</v>
          </cell>
          <cell r="AA161">
            <v>27.306000000000001</v>
          </cell>
          <cell r="AB161">
            <v>25.056000000000001</v>
          </cell>
          <cell r="AC161">
            <v>23.902999999999999</v>
          </cell>
          <cell r="AD161">
            <v>22.794</v>
          </cell>
          <cell r="AE161">
            <v>23.113</v>
          </cell>
          <cell r="AF161">
            <v>21.425999999999998</v>
          </cell>
          <cell r="AG161">
            <v>21.298999999999999</v>
          </cell>
          <cell r="AH161">
            <v>22.302</v>
          </cell>
          <cell r="AI161">
            <v>24.36</v>
          </cell>
          <cell r="AJ161">
            <v>22.032</v>
          </cell>
          <cell r="AK161">
            <v>22.402000000000001</v>
          </cell>
          <cell r="AL161">
            <v>22.106999999999999</v>
          </cell>
          <cell r="AM161">
            <v>21.914000000000001</v>
          </cell>
          <cell r="AN161">
            <v>20.614000000000001</v>
          </cell>
          <cell r="AO161">
            <v>19.213999999999999</v>
          </cell>
          <cell r="AP161">
            <v>19.213999999999999</v>
          </cell>
          <cell r="AQ161">
            <v>19.213999999999999</v>
          </cell>
          <cell r="AR161">
            <v>25.74877272727273</v>
          </cell>
        </row>
        <row r="162">
          <cell r="A162" t="str">
            <v>Tajikistan</v>
          </cell>
          <cell r="B162" t="str">
            <v>General government total expenditure</v>
          </cell>
          <cell r="C162" t="str">
            <v>Percent of GDP</v>
          </cell>
          <cell r="E162" t="str">
            <v>See notes for:  General government total expenditure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t="str">
            <v>n/a</v>
          </cell>
          <cell r="T162" t="str">
            <v>n/a</v>
          </cell>
          <cell r="U162" t="str">
            <v>n/a</v>
          </cell>
          <cell r="V162" t="str">
            <v>n/a</v>
          </cell>
          <cell r="W162" t="str">
            <v>n/a</v>
          </cell>
          <cell r="X162">
            <v>16.794</v>
          </cell>
          <cell r="Y162">
            <v>17.54</v>
          </cell>
          <cell r="Z162">
            <v>19.157</v>
          </cell>
          <cell r="AA162">
            <v>18.390999999999998</v>
          </cell>
          <cell r="AB162">
            <v>19.181999999999999</v>
          </cell>
          <cell r="AC162">
            <v>19.088000000000001</v>
          </cell>
          <cell r="AD162">
            <v>20.300999999999998</v>
          </cell>
          <cell r="AE162">
            <v>22.983000000000001</v>
          </cell>
          <cell r="AF162">
            <v>21.917000000000002</v>
          </cell>
          <cell r="AG162">
            <v>27.995999999999999</v>
          </cell>
          <cell r="AH162">
            <v>27.181000000000001</v>
          </cell>
          <cell r="AI162">
            <v>28.643999999999998</v>
          </cell>
          <cell r="AJ162">
            <v>26.138999999999999</v>
          </cell>
          <cell r="AK162">
            <v>27.027000000000001</v>
          </cell>
          <cell r="AL162">
            <v>28.975000000000001</v>
          </cell>
          <cell r="AM162">
            <v>26.018999999999998</v>
          </cell>
          <cell r="AN162">
            <v>25.163</v>
          </cell>
          <cell r="AO162">
            <v>26.581</v>
          </cell>
          <cell r="AP162">
            <v>26.78</v>
          </cell>
          <cell r="AQ162">
            <v>27.189</v>
          </cell>
          <cell r="AR162">
            <v>22.310000000000002</v>
          </cell>
        </row>
        <row r="163">
          <cell r="A163" t="str">
            <v>Tanzania</v>
          </cell>
          <cell r="B163" t="str">
            <v>General government total expenditure</v>
          </cell>
          <cell r="C163" t="str">
            <v>Percent of GDP</v>
          </cell>
          <cell r="E163" t="str">
            <v>See notes for:  General government total expenditure (National currency).</v>
          </cell>
          <cell r="F163" t="str">
            <v>n/a</v>
          </cell>
          <cell r="G163" t="str">
            <v>n/a</v>
          </cell>
          <cell r="H163" t="str">
            <v>n/a</v>
          </cell>
          <cell r="I163" t="str">
            <v>n/a</v>
          </cell>
          <cell r="J163" t="str">
            <v>n/a</v>
          </cell>
          <cell r="K163" t="str">
            <v>n/a</v>
          </cell>
          <cell r="L163" t="str">
            <v>n/a</v>
          </cell>
          <cell r="M163" t="str">
            <v>n/a</v>
          </cell>
          <cell r="N163" t="str">
            <v>n/a</v>
          </cell>
          <cell r="O163" t="str">
            <v>n/a</v>
          </cell>
          <cell r="P163" t="str">
            <v>n/a</v>
          </cell>
          <cell r="Q163">
            <v>16.335000000000001</v>
          </cell>
          <cell r="R163">
            <v>20.288</v>
          </cell>
          <cell r="S163">
            <v>18.347999999999999</v>
          </cell>
          <cell r="T163">
            <v>18.881</v>
          </cell>
          <cell r="U163">
            <v>18.074000000000002</v>
          </cell>
          <cell r="V163">
            <v>15.505000000000001</v>
          </cell>
          <cell r="W163">
            <v>14.33</v>
          </cell>
          <cell r="X163">
            <v>13.795999999999999</v>
          </cell>
          <cell r="Y163">
            <v>15.632</v>
          </cell>
          <cell r="Z163">
            <v>15.186999999999999</v>
          </cell>
          <cell r="AA163">
            <v>14.755000000000001</v>
          </cell>
          <cell r="AB163">
            <v>14.968</v>
          </cell>
          <cell r="AC163">
            <v>17.643999999999998</v>
          </cell>
          <cell r="AD163">
            <v>19.388999999999999</v>
          </cell>
          <cell r="AE163">
            <v>21.701000000000001</v>
          </cell>
          <cell r="AF163">
            <v>22.847000000000001</v>
          </cell>
          <cell r="AG163">
            <v>23.015000000000001</v>
          </cell>
          <cell r="AH163">
            <v>22.817</v>
          </cell>
          <cell r="AI163">
            <v>26.068000000000001</v>
          </cell>
          <cell r="AJ163">
            <v>27.474</v>
          </cell>
          <cell r="AK163">
            <v>27.14</v>
          </cell>
          <cell r="AL163">
            <v>29.800999999999998</v>
          </cell>
          <cell r="AM163">
            <v>29.292999999999999</v>
          </cell>
          <cell r="AN163">
            <v>28.552</v>
          </cell>
          <cell r="AO163">
            <v>27.152999999999999</v>
          </cell>
          <cell r="AP163">
            <v>27.039000000000001</v>
          </cell>
          <cell r="AQ163">
            <v>26.646999999999998</v>
          </cell>
          <cell r="AR163">
            <v>19.24733333333333</v>
          </cell>
        </row>
        <row r="164">
          <cell r="A164" t="str">
            <v>Thailand</v>
          </cell>
          <cell r="B164" t="str">
            <v>General government total expenditure</v>
          </cell>
          <cell r="C164" t="str">
            <v>Percent of GDP</v>
          </cell>
          <cell r="E164" t="str">
            <v>See notes for:  General government total expenditure (National currency).</v>
          </cell>
          <cell r="F164" t="str">
            <v>n/a</v>
          </cell>
          <cell r="G164" t="str">
            <v>n/a</v>
          </cell>
          <cell r="H164" t="str">
            <v>n/a</v>
          </cell>
          <cell r="I164" t="str">
            <v>n/a</v>
          </cell>
          <cell r="J164" t="str">
            <v>n/a</v>
          </cell>
          <cell r="K164" t="str">
            <v>n/a</v>
          </cell>
          <cell r="L164" t="str">
            <v>n/a</v>
          </cell>
          <cell r="M164" t="str">
            <v>n/a</v>
          </cell>
          <cell r="N164" t="str">
            <v>n/a</v>
          </cell>
          <cell r="O164" t="str">
            <v>n/a</v>
          </cell>
          <cell r="P164" t="str">
            <v>n/a</v>
          </cell>
          <cell r="Q164" t="str">
            <v>n/a</v>
          </cell>
          <cell r="R164" t="str">
            <v>n/a</v>
          </cell>
          <cell r="S164" t="str">
            <v>n/a</v>
          </cell>
          <cell r="T164" t="str">
            <v>n/a</v>
          </cell>
          <cell r="U164">
            <v>17.338999999999999</v>
          </cell>
          <cell r="V164">
            <v>17.962</v>
          </cell>
          <cell r="W164">
            <v>21.634</v>
          </cell>
          <cell r="X164">
            <v>23.922000000000001</v>
          </cell>
          <cell r="Y164">
            <v>26.472000000000001</v>
          </cell>
          <cell r="Z164">
            <v>19.346</v>
          </cell>
          <cell r="AA164">
            <v>20.824000000000002</v>
          </cell>
          <cell r="AB164">
            <v>25.712</v>
          </cell>
          <cell r="AC164">
            <v>19.513000000000002</v>
          </cell>
          <cell r="AD164">
            <v>20.667000000000002</v>
          </cell>
          <cell r="AE164">
            <v>21.091999999999999</v>
          </cell>
          <cell r="AF164">
            <v>20.085000000000001</v>
          </cell>
          <cell r="AG164">
            <v>21.312000000000001</v>
          </cell>
          <cell r="AH164">
            <v>21.225999999999999</v>
          </cell>
          <cell r="AI164">
            <v>23.997</v>
          </cell>
          <cell r="AJ164">
            <v>23.219000000000001</v>
          </cell>
          <cell r="AK164">
            <v>23.291</v>
          </cell>
          <cell r="AL164">
            <v>24.321000000000002</v>
          </cell>
          <cell r="AM164">
            <v>24.274000000000001</v>
          </cell>
          <cell r="AN164">
            <v>24.462</v>
          </cell>
          <cell r="AO164">
            <v>22.963999999999999</v>
          </cell>
          <cell r="AP164">
            <v>22.919</v>
          </cell>
          <cell r="AQ164">
            <v>22.792999999999999</v>
          </cell>
          <cell r="AR164">
            <v>21.624294117647057</v>
          </cell>
        </row>
        <row r="165">
          <cell r="A165" t="str">
            <v>Timor-Leste</v>
          </cell>
          <cell r="B165" t="str">
            <v>General government total expenditure</v>
          </cell>
          <cell r="C165" t="str">
            <v>Percent of GDP</v>
          </cell>
          <cell r="E165" t="str">
            <v>See notes for:  General government total expenditure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v>18.899999999999999</v>
          </cell>
          <cell r="AA165">
            <v>18.297999999999998</v>
          </cell>
          <cell r="AB165">
            <v>20.492000000000001</v>
          </cell>
          <cell r="AC165">
            <v>21.35</v>
          </cell>
          <cell r="AD165">
            <v>11.837</v>
          </cell>
          <cell r="AE165">
            <v>11.103999999999999</v>
          </cell>
          <cell r="AF165">
            <v>10.276999999999999</v>
          </cell>
          <cell r="AG165">
            <v>13.525</v>
          </cell>
          <cell r="AH165">
            <v>19.579000000000001</v>
          </cell>
          <cell r="AI165">
            <v>23.800999999999998</v>
          </cell>
          <cell r="AJ165">
            <v>24.826000000000001</v>
          </cell>
          <cell r="AK165">
            <v>27.956</v>
          </cell>
          <cell r="AL165">
            <v>34.753</v>
          </cell>
          <cell r="AM165">
            <v>36.979999999999997</v>
          </cell>
          <cell r="AN165">
            <v>39.299999999999997</v>
          </cell>
          <cell r="AO165">
            <v>37.878999999999998</v>
          </cell>
          <cell r="AP165">
            <v>37.107999999999997</v>
          </cell>
          <cell r="AQ165">
            <v>32.405999999999999</v>
          </cell>
          <cell r="AR165">
            <v>18.495416666666664</v>
          </cell>
        </row>
        <row r="166">
          <cell r="A166" t="str">
            <v>Togo</v>
          </cell>
          <cell r="B166" t="str">
            <v>General government total expenditure</v>
          </cell>
          <cell r="C166" t="str">
            <v>Percent of GDP</v>
          </cell>
          <cell r="E166" t="str">
            <v>See notes for:  General government total expenditure (National currency).</v>
          </cell>
          <cell r="F166" t="str">
            <v>n/a</v>
          </cell>
          <cell r="G166" t="str">
            <v>n/a</v>
          </cell>
          <cell r="H166" t="str">
            <v>n/a</v>
          </cell>
          <cell r="I166" t="str">
            <v>n/a</v>
          </cell>
          <cell r="J166" t="str">
            <v>n/a</v>
          </cell>
          <cell r="K166" t="str">
            <v>n/a</v>
          </cell>
          <cell r="L166" t="str">
            <v>n/a</v>
          </cell>
          <cell r="M166" t="str">
            <v>n/a</v>
          </cell>
          <cell r="N166" t="str">
            <v>n/a</v>
          </cell>
          <cell r="O166">
            <v>26.207999999999998</v>
          </cell>
          <cell r="P166">
            <v>26.137</v>
          </cell>
          <cell r="Q166">
            <v>22.645</v>
          </cell>
          <cell r="R166">
            <v>19.626999999999999</v>
          </cell>
          <cell r="S166">
            <v>22.937000000000001</v>
          </cell>
          <cell r="T166">
            <v>20.466000000000001</v>
          </cell>
          <cell r="U166">
            <v>19.696999999999999</v>
          </cell>
          <cell r="V166">
            <v>19.204000000000001</v>
          </cell>
          <cell r="W166">
            <v>16.437999999999999</v>
          </cell>
          <cell r="X166">
            <v>19.808</v>
          </cell>
          <cell r="Y166">
            <v>18.478999999999999</v>
          </cell>
          <cell r="Z166">
            <v>18.481999999999999</v>
          </cell>
          <cell r="AA166">
            <v>16.295000000000002</v>
          </cell>
          <cell r="AB166">
            <v>13.102</v>
          </cell>
          <cell r="AC166">
            <v>15.132999999999999</v>
          </cell>
          <cell r="AD166">
            <v>16.609000000000002</v>
          </cell>
          <cell r="AE166">
            <v>19.295000000000002</v>
          </cell>
          <cell r="AF166">
            <v>21.22</v>
          </cell>
          <cell r="AG166">
            <v>20.402000000000001</v>
          </cell>
          <cell r="AH166">
            <v>17.885000000000002</v>
          </cell>
          <cell r="AI166">
            <v>21.245999999999999</v>
          </cell>
          <cell r="AJ166">
            <v>22.41</v>
          </cell>
          <cell r="AK166">
            <v>24.789000000000001</v>
          </cell>
          <cell r="AL166">
            <v>29.254000000000001</v>
          </cell>
          <cell r="AM166">
            <v>28.376000000000001</v>
          </cell>
          <cell r="AN166">
            <v>28.02</v>
          </cell>
          <cell r="AO166">
            <v>26.579000000000001</v>
          </cell>
          <cell r="AP166">
            <v>25.771000000000001</v>
          </cell>
          <cell r="AQ166">
            <v>25.533000000000001</v>
          </cell>
          <cell r="AR166">
            <v>19.650272727272725</v>
          </cell>
        </row>
        <row r="167">
          <cell r="A167" t="str">
            <v>Tonga</v>
          </cell>
          <cell r="B167" t="str">
            <v>General government total expenditure</v>
          </cell>
          <cell r="C167" t="str">
            <v>Percent of GDP</v>
          </cell>
          <cell r="AR167" t="e">
            <v>#DIV/0!</v>
          </cell>
        </row>
        <row r="168">
          <cell r="A168" t="str">
            <v>Trinidad and Tobago</v>
          </cell>
          <cell r="B168" t="str">
            <v>General government total expenditure</v>
          </cell>
          <cell r="C168" t="str">
            <v>Percent of GDP</v>
          </cell>
          <cell r="E168" t="str">
            <v>See notes for:  General government total expenditure (National currency).</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t="str">
            <v>n/a</v>
          </cell>
          <cell r="S168" t="str">
            <v>n/a</v>
          </cell>
          <cell r="T168" t="str">
            <v>n/a</v>
          </cell>
          <cell r="U168" t="str">
            <v>n/a</v>
          </cell>
          <cell r="V168" t="str">
            <v>n/a</v>
          </cell>
          <cell r="W168" t="str">
            <v>n/a</v>
          </cell>
          <cell r="X168" t="str">
            <v>n/a</v>
          </cell>
          <cell r="Y168">
            <v>29.207000000000001</v>
          </cell>
          <cell r="Z168">
            <v>27.565000000000001</v>
          </cell>
          <cell r="AA168">
            <v>29.902000000000001</v>
          </cell>
          <cell r="AB168">
            <v>26.594999999999999</v>
          </cell>
          <cell r="AC168">
            <v>24.817</v>
          </cell>
          <cell r="AD168">
            <v>26.010999999999999</v>
          </cell>
          <cell r="AE168">
            <v>27.545000000000002</v>
          </cell>
          <cell r="AF168">
            <v>32.134</v>
          </cell>
          <cell r="AG168">
            <v>29.584</v>
          </cell>
          <cell r="AH168">
            <v>30.827999999999999</v>
          </cell>
          <cell r="AI168">
            <v>39.198</v>
          </cell>
          <cell r="AJ168">
            <v>37.834000000000003</v>
          </cell>
          <cell r="AK168">
            <v>36.338999999999999</v>
          </cell>
          <cell r="AL168">
            <v>38.976999999999997</v>
          </cell>
          <cell r="AM168">
            <v>38.49</v>
          </cell>
          <cell r="AN168">
            <v>38.197000000000003</v>
          </cell>
          <cell r="AO168">
            <v>38.021999999999998</v>
          </cell>
          <cell r="AP168">
            <v>37.959000000000003</v>
          </cell>
          <cell r="AQ168">
            <v>38.146999999999998</v>
          </cell>
          <cell r="AR168">
            <v>30.581461538461536</v>
          </cell>
        </row>
        <row r="169">
          <cell r="A169" t="str">
            <v>Tunisia</v>
          </cell>
          <cell r="B169" t="str">
            <v>General government total expenditure</v>
          </cell>
          <cell r="C169" t="str">
            <v>Percent of GDP</v>
          </cell>
          <cell r="E169" t="str">
            <v>See notes for:  General government total expenditure (National currency).</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31.096</v>
          </cell>
          <cell r="R169">
            <v>29.564</v>
          </cell>
          <cell r="S169">
            <v>30.513000000000002</v>
          </cell>
          <cell r="T169">
            <v>29.93</v>
          </cell>
          <cell r="U169">
            <v>30.655000000000001</v>
          </cell>
          <cell r="V169">
            <v>31.89</v>
          </cell>
          <cell r="W169">
            <v>28.696999999999999</v>
          </cell>
          <cell r="X169">
            <v>28.655999999999999</v>
          </cell>
          <cell r="Y169">
            <v>28.902000000000001</v>
          </cell>
          <cell r="Z169">
            <v>29.036000000000001</v>
          </cell>
          <cell r="AA169">
            <v>29.074000000000002</v>
          </cell>
          <cell r="AB169">
            <v>29.805</v>
          </cell>
          <cell r="AC169">
            <v>29.292999999999999</v>
          </cell>
          <cell r="AD169">
            <v>29.225999999999999</v>
          </cell>
          <cell r="AE169">
            <v>29.283999999999999</v>
          </cell>
          <cell r="AF169">
            <v>29.17</v>
          </cell>
          <cell r="AG169">
            <v>29.440999999999999</v>
          </cell>
          <cell r="AH169">
            <v>30.539000000000001</v>
          </cell>
          <cell r="AI169">
            <v>30.818000000000001</v>
          </cell>
          <cell r="AJ169">
            <v>30.917999999999999</v>
          </cell>
          <cell r="AK169">
            <v>34.784999999999997</v>
          </cell>
          <cell r="AL169">
            <v>36.997</v>
          </cell>
          <cell r="AM169">
            <v>34.595999999999997</v>
          </cell>
          <cell r="AN169">
            <v>33.719000000000001</v>
          </cell>
          <cell r="AO169">
            <v>33.073999999999998</v>
          </cell>
          <cell r="AP169">
            <v>32.374000000000002</v>
          </cell>
          <cell r="AQ169">
            <v>31.908999999999999</v>
          </cell>
          <cell r="AR169">
            <v>30.061523809523813</v>
          </cell>
        </row>
        <row r="170">
          <cell r="A170" t="str">
            <v>Turkey</v>
          </cell>
          <cell r="B170" t="str">
            <v>General government total expenditure</v>
          </cell>
          <cell r="C170" t="str">
            <v>Percent of GDP</v>
          </cell>
          <cell r="E170" t="str">
            <v>See notes for:  General government total expenditure (National currency).</v>
          </cell>
          <cell r="F170" t="str">
            <v>n/a</v>
          </cell>
          <cell r="G170" t="str">
            <v>n/a</v>
          </cell>
          <cell r="H170" t="str">
            <v>n/a</v>
          </cell>
          <cell r="I170" t="str">
            <v>n/a</v>
          </cell>
          <cell r="J170" t="str">
            <v>n/a</v>
          </cell>
          <cell r="K170" t="str">
            <v>n/a</v>
          </cell>
          <cell r="L170" t="str">
            <v>n/a</v>
          </cell>
          <cell r="M170" t="str">
            <v>n/a</v>
          </cell>
          <cell r="N170" t="str">
            <v>n/a</v>
          </cell>
          <cell r="O170" t="str">
            <v>n/a</v>
          </cell>
          <cell r="P170" t="str">
            <v>n/a</v>
          </cell>
          <cell r="Q170" t="str">
            <v>n/a</v>
          </cell>
          <cell r="R170" t="str">
            <v>n/a</v>
          </cell>
          <cell r="S170" t="str">
            <v>n/a</v>
          </cell>
          <cell r="T170" t="str">
            <v>n/a</v>
          </cell>
          <cell r="U170" t="str">
            <v>n/a</v>
          </cell>
          <cell r="V170" t="str">
            <v>n/a</v>
          </cell>
          <cell r="W170" t="str">
            <v>n/a</v>
          </cell>
          <cell r="X170" t="str">
            <v>n/a</v>
          </cell>
          <cell r="Y170" t="str">
            <v>n/a</v>
          </cell>
          <cell r="Z170" t="str">
            <v>n/a</v>
          </cell>
          <cell r="AA170" t="str">
            <v>n/a</v>
          </cell>
          <cell r="AB170">
            <v>42.661000000000001</v>
          </cell>
          <cell r="AC170">
            <v>41.029000000000003</v>
          </cell>
          <cell r="AD170">
            <v>35.128999999999998</v>
          </cell>
          <cell r="AE170">
            <v>32.621000000000002</v>
          </cell>
          <cell r="AF170">
            <v>32.792999999999999</v>
          </cell>
          <cell r="AG170">
            <v>33.325000000000003</v>
          </cell>
          <cell r="AH170">
            <v>33.837000000000003</v>
          </cell>
          <cell r="AI170">
            <v>37.716999999999999</v>
          </cell>
          <cell r="AJ170">
            <v>35.442999999999998</v>
          </cell>
          <cell r="AK170">
            <v>34.186</v>
          </cell>
          <cell r="AL170">
            <v>34.207999999999998</v>
          </cell>
          <cell r="AM170">
            <v>33.853999999999999</v>
          </cell>
          <cell r="AN170">
            <v>33.487000000000002</v>
          </cell>
          <cell r="AO170">
            <v>33.267000000000003</v>
          </cell>
          <cell r="AP170">
            <v>33.247999999999998</v>
          </cell>
          <cell r="AQ170">
            <v>33.176000000000002</v>
          </cell>
          <cell r="AR170">
            <v>35.874099999999991</v>
          </cell>
        </row>
        <row r="171">
          <cell r="A171" t="str">
            <v>Turkmenistan</v>
          </cell>
          <cell r="B171" t="str">
            <v>General government total expenditure</v>
          </cell>
          <cell r="C171" t="str">
            <v>Percent of GDP</v>
          </cell>
          <cell r="E171" t="str">
            <v>See notes for:  General government total expenditure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t="str">
            <v>n/a</v>
          </cell>
          <cell r="U171" t="str">
            <v>n/a</v>
          </cell>
          <cell r="V171" t="str">
            <v>n/a</v>
          </cell>
          <cell r="W171">
            <v>25.044</v>
          </cell>
          <cell r="X171">
            <v>24.306999999999999</v>
          </cell>
          <cell r="Y171">
            <v>19.396000000000001</v>
          </cell>
          <cell r="Z171">
            <v>24.1</v>
          </cell>
          <cell r="AA171">
            <v>21.093</v>
          </cell>
          <cell r="AB171">
            <v>18.047999999999998</v>
          </cell>
          <cell r="AC171">
            <v>19.353000000000002</v>
          </cell>
          <cell r="AD171">
            <v>18.885000000000002</v>
          </cell>
          <cell r="AE171">
            <v>19.669</v>
          </cell>
          <cell r="AF171">
            <v>14.95</v>
          </cell>
          <cell r="AG171">
            <v>13.442</v>
          </cell>
          <cell r="AH171">
            <v>10.865</v>
          </cell>
          <cell r="AI171">
            <v>14.53</v>
          </cell>
          <cell r="AJ171">
            <v>15.574</v>
          </cell>
          <cell r="AK171">
            <v>16.654</v>
          </cell>
          <cell r="AL171">
            <v>15.308</v>
          </cell>
          <cell r="AM171">
            <v>14.786</v>
          </cell>
          <cell r="AN171">
            <v>14.663</v>
          </cell>
          <cell r="AO171">
            <v>14.412000000000001</v>
          </cell>
          <cell r="AP171">
            <v>14.022</v>
          </cell>
          <cell r="AQ171">
            <v>13.532999999999999</v>
          </cell>
          <cell r="AR171">
            <v>18.394000000000002</v>
          </cell>
        </row>
        <row r="172">
          <cell r="A172" t="str">
            <v>Tuvalu</v>
          </cell>
          <cell r="B172" t="str">
            <v>General government total expenditure</v>
          </cell>
          <cell r="C172" t="str">
            <v>Percent of GDP</v>
          </cell>
          <cell r="AR172" t="e">
            <v>#DIV/0!</v>
          </cell>
        </row>
        <row r="173">
          <cell r="A173" t="str">
            <v>Uganda</v>
          </cell>
          <cell r="B173" t="str">
            <v>General government total expenditure</v>
          </cell>
          <cell r="C173" t="str">
            <v>Percent of GDP</v>
          </cell>
          <cell r="E173" t="str">
            <v>See notes for:  General government total expenditure (National currency).</v>
          </cell>
          <cell r="F173" t="str">
            <v>n/a</v>
          </cell>
          <cell r="G173" t="str">
            <v>n/a</v>
          </cell>
          <cell r="H173" t="str">
            <v>n/a</v>
          </cell>
          <cell r="I173" t="str">
            <v>n/a</v>
          </cell>
          <cell r="J173" t="str">
            <v>n/a</v>
          </cell>
          <cell r="K173" t="str">
            <v>n/a</v>
          </cell>
          <cell r="L173" t="str">
            <v>n/a</v>
          </cell>
          <cell r="M173" t="str">
            <v>n/a</v>
          </cell>
          <cell r="N173" t="str">
            <v>n/a</v>
          </cell>
          <cell r="O173" t="str">
            <v>n/a</v>
          </cell>
          <cell r="P173" t="str">
            <v>n/a</v>
          </cell>
          <cell r="Q173" t="str">
            <v>n/a</v>
          </cell>
          <cell r="R173" t="str">
            <v>n/a</v>
          </cell>
          <cell r="S173" t="str">
            <v>n/a</v>
          </cell>
          <cell r="T173" t="str">
            <v>n/a</v>
          </cell>
          <cell r="U173" t="str">
            <v>n/a</v>
          </cell>
          <cell r="V173" t="str">
            <v>n/a</v>
          </cell>
          <cell r="W173">
            <v>18.754999999999999</v>
          </cell>
          <cell r="X173">
            <v>18.132999999999999</v>
          </cell>
          <cell r="Y173">
            <v>20.044</v>
          </cell>
          <cell r="Z173">
            <v>21.983000000000001</v>
          </cell>
          <cell r="AA173">
            <v>21.434000000000001</v>
          </cell>
          <cell r="AB173">
            <v>23.001000000000001</v>
          </cell>
          <cell r="AC173">
            <v>21.904</v>
          </cell>
          <cell r="AD173">
            <v>19.837</v>
          </cell>
          <cell r="AE173">
            <v>20.22</v>
          </cell>
          <cell r="AF173">
            <v>18.748000000000001</v>
          </cell>
          <cell r="AG173">
            <v>18.361999999999998</v>
          </cell>
          <cell r="AH173">
            <v>18.559999999999999</v>
          </cell>
          <cell r="AI173">
            <v>17.481000000000002</v>
          </cell>
          <cell r="AJ173">
            <v>19.687000000000001</v>
          </cell>
          <cell r="AK173">
            <v>22.866</v>
          </cell>
          <cell r="AL173">
            <v>18.965</v>
          </cell>
          <cell r="AM173">
            <v>18.527000000000001</v>
          </cell>
          <cell r="AN173">
            <v>19.477</v>
          </cell>
          <cell r="AO173">
            <v>19.472000000000001</v>
          </cell>
          <cell r="AP173">
            <v>19.399999999999999</v>
          </cell>
          <cell r="AQ173">
            <v>18.161000000000001</v>
          </cell>
          <cell r="AR173">
            <v>20.067666666666664</v>
          </cell>
        </row>
        <row r="174">
          <cell r="A174" t="str">
            <v>Ukraine</v>
          </cell>
          <cell r="B174" t="str">
            <v>General government total expenditure</v>
          </cell>
          <cell r="C174" t="str">
            <v>Percent of GDP</v>
          </cell>
          <cell r="E174" t="str">
            <v>See notes for:  General government total expenditure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t="str">
            <v>n/a</v>
          </cell>
          <cell r="T174" t="str">
            <v>n/a</v>
          </cell>
          <cell r="U174" t="str">
            <v>n/a</v>
          </cell>
          <cell r="V174" t="str">
            <v>n/a</v>
          </cell>
          <cell r="W174">
            <v>42.213999999999999</v>
          </cell>
          <cell r="X174">
            <v>38.353999999999999</v>
          </cell>
          <cell r="Y174">
            <v>26.733000000000001</v>
          </cell>
          <cell r="Z174">
            <v>36.677999999999997</v>
          </cell>
          <cell r="AA174">
            <v>36.534999999999997</v>
          </cell>
          <cell r="AB174">
            <v>37.834000000000003</v>
          </cell>
          <cell r="AC174">
            <v>38.853000000000002</v>
          </cell>
          <cell r="AD174">
            <v>41.53</v>
          </cell>
          <cell r="AE174">
            <v>44.097999999999999</v>
          </cell>
          <cell r="AF174">
            <v>44.593000000000004</v>
          </cell>
          <cell r="AG174">
            <v>43.823999999999998</v>
          </cell>
          <cell r="AH174">
            <v>47.433</v>
          </cell>
          <cell r="AI174">
            <v>48.554000000000002</v>
          </cell>
          <cell r="AJ174">
            <v>48.465000000000003</v>
          </cell>
          <cell r="AK174">
            <v>45.201999999999998</v>
          </cell>
          <cell r="AL174">
            <v>43.628</v>
          </cell>
          <cell r="AM174">
            <v>42.146000000000001</v>
          </cell>
          <cell r="AN174">
            <v>41.871000000000002</v>
          </cell>
          <cell r="AO174">
            <v>41.518999999999998</v>
          </cell>
          <cell r="AP174">
            <v>41.207000000000001</v>
          </cell>
          <cell r="AQ174">
            <v>40.978000000000002</v>
          </cell>
          <cell r="AR174">
            <v>41.393333333333338</v>
          </cell>
        </row>
        <row r="175">
          <cell r="A175" t="str">
            <v>United Arab Emirates</v>
          </cell>
          <cell r="B175" t="str">
            <v>General government total expenditure</v>
          </cell>
          <cell r="C175" t="str">
            <v>Percent of GDP</v>
          </cell>
          <cell r="E175" t="str">
            <v>See notes for:  General government total expenditure (National currency).</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t="str">
            <v>n/a</v>
          </cell>
          <cell r="R175" t="str">
            <v>n/a</v>
          </cell>
          <cell r="S175" t="str">
            <v>n/a</v>
          </cell>
          <cell r="T175" t="str">
            <v>n/a</v>
          </cell>
          <cell r="U175" t="str">
            <v>n/a</v>
          </cell>
          <cell r="V175" t="str">
            <v>n/a</v>
          </cell>
          <cell r="W175" t="str">
            <v>n/a</v>
          </cell>
          <cell r="X175" t="str">
            <v>n/a</v>
          </cell>
          <cell r="Y175">
            <v>23.952999999999999</v>
          </cell>
          <cell r="Z175">
            <v>21.457999999999998</v>
          </cell>
          <cell r="AA175">
            <v>24.061</v>
          </cell>
          <cell r="AB175">
            <v>21.17</v>
          </cell>
          <cell r="AC175">
            <v>20.044</v>
          </cell>
          <cell r="AD175">
            <v>17.913</v>
          </cell>
          <cell r="AE175">
            <v>15</v>
          </cell>
          <cell r="AF175">
            <v>14.632</v>
          </cell>
          <cell r="AG175">
            <v>15.347</v>
          </cell>
          <cell r="AH175">
            <v>17.501000000000001</v>
          </cell>
          <cell r="AI175">
            <v>25.832999999999998</v>
          </cell>
          <cell r="AJ175">
            <v>24.276</v>
          </cell>
          <cell r="AK175">
            <v>22.251000000000001</v>
          </cell>
          <cell r="AL175">
            <v>22.257999999999999</v>
          </cell>
          <cell r="AM175">
            <v>21.681000000000001</v>
          </cell>
          <cell r="AN175">
            <v>21.428000000000001</v>
          </cell>
          <cell r="AO175">
            <v>21.099</v>
          </cell>
          <cell r="AP175">
            <v>20.716999999999999</v>
          </cell>
          <cell r="AQ175">
            <v>20.309999999999999</v>
          </cell>
          <cell r="AR175">
            <v>20.264538461538464</v>
          </cell>
        </row>
        <row r="176">
          <cell r="A176" t="str">
            <v>United Kingdom</v>
          </cell>
          <cell r="B176" t="str">
            <v>General government total expenditure</v>
          </cell>
          <cell r="C176" t="str">
            <v>Percent of GDP</v>
          </cell>
          <cell r="E176" t="str">
            <v>See notes for:  General government total expenditure (National currency).</v>
          </cell>
          <cell r="F176">
            <v>42.741999999999997</v>
          </cell>
          <cell r="G176">
            <v>45.981999999999999</v>
          </cell>
          <cell r="H176">
            <v>45.392000000000003</v>
          </cell>
          <cell r="I176">
            <v>44.820999999999998</v>
          </cell>
          <cell r="J176">
            <v>44.972999999999999</v>
          </cell>
          <cell r="K176">
            <v>43.956000000000003</v>
          </cell>
          <cell r="L176">
            <v>42.475999999999999</v>
          </cell>
          <cell r="M176">
            <v>40.704000000000001</v>
          </cell>
          <cell r="N176">
            <v>38.512999999999998</v>
          </cell>
          <cell r="O176">
            <v>37.981000000000002</v>
          </cell>
          <cell r="P176">
            <v>39.44</v>
          </cell>
          <cell r="Q176">
            <v>40.811999999999998</v>
          </cell>
          <cell r="R176">
            <v>42.956000000000003</v>
          </cell>
          <cell r="S176">
            <v>42.98</v>
          </cell>
          <cell r="T176">
            <v>42.576000000000001</v>
          </cell>
          <cell r="U176">
            <v>42.185000000000002</v>
          </cell>
          <cell r="V176">
            <v>40.024000000000001</v>
          </cell>
          <cell r="W176">
            <v>38.497</v>
          </cell>
          <cell r="X176">
            <v>37.326000000000001</v>
          </cell>
          <cell r="Y176">
            <v>36.417999999999999</v>
          </cell>
          <cell r="Z176">
            <v>36.604999999999997</v>
          </cell>
          <cell r="AA176">
            <v>37.225000000000001</v>
          </cell>
          <cell r="AB176">
            <v>38.204999999999998</v>
          </cell>
          <cell r="AC176">
            <v>39.200000000000003</v>
          </cell>
          <cell r="AD176">
            <v>39.780999999999999</v>
          </cell>
          <cell r="AE176">
            <v>40.591999999999999</v>
          </cell>
          <cell r="AF176">
            <v>40.613</v>
          </cell>
          <cell r="AG176">
            <v>40.325000000000003</v>
          </cell>
          <cell r="AH176">
            <v>43.066000000000003</v>
          </cell>
          <cell r="AI176">
            <v>47.267000000000003</v>
          </cell>
          <cell r="AJ176">
            <v>46.325000000000003</v>
          </cell>
          <cell r="AK176">
            <v>45.725000000000001</v>
          </cell>
          <cell r="AL176">
            <v>45.250999999999998</v>
          </cell>
          <cell r="AM176">
            <v>43.77</v>
          </cell>
          <cell r="AN176">
            <v>42.401000000000003</v>
          </cell>
          <cell r="AO176">
            <v>40.872</v>
          </cell>
          <cell r="AP176">
            <v>39.484999999999999</v>
          </cell>
          <cell r="AQ176">
            <v>38.372999999999998</v>
          </cell>
          <cell r="AR176">
            <v>40.824681818181823</v>
          </cell>
        </row>
        <row r="177">
          <cell r="A177" t="str">
            <v>United States</v>
          </cell>
          <cell r="B177" t="str">
            <v>General government total expenditure</v>
          </cell>
          <cell r="C177" t="str">
            <v>Percent of GDP</v>
          </cell>
          <cell r="E177" t="str">
            <v>See notes for:  General government total expenditure (National currency).</v>
          </cell>
          <cell r="F177" t="str">
            <v>n/a</v>
          </cell>
          <cell r="G177" t="str">
            <v>n/a</v>
          </cell>
          <cell r="H177" t="str">
            <v>n/a</v>
          </cell>
          <cell r="I177" t="str">
            <v>n/a</v>
          </cell>
          <cell r="J177" t="str">
            <v>n/a</v>
          </cell>
          <cell r="K177" t="str">
            <v>n/a</v>
          </cell>
          <cell r="L177" t="str">
            <v>n/a</v>
          </cell>
          <cell r="M177" t="str">
            <v>n/a</v>
          </cell>
          <cell r="N177" t="str">
            <v>n/a</v>
          </cell>
          <cell r="O177" t="str">
            <v>n/a</v>
          </cell>
          <cell r="P177" t="str">
            <v>n/a</v>
          </cell>
          <cell r="Q177" t="str">
            <v>n/a</v>
          </cell>
          <cell r="R177" t="str">
            <v>n/a</v>
          </cell>
          <cell r="S177" t="str">
            <v>n/a</v>
          </cell>
          <cell r="T177" t="str">
            <v>n/a</v>
          </cell>
          <cell r="U177" t="str">
            <v>n/a</v>
          </cell>
          <cell r="V177" t="str">
            <v>n/a</v>
          </cell>
          <cell r="W177" t="str">
            <v>n/a</v>
          </cell>
          <cell r="X177" t="str">
            <v>n/a</v>
          </cell>
          <cell r="Y177" t="str">
            <v>n/a</v>
          </cell>
          <cell r="Z177" t="str">
            <v>n/a</v>
          </cell>
          <cell r="AA177">
            <v>34.557000000000002</v>
          </cell>
          <cell r="AB177">
            <v>35.716000000000001</v>
          </cell>
          <cell r="AC177">
            <v>36.097000000000001</v>
          </cell>
          <cell r="AD177">
            <v>35.890999999999998</v>
          </cell>
          <cell r="AE177">
            <v>36.151000000000003</v>
          </cell>
          <cell r="AF177">
            <v>35.851999999999997</v>
          </cell>
          <cell r="AG177">
            <v>36.671999999999997</v>
          </cell>
          <cell r="AH177">
            <v>39.195999999999998</v>
          </cell>
          <cell r="AI177">
            <v>43.981000000000002</v>
          </cell>
          <cell r="AJ177">
            <v>42.142000000000003</v>
          </cell>
          <cell r="AK177">
            <v>41.396999999999998</v>
          </cell>
          <cell r="AL177">
            <v>39.991999999999997</v>
          </cell>
          <cell r="AM177">
            <v>39.197000000000003</v>
          </cell>
          <cell r="AN177">
            <v>38.594999999999999</v>
          </cell>
          <cell r="AO177">
            <v>38.5</v>
          </cell>
          <cell r="AP177">
            <v>38.741999999999997</v>
          </cell>
          <cell r="AQ177">
            <v>38.668999999999997</v>
          </cell>
          <cell r="AR177">
            <v>37.968363636363634</v>
          </cell>
        </row>
        <row r="178">
          <cell r="A178" t="str">
            <v>Uruguay</v>
          </cell>
          <cell r="B178" t="str">
            <v>General government total expenditure</v>
          </cell>
          <cell r="C178" t="str">
            <v>Percent of GDP</v>
          </cell>
          <cell r="E178" t="str">
            <v>See notes for:  General government total expenditure (National currency).</v>
          </cell>
          <cell r="F178" t="str">
            <v>n/a</v>
          </cell>
          <cell r="G178" t="str">
            <v>n/a</v>
          </cell>
          <cell r="H178" t="str">
            <v>n/a</v>
          </cell>
          <cell r="I178" t="str">
            <v>n/a</v>
          </cell>
          <cell r="J178" t="str">
            <v>n/a</v>
          </cell>
          <cell r="K178" t="str">
            <v>n/a</v>
          </cell>
          <cell r="L178" t="str">
            <v>n/a</v>
          </cell>
          <cell r="M178" t="str">
            <v>n/a</v>
          </cell>
          <cell r="N178" t="str">
            <v>n/a</v>
          </cell>
          <cell r="O178" t="str">
            <v>n/a</v>
          </cell>
          <cell r="P178" t="str">
            <v>n/a</v>
          </cell>
          <cell r="Q178" t="str">
            <v>n/a</v>
          </cell>
          <cell r="R178" t="str">
            <v>n/a</v>
          </cell>
          <cell r="S178" t="str">
            <v>n/a</v>
          </cell>
          <cell r="T178" t="str">
            <v>n/a</v>
          </cell>
          <cell r="U178" t="str">
            <v>n/a</v>
          </cell>
          <cell r="V178" t="str">
            <v>n/a</v>
          </cell>
          <cell r="W178" t="str">
            <v>n/a</v>
          </cell>
          <cell r="X178" t="str">
            <v>n/a</v>
          </cell>
          <cell r="Y178">
            <v>32.424999999999997</v>
          </cell>
          <cell r="Z178">
            <v>31.777000000000001</v>
          </cell>
          <cell r="AA178">
            <v>33.398000000000003</v>
          </cell>
          <cell r="AB178">
            <v>32.915999999999997</v>
          </cell>
          <cell r="AC178">
            <v>33.012999999999998</v>
          </cell>
          <cell r="AD178">
            <v>31.818999999999999</v>
          </cell>
          <cell r="AE178">
            <v>31.167999999999999</v>
          </cell>
          <cell r="AF178">
            <v>31.922000000000001</v>
          </cell>
          <cell r="AG178">
            <v>31.443000000000001</v>
          </cell>
          <cell r="AH178">
            <v>31.253</v>
          </cell>
          <cell r="AI178">
            <v>33.149000000000001</v>
          </cell>
          <cell r="AJ178">
            <v>33.283000000000001</v>
          </cell>
          <cell r="AK178">
            <v>32.503999999999998</v>
          </cell>
          <cell r="AL178">
            <v>33.521999999999998</v>
          </cell>
          <cell r="AM178">
            <v>33.728000000000002</v>
          </cell>
          <cell r="AN178">
            <v>33.908999999999999</v>
          </cell>
          <cell r="AO178">
            <v>33.939</v>
          </cell>
          <cell r="AP178">
            <v>33.942999999999998</v>
          </cell>
          <cell r="AQ178">
            <v>33.978000000000002</v>
          </cell>
          <cell r="AR178">
            <v>32.31307692307692</v>
          </cell>
        </row>
        <row r="179">
          <cell r="A179" t="str">
            <v>Uzbekistan</v>
          </cell>
          <cell r="B179" t="str">
            <v>General government total expenditure</v>
          </cell>
          <cell r="C179" t="str">
            <v>Percent of GDP</v>
          </cell>
          <cell r="E179" t="str">
            <v>See notes for:  General government total expenditure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29.751999999999999</v>
          </cell>
          <cell r="S179">
            <v>49.594000000000001</v>
          </cell>
          <cell r="T179">
            <v>33.978000000000002</v>
          </cell>
          <cell r="U179">
            <v>38.457999999999998</v>
          </cell>
          <cell r="V179">
            <v>49.848999999999997</v>
          </cell>
          <cell r="W179">
            <v>39.509</v>
          </cell>
          <cell r="X179">
            <v>44.017000000000003</v>
          </cell>
          <cell r="Y179">
            <v>41.552</v>
          </cell>
          <cell r="Z179">
            <v>39.091999999999999</v>
          </cell>
          <cell r="AA179">
            <v>35.64</v>
          </cell>
          <cell r="AB179">
            <v>37.380000000000003</v>
          </cell>
          <cell r="AC179">
            <v>33.201000000000001</v>
          </cell>
          <cell r="AD179">
            <v>31.573</v>
          </cell>
          <cell r="AE179">
            <v>29.524000000000001</v>
          </cell>
          <cell r="AF179">
            <v>29.024000000000001</v>
          </cell>
          <cell r="AG179">
            <v>30.408999999999999</v>
          </cell>
          <cell r="AH179">
            <v>30.513000000000002</v>
          </cell>
          <cell r="AI179">
            <v>33.944000000000003</v>
          </cell>
          <cell r="AJ179">
            <v>33.654000000000003</v>
          </cell>
          <cell r="AK179">
            <v>32.765000000000001</v>
          </cell>
          <cell r="AL179">
            <v>35.195</v>
          </cell>
          <cell r="AM179">
            <v>35.125</v>
          </cell>
          <cell r="AN179">
            <v>34.985999999999997</v>
          </cell>
          <cell r="AO179">
            <v>35.35</v>
          </cell>
          <cell r="AP179">
            <v>35.33</v>
          </cell>
          <cell r="AQ179">
            <v>35.319000000000003</v>
          </cell>
          <cell r="AR179">
            <v>36.171399999999991</v>
          </cell>
        </row>
        <row r="180">
          <cell r="A180" t="str">
            <v>Vanuatu</v>
          </cell>
          <cell r="B180" t="str">
            <v>General government total expenditure</v>
          </cell>
          <cell r="C180" t="str">
            <v>Percent of GDP</v>
          </cell>
          <cell r="E180" t="str">
            <v>See notes for:  General government total expenditure (National currency).</v>
          </cell>
          <cell r="F180" t="str">
            <v>n/a</v>
          </cell>
          <cell r="G180" t="str">
            <v>n/a</v>
          </cell>
          <cell r="H180" t="str">
            <v>n/a</v>
          </cell>
          <cell r="I180" t="str">
            <v>n/a</v>
          </cell>
          <cell r="J180" t="str">
            <v>n/a</v>
          </cell>
          <cell r="K180" t="str">
            <v>n/a</v>
          </cell>
          <cell r="L180" t="str">
            <v>n/a</v>
          </cell>
          <cell r="M180" t="str">
            <v>n/a</v>
          </cell>
          <cell r="N180" t="str">
            <v>n/a</v>
          </cell>
          <cell r="O180" t="str">
            <v>n/a</v>
          </cell>
          <cell r="P180" t="str">
            <v>n/a</v>
          </cell>
          <cell r="Q180">
            <v>35.935000000000002</v>
          </cell>
          <cell r="R180">
            <v>31.832000000000001</v>
          </cell>
          <cell r="S180">
            <v>26.2</v>
          </cell>
          <cell r="T180">
            <v>24.355</v>
          </cell>
          <cell r="U180">
            <v>27.962</v>
          </cell>
          <cell r="V180">
            <v>24.457000000000001</v>
          </cell>
          <cell r="W180">
            <v>22.216000000000001</v>
          </cell>
          <cell r="X180">
            <v>27.908000000000001</v>
          </cell>
          <cell r="Y180">
            <v>23.954000000000001</v>
          </cell>
          <cell r="Z180">
            <v>25.503</v>
          </cell>
          <cell r="AA180">
            <v>22.367000000000001</v>
          </cell>
          <cell r="AB180">
            <v>22.468</v>
          </cell>
          <cell r="AC180">
            <v>19.042000000000002</v>
          </cell>
          <cell r="AD180">
            <v>18.724</v>
          </cell>
          <cell r="AE180">
            <v>18.488</v>
          </cell>
          <cell r="AF180">
            <v>20.193000000000001</v>
          </cell>
          <cell r="AG180">
            <v>21.988</v>
          </cell>
          <cell r="AH180">
            <v>27.88</v>
          </cell>
          <cell r="AI180">
            <v>27.571999999999999</v>
          </cell>
          <cell r="AJ180">
            <v>27.698</v>
          </cell>
          <cell r="AK180">
            <v>25.5</v>
          </cell>
          <cell r="AL180">
            <v>26.673999999999999</v>
          </cell>
          <cell r="AM180">
            <v>26.202000000000002</v>
          </cell>
          <cell r="AN180">
            <v>25.768999999999998</v>
          </cell>
          <cell r="AO180">
            <v>25.378</v>
          </cell>
          <cell r="AP180">
            <v>25.027999999999999</v>
          </cell>
          <cell r="AQ180">
            <v>24.774999999999999</v>
          </cell>
          <cell r="AR180">
            <v>24.868666666666666</v>
          </cell>
        </row>
        <row r="181">
          <cell r="A181" t="str">
            <v>Venezuela</v>
          </cell>
          <cell r="B181" t="str">
            <v>General government total expenditure</v>
          </cell>
          <cell r="C181" t="str">
            <v>Percent of GDP</v>
          </cell>
          <cell r="E181" t="str">
            <v>See notes for:  General government total expenditure (National currency).</v>
          </cell>
          <cell r="F181" t="str">
            <v>n/a</v>
          </cell>
          <cell r="G181" t="str">
            <v>n/a</v>
          </cell>
          <cell r="H181" t="str">
            <v>n/a</v>
          </cell>
          <cell r="I181" t="str">
            <v>n/a</v>
          </cell>
          <cell r="J181" t="str">
            <v>n/a</v>
          </cell>
          <cell r="K181" t="str">
            <v>n/a</v>
          </cell>
          <cell r="L181" t="str">
            <v>n/a</v>
          </cell>
          <cell r="M181" t="str">
            <v>n/a</v>
          </cell>
          <cell r="N181">
            <v>33.209000000000003</v>
          </cell>
          <cell r="O181">
            <v>32.524999999999999</v>
          </cell>
          <cell r="P181">
            <v>31.931999999999999</v>
          </cell>
          <cell r="Q181">
            <v>33.890999999999998</v>
          </cell>
          <cell r="R181">
            <v>30.646000000000001</v>
          </cell>
          <cell r="S181">
            <v>27.666</v>
          </cell>
          <cell r="T181">
            <v>42.216000000000001</v>
          </cell>
          <cell r="U181">
            <v>32.869</v>
          </cell>
          <cell r="V181">
            <v>27.728999999999999</v>
          </cell>
          <cell r="W181">
            <v>30.988</v>
          </cell>
          <cell r="X181">
            <v>28.791</v>
          </cell>
          <cell r="Y181">
            <v>25.800999999999998</v>
          </cell>
          <cell r="Z181">
            <v>28.292999999999999</v>
          </cell>
          <cell r="AA181">
            <v>31.899000000000001</v>
          </cell>
          <cell r="AB181">
            <v>30.989000000000001</v>
          </cell>
          <cell r="AC181">
            <v>32.174999999999997</v>
          </cell>
          <cell r="AD181">
            <v>31.914999999999999</v>
          </cell>
          <cell r="AE181">
            <v>33.53</v>
          </cell>
          <cell r="AF181">
            <v>39.161999999999999</v>
          </cell>
          <cell r="AG181">
            <v>35.531999999999996</v>
          </cell>
          <cell r="AH181">
            <v>33.813000000000002</v>
          </cell>
          <cell r="AI181">
            <v>32.695</v>
          </cell>
          <cell r="AJ181">
            <v>37.064</v>
          </cell>
          <cell r="AK181">
            <v>40.590000000000003</v>
          </cell>
          <cell r="AL181">
            <v>42.404000000000003</v>
          </cell>
          <cell r="AM181">
            <v>41.883000000000003</v>
          </cell>
          <cell r="AN181">
            <v>41.228999999999999</v>
          </cell>
          <cell r="AO181">
            <v>40.712000000000003</v>
          </cell>
          <cell r="AP181">
            <v>41.034999999999997</v>
          </cell>
          <cell r="AQ181">
            <v>41.258000000000003</v>
          </cell>
          <cell r="AR181">
            <v>32.735727272727281</v>
          </cell>
        </row>
        <row r="182">
          <cell r="A182" t="str">
            <v>Vietnam</v>
          </cell>
          <cell r="B182" t="str">
            <v>General government total expenditure</v>
          </cell>
          <cell r="C182" t="str">
            <v>Percent of GDP</v>
          </cell>
          <cell r="E182" t="str">
            <v>See notes for:  General government total expenditure (National currency).</v>
          </cell>
          <cell r="F182" t="str">
            <v>n/a</v>
          </cell>
          <cell r="G182" t="str">
            <v>n/a</v>
          </cell>
          <cell r="H182" t="str">
            <v>n/a</v>
          </cell>
          <cell r="I182" t="str">
            <v>n/a</v>
          </cell>
          <cell r="J182" t="str">
            <v>n/a</v>
          </cell>
          <cell r="K182" t="str">
            <v>n/a</v>
          </cell>
          <cell r="L182" t="str">
            <v>n/a</v>
          </cell>
          <cell r="M182" t="str">
            <v>n/a</v>
          </cell>
          <cell r="N182" t="str">
            <v>n/a</v>
          </cell>
          <cell r="O182" t="str">
            <v>n/a</v>
          </cell>
          <cell r="P182" t="str">
            <v>n/a</v>
          </cell>
          <cell r="Q182" t="str">
            <v>n/a</v>
          </cell>
          <cell r="R182" t="str">
            <v>n/a</v>
          </cell>
          <cell r="S182" t="str">
            <v>n/a</v>
          </cell>
          <cell r="T182" t="str">
            <v>n/a</v>
          </cell>
          <cell r="U182" t="str">
            <v>n/a</v>
          </cell>
          <cell r="V182" t="str">
            <v>n/a</v>
          </cell>
          <cell r="W182" t="str">
            <v>n/a</v>
          </cell>
          <cell r="X182">
            <v>20.337</v>
          </cell>
          <cell r="Y182">
            <v>21.207000000000001</v>
          </cell>
          <cell r="Z182">
            <v>22.585999999999999</v>
          </cell>
          <cell r="AA182">
            <v>24.369</v>
          </cell>
          <cell r="AB182">
            <v>25.073</v>
          </cell>
          <cell r="AC182">
            <v>28.183</v>
          </cell>
          <cell r="AD182">
            <v>26.882999999999999</v>
          </cell>
          <cell r="AE182">
            <v>28.513000000000002</v>
          </cell>
          <cell r="AF182">
            <v>28.393000000000001</v>
          </cell>
          <cell r="AG182">
            <v>30.626999999999999</v>
          </cell>
          <cell r="AH182">
            <v>29.445</v>
          </cell>
          <cell r="AI182">
            <v>34.481000000000002</v>
          </cell>
          <cell r="AJ182">
            <v>33.064</v>
          </cell>
          <cell r="AK182">
            <v>30.321999999999999</v>
          </cell>
          <cell r="AL182">
            <v>31.405000000000001</v>
          </cell>
          <cell r="AM182">
            <v>30.393999999999998</v>
          </cell>
          <cell r="AN182">
            <v>29.614000000000001</v>
          </cell>
          <cell r="AO182">
            <v>28.966999999999999</v>
          </cell>
          <cell r="AP182">
            <v>29.013999999999999</v>
          </cell>
          <cell r="AQ182">
            <v>28.731000000000002</v>
          </cell>
          <cell r="AR182">
            <v>27.391642857142859</v>
          </cell>
        </row>
        <row r="183">
          <cell r="A183" t="str">
            <v>Republic of Yemen</v>
          </cell>
          <cell r="B183" t="str">
            <v>General government total expenditure</v>
          </cell>
          <cell r="C183" t="str">
            <v>Percent of GDP</v>
          </cell>
          <cell r="E183" t="str">
            <v>See notes for:  General government total expenditure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24.126999999999999</v>
          </cell>
          <cell r="V183">
            <v>30.698</v>
          </cell>
          <cell r="W183">
            <v>25.748999999999999</v>
          </cell>
          <cell r="X183">
            <v>34.270000000000003</v>
          </cell>
          <cell r="Y183">
            <v>28.248000000000001</v>
          </cell>
          <cell r="Z183">
            <v>31.689</v>
          </cell>
          <cell r="AA183">
            <v>30.489000000000001</v>
          </cell>
          <cell r="AB183">
            <v>30.783000000000001</v>
          </cell>
          <cell r="AC183">
            <v>35.317</v>
          </cell>
          <cell r="AD183">
            <v>34.161999999999999</v>
          </cell>
          <cell r="AE183">
            <v>36.768999999999998</v>
          </cell>
          <cell r="AF183">
            <v>37.369</v>
          </cell>
          <cell r="AG183">
            <v>40.348999999999997</v>
          </cell>
          <cell r="AH183">
            <v>41.246000000000002</v>
          </cell>
          <cell r="AI183">
            <v>35.215000000000003</v>
          </cell>
          <cell r="AJ183">
            <v>30.071000000000002</v>
          </cell>
          <cell r="AK183">
            <v>28.971</v>
          </cell>
          <cell r="AL183">
            <v>34.747</v>
          </cell>
          <cell r="AM183">
            <v>30.416</v>
          </cell>
          <cell r="AN183">
            <v>28.663</v>
          </cell>
          <cell r="AO183">
            <v>27.663</v>
          </cell>
          <cell r="AP183">
            <v>26.927</v>
          </cell>
          <cell r="AQ183">
            <v>25.966999999999999</v>
          </cell>
          <cell r="AR183">
            <v>32.677764705882346</v>
          </cell>
        </row>
        <row r="184">
          <cell r="A184" t="str">
            <v>Zambia</v>
          </cell>
          <cell r="B184" t="str">
            <v>General government total expenditure</v>
          </cell>
          <cell r="C184" t="str">
            <v>Percent of GDP</v>
          </cell>
          <cell r="E184" t="str">
            <v>See notes for:  General government total expenditure (National currency).</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v>22.591999999999999</v>
          </cell>
          <cell r="AA184">
            <v>31.334</v>
          </cell>
          <cell r="AB184">
            <v>31.155999999999999</v>
          </cell>
          <cell r="AC184">
            <v>30.835999999999999</v>
          </cell>
          <cell r="AD184">
            <v>26.617999999999999</v>
          </cell>
          <cell r="AE184">
            <v>26.059000000000001</v>
          </cell>
          <cell r="AF184">
            <v>23.472000000000001</v>
          </cell>
          <cell r="AG184">
            <v>24.265000000000001</v>
          </cell>
          <cell r="AH184">
            <v>23.890999999999998</v>
          </cell>
          <cell r="AI184">
            <v>21.315999999999999</v>
          </cell>
          <cell r="AJ184">
            <v>22.640999999999998</v>
          </cell>
          <cell r="AK184">
            <v>25.603999999999999</v>
          </cell>
          <cell r="AL184">
            <v>25.055</v>
          </cell>
          <cell r="AM184">
            <v>25.053000000000001</v>
          </cell>
          <cell r="AN184">
            <v>25.808</v>
          </cell>
          <cell r="AO184">
            <v>26.707000000000001</v>
          </cell>
          <cell r="AP184">
            <v>27.228999999999999</v>
          </cell>
          <cell r="AQ184">
            <v>27.309000000000001</v>
          </cell>
          <cell r="AR184">
            <v>25.815333333333331</v>
          </cell>
        </row>
        <row r="185">
          <cell r="A185" t="str">
            <v>Zimbabwe</v>
          </cell>
          <cell r="B185" t="str">
            <v>General government total expenditure</v>
          </cell>
          <cell r="C185" t="str">
            <v>Percent of GDP</v>
          </cell>
          <cell r="E185" t="str">
            <v>See notes for:  General government total expenditure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v>24.677</v>
          </cell>
          <cell r="AF185">
            <v>12.654999999999999</v>
          </cell>
          <cell r="AG185">
            <v>7.5960000000000001</v>
          </cell>
          <cell r="AH185">
            <v>5.6710000000000003</v>
          </cell>
          <cell r="AI185">
            <v>19.393000000000001</v>
          </cell>
          <cell r="AJ185">
            <v>29.878</v>
          </cell>
          <cell r="AK185">
            <v>33.478999999999999</v>
          </cell>
          <cell r="AL185">
            <v>39.307000000000002</v>
          </cell>
          <cell r="AM185">
            <v>39.722000000000001</v>
          </cell>
          <cell r="AN185">
            <v>38.799999999999997</v>
          </cell>
          <cell r="AO185">
            <v>36.895000000000003</v>
          </cell>
          <cell r="AP185">
            <v>37.020000000000003</v>
          </cell>
          <cell r="AQ185">
            <v>36.561999999999998</v>
          </cell>
          <cell r="AR185">
            <v>19.049857142857142</v>
          </cell>
        </row>
      </sheetData>
      <sheetData sheetId="4">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Variance</v>
          </cell>
          <cell r="AS1" t="str">
            <v>Average til 2011</v>
          </cell>
        </row>
        <row r="2">
          <cell r="A2" t="str">
            <v>Afghanistan</v>
          </cell>
          <cell r="B2" t="str">
            <v>Gross domestic product, constant prices</v>
          </cell>
          <cell r="C2" t="str">
            <v>Percent change</v>
          </cell>
          <cell r="E2" t="str">
            <v>See notes for:  Gross domestic product, constant prices (National currency).</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8.4440000000000008</v>
          </cell>
          <cell r="AD2">
            <v>1.056</v>
          </cell>
          <cell r="AE2">
            <v>11.175000000000001</v>
          </cell>
          <cell r="AF2">
            <v>5.5540000000000003</v>
          </cell>
          <cell r="AG2">
            <v>13.74</v>
          </cell>
          <cell r="AH2">
            <v>3.6110000000000002</v>
          </cell>
          <cell r="AI2">
            <v>21.02</v>
          </cell>
          <cell r="AJ2">
            <v>8.4350000000000005</v>
          </cell>
          <cell r="AK2">
            <v>5.7370000000000001</v>
          </cell>
          <cell r="AL2">
            <v>7.173</v>
          </cell>
          <cell r="AM2">
            <v>5.7789999999999999</v>
          </cell>
          <cell r="AN2">
            <v>5.4219999999999997</v>
          </cell>
          <cell r="AO2">
            <v>6.2910000000000004</v>
          </cell>
          <cell r="AP2">
            <v>6.5019999999999998</v>
          </cell>
          <cell r="AQ2">
            <v>6.585</v>
          </cell>
          <cell r="AR2">
            <v>35.803246777777815</v>
          </cell>
        </row>
        <row r="3">
          <cell r="A3" t="str">
            <v>Albania</v>
          </cell>
          <cell r="B3" t="str">
            <v>Gross domestic product, constant prices</v>
          </cell>
          <cell r="C3" t="str">
            <v>Percent change</v>
          </cell>
          <cell r="E3" t="str">
            <v>See notes for:  Gross domestic product, constant prices (National currency).</v>
          </cell>
          <cell r="F3">
            <v>2.6840000000000002</v>
          </cell>
          <cell r="G3">
            <v>5.7</v>
          </cell>
          <cell r="H3">
            <v>2.9</v>
          </cell>
          <cell r="I3">
            <v>1.1000000000000001</v>
          </cell>
          <cell r="J3">
            <v>2</v>
          </cell>
          <cell r="K3">
            <v>-1.5</v>
          </cell>
          <cell r="L3">
            <v>5.6</v>
          </cell>
          <cell r="M3">
            <v>-0.8</v>
          </cell>
          <cell r="N3">
            <v>-1.4</v>
          </cell>
          <cell r="O3">
            <v>9.8000000000000007</v>
          </cell>
          <cell r="P3">
            <v>-10</v>
          </cell>
          <cell r="Q3">
            <v>-28</v>
          </cell>
          <cell r="R3">
            <v>-7.2</v>
          </cell>
          <cell r="S3">
            <v>9.6</v>
          </cell>
          <cell r="T3">
            <v>9.4</v>
          </cell>
          <cell r="U3">
            <v>8.9</v>
          </cell>
          <cell r="V3">
            <v>9.1</v>
          </cell>
          <cell r="W3">
            <v>-10.199999999999999</v>
          </cell>
          <cell r="X3">
            <v>12.7</v>
          </cell>
          <cell r="Y3">
            <v>10.1</v>
          </cell>
          <cell r="Z3">
            <v>7.3</v>
          </cell>
          <cell r="AA3">
            <v>7.94</v>
          </cell>
          <cell r="AB3">
            <v>4.2309999999999999</v>
          </cell>
          <cell r="AC3">
            <v>5.7729999999999997</v>
          </cell>
          <cell r="AD3">
            <v>5.71</v>
          </cell>
          <cell r="AE3">
            <v>5.7590000000000003</v>
          </cell>
          <cell r="AF3">
            <v>5.431</v>
          </cell>
          <cell r="AG3">
            <v>5.9</v>
          </cell>
          <cell r="AH3">
            <v>7.5359999999999996</v>
          </cell>
          <cell r="AI3">
            <v>3.3149999999999999</v>
          </cell>
          <cell r="AJ3">
            <v>3.5</v>
          </cell>
          <cell r="AK3">
            <v>2</v>
          </cell>
          <cell r="AL3">
            <v>0.5</v>
          </cell>
          <cell r="AM3">
            <v>1.7</v>
          </cell>
          <cell r="AN3">
            <v>2.5</v>
          </cell>
          <cell r="AO3">
            <v>2.5</v>
          </cell>
          <cell r="AP3">
            <v>2.5</v>
          </cell>
          <cell r="AQ3">
            <v>2.5</v>
          </cell>
          <cell r="AR3">
            <v>62.310952869959657</v>
          </cell>
          <cell r="AS3">
            <v>2.9649687500000002</v>
          </cell>
        </row>
        <row r="4">
          <cell r="A4" t="str">
            <v>Algeria</v>
          </cell>
          <cell r="B4" t="str">
            <v>Gross domestic product, constant prices</v>
          </cell>
          <cell r="C4" t="str">
            <v>Percent change</v>
          </cell>
          <cell r="E4" t="str">
            <v>See notes for:  Gross domestic product, constant prices (National currency).</v>
          </cell>
          <cell r="F4">
            <v>-5.4</v>
          </cell>
          <cell r="G4">
            <v>3</v>
          </cell>
          <cell r="H4">
            <v>6.4</v>
          </cell>
          <cell r="I4">
            <v>5.4</v>
          </cell>
          <cell r="J4">
            <v>5.6</v>
          </cell>
          <cell r="K4">
            <v>5.6</v>
          </cell>
          <cell r="L4">
            <v>-0.2</v>
          </cell>
          <cell r="M4">
            <v>-0.7</v>
          </cell>
          <cell r="N4">
            <v>-1.9</v>
          </cell>
          <cell r="O4">
            <v>4.8</v>
          </cell>
          <cell r="P4">
            <v>1.252</v>
          </cell>
          <cell r="Q4">
            <v>-1.2</v>
          </cell>
          <cell r="R4">
            <v>1.6</v>
          </cell>
          <cell r="S4">
            <v>-2.1019999999999999</v>
          </cell>
          <cell r="T4">
            <v>-0.9</v>
          </cell>
          <cell r="U4">
            <v>3.8479999999999999</v>
          </cell>
          <cell r="V4">
            <v>3.8</v>
          </cell>
          <cell r="W4">
            <v>1.1000000000000001</v>
          </cell>
          <cell r="X4">
            <v>5.101</v>
          </cell>
          <cell r="Y4">
            <v>3.2</v>
          </cell>
          <cell r="Z4">
            <v>2.15</v>
          </cell>
          <cell r="AA4">
            <v>2.7</v>
          </cell>
          <cell r="AB4">
            <v>4.7</v>
          </cell>
          <cell r="AC4">
            <v>6.9</v>
          </cell>
          <cell r="AD4">
            <v>5.2</v>
          </cell>
          <cell r="AE4">
            <v>5.0999999999999996</v>
          </cell>
          <cell r="AF4">
            <v>2</v>
          </cell>
          <cell r="AG4">
            <v>3</v>
          </cell>
          <cell r="AH4">
            <v>2.4</v>
          </cell>
          <cell r="AI4">
            <v>2.4390000000000001</v>
          </cell>
          <cell r="AJ4">
            <v>3.2869999999999999</v>
          </cell>
          <cell r="AK4">
            <v>2.4700000000000002</v>
          </cell>
          <cell r="AL4">
            <v>3.0670000000000002</v>
          </cell>
          <cell r="AM4">
            <v>3.4239999999999999</v>
          </cell>
          <cell r="AN4">
            <v>3.3839999999999999</v>
          </cell>
          <cell r="AO4">
            <v>3.512</v>
          </cell>
          <cell r="AP4">
            <v>4.2549999999999999</v>
          </cell>
          <cell r="AQ4">
            <v>4.3479999999999999</v>
          </cell>
          <cell r="AR4">
            <v>8.0236032973790277</v>
          </cell>
          <cell r="AS4">
            <v>2.5201562500000012</v>
          </cell>
        </row>
        <row r="5">
          <cell r="A5" t="str">
            <v>Angola</v>
          </cell>
          <cell r="B5" t="str">
            <v>Gross domestic product, constant prices</v>
          </cell>
          <cell r="C5" t="str">
            <v>Percent change</v>
          </cell>
          <cell r="E5" t="str">
            <v>See notes for:  Gross domestic product, constant prices (National currency).</v>
          </cell>
          <cell r="F5">
            <v>2.4060000000000001</v>
          </cell>
          <cell r="G5">
            <v>-4.4000000000000004</v>
          </cell>
          <cell r="H5">
            <v>0</v>
          </cell>
          <cell r="I5">
            <v>4.2</v>
          </cell>
          <cell r="J5">
            <v>6</v>
          </cell>
          <cell r="K5">
            <v>3.5</v>
          </cell>
          <cell r="L5">
            <v>2.9</v>
          </cell>
          <cell r="M5">
            <v>4.0830000000000002</v>
          </cell>
          <cell r="N5">
            <v>6.1289999999999996</v>
          </cell>
          <cell r="O5">
            <v>4.2000000000000003E-2</v>
          </cell>
          <cell r="P5">
            <v>-3.45</v>
          </cell>
          <cell r="Q5">
            <v>0.99099999999999999</v>
          </cell>
          <cell r="R5">
            <v>-5.8380000000000001</v>
          </cell>
          <cell r="S5">
            <v>-23.983000000000001</v>
          </cell>
          <cell r="T5">
            <v>1.339</v>
          </cell>
          <cell r="U5">
            <v>15</v>
          </cell>
          <cell r="V5">
            <v>20</v>
          </cell>
          <cell r="W5">
            <v>5.5</v>
          </cell>
          <cell r="X5">
            <v>0</v>
          </cell>
          <cell r="Y5">
            <v>3.24</v>
          </cell>
          <cell r="Z5">
            <v>3.012</v>
          </cell>
          <cell r="AA5">
            <v>3.1419999999999999</v>
          </cell>
          <cell r="AB5">
            <v>14.532</v>
          </cell>
          <cell r="AC5">
            <v>3.3079999999999998</v>
          </cell>
          <cell r="AD5">
            <v>11.183</v>
          </cell>
          <cell r="AE5">
            <v>20.613</v>
          </cell>
          <cell r="AF5">
            <v>20.734999999999999</v>
          </cell>
          <cell r="AG5">
            <v>22.593</v>
          </cell>
          <cell r="AH5">
            <v>13.817</v>
          </cell>
          <cell r="AI5">
            <v>2.4129999999999998</v>
          </cell>
          <cell r="AJ5">
            <v>3.4079999999999999</v>
          </cell>
          <cell r="AK5">
            <v>3.4039999999999999</v>
          </cell>
          <cell r="AL5">
            <v>9.657</v>
          </cell>
          <cell r="AM5">
            <v>6.7530000000000001</v>
          </cell>
          <cell r="AN5">
            <v>6.6710000000000003</v>
          </cell>
          <cell r="AO5">
            <v>6.6319999999999997</v>
          </cell>
          <cell r="AP5">
            <v>6.0629999999999997</v>
          </cell>
          <cell r="AQ5">
            <v>6.1619999999999999</v>
          </cell>
          <cell r="AR5">
            <v>83.758897007056461</v>
          </cell>
          <cell r="AS5">
            <v>4.9943437499999996</v>
          </cell>
        </row>
        <row r="6">
          <cell r="A6" t="str">
            <v>Antigua and Barbuda</v>
          </cell>
          <cell r="B6" t="str">
            <v>Gross domestic product, constant prices</v>
          </cell>
          <cell r="C6" t="str">
            <v>Percent change</v>
          </cell>
          <cell r="E6" t="str">
            <v>See notes for:  Gross domestic product, constant prices (National currency).</v>
          </cell>
          <cell r="F6">
            <v>7.6189999999999998</v>
          </cell>
          <cell r="G6">
            <v>3.585</v>
          </cell>
          <cell r="H6">
            <v>-0.95799999999999996</v>
          </cell>
          <cell r="I6">
            <v>5.7910000000000004</v>
          </cell>
          <cell r="J6">
            <v>9.8420000000000005</v>
          </cell>
          <cell r="K6">
            <v>7.9340000000000002</v>
          </cell>
          <cell r="L6">
            <v>8.9030000000000005</v>
          </cell>
          <cell r="M6">
            <v>8.9789999999999992</v>
          </cell>
          <cell r="N6">
            <v>5.6669999999999998</v>
          </cell>
          <cell r="O6">
            <v>6.8289999999999997</v>
          </cell>
          <cell r="P6">
            <v>2.2770000000000001</v>
          </cell>
          <cell r="Q6">
            <v>2.7280000000000002</v>
          </cell>
          <cell r="R6">
            <v>0.84799999999999998</v>
          </cell>
          <cell r="S6">
            <v>5.0810000000000004</v>
          </cell>
          <cell r="T6">
            <v>6.1719999999999997</v>
          </cell>
          <cell r="U6">
            <v>-4.9509999999999996</v>
          </cell>
          <cell r="V6">
            <v>6.0720000000000001</v>
          </cell>
          <cell r="W6">
            <v>5.5579999999999998</v>
          </cell>
          <cell r="X6">
            <v>4.9279999999999999</v>
          </cell>
          <cell r="Y6">
            <v>4.9329999999999998</v>
          </cell>
          <cell r="Z6">
            <v>3.3239999999999998</v>
          </cell>
          <cell r="AA6">
            <v>-4.4219999999999997</v>
          </cell>
          <cell r="AB6">
            <v>2.5990000000000002</v>
          </cell>
          <cell r="AC6">
            <v>5.74</v>
          </cell>
          <cell r="AD6">
            <v>3.2240000000000002</v>
          </cell>
          <cell r="AE6">
            <v>7.556</v>
          </cell>
          <cell r="AF6">
            <v>12.773999999999999</v>
          </cell>
          <cell r="AG6">
            <v>7.2439999999999998</v>
          </cell>
          <cell r="AH6">
            <v>1.4710000000000001</v>
          </cell>
          <cell r="AI6">
            <v>-10.346</v>
          </cell>
          <cell r="AJ6">
            <v>-8.8819999999999997</v>
          </cell>
          <cell r="AK6">
            <v>-0.495</v>
          </cell>
          <cell r="AL6">
            <v>1.0309999999999999</v>
          </cell>
          <cell r="AM6">
            <v>2.5139999999999998</v>
          </cell>
          <cell r="AN6">
            <v>3.1760000000000002</v>
          </cell>
          <cell r="AO6">
            <v>3.3879999999999999</v>
          </cell>
          <cell r="AP6">
            <v>3.5019999999999998</v>
          </cell>
          <cell r="AQ6">
            <v>3.504</v>
          </cell>
          <cell r="AR6">
            <v>26.818651225806455</v>
          </cell>
          <cell r="AS6">
            <v>3.675749999999999</v>
          </cell>
        </row>
        <row r="7">
          <cell r="A7" t="str">
            <v>Argentina</v>
          </cell>
          <cell r="B7" t="str">
            <v>Gross domestic product, constant prices</v>
          </cell>
          <cell r="C7" t="str">
            <v>Percent change</v>
          </cell>
          <cell r="E7" t="str">
            <v>See notes for:  Gross domestic product, constant prices (National currency).</v>
          </cell>
          <cell r="F7">
            <v>0.7</v>
          </cell>
          <cell r="G7">
            <v>-5.7439999999999998</v>
          </cell>
          <cell r="H7">
            <v>-3.149</v>
          </cell>
          <cell r="I7">
            <v>3.7330000000000001</v>
          </cell>
          <cell r="J7">
            <v>2</v>
          </cell>
          <cell r="K7">
            <v>-6.9509999999999996</v>
          </cell>
          <cell r="L7">
            <v>7.1459999999999999</v>
          </cell>
          <cell r="M7">
            <v>2.5289999999999999</v>
          </cell>
          <cell r="N7">
            <v>-1.9570000000000001</v>
          </cell>
          <cell r="O7">
            <v>-7.0069999999999997</v>
          </cell>
          <cell r="P7">
            <v>-1.3380000000000001</v>
          </cell>
          <cell r="Q7">
            <v>10.497999999999999</v>
          </cell>
          <cell r="R7">
            <v>10.298999999999999</v>
          </cell>
          <cell r="S7">
            <v>6.2510000000000003</v>
          </cell>
          <cell r="T7">
            <v>5.8360000000000003</v>
          </cell>
          <cell r="U7">
            <v>-2.8450000000000002</v>
          </cell>
          <cell r="V7">
            <v>5.5270000000000001</v>
          </cell>
          <cell r="W7">
            <v>8.1110000000000007</v>
          </cell>
          <cell r="X7">
            <v>3.85</v>
          </cell>
          <cell r="Y7">
            <v>-3.3849999999999998</v>
          </cell>
          <cell r="Z7">
            <v>-0.78900000000000003</v>
          </cell>
          <cell r="AA7">
            <v>-4.4089999999999998</v>
          </cell>
          <cell r="AB7">
            <v>-10.895</v>
          </cell>
          <cell r="AC7">
            <v>8.9550000000000001</v>
          </cell>
          <cell r="AD7">
            <v>8.9109999999999996</v>
          </cell>
          <cell r="AE7">
            <v>9.1790000000000003</v>
          </cell>
          <cell r="AF7">
            <v>8.4659999999999993</v>
          </cell>
          <cell r="AG7">
            <v>8.6530000000000005</v>
          </cell>
          <cell r="AH7">
            <v>6.758</v>
          </cell>
          <cell r="AI7">
            <v>0.85</v>
          </cell>
          <cell r="AJ7">
            <v>9.1609999999999996</v>
          </cell>
          <cell r="AK7">
            <v>8.8699999999999992</v>
          </cell>
          <cell r="AL7">
            <v>4.2210000000000001</v>
          </cell>
          <cell r="AM7">
            <v>3.9830000000000001</v>
          </cell>
          <cell r="AN7">
            <v>4.2190000000000003</v>
          </cell>
          <cell r="AO7">
            <v>4.2880000000000003</v>
          </cell>
          <cell r="AP7">
            <v>4.4240000000000004</v>
          </cell>
          <cell r="AQ7">
            <v>4.4710000000000001</v>
          </cell>
          <cell r="AR7">
            <v>36.746161641129028</v>
          </cell>
          <cell r="AS7">
            <v>2.7441875000000007</v>
          </cell>
        </row>
        <row r="8">
          <cell r="A8" t="str">
            <v>Armenia</v>
          </cell>
          <cell r="B8" t="str">
            <v>Gross domestic product, constant prices</v>
          </cell>
          <cell r="C8" t="str">
            <v>Percent change</v>
          </cell>
          <cell r="E8" t="str">
            <v>See notes for:  Gross domestic product, constant prices (National currency).</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-14.054</v>
          </cell>
          <cell r="T8">
            <v>5.4</v>
          </cell>
          <cell r="U8">
            <v>8.0329999999999995</v>
          </cell>
          <cell r="V8">
            <v>5.1689999999999996</v>
          </cell>
          <cell r="W8">
            <v>3.387</v>
          </cell>
          <cell r="X8">
            <v>6.2709999999999999</v>
          </cell>
          <cell r="Y8">
            <v>3.17</v>
          </cell>
          <cell r="Z8">
            <v>5.8529999999999998</v>
          </cell>
          <cell r="AA8">
            <v>9.468</v>
          </cell>
          <cell r="AB8">
            <v>14.807</v>
          </cell>
          <cell r="AC8">
            <v>14.052</v>
          </cell>
          <cell r="AD8">
            <v>10.473000000000001</v>
          </cell>
          <cell r="AE8">
            <v>14.113</v>
          </cell>
          <cell r="AF8">
            <v>13.198</v>
          </cell>
          <cell r="AG8">
            <v>13.749000000000001</v>
          </cell>
          <cell r="AH8">
            <v>6.9480000000000004</v>
          </cell>
          <cell r="AI8">
            <v>-14.15</v>
          </cell>
          <cell r="AJ8">
            <v>2.0960000000000001</v>
          </cell>
          <cell r="AK8">
            <v>4.4000000000000004</v>
          </cell>
          <cell r="AL8">
            <v>3.8090000000000002</v>
          </cell>
          <cell r="AM8">
            <v>4</v>
          </cell>
          <cell r="AN8">
            <v>4</v>
          </cell>
          <cell r="AO8">
            <v>4</v>
          </cell>
          <cell r="AP8">
            <v>4</v>
          </cell>
          <cell r="AQ8">
            <v>4</v>
          </cell>
          <cell r="AR8">
            <v>66.609709432748531</v>
          </cell>
          <cell r="AS8">
            <v>5.9148947368421059</v>
          </cell>
        </row>
        <row r="9">
          <cell r="A9" t="str">
            <v>Australia</v>
          </cell>
          <cell r="B9" t="str">
            <v>Gross domestic product, constant prices</v>
          </cell>
          <cell r="C9" t="str">
            <v>Percent change</v>
          </cell>
          <cell r="E9" t="str">
            <v>See notes for:  Gross domestic product, constant prices (National currency).</v>
          </cell>
          <cell r="F9">
            <v>2.5979999999999999</v>
          </cell>
          <cell r="G9">
            <v>4.1559999999999997</v>
          </cell>
          <cell r="H9">
            <v>-0.01</v>
          </cell>
          <cell r="I9">
            <v>-0.52600000000000002</v>
          </cell>
          <cell r="J9">
            <v>6.4139999999999997</v>
          </cell>
          <cell r="K9">
            <v>5.7160000000000002</v>
          </cell>
          <cell r="L9">
            <v>2.1110000000000002</v>
          </cell>
          <cell r="M9">
            <v>4.3959999999999999</v>
          </cell>
          <cell r="N9">
            <v>4.03</v>
          </cell>
          <cell r="O9">
            <v>4.4539999999999997</v>
          </cell>
          <cell r="P9">
            <v>1.65</v>
          </cell>
          <cell r="Q9">
            <v>-1.0920000000000001</v>
          </cell>
          <cell r="R9">
            <v>2.746</v>
          </cell>
          <cell r="S9">
            <v>3.996</v>
          </cell>
          <cell r="T9">
            <v>4.84</v>
          </cell>
          <cell r="U9">
            <v>3.234</v>
          </cell>
          <cell r="V9">
            <v>4.2060000000000004</v>
          </cell>
          <cell r="W9">
            <v>4.0549999999999997</v>
          </cell>
          <cell r="X9">
            <v>5.0659999999999998</v>
          </cell>
          <cell r="Y9">
            <v>4.0659999999999998</v>
          </cell>
          <cell r="Z9">
            <v>3.1459999999999999</v>
          </cell>
          <cell r="AA9">
            <v>2.613</v>
          </cell>
          <cell r="AB9">
            <v>3.9350000000000001</v>
          </cell>
          <cell r="AC9">
            <v>3.1379999999999999</v>
          </cell>
          <cell r="AD9">
            <v>4.0830000000000002</v>
          </cell>
          <cell r="AE9">
            <v>3.113</v>
          </cell>
          <cell r="AF9">
            <v>2.6819999999999999</v>
          </cell>
          <cell r="AG9">
            <v>4.6760000000000002</v>
          </cell>
          <cell r="AH9">
            <v>2.5</v>
          </cell>
          <cell r="AI9">
            <v>1.373</v>
          </cell>
          <cell r="AJ9">
            <v>2.544</v>
          </cell>
          <cell r="AK9">
            <v>2.0350000000000001</v>
          </cell>
          <cell r="AL9">
            <v>3.0339999999999998</v>
          </cell>
          <cell r="AM9">
            <v>3.5019999999999998</v>
          </cell>
          <cell r="AN9">
            <v>3.4950000000000001</v>
          </cell>
          <cell r="AO9">
            <v>3.5070000000000001</v>
          </cell>
          <cell r="AP9">
            <v>3.4929999999999999</v>
          </cell>
          <cell r="AQ9">
            <v>3.4849999999999999</v>
          </cell>
          <cell r="AR9">
            <v>2.8085564516128994</v>
          </cell>
          <cell r="AS9">
            <v>3.1857500000000005</v>
          </cell>
        </row>
        <row r="10">
          <cell r="A10" t="str">
            <v>Austria</v>
          </cell>
          <cell r="B10" t="str">
            <v>Gross domestic product, constant prices</v>
          </cell>
          <cell r="C10" t="str">
            <v>Percent change</v>
          </cell>
          <cell r="E10" t="str">
            <v>See notes for:  Gross domestic product, constant prices (National currency).</v>
          </cell>
          <cell r="F10">
            <v>2.3140000000000001</v>
          </cell>
          <cell r="G10">
            <v>-9.9000000000000005E-2</v>
          </cell>
          <cell r="H10">
            <v>1.9079999999999999</v>
          </cell>
          <cell r="I10">
            <v>2.8039999999999998</v>
          </cell>
          <cell r="J10">
            <v>0.33200000000000002</v>
          </cell>
          <cell r="K10">
            <v>2.2429999999999999</v>
          </cell>
          <cell r="L10">
            <v>2.3410000000000002</v>
          </cell>
          <cell r="M10">
            <v>1.681</v>
          </cell>
          <cell r="N10">
            <v>0.96099999999999997</v>
          </cell>
          <cell r="O10">
            <v>3.742</v>
          </cell>
          <cell r="P10">
            <v>4.1710000000000003</v>
          </cell>
          <cell r="Q10">
            <v>3.3380000000000001</v>
          </cell>
          <cell r="R10">
            <v>1.8879999999999999</v>
          </cell>
          <cell r="S10">
            <v>0.374</v>
          </cell>
          <cell r="T10">
            <v>2.2130000000000001</v>
          </cell>
          <cell r="U10">
            <v>1.972</v>
          </cell>
          <cell r="V10">
            <v>2.4670000000000001</v>
          </cell>
          <cell r="W10">
            <v>2.3090000000000002</v>
          </cell>
          <cell r="X10">
            <v>3.786</v>
          </cell>
          <cell r="Y10">
            <v>3.5390000000000001</v>
          </cell>
          <cell r="Z10">
            <v>3.6680000000000001</v>
          </cell>
          <cell r="AA10">
            <v>0.85699999999999998</v>
          </cell>
          <cell r="AB10">
            <v>1.694</v>
          </cell>
          <cell r="AC10">
            <v>0.86599999999999999</v>
          </cell>
          <cell r="AD10">
            <v>2.59</v>
          </cell>
          <cell r="AE10">
            <v>2.4009999999999998</v>
          </cell>
          <cell r="AF10">
            <v>3.67</v>
          </cell>
          <cell r="AG10">
            <v>3.706</v>
          </cell>
          <cell r="AH10">
            <v>1.3959999999999999</v>
          </cell>
          <cell r="AI10">
            <v>-3.81</v>
          </cell>
          <cell r="AJ10">
            <v>2.3149999999999999</v>
          </cell>
          <cell r="AK10">
            <v>3.1070000000000002</v>
          </cell>
          <cell r="AL10">
            <v>0.93700000000000006</v>
          </cell>
          <cell r="AM10">
            <v>1.8280000000000001</v>
          </cell>
          <cell r="AN10">
            <v>2.2109999999999999</v>
          </cell>
          <cell r="AO10">
            <v>2.1459999999999999</v>
          </cell>
          <cell r="AP10">
            <v>2.0830000000000002</v>
          </cell>
          <cell r="AQ10">
            <v>1.796</v>
          </cell>
          <cell r="AR10">
            <v>2.3966908387096773</v>
          </cell>
          <cell r="AS10">
            <v>2.08575</v>
          </cell>
        </row>
        <row r="11">
          <cell r="A11" t="str">
            <v>Azerbaijan</v>
          </cell>
          <cell r="B11" t="str">
            <v>Gross domestic product, constant prices</v>
          </cell>
          <cell r="C11" t="str">
            <v>Percent change</v>
          </cell>
          <cell r="E11" t="str">
            <v>See notes for:  Gross domestic product, constant prices (National currency).</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-23.097999999999999</v>
          </cell>
          <cell r="T11">
            <v>-19.672999999999998</v>
          </cell>
          <cell r="U11">
            <v>-13.026999999999999</v>
          </cell>
          <cell r="V11">
            <v>2.5310000000000001</v>
          </cell>
          <cell r="W11">
            <v>8.8840000000000003</v>
          </cell>
          <cell r="X11">
            <v>6.0069999999999997</v>
          </cell>
          <cell r="Y11">
            <v>11.396000000000001</v>
          </cell>
          <cell r="Z11">
            <v>6.2270000000000003</v>
          </cell>
          <cell r="AA11">
            <v>6.4859999999999998</v>
          </cell>
          <cell r="AB11">
            <v>8.1370000000000005</v>
          </cell>
          <cell r="AC11">
            <v>10.478</v>
          </cell>
          <cell r="AD11">
            <v>10.199999999999999</v>
          </cell>
          <cell r="AE11">
            <v>26.4</v>
          </cell>
          <cell r="AF11">
            <v>34.5</v>
          </cell>
          <cell r="AG11">
            <v>25</v>
          </cell>
          <cell r="AH11">
            <v>10.8</v>
          </cell>
          <cell r="AI11">
            <v>9.3000000000000007</v>
          </cell>
          <cell r="AJ11">
            <v>4.9589999999999996</v>
          </cell>
          <cell r="AK11">
            <v>9.4E-2</v>
          </cell>
          <cell r="AL11">
            <v>3.1030000000000002</v>
          </cell>
          <cell r="AM11">
            <v>1.9019999999999999</v>
          </cell>
          <cell r="AN11">
            <v>2.83</v>
          </cell>
          <cell r="AO11">
            <v>2.903</v>
          </cell>
          <cell r="AP11">
            <v>2.9809999999999999</v>
          </cell>
          <cell r="AQ11">
            <v>3.056</v>
          </cell>
          <cell r="AR11">
            <v>200.66998403508774</v>
          </cell>
          <cell r="AS11">
            <v>6.6105789473684204</v>
          </cell>
        </row>
        <row r="12">
          <cell r="A12" t="str">
            <v>The Bahamas</v>
          </cell>
          <cell r="B12" t="str">
            <v>Gross domestic product, constant prices</v>
          </cell>
          <cell r="C12" t="str">
            <v>Percent change</v>
          </cell>
          <cell r="E12" t="str">
            <v>See notes for:  Gross domestic product, constant prices (National currency).</v>
          </cell>
          <cell r="F12">
            <v>7.1</v>
          </cell>
          <cell r="G12">
            <v>-2.9</v>
          </cell>
          <cell r="H12">
            <v>6.3</v>
          </cell>
          <cell r="I12">
            <v>6.8</v>
          </cell>
          <cell r="J12">
            <v>2.4</v>
          </cell>
          <cell r="K12">
            <v>4.0999999999999996</v>
          </cell>
          <cell r="L12">
            <v>2.6</v>
          </cell>
          <cell r="M12">
            <v>3.7</v>
          </cell>
          <cell r="N12">
            <v>2.2549999999999999</v>
          </cell>
          <cell r="O12">
            <v>2.2999999999999998</v>
          </cell>
          <cell r="P12">
            <v>1.052</v>
          </cell>
          <cell r="Q12">
            <v>-5.077</v>
          </cell>
          <cell r="R12">
            <v>-3.3809999999999998</v>
          </cell>
          <cell r="S12">
            <v>0.308</v>
          </cell>
          <cell r="T12">
            <v>2.7</v>
          </cell>
          <cell r="U12">
            <v>3.137</v>
          </cell>
          <cell r="V12">
            <v>4.7430000000000003</v>
          </cell>
          <cell r="W12">
            <v>11.7</v>
          </cell>
          <cell r="X12">
            <v>4.72</v>
          </cell>
          <cell r="Y12">
            <v>7.1440000000000001</v>
          </cell>
          <cell r="Z12">
            <v>4.149</v>
          </cell>
          <cell r="AA12">
            <v>2.6230000000000002</v>
          </cell>
          <cell r="AB12">
            <v>2.7050000000000001</v>
          </cell>
          <cell r="AC12">
            <v>-1.2669999999999999</v>
          </cell>
          <cell r="AD12">
            <v>0.88400000000000001</v>
          </cell>
          <cell r="AE12">
            <v>3.4009999999999998</v>
          </cell>
          <cell r="AF12">
            <v>2.5110000000000001</v>
          </cell>
          <cell r="AG12">
            <v>1.446</v>
          </cell>
          <cell r="AH12">
            <v>-1.3360000000000001</v>
          </cell>
          <cell r="AI12">
            <v>-5.3659999999999997</v>
          </cell>
          <cell r="AJ12">
            <v>0.95599999999999996</v>
          </cell>
          <cell r="AK12">
            <v>2</v>
          </cell>
          <cell r="AL12">
            <v>2.5</v>
          </cell>
          <cell r="AM12">
            <v>2.7</v>
          </cell>
          <cell r="AN12">
            <v>2.3279999999999998</v>
          </cell>
          <cell r="AO12">
            <v>2.5</v>
          </cell>
          <cell r="AP12">
            <v>2.7</v>
          </cell>
          <cell r="AQ12">
            <v>2.5</v>
          </cell>
          <cell r="AR12">
            <v>12.987961660282259</v>
          </cell>
          <cell r="AS12">
            <v>2.3252187499999994</v>
          </cell>
        </row>
        <row r="13">
          <cell r="A13" t="str">
            <v>Bahrain</v>
          </cell>
          <cell r="B13" t="str">
            <v>Gross domestic product, constant prices</v>
          </cell>
          <cell r="C13" t="str">
            <v>Percent change</v>
          </cell>
          <cell r="E13" t="str">
            <v>See notes for:  Gross domestic product, constant prices (National currency).</v>
          </cell>
          <cell r="F13">
            <v>7.4939999999999998</v>
          </cell>
          <cell r="G13">
            <v>2.7770000000000001</v>
          </cell>
          <cell r="H13">
            <v>6.4059999999999997</v>
          </cell>
          <cell r="I13">
            <v>6.9939999999999998</v>
          </cell>
          <cell r="J13">
            <v>4.1859999999999999</v>
          </cell>
          <cell r="K13">
            <v>-0.93</v>
          </cell>
          <cell r="L13">
            <v>0.48399999999999999</v>
          </cell>
          <cell r="M13">
            <v>-1.222</v>
          </cell>
          <cell r="N13">
            <v>5.952</v>
          </cell>
          <cell r="O13">
            <v>4.4089999999999998</v>
          </cell>
          <cell r="P13">
            <v>7.2750000000000004</v>
          </cell>
          <cell r="Q13">
            <v>1.73</v>
          </cell>
          <cell r="R13">
            <v>6.7</v>
          </cell>
          <cell r="S13">
            <v>12.87</v>
          </cell>
          <cell r="T13">
            <v>-0.25</v>
          </cell>
          <cell r="U13">
            <v>3.93</v>
          </cell>
          <cell r="V13">
            <v>4.0999999999999996</v>
          </cell>
          <cell r="W13">
            <v>3.14</v>
          </cell>
          <cell r="X13">
            <v>4.8099999999999996</v>
          </cell>
          <cell r="Y13">
            <v>4.32</v>
          </cell>
          <cell r="Z13">
            <v>5.23</v>
          </cell>
          <cell r="AA13">
            <v>4.6180000000000003</v>
          </cell>
          <cell r="AB13">
            <v>5.1929999999999996</v>
          </cell>
          <cell r="AC13">
            <v>7.2450000000000001</v>
          </cell>
          <cell r="AD13">
            <v>5.6440000000000001</v>
          </cell>
          <cell r="AE13">
            <v>7.8529999999999998</v>
          </cell>
          <cell r="AF13">
            <v>6.6529999999999996</v>
          </cell>
          <cell r="AG13">
            <v>8.3840000000000003</v>
          </cell>
          <cell r="AH13">
            <v>6.3079999999999998</v>
          </cell>
          <cell r="AI13">
            <v>3.0840000000000001</v>
          </cell>
          <cell r="AJ13">
            <v>4.5060000000000002</v>
          </cell>
          <cell r="AK13">
            <v>1.788</v>
          </cell>
          <cell r="AL13">
            <v>1.9930000000000001</v>
          </cell>
          <cell r="AM13">
            <v>2.827</v>
          </cell>
          <cell r="AN13">
            <v>2.58</v>
          </cell>
          <cell r="AO13">
            <v>2.605</v>
          </cell>
          <cell r="AP13">
            <v>2.9020000000000001</v>
          </cell>
          <cell r="AQ13">
            <v>2.8940000000000001</v>
          </cell>
          <cell r="AR13">
            <v>8.6861519667338687</v>
          </cell>
          <cell r="AS13">
            <v>4.7400312500000004</v>
          </cell>
        </row>
        <row r="14">
          <cell r="A14" t="str">
            <v>Bangladesh</v>
          </cell>
          <cell r="B14" t="str">
            <v>Gross domestic product, constant prices</v>
          </cell>
          <cell r="C14" t="str">
            <v>Percent change</v>
          </cell>
          <cell r="E14" t="str">
            <v>See notes for:  Gross domestic product, constant prices (National currency).</v>
          </cell>
          <cell r="F14">
            <v>0.375</v>
          </cell>
          <cell r="G14">
            <v>3.0760000000000001</v>
          </cell>
          <cell r="H14">
            <v>3.206</v>
          </cell>
          <cell r="I14">
            <v>4.6100000000000003</v>
          </cell>
          <cell r="J14">
            <v>4.1769999999999996</v>
          </cell>
          <cell r="K14">
            <v>3.7440000000000002</v>
          </cell>
          <cell r="L14">
            <v>3.9849999999999999</v>
          </cell>
          <cell r="M14">
            <v>2.931</v>
          </cell>
          <cell r="N14">
            <v>2.3879999999999999</v>
          </cell>
          <cell r="O14">
            <v>4.298</v>
          </cell>
          <cell r="P14">
            <v>4.6029999999999998</v>
          </cell>
          <cell r="Q14">
            <v>4.2030000000000003</v>
          </cell>
          <cell r="R14">
            <v>4.8010000000000002</v>
          </cell>
          <cell r="S14">
            <v>4.3239999999999998</v>
          </cell>
          <cell r="T14">
            <v>4.5129999999999999</v>
          </cell>
          <cell r="U14">
            <v>4.7699999999999996</v>
          </cell>
          <cell r="V14">
            <v>5.0129999999999999</v>
          </cell>
          <cell r="W14">
            <v>5.3040000000000003</v>
          </cell>
          <cell r="X14">
            <v>5.0439999999999996</v>
          </cell>
          <cell r="Y14">
            <v>5.4210000000000003</v>
          </cell>
          <cell r="Z14">
            <v>5.6</v>
          </cell>
          <cell r="AA14">
            <v>4.8339999999999996</v>
          </cell>
          <cell r="AB14">
            <v>4.8449999999999998</v>
          </cell>
          <cell r="AC14">
            <v>5.7759999999999998</v>
          </cell>
          <cell r="AD14">
            <v>6.1079999999999997</v>
          </cell>
          <cell r="AE14">
            <v>6.3019999999999996</v>
          </cell>
          <cell r="AF14">
            <v>6.5250000000000004</v>
          </cell>
          <cell r="AG14">
            <v>6.3049999999999997</v>
          </cell>
          <cell r="AH14">
            <v>5.9589999999999996</v>
          </cell>
          <cell r="AI14">
            <v>5.91</v>
          </cell>
          <cell r="AJ14">
            <v>6.375</v>
          </cell>
          <cell r="AK14">
            <v>6.0620000000000003</v>
          </cell>
          <cell r="AL14">
            <v>5.859</v>
          </cell>
          <cell r="AM14">
            <v>6.4059999999999997</v>
          </cell>
          <cell r="AN14">
            <v>6.806</v>
          </cell>
          <cell r="AO14">
            <v>7.0519999999999996</v>
          </cell>
          <cell r="AP14">
            <v>7.1520000000000001</v>
          </cell>
          <cell r="AQ14">
            <v>7.2519999999999998</v>
          </cell>
          <cell r="AR14">
            <v>1.7938272328628879</v>
          </cell>
          <cell r="AS14">
            <v>4.7308437500000009</v>
          </cell>
        </row>
        <row r="15">
          <cell r="A15" t="str">
            <v>Barbados</v>
          </cell>
          <cell r="B15" t="str">
            <v>Gross domestic product, constant prices</v>
          </cell>
          <cell r="C15" t="str">
            <v>Percent change</v>
          </cell>
          <cell r="E15" t="str">
            <v>See notes for:  Gross domestic product, constant prices (National currency).</v>
          </cell>
          <cell r="F15">
            <v>4.3710000000000004</v>
          </cell>
          <cell r="G15">
            <v>-1.9</v>
          </cell>
          <cell r="H15">
            <v>-4.9000000000000004</v>
          </cell>
          <cell r="I15">
            <v>0.5</v>
          </cell>
          <cell r="J15">
            <v>3.6</v>
          </cell>
          <cell r="K15">
            <v>1.1000000000000001</v>
          </cell>
          <cell r="L15">
            <v>5.0999999999999996</v>
          </cell>
          <cell r="M15">
            <v>2.6</v>
          </cell>
          <cell r="N15">
            <v>3.5</v>
          </cell>
          <cell r="O15">
            <v>3.6</v>
          </cell>
          <cell r="P15">
            <v>-3.3</v>
          </cell>
          <cell r="Q15">
            <v>-3.9</v>
          </cell>
          <cell r="R15">
            <v>-5.7</v>
          </cell>
          <cell r="S15">
            <v>0.8</v>
          </cell>
          <cell r="T15">
            <v>2</v>
          </cell>
          <cell r="U15">
            <v>2.056</v>
          </cell>
          <cell r="V15">
            <v>3.7789999999999999</v>
          </cell>
          <cell r="W15">
            <v>4.7309999999999999</v>
          </cell>
          <cell r="X15">
            <v>3.7210000000000001</v>
          </cell>
          <cell r="Y15">
            <v>0.36599999999999999</v>
          </cell>
          <cell r="Z15">
            <v>2.282</v>
          </cell>
          <cell r="AA15">
            <v>-2.556</v>
          </cell>
          <cell r="AB15">
            <v>0.68899999999999995</v>
          </cell>
          <cell r="AC15">
            <v>1.954</v>
          </cell>
          <cell r="AD15">
            <v>4.7889999999999997</v>
          </cell>
          <cell r="AE15">
            <v>3.8769999999999998</v>
          </cell>
          <cell r="AF15">
            <v>3.5590000000000002</v>
          </cell>
          <cell r="AG15">
            <v>3.8260000000000001</v>
          </cell>
          <cell r="AH15">
            <v>-0.18</v>
          </cell>
          <cell r="AI15">
            <v>-4.1680000000000001</v>
          </cell>
          <cell r="AJ15">
            <v>0.20100000000000001</v>
          </cell>
          <cell r="AK15">
            <v>0.5</v>
          </cell>
          <cell r="AL15">
            <v>0.9</v>
          </cell>
          <cell r="AM15">
            <v>1.5</v>
          </cell>
          <cell r="AN15">
            <v>2</v>
          </cell>
          <cell r="AO15">
            <v>2.5</v>
          </cell>
          <cell r="AP15">
            <v>2.8</v>
          </cell>
          <cell r="AQ15">
            <v>3.1</v>
          </cell>
          <cell r="AR15">
            <v>9.4735906764112929</v>
          </cell>
          <cell r="AS15">
            <v>1.15303125</v>
          </cell>
        </row>
        <row r="16">
          <cell r="A16" t="str">
            <v>Belarus</v>
          </cell>
          <cell r="B16" t="str">
            <v>Gross domestic product, constant prices</v>
          </cell>
          <cell r="C16" t="str">
            <v>Percent change</v>
          </cell>
          <cell r="E16" t="str">
            <v>See notes for:  Gross domestic product, constant prices (National currency).</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-7.6</v>
          </cell>
          <cell r="T16">
            <v>-11.7</v>
          </cell>
          <cell r="U16">
            <v>-11.314</v>
          </cell>
          <cell r="V16">
            <v>2.7759999999999998</v>
          </cell>
          <cell r="W16">
            <v>11.43</v>
          </cell>
          <cell r="X16">
            <v>8.4139999999999997</v>
          </cell>
          <cell r="Y16">
            <v>3.3530000000000002</v>
          </cell>
          <cell r="Z16">
            <v>5.8049999999999997</v>
          </cell>
          <cell r="AA16">
            <v>4.7249999999999996</v>
          </cell>
          <cell r="AB16">
            <v>5.0449999999999999</v>
          </cell>
          <cell r="AC16">
            <v>7.0430000000000001</v>
          </cell>
          <cell r="AD16">
            <v>11.45</v>
          </cell>
          <cell r="AE16">
            <v>9.4410000000000007</v>
          </cell>
          <cell r="AF16">
            <v>9.9979999999999993</v>
          </cell>
          <cell r="AG16">
            <v>8.6470000000000002</v>
          </cell>
          <cell r="AH16">
            <v>10.247999999999999</v>
          </cell>
          <cell r="AI16">
            <v>0.16400000000000001</v>
          </cell>
          <cell r="AJ16">
            <v>7.7409999999999997</v>
          </cell>
          <cell r="AK16">
            <v>5.3460000000000001</v>
          </cell>
          <cell r="AL16">
            <v>2.9969999999999999</v>
          </cell>
          <cell r="AM16">
            <v>3.3460000000000001</v>
          </cell>
          <cell r="AN16">
            <v>4.4109999999999996</v>
          </cell>
          <cell r="AO16">
            <v>4.8090000000000002</v>
          </cell>
          <cell r="AP16">
            <v>4.9039999999999999</v>
          </cell>
          <cell r="AQ16">
            <v>4.9710000000000001</v>
          </cell>
          <cell r="AR16">
            <v>50.956882175438587</v>
          </cell>
          <cell r="AS16">
            <v>4.2637894736842101</v>
          </cell>
        </row>
        <row r="17">
          <cell r="A17" t="str">
            <v>Belgium</v>
          </cell>
          <cell r="B17" t="str">
            <v>Gross domestic product, constant prices</v>
          </cell>
          <cell r="C17" t="str">
            <v>Percent change</v>
          </cell>
          <cell r="E17" t="str">
            <v>See notes for:  Gross domestic product, constant prices (National currency).</v>
          </cell>
          <cell r="F17">
            <v>4.1349999999999998</v>
          </cell>
          <cell r="G17">
            <v>0.14599999999999999</v>
          </cell>
          <cell r="H17">
            <v>0.57999999999999996</v>
          </cell>
          <cell r="I17">
            <v>0.39700000000000002</v>
          </cell>
          <cell r="J17">
            <v>2.1019999999999999</v>
          </cell>
          <cell r="K17">
            <v>1.847</v>
          </cell>
          <cell r="L17">
            <v>1.853</v>
          </cell>
          <cell r="M17">
            <v>2.3730000000000002</v>
          </cell>
          <cell r="N17">
            <v>4.5659999999999998</v>
          </cell>
          <cell r="O17">
            <v>3.6179999999999999</v>
          </cell>
          <cell r="P17">
            <v>3.09</v>
          </cell>
          <cell r="Q17">
            <v>1.8009999999999999</v>
          </cell>
          <cell r="R17">
            <v>1.3320000000000001</v>
          </cell>
          <cell r="S17">
            <v>-0.69299999999999995</v>
          </cell>
          <cell r="T17">
            <v>3.2919999999999998</v>
          </cell>
          <cell r="U17">
            <v>4.2770000000000001</v>
          </cell>
          <cell r="V17">
            <v>1.4239999999999999</v>
          </cell>
          <cell r="W17">
            <v>3.7349999999999999</v>
          </cell>
          <cell r="X17">
            <v>1.929</v>
          </cell>
          <cell r="Y17">
            <v>3.54</v>
          </cell>
          <cell r="Z17">
            <v>3.669</v>
          </cell>
          <cell r="AA17">
            <v>0.80800000000000005</v>
          </cell>
          <cell r="AB17">
            <v>1.359</v>
          </cell>
          <cell r="AC17">
            <v>0.80700000000000005</v>
          </cell>
          <cell r="AD17">
            <v>3.2690000000000001</v>
          </cell>
          <cell r="AE17">
            <v>1.7310000000000001</v>
          </cell>
          <cell r="AF17">
            <v>2.702</v>
          </cell>
          <cell r="AG17">
            <v>2.9</v>
          </cell>
          <cell r="AH17">
            <v>0.95699999999999996</v>
          </cell>
          <cell r="AI17">
            <v>-2.8410000000000002</v>
          </cell>
          <cell r="AJ17">
            <v>2.266</v>
          </cell>
          <cell r="AK17">
            <v>1.893</v>
          </cell>
          <cell r="AL17">
            <v>7.0000000000000001E-3</v>
          </cell>
          <cell r="AM17">
            <v>0.82699999999999996</v>
          </cell>
          <cell r="AN17">
            <v>1.3049999999999999</v>
          </cell>
          <cell r="AO17">
            <v>1.5649999999999999</v>
          </cell>
          <cell r="AP17">
            <v>1.748</v>
          </cell>
          <cell r="AQ17">
            <v>1.7430000000000001</v>
          </cell>
          <cell r="AR17">
            <v>2.4866218709677441</v>
          </cell>
          <cell r="AS17">
            <v>2.0269999999999997</v>
          </cell>
        </row>
        <row r="18">
          <cell r="A18" t="str">
            <v>Belize</v>
          </cell>
          <cell r="B18" t="str">
            <v>Gross domestic product, constant prices</v>
          </cell>
          <cell r="C18" t="str">
            <v>Percent change</v>
          </cell>
          <cell r="E18" t="str">
            <v>See notes for:  Gross domestic product, constant prices (National currency).</v>
          </cell>
          <cell r="F18">
            <v>5.0129999999999999</v>
          </cell>
          <cell r="G18">
            <v>0.214</v>
          </cell>
          <cell r="H18">
            <v>-7.5510000000000002</v>
          </cell>
          <cell r="I18">
            <v>6.0759999999999996</v>
          </cell>
          <cell r="J18">
            <v>11.332000000000001</v>
          </cell>
          <cell r="K18">
            <v>-1.419</v>
          </cell>
          <cell r="L18">
            <v>7.2750000000000004</v>
          </cell>
          <cell r="M18">
            <v>21.997</v>
          </cell>
          <cell r="N18">
            <v>10.861000000000001</v>
          </cell>
          <cell r="O18">
            <v>15.474</v>
          </cell>
          <cell r="P18">
            <v>11.209</v>
          </cell>
          <cell r="Q18">
            <v>11.465</v>
          </cell>
          <cell r="R18">
            <v>12.04</v>
          </cell>
          <cell r="S18">
            <v>6.27</v>
          </cell>
          <cell r="T18">
            <v>0.159</v>
          </cell>
          <cell r="U18">
            <v>0.65800000000000003</v>
          </cell>
          <cell r="V18">
            <v>1.4410000000000001</v>
          </cell>
          <cell r="W18">
            <v>3.5720000000000001</v>
          </cell>
          <cell r="X18">
            <v>3.7160000000000002</v>
          </cell>
          <cell r="Y18">
            <v>8.7409999999999997</v>
          </cell>
          <cell r="Z18">
            <v>13.073</v>
          </cell>
          <cell r="AA18">
            <v>4.9580000000000002</v>
          </cell>
          <cell r="AB18">
            <v>5.101</v>
          </cell>
          <cell r="AC18">
            <v>9.3209999999999997</v>
          </cell>
          <cell r="AD18">
            <v>4.6189999999999998</v>
          </cell>
          <cell r="AE18">
            <v>3.0289999999999999</v>
          </cell>
          <cell r="AF18">
            <v>4.6550000000000002</v>
          </cell>
          <cell r="AG18">
            <v>1.3</v>
          </cell>
          <cell r="AH18">
            <v>3.55</v>
          </cell>
          <cell r="AI18">
            <v>-2.5000000000000001E-2</v>
          </cell>
          <cell r="AJ18">
            <v>2.7429999999999999</v>
          </cell>
          <cell r="AK18">
            <v>2.5</v>
          </cell>
          <cell r="AL18">
            <v>2.75</v>
          </cell>
          <cell r="AM18">
            <v>2.5</v>
          </cell>
          <cell r="AN18">
            <v>2.5</v>
          </cell>
          <cell r="AO18">
            <v>2.5</v>
          </cell>
          <cell r="AP18">
            <v>2.5</v>
          </cell>
          <cell r="AQ18">
            <v>2.5</v>
          </cell>
          <cell r="AR18">
            <v>33.177687918346763</v>
          </cell>
          <cell r="AS18">
            <v>5.7302187500000006</v>
          </cell>
        </row>
        <row r="19">
          <cell r="A19" t="str">
            <v>Benin</v>
          </cell>
          <cell r="B19" t="str">
            <v>Gross domestic product, constant prices</v>
          </cell>
          <cell r="C19" t="str">
            <v>Percent change</v>
          </cell>
          <cell r="E19" t="str">
            <v>See notes for:  Gross domestic product, constant prices (National currency).</v>
          </cell>
          <cell r="F19">
            <v>9.2550000000000008</v>
          </cell>
          <cell r="G19">
            <v>1.929</v>
          </cell>
          <cell r="H19">
            <v>1.6819999999999999</v>
          </cell>
          <cell r="I19">
            <v>-2</v>
          </cell>
          <cell r="J19">
            <v>0.4</v>
          </cell>
          <cell r="K19">
            <v>4.327</v>
          </cell>
          <cell r="L19">
            <v>2.7480000000000002</v>
          </cell>
          <cell r="M19">
            <v>-2.0739999999999998</v>
          </cell>
          <cell r="N19">
            <v>3.4279999999999999</v>
          </cell>
          <cell r="O19">
            <v>-2.8490000000000002</v>
          </cell>
          <cell r="P19">
            <v>8.9760000000000009</v>
          </cell>
          <cell r="Q19">
            <v>4.226</v>
          </cell>
          <cell r="R19">
            <v>2.9580000000000002</v>
          </cell>
          <cell r="S19">
            <v>5.8360000000000003</v>
          </cell>
          <cell r="T19">
            <v>2.02</v>
          </cell>
          <cell r="U19">
            <v>6.0449999999999999</v>
          </cell>
          <cell r="V19">
            <v>4.3239999999999998</v>
          </cell>
          <cell r="W19">
            <v>5.7350000000000003</v>
          </cell>
          <cell r="X19">
            <v>3.9609999999999999</v>
          </cell>
          <cell r="Y19">
            <v>5.3410000000000002</v>
          </cell>
          <cell r="Z19">
            <v>4.8620000000000001</v>
          </cell>
          <cell r="AA19">
            <v>6.1959999999999997</v>
          </cell>
          <cell r="AB19">
            <v>4.4420000000000002</v>
          </cell>
          <cell r="AC19">
            <v>3.9510000000000001</v>
          </cell>
          <cell r="AD19">
            <v>3.0819999999999999</v>
          </cell>
          <cell r="AE19">
            <v>2.8650000000000002</v>
          </cell>
          <cell r="AF19">
            <v>3.7519999999999998</v>
          </cell>
          <cell r="AG19">
            <v>4.6260000000000003</v>
          </cell>
          <cell r="AH19">
            <v>5.0179999999999998</v>
          </cell>
          <cell r="AI19">
            <v>2.6669999999999998</v>
          </cell>
          <cell r="AJ19">
            <v>2.5760000000000001</v>
          </cell>
          <cell r="AK19">
            <v>3.06</v>
          </cell>
          <cell r="AL19">
            <v>3.5009999999999999</v>
          </cell>
          <cell r="AM19">
            <v>4.7460000000000004</v>
          </cell>
          <cell r="AN19">
            <v>4.782</v>
          </cell>
          <cell r="AO19">
            <v>4.8440000000000003</v>
          </cell>
          <cell r="AP19">
            <v>4.8789999999999996</v>
          </cell>
          <cell r="AQ19">
            <v>4.8869999999999996</v>
          </cell>
          <cell r="AR19">
            <v>7.1517981038306502</v>
          </cell>
          <cell r="AS19">
            <v>3.5426562499999994</v>
          </cell>
        </row>
        <row r="20">
          <cell r="A20" t="str">
            <v>Bhutan</v>
          </cell>
          <cell r="B20" t="str">
            <v>Gross domestic product, constant prices</v>
          </cell>
          <cell r="C20" t="str">
            <v>Percent change</v>
          </cell>
          <cell r="E20" t="str">
            <v>See notes for:  Gross domestic product, constant prices (National currency).</v>
          </cell>
          <cell r="F20">
            <v>4.9950000000000001</v>
          </cell>
          <cell r="G20">
            <v>13.589</v>
          </cell>
          <cell r="H20">
            <v>3.4460000000000002</v>
          </cell>
          <cell r="I20">
            <v>11.097</v>
          </cell>
          <cell r="J20">
            <v>4.4829999999999997</v>
          </cell>
          <cell r="K20">
            <v>4.2210000000000001</v>
          </cell>
          <cell r="L20">
            <v>11.536</v>
          </cell>
          <cell r="M20">
            <v>28.023</v>
          </cell>
          <cell r="N20">
            <v>4.9690000000000003</v>
          </cell>
          <cell r="O20">
            <v>7.3609999999999998</v>
          </cell>
          <cell r="P20">
            <v>10.715</v>
          </cell>
          <cell r="Q20">
            <v>-0.36</v>
          </cell>
          <cell r="R20">
            <v>4.5350000000000001</v>
          </cell>
          <cell r="S20">
            <v>1.9079999999999999</v>
          </cell>
          <cell r="T20">
            <v>5.0830000000000002</v>
          </cell>
          <cell r="U20">
            <v>6.9450000000000003</v>
          </cell>
          <cell r="V20">
            <v>5.492</v>
          </cell>
          <cell r="W20">
            <v>5.3070000000000004</v>
          </cell>
          <cell r="X20">
            <v>5.82</v>
          </cell>
          <cell r="Y20">
            <v>7.8550000000000004</v>
          </cell>
          <cell r="Z20">
            <v>5.1989999999999998</v>
          </cell>
          <cell r="AA20">
            <v>8.2040000000000006</v>
          </cell>
          <cell r="AB20">
            <v>10.728</v>
          </cell>
          <cell r="AC20">
            <v>7.6639999999999997</v>
          </cell>
          <cell r="AD20">
            <v>5.8959999999999999</v>
          </cell>
          <cell r="AE20">
            <v>7.1230000000000002</v>
          </cell>
          <cell r="AF20">
            <v>6.8490000000000002</v>
          </cell>
          <cell r="AG20">
            <v>17.925999999999998</v>
          </cell>
          <cell r="AH20">
            <v>4.6689999999999996</v>
          </cell>
          <cell r="AI20">
            <v>6.7279999999999998</v>
          </cell>
          <cell r="AJ20">
            <v>10.606</v>
          </cell>
          <cell r="AK20">
            <v>5.8540000000000001</v>
          </cell>
          <cell r="AL20">
            <v>7.0129999999999999</v>
          </cell>
          <cell r="AM20">
            <v>9.8889999999999993</v>
          </cell>
          <cell r="AN20">
            <v>11.055999999999999</v>
          </cell>
          <cell r="AO20">
            <v>5.1059999999999999</v>
          </cell>
          <cell r="AP20">
            <v>15.992000000000001</v>
          </cell>
          <cell r="AQ20">
            <v>4.008</v>
          </cell>
          <cell r="AR20">
            <v>26.29112270564519</v>
          </cell>
          <cell r="AS20">
            <v>7.6395624999999985</v>
          </cell>
        </row>
        <row r="21">
          <cell r="A21" t="str">
            <v>Bolivia</v>
          </cell>
          <cell r="B21" t="str">
            <v>Gross domestic product, constant prices</v>
          </cell>
          <cell r="C21" t="str">
            <v>Percent change</v>
          </cell>
          <cell r="E21" t="str">
            <v>See notes for:  Gross domestic product, constant prices (National currency).</v>
          </cell>
          <cell r="F21">
            <v>0.61</v>
          </cell>
          <cell r="G21">
            <v>0.3</v>
          </cell>
          <cell r="H21">
            <v>-3.9390000000000001</v>
          </cell>
          <cell r="I21">
            <v>-4.0419999999999998</v>
          </cell>
          <cell r="J21">
            <v>-0.20100000000000001</v>
          </cell>
          <cell r="K21">
            <v>-1.6759999999999999</v>
          </cell>
          <cell r="L21">
            <v>-2.5739999999999998</v>
          </cell>
          <cell r="M21">
            <v>2.4630000000000001</v>
          </cell>
          <cell r="N21">
            <v>2.91</v>
          </cell>
          <cell r="O21">
            <v>3.79</v>
          </cell>
          <cell r="P21">
            <v>4.6360000000000001</v>
          </cell>
          <cell r="Q21">
            <v>5.2670000000000003</v>
          </cell>
          <cell r="R21">
            <v>1.6459999999999999</v>
          </cell>
          <cell r="S21">
            <v>4.2690000000000001</v>
          </cell>
          <cell r="T21">
            <v>4.6669999999999998</v>
          </cell>
          <cell r="U21">
            <v>4.6779999999999999</v>
          </cell>
          <cell r="V21">
            <v>4.3609999999999998</v>
          </cell>
          <cell r="W21">
            <v>4.9539999999999997</v>
          </cell>
          <cell r="X21">
            <v>5.0289999999999999</v>
          </cell>
          <cell r="Y21">
            <v>0.42699999999999999</v>
          </cell>
          <cell r="Z21">
            <v>2.508</v>
          </cell>
          <cell r="AA21">
            <v>1.6839999999999999</v>
          </cell>
          <cell r="AB21">
            <v>2.4860000000000002</v>
          </cell>
          <cell r="AC21">
            <v>3.1179999999999999</v>
          </cell>
          <cell r="AD21">
            <v>2.6549999999999998</v>
          </cell>
          <cell r="AE21">
            <v>6.819</v>
          </cell>
          <cell r="AF21">
            <v>2.802</v>
          </cell>
          <cell r="AG21">
            <v>5.3250000000000002</v>
          </cell>
          <cell r="AH21">
            <v>6.1479999999999997</v>
          </cell>
          <cell r="AI21">
            <v>3.3570000000000002</v>
          </cell>
          <cell r="AJ21">
            <v>4.1269999999999998</v>
          </cell>
          <cell r="AK21">
            <v>5.09</v>
          </cell>
          <cell r="AL21">
            <v>5</v>
          </cell>
          <cell r="AM21">
            <v>5</v>
          </cell>
          <cell r="AN21">
            <v>5</v>
          </cell>
          <cell r="AO21">
            <v>5</v>
          </cell>
          <cell r="AP21">
            <v>5</v>
          </cell>
          <cell r="AQ21">
            <v>5</v>
          </cell>
          <cell r="AR21">
            <v>7.7886599959677385</v>
          </cell>
          <cell r="AS21">
            <v>2.6154375000000001</v>
          </cell>
        </row>
        <row r="22">
          <cell r="A22" t="str">
            <v>Bosnia and Herzegovina</v>
          </cell>
          <cell r="B22" t="str">
            <v>Gross domestic product, constant prices</v>
          </cell>
          <cell r="C22" t="str">
            <v>Percent change</v>
          </cell>
          <cell r="E22" t="str">
            <v>See notes for:  Gross domestic product, constant prices (National currency).</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v>10.76</v>
          </cell>
          <cell r="Z22">
            <v>4.3090000000000002</v>
          </cell>
          <cell r="AA22">
            <v>2.3620000000000001</v>
          </cell>
          <cell r="AB22">
            <v>5.0529999999999999</v>
          </cell>
          <cell r="AC22">
            <v>3.8580000000000001</v>
          </cell>
          <cell r="AD22">
            <v>6.2569999999999997</v>
          </cell>
          <cell r="AE22">
            <v>3.8679999999999999</v>
          </cell>
          <cell r="AF22">
            <v>5.9710000000000001</v>
          </cell>
          <cell r="AG22">
            <v>6.1929999999999996</v>
          </cell>
          <cell r="AH22">
            <v>5.71</v>
          </cell>
          <cell r="AI22">
            <v>-2.9489999999999998</v>
          </cell>
          <cell r="AJ22">
            <v>0.69699999999999995</v>
          </cell>
          <cell r="AK22">
            <v>1.7</v>
          </cell>
          <cell r="AL22">
            <v>0</v>
          </cell>
          <cell r="AM22">
            <v>1</v>
          </cell>
          <cell r="AN22">
            <v>2.5</v>
          </cell>
          <cell r="AO22">
            <v>3.5</v>
          </cell>
          <cell r="AP22">
            <v>3.5</v>
          </cell>
          <cell r="AQ22">
            <v>3.5</v>
          </cell>
          <cell r="AR22">
            <v>10.881414756410253</v>
          </cell>
        </row>
        <row r="23">
          <cell r="A23" t="str">
            <v>Botswana</v>
          </cell>
          <cell r="B23" t="str">
            <v>Gross domestic product, constant prices</v>
          </cell>
          <cell r="C23" t="str">
            <v>Percent change</v>
          </cell>
          <cell r="E23" t="str">
            <v>See notes for:  Gross domestic product, constant prices (National currency).</v>
          </cell>
          <cell r="F23">
            <v>12.02</v>
          </cell>
          <cell r="G23">
            <v>8.1539999999999999</v>
          </cell>
          <cell r="H23">
            <v>15.874000000000001</v>
          </cell>
          <cell r="I23">
            <v>10.792999999999999</v>
          </cell>
          <cell r="J23">
            <v>6.5170000000000003</v>
          </cell>
          <cell r="K23">
            <v>7.6950000000000003</v>
          </cell>
          <cell r="L23">
            <v>8.6159999999999997</v>
          </cell>
          <cell r="M23">
            <v>14.89</v>
          </cell>
          <cell r="N23">
            <v>23.42</v>
          </cell>
          <cell r="O23">
            <v>4.665</v>
          </cell>
          <cell r="P23">
            <v>8.7870000000000008</v>
          </cell>
          <cell r="Q23">
            <v>6.2370000000000001</v>
          </cell>
          <cell r="R23">
            <v>-0.20799999999999999</v>
          </cell>
          <cell r="S23">
            <v>4.0270000000000001</v>
          </cell>
          <cell r="T23">
            <v>-0.78600000000000003</v>
          </cell>
          <cell r="U23">
            <v>8.0039999999999996</v>
          </cell>
          <cell r="V23">
            <v>4.4379999999999997</v>
          </cell>
          <cell r="W23">
            <v>9.7289999999999992</v>
          </cell>
          <cell r="X23">
            <v>10.366</v>
          </cell>
          <cell r="Y23">
            <v>9.8409999999999993</v>
          </cell>
          <cell r="Z23">
            <v>5.8869999999999996</v>
          </cell>
          <cell r="AA23">
            <v>3.4950000000000001</v>
          </cell>
          <cell r="AB23">
            <v>8.9550000000000001</v>
          </cell>
          <cell r="AC23">
            <v>6.3090000000000002</v>
          </cell>
          <cell r="AD23">
            <v>5.95</v>
          </cell>
          <cell r="AE23">
            <v>1.635</v>
          </cell>
          <cell r="AF23">
            <v>5.1230000000000002</v>
          </cell>
          <cell r="AG23">
            <v>4.806</v>
          </cell>
          <cell r="AH23">
            <v>2.9710000000000001</v>
          </cell>
          <cell r="AI23">
            <v>-4.9340000000000002</v>
          </cell>
          <cell r="AJ23">
            <v>7.1970000000000001</v>
          </cell>
          <cell r="AK23">
            <v>4.6210000000000004</v>
          </cell>
          <cell r="AL23">
            <v>3.3279999999999998</v>
          </cell>
          <cell r="AM23">
            <v>4.5640000000000001</v>
          </cell>
          <cell r="AN23">
            <v>4.4260000000000002</v>
          </cell>
          <cell r="AO23">
            <v>4.5199999999999996</v>
          </cell>
          <cell r="AP23">
            <v>4.5609999999999999</v>
          </cell>
          <cell r="AQ23">
            <v>4.2750000000000004</v>
          </cell>
          <cell r="AR23">
            <v>27.106039899193547</v>
          </cell>
          <cell r="AS23">
            <v>7.0341875000000007</v>
          </cell>
        </row>
        <row r="24">
          <cell r="A24" t="str">
            <v>Brazil</v>
          </cell>
          <cell r="B24" t="str">
            <v>Gross domestic product, constant prices</v>
          </cell>
          <cell r="C24" t="str">
            <v>Percent change</v>
          </cell>
          <cell r="E24" t="str">
            <v>See notes for:  Gross domestic product, constant prices (National currency).</v>
          </cell>
          <cell r="F24">
            <v>9.19</v>
          </cell>
          <cell r="G24">
            <v>-4.4000000000000004</v>
          </cell>
          <cell r="H24">
            <v>0.59599999999999997</v>
          </cell>
          <cell r="I24">
            <v>-3.4</v>
          </cell>
          <cell r="J24">
            <v>5.3070000000000004</v>
          </cell>
          <cell r="K24">
            <v>7.9009999999999998</v>
          </cell>
          <cell r="L24">
            <v>7.5439999999999996</v>
          </cell>
          <cell r="M24">
            <v>3.601</v>
          </cell>
          <cell r="N24">
            <v>0.26400000000000001</v>
          </cell>
          <cell r="O24">
            <v>3.2</v>
          </cell>
          <cell r="P24">
            <v>-4.1680000000000001</v>
          </cell>
          <cell r="Q24">
            <v>1.0309999999999999</v>
          </cell>
          <cell r="R24">
            <v>-0.46700000000000003</v>
          </cell>
          <cell r="S24">
            <v>4.665</v>
          </cell>
          <cell r="T24">
            <v>5.3339999999999996</v>
          </cell>
          <cell r="U24">
            <v>4.4169999999999998</v>
          </cell>
          <cell r="V24">
            <v>2.15</v>
          </cell>
          <cell r="W24">
            <v>3.375</v>
          </cell>
          <cell r="X24">
            <v>3.5999999999999997E-2</v>
          </cell>
          <cell r="Y24">
            <v>0.25600000000000001</v>
          </cell>
          <cell r="Z24">
            <v>4.306</v>
          </cell>
          <cell r="AA24">
            <v>1.3149999999999999</v>
          </cell>
          <cell r="AB24">
            <v>2.6560000000000001</v>
          </cell>
          <cell r="AC24">
            <v>1.147</v>
          </cell>
          <cell r="AD24">
            <v>5.7140000000000004</v>
          </cell>
          <cell r="AE24">
            <v>3.1560000000000001</v>
          </cell>
          <cell r="AF24">
            <v>3.9550000000000001</v>
          </cell>
          <cell r="AG24">
            <v>6.0949999999999998</v>
          </cell>
          <cell r="AH24">
            <v>5.1689999999999996</v>
          </cell>
          <cell r="AI24">
            <v>-0.32800000000000001</v>
          </cell>
          <cell r="AJ24">
            <v>7.5339999999999998</v>
          </cell>
          <cell r="AK24">
            <v>2.7330000000000001</v>
          </cell>
          <cell r="AL24">
            <v>3.0259999999999998</v>
          </cell>
          <cell r="AM24">
            <v>4.1500000000000004</v>
          </cell>
          <cell r="AN24">
            <v>4.0010000000000003</v>
          </cell>
          <cell r="AO24">
            <v>4.1150000000000002</v>
          </cell>
          <cell r="AP24">
            <v>4.0739999999999998</v>
          </cell>
          <cell r="AQ24">
            <v>4.0750000000000002</v>
          </cell>
          <cell r="AR24">
            <v>11.406217983870969</v>
          </cell>
          <cell r="AS24">
            <v>2.8088749999999996</v>
          </cell>
        </row>
        <row r="25">
          <cell r="A25" t="str">
            <v>Brunei Darussalam</v>
          </cell>
          <cell r="B25" t="str">
            <v>Gross domestic product, constant prices</v>
          </cell>
          <cell r="C25" t="str">
            <v>Percent change</v>
          </cell>
          <cell r="E25" t="str">
            <v>See notes for:  Gross domestic product, constant prices (National currency).</v>
          </cell>
          <cell r="F25" t="str">
            <v>n/a</v>
          </cell>
          <cell r="G25" t="str">
            <v>n/a</v>
          </cell>
          <cell r="H25" t="str">
            <v>n/a</v>
          </cell>
          <cell r="I25" t="str">
            <v>n/a</v>
          </cell>
          <cell r="J25" t="str">
            <v>n/a</v>
          </cell>
          <cell r="K25" t="str">
            <v>n/a</v>
          </cell>
          <cell r="L25">
            <v>-2.778</v>
          </cell>
          <cell r="M25">
            <v>0.311</v>
          </cell>
          <cell r="N25">
            <v>-0.36</v>
          </cell>
          <cell r="O25">
            <v>2.206</v>
          </cell>
          <cell r="P25">
            <v>1.085</v>
          </cell>
          <cell r="Q25">
            <v>3.1480000000000001</v>
          </cell>
          <cell r="R25">
            <v>4.7590000000000003</v>
          </cell>
          <cell r="S25">
            <v>0.30099999999999999</v>
          </cell>
          <cell r="T25">
            <v>3.149</v>
          </cell>
          <cell r="U25">
            <v>4.4770000000000003</v>
          </cell>
          <cell r="V25">
            <v>2.8809999999999998</v>
          </cell>
          <cell r="W25">
            <v>-1.4750000000000001</v>
          </cell>
          <cell r="X25">
            <v>-0.56000000000000005</v>
          </cell>
          <cell r="Y25">
            <v>3.0529999999999999</v>
          </cell>
          <cell r="Z25">
            <v>2.8530000000000002</v>
          </cell>
          <cell r="AA25">
            <v>2.7450000000000001</v>
          </cell>
          <cell r="AB25">
            <v>3.8719999999999999</v>
          </cell>
          <cell r="AC25">
            <v>2.903</v>
          </cell>
          <cell r="AD25">
            <v>0.504</v>
          </cell>
          <cell r="AE25">
            <v>0.38800000000000001</v>
          </cell>
          <cell r="AF25">
            <v>4.3970000000000002</v>
          </cell>
          <cell r="AG25">
            <v>0.154</v>
          </cell>
          <cell r="AH25">
            <v>-1.9379999999999999</v>
          </cell>
          <cell r="AI25">
            <v>-1.7649999999999999</v>
          </cell>
          <cell r="AJ25">
            <v>2.5979999999999999</v>
          </cell>
          <cell r="AK25">
            <v>1.8939999999999999</v>
          </cell>
          <cell r="AL25">
            <v>3.1520000000000001</v>
          </cell>
          <cell r="AM25">
            <v>1.6</v>
          </cell>
          <cell r="AN25">
            <v>4.9400000000000004</v>
          </cell>
          <cell r="AO25">
            <v>3.2669999999999999</v>
          </cell>
          <cell r="AP25">
            <v>4.0659999999999998</v>
          </cell>
          <cell r="AQ25">
            <v>3.573</v>
          </cell>
          <cell r="AR25">
            <v>4.5944996061538479</v>
          </cell>
          <cell r="AS25">
            <v>1.4923846153846154</v>
          </cell>
        </row>
        <row r="26">
          <cell r="A26" t="str">
            <v>Bulgaria</v>
          </cell>
          <cell r="B26" t="str">
            <v>Gross domestic product, constant prices</v>
          </cell>
          <cell r="C26" t="str">
            <v>Percent change</v>
          </cell>
          <cell r="E26" t="str">
            <v>See notes for:  Gross domestic product, constant prices (National currency).</v>
          </cell>
          <cell r="F26">
            <v>5.7</v>
          </cell>
          <cell r="G26">
            <v>5.3</v>
          </cell>
          <cell r="H26">
            <v>4.2</v>
          </cell>
          <cell r="I26">
            <v>3</v>
          </cell>
          <cell r="J26">
            <v>4.5999999999999996</v>
          </cell>
          <cell r="K26">
            <v>1.8</v>
          </cell>
          <cell r="L26">
            <v>5.3</v>
          </cell>
          <cell r="M26">
            <v>4.7</v>
          </cell>
          <cell r="N26">
            <v>2.4</v>
          </cell>
          <cell r="O26">
            <v>-0.5</v>
          </cell>
          <cell r="P26">
            <v>-9.1</v>
          </cell>
          <cell r="Q26">
            <v>-10.755000000000001</v>
          </cell>
          <cell r="R26">
            <v>-8.4260000000000002</v>
          </cell>
          <cell r="S26">
            <v>-11.625</v>
          </cell>
          <cell r="T26">
            <v>-3.665</v>
          </cell>
          <cell r="U26">
            <v>-1.601</v>
          </cell>
          <cell r="V26">
            <v>-8.0429999999999993</v>
          </cell>
          <cell r="W26">
            <v>-5.8419999999999996</v>
          </cell>
          <cell r="X26">
            <v>4.1189999999999998</v>
          </cell>
          <cell r="Y26">
            <v>2.2770000000000001</v>
          </cell>
          <cell r="Z26">
            <v>5.3940000000000001</v>
          </cell>
          <cell r="AA26">
            <v>4.1509999999999998</v>
          </cell>
          <cell r="AB26">
            <v>4.6500000000000004</v>
          </cell>
          <cell r="AC26">
            <v>5.5049999999999999</v>
          </cell>
          <cell r="AD26">
            <v>6.7480000000000002</v>
          </cell>
          <cell r="AE26">
            <v>6.3579999999999997</v>
          </cell>
          <cell r="AF26">
            <v>6.5110000000000001</v>
          </cell>
          <cell r="AG26">
            <v>6.4480000000000004</v>
          </cell>
          <cell r="AH26">
            <v>6.1909999999999998</v>
          </cell>
          <cell r="AI26">
            <v>-5.476</v>
          </cell>
          <cell r="AJ26">
            <v>0.39300000000000002</v>
          </cell>
          <cell r="AK26">
            <v>1.669</v>
          </cell>
          <cell r="AL26">
            <v>0.8</v>
          </cell>
          <cell r="AM26">
            <v>1.5</v>
          </cell>
          <cell r="AN26">
            <v>2.5</v>
          </cell>
          <cell r="AO26">
            <v>3.5</v>
          </cell>
          <cell r="AP26">
            <v>4.5</v>
          </cell>
          <cell r="AQ26">
            <v>4.5</v>
          </cell>
          <cell r="AR26">
            <v>32.776285184475817</v>
          </cell>
          <cell r="AS26">
            <v>1.01190625</v>
          </cell>
        </row>
        <row r="27">
          <cell r="A27" t="str">
            <v>Burkina Faso</v>
          </cell>
          <cell r="B27" t="str">
            <v>Gross domestic product, constant prices</v>
          </cell>
          <cell r="C27" t="str">
            <v>Percent change</v>
          </cell>
          <cell r="E27" t="str">
            <v>See notes for:  Gross domestic product, constant prices (National currency).</v>
          </cell>
          <cell r="F27">
            <v>4.0350000000000001</v>
          </cell>
          <cell r="G27">
            <v>2.661</v>
          </cell>
          <cell r="H27">
            <v>1.4</v>
          </cell>
          <cell r="I27">
            <v>-1.2</v>
          </cell>
          <cell r="J27">
            <v>1.6</v>
          </cell>
          <cell r="K27">
            <v>11.3</v>
          </cell>
          <cell r="L27">
            <v>7.9550000000000001</v>
          </cell>
          <cell r="M27">
            <v>-0.23599999999999999</v>
          </cell>
          <cell r="N27">
            <v>5.7960000000000003</v>
          </cell>
          <cell r="O27">
            <v>2.15</v>
          </cell>
          <cell r="P27">
            <v>-0.60299999999999998</v>
          </cell>
          <cell r="Q27">
            <v>9.07</v>
          </cell>
          <cell r="R27">
            <v>0.23300000000000001</v>
          </cell>
          <cell r="S27">
            <v>3.4609999999999999</v>
          </cell>
          <cell r="T27">
            <v>1.3149999999999999</v>
          </cell>
          <cell r="U27">
            <v>5.7160000000000002</v>
          </cell>
          <cell r="V27">
            <v>11.015000000000001</v>
          </cell>
          <cell r="W27">
            <v>6.3170000000000002</v>
          </cell>
          <cell r="X27">
            <v>7.3079999999999998</v>
          </cell>
          <cell r="Y27">
            <v>6.242</v>
          </cell>
          <cell r="Z27">
            <v>2.9340000000000002</v>
          </cell>
          <cell r="AA27">
            <v>6.6130000000000004</v>
          </cell>
          <cell r="AB27">
            <v>4.3529999999999998</v>
          </cell>
          <cell r="AC27">
            <v>7.8019999999999996</v>
          </cell>
          <cell r="AD27">
            <v>4.4779999999999998</v>
          </cell>
          <cell r="AE27">
            <v>8.6620000000000008</v>
          </cell>
          <cell r="AF27">
            <v>5.5149999999999997</v>
          </cell>
          <cell r="AG27">
            <v>3.55</v>
          </cell>
          <cell r="AH27">
            <v>5.1920000000000002</v>
          </cell>
          <cell r="AI27">
            <v>3.1669999999999998</v>
          </cell>
          <cell r="AJ27">
            <v>7.9290000000000003</v>
          </cell>
          <cell r="AK27">
            <v>5.5759999999999996</v>
          </cell>
          <cell r="AL27">
            <v>4.9960000000000004</v>
          </cell>
          <cell r="AM27">
            <v>6.3680000000000003</v>
          </cell>
          <cell r="AN27">
            <v>6.7679999999999998</v>
          </cell>
          <cell r="AO27">
            <v>6.7450000000000001</v>
          </cell>
          <cell r="AP27">
            <v>6.9619999999999997</v>
          </cell>
          <cell r="AQ27">
            <v>6.9630000000000001</v>
          </cell>
          <cell r="AR27">
            <v>10.549007576612915</v>
          </cell>
          <cell r="AS27">
            <v>4.7283124999999995</v>
          </cell>
        </row>
        <row r="28">
          <cell r="A28" t="str">
            <v>Burundi</v>
          </cell>
          <cell r="B28" t="str">
            <v>Gross domestic product, constant prices</v>
          </cell>
          <cell r="C28" t="str">
            <v>Percent change</v>
          </cell>
          <cell r="E28" t="str">
            <v>See notes for:  Gross domestic product, constant prices (National currency).</v>
          </cell>
          <cell r="F28">
            <v>-6.8250000000000002</v>
          </cell>
          <cell r="G28">
            <v>12.164</v>
          </cell>
          <cell r="H28">
            <v>-1.054</v>
          </cell>
          <cell r="I28">
            <v>3.7149999999999999</v>
          </cell>
          <cell r="J28">
            <v>0.155</v>
          </cell>
          <cell r="K28">
            <v>11.784000000000001</v>
          </cell>
          <cell r="L28">
            <v>3.25</v>
          </cell>
          <cell r="M28">
            <v>5.5030000000000001</v>
          </cell>
          <cell r="N28">
            <v>5.0309999999999997</v>
          </cell>
          <cell r="O28">
            <v>1.349</v>
          </cell>
          <cell r="P28">
            <v>3.4580000000000002</v>
          </cell>
          <cell r="Q28">
            <v>5.7809999999999997</v>
          </cell>
          <cell r="R28">
            <v>1.0069999999999999</v>
          </cell>
          <cell r="S28">
            <v>-6.2359999999999998</v>
          </cell>
          <cell r="T28">
            <v>-3.8290000000000002</v>
          </cell>
          <cell r="U28">
            <v>-7.9189999999999996</v>
          </cell>
          <cell r="V28">
            <v>-8.0009999999999994</v>
          </cell>
          <cell r="W28">
            <v>0.41299999999999998</v>
          </cell>
          <cell r="X28">
            <v>4.7519999999999998</v>
          </cell>
          <cell r="Y28">
            <v>-1.0089999999999999</v>
          </cell>
          <cell r="Z28">
            <v>-0.85699999999999998</v>
          </cell>
          <cell r="AA28">
            <v>1.665</v>
          </cell>
          <cell r="AB28">
            <v>2.3530000000000002</v>
          </cell>
          <cell r="AC28">
            <v>2.4700000000000002</v>
          </cell>
          <cell r="AD28">
            <v>3.7669999999999999</v>
          </cell>
          <cell r="AE28">
            <v>4.3710000000000004</v>
          </cell>
          <cell r="AF28">
            <v>5.3849999999999998</v>
          </cell>
          <cell r="AG28">
            <v>4.7859999999999996</v>
          </cell>
          <cell r="AH28">
            <v>5.048</v>
          </cell>
          <cell r="AI28">
            <v>3.468</v>
          </cell>
          <cell r="AJ28">
            <v>3.786</v>
          </cell>
          <cell r="AK28">
            <v>4.1920000000000002</v>
          </cell>
          <cell r="AL28">
            <v>4.8049999999999997</v>
          </cell>
          <cell r="AM28">
            <v>5.03</v>
          </cell>
          <cell r="AN28">
            <v>5.9649999999999999</v>
          </cell>
          <cell r="AO28">
            <v>5.7679999999999998</v>
          </cell>
          <cell r="AP28">
            <v>5.9029999999999996</v>
          </cell>
          <cell r="AQ28">
            <v>6.0430000000000001</v>
          </cell>
          <cell r="AR28">
            <v>22.865289603830647</v>
          </cell>
          <cell r="AS28">
            <v>1.9975937499999998</v>
          </cell>
        </row>
        <row r="29">
          <cell r="A29" t="str">
            <v>Cambodia</v>
          </cell>
          <cell r="B29" t="str">
            <v>Gross domestic product, constant prices</v>
          </cell>
          <cell r="C29" t="str">
            <v>Percent change</v>
          </cell>
          <cell r="E29" t="str">
            <v>See notes for:  Gross domestic product, constant prices (National currency).</v>
          </cell>
          <cell r="F29" t="str">
            <v>n/a</v>
          </cell>
          <cell r="G29" t="str">
            <v>n/a</v>
          </cell>
          <cell r="H29" t="str">
            <v>n/a</v>
          </cell>
          <cell r="I29" t="str">
            <v>n/a</v>
          </cell>
          <cell r="J29" t="str">
            <v>n/a</v>
          </cell>
          <cell r="K29" t="str">
            <v>n/a</v>
          </cell>
          <cell r="L29" t="str">
            <v>n/a</v>
          </cell>
          <cell r="M29">
            <v>21.532</v>
          </cell>
          <cell r="N29">
            <v>9.6159999999999997</v>
          </cell>
          <cell r="O29">
            <v>3.327</v>
          </cell>
          <cell r="P29">
            <v>1.1180000000000001</v>
          </cell>
          <cell r="Q29">
            <v>7.5919999999999996</v>
          </cell>
          <cell r="R29">
            <v>7.069</v>
          </cell>
          <cell r="S29">
            <v>4.0419999999999998</v>
          </cell>
          <cell r="T29">
            <v>8.1809999999999992</v>
          </cell>
          <cell r="U29">
            <v>6.4429999999999996</v>
          </cell>
          <cell r="V29">
            <v>5.4119999999999999</v>
          </cell>
          <cell r="W29">
            <v>5.62</v>
          </cell>
          <cell r="X29">
            <v>5.0090000000000003</v>
          </cell>
          <cell r="Y29">
            <v>11.91</v>
          </cell>
          <cell r="Z29">
            <v>8.7669999999999995</v>
          </cell>
          <cell r="AA29">
            <v>8.1479999999999997</v>
          </cell>
          <cell r="AB29">
            <v>6.5789999999999997</v>
          </cell>
          <cell r="AC29">
            <v>8.5060000000000002</v>
          </cell>
          <cell r="AD29">
            <v>10.340999999999999</v>
          </cell>
          <cell r="AE29">
            <v>13.25</v>
          </cell>
          <cell r="AF29">
            <v>10.771000000000001</v>
          </cell>
          <cell r="AG29">
            <v>10.212999999999999</v>
          </cell>
          <cell r="AH29">
            <v>6.6920000000000002</v>
          </cell>
          <cell r="AI29">
            <v>8.7999999999999995E-2</v>
          </cell>
          <cell r="AJ29">
            <v>5.9610000000000003</v>
          </cell>
          <cell r="AK29">
            <v>6.0869999999999997</v>
          </cell>
          <cell r="AL29">
            <v>6.2480000000000002</v>
          </cell>
          <cell r="AM29">
            <v>6.3959999999999999</v>
          </cell>
          <cell r="AN29">
            <v>6.9139999999999997</v>
          </cell>
          <cell r="AO29">
            <v>7.5810000000000004</v>
          </cell>
          <cell r="AP29">
            <v>7.7069999999999999</v>
          </cell>
          <cell r="AQ29">
            <v>7.6959999999999997</v>
          </cell>
          <cell r="AR29">
            <v>17.871740540000005</v>
          </cell>
          <cell r="AS29">
            <v>7.6909600000000005</v>
          </cell>
        </row>
        <row r="30">
          <cell r="A30" t="str">
            <v>Cameroon</v>
          </cell>
          <cell r="B30" t="str">
            <v>Gross domestic product, constant prices</v>
          </cell>
          <cell r="C30" t="str">
            <v>Percent change</v>
          </cell>
          <cell r="E30" t="str">
            <v>See notes for:  Gross domestic product, constant prices (National currency).</v>
          </cell>
          <cell r="F30">
            <v>9.9</v>
          </cell>
          <cell r="G30">
            <v>17.050999999999998</v>
          </cell>
          <cell r="H30">
            <v>7.5629999999999997</v>
          </cell>
          <cell r="I30">
            <v>6.8440000000000003</v>
          </cell>
          <cell r="J30">
            <v>7.468</v>
          </cell>
          <cell r="K30">
            <v>8.1069999999999993</v>
          </cell>
          <cell r="L30">
            <v>6.7910000000000004</v>
          </cell>
          <cell r="M30">
            <v>-2.153</v>
          </cell>
          <cell r="N30">
            <v>-7.8650000000000002</v>
          </cell>
          <cell r="O30">
            <v>-1.77</v>
          </cell>
          <cell r="P30">
            <v>-6.1609999999999996</v>
          </cell>
          <cell r="Q30">
            <v>-3.7639999999999998</v>
          </cell>
          <cell r="R30">
            <v>-3.05</v>
          </cell>
          <cell r="S30">
            <v>-3.1579999999999999</v>
          </cell>
          <cell r="T30">
            <v>-2.4950000000000001</v>
          </cell>
          <cell r="U30">
            <v>3.3039999999999998</v>
          </cell>
          <cell r="V30">
            <v>5</v>
          </cell>
          <cell r="W30">
            <v>5.0999999999999996</v>
          </cell>
          <cell r="X30">
            <v>5.05</v>
          </cell>
          <cell r="Y30">
            <v>4.4000000000000004</v>
          </cell>
          <cell r="Z30">
            <v>4.1500000000000004</v>
          </cell>
          <cell r="AA30">
            <v>4.5140000000000002</v>
          </cell>
          <cell r="AB30">
            <v>4.0090000000000003</v>
          </cell>
          <cell r="AC30">
            <v>4.0309999999999997</v>
          </cell>
          <cell r="AD30">
            <v>3.702</v>
          </cell>
          <cell r="AE30">
            <v>2.2970000000000002</v>
          </cell>
          <cell r="AF30">
            <v>3.222</v>
          </cell>
          <cell r="AG30">
            <v>3.3839999999999999</v>
          </cell>
          <cell r="AH30">
            <v>2.5579999999999998</v>
          </cell>
          <cell r="AI30">
            <v>1.9750000000000001</v>
          </cell>
          <cell r="AJ30">
            <v>2.927</v>
          </cell>
          <cell r="AK30">
            <v>4.0999999999999996</v>
          </cell>
          <cell r="AL30">
            <v>4.0999999999999996</v>
          </cell>
          <cell r="AM30">
            <v>4.5</v>
          </cell>
          <cell r="AN30">
            <v>4.7</v>
          </cell>
          <cell r="AO30">
            <v>4.8</v>
          </cell>
          <cell r="AP30">
            <v>5</v>
          </cell>
          <cell r="AQ30">
            <v>5</v>
          </cell>
          <cell r="AR30">
            <v>24.734684111895145</v>
          </cell>
          <cell r="AS30">
            <v>3.0322187499999997</v>
          </cell>
        </row>
        <row r="31">
          <cell r="A31" t="str">
            <v>Canada</v>
          </cell>
          <cell r="B31" t="str">
            <v>Gross domestic product, constant prices</v>
          </cell>
          <cell r="C31" t="str">
            <v>Percent change</v>
          </cell>
          <cell r="E31" t="str">
            <v>See notes for:  Gross domestic product, constant prices (National currency).</v>
          </cell>
          <cell r="F31">
            <v>2.1629999999999998</v>
          </cell>
          <cell r="G31">
            <v>3.5030000000000001</v>
          </cell>
          <cell r="H31">
            <v>-2.859</v>
          </cell>
          <cell r="I31">
            <v>2.718</v>
          </cell>
          <cell r="J31">
            <v>5.8140000000000001</v>
          </cell>
          <cell r="K31">
            <v>4.78</v>
          </cell>
          <cell r="L31">
            <v>2.4209999999999998</v>
          </cell>
          <cell r="M31">
            <v>4.2530000000000001</v>
          </cell>
          <cell r="N31">
            <v>4.9740000000000002</v>
          </cell>
          <cell r="O31">
            <v>2.6190000000000002</v>
          </cell>
          <cell r="P31">
            <v>0.193</v>
          </cell>
          <cell r="Q31">
            <v>-2.0920000000000001</v>
          </cell>
          <cell r="R31">
            <v>0.875</v>
          </cell>
          <cell r="S31">
            <v>2.339</v>
          </cell>
          <cell r="T31">
            <v>4.8040000000000003</v>
          </cell>
          <cell r="U31">
            <v>2.8079999999999998</v>
          </cell>
          <cell r="V31">
            <v>1.619</v>
          </cell>
          <cell r="W31">
            <v>4.226</v>
          </cell>
          <cell r="X31">
            <v>4.0970000000000004</v>
          </cell>
          <cell r="Y31">
            <v>5.532</v>
          </cell>
          <cell r="Z31">
            <v>5.2329999999999997</v>
          </cell>
          <cell r="AA31">
            <v>1.784</v>
          </cell>
          <cell r="AB31">
            <v>2.9249999999999998</v>
          </cell>
          <cell r="AC31">
            <v>1.881</v>
          </cell>
          <cell r="AD31">
            <v>3.12</v>
          </cell>
          <cell r="AE31">
            <v>3.0190000000000001</v>
          </cell>
          <cell r="AF31">
            <v>2.823</v>
          </cell>
          <cell r="AG31">
            <v>2.2000000000000002</v>
          </cell>
          <cell r="AH31">
            <v>0.68899999999999995</v>
          </cell>
          <cell r="AI31">
            <v>-2.77</v>
          </cell>
          <cell r="AJ31">
            <v>3.2149999999999999</v>
          </cell>
          <cell r="AK31">
            <v>2.46</v>
          </cell>
          <cell r="AL31">
            <v>2.0569999999999999</v>
          </cell>
          <cell r="AM31">
            <v>2.1629999999999998</v>
          </cell>
          <cell r="AN31">
            <v>2.3660000000000001</v>
          </cell>
          <cell r="AO31">
            <v>2.4220000000000002</v>
          </cell>
          <cell r="AP31">
            <v>2.3180000000000001</v>
          </cell>
          <cell r="AQ31">
            <v>2.2309999999999999</v>
          </cell>
          <cell r="AR31">
            <v>4.7148138991935493</v>
          </cell>
          <cell r="AS31">
            <v>2.5426875</v>
          </cell>
        </row>
        <row r="32">
          <cell r="A32" t="str">
            <v>Cape Verde</v>
          </cell>
          <cell r="B32" t="str">
            <v>Gross domestic product, constant prices</v>
          </cell>
          <cell r="C32" t="str">
            <v>Percent change</v>
          </cell>
          <cell r="E32" t="str">
            <v>See notes for:  Gross domestic product, constant prices (National currency).</v>
          </cell>
          <cell r="F32">
            <v>5.2629999999999999</v>
          </cell>
          <cell r="G32">
            <v>8.4499999999999993</v>
          </cell>
          <cell r="H32">
            <v>2.8220000000000001</v>
          </cell>
          <cell r="I32">
            <v>9.5229999999999997</v>
          </cell>
          <cell r="J32">
            <v>3.78</v>
          </cell>
          <cell r="K32">
            <v>8.6430000000000007</v>
          </cell>
          <cell r="L32">
            <v>2.8719999999999999</v>
          </cell>
          <cell r="M32">
            <v>4.3079999999999998</v>
          </cell>
          <cell r="N32">
            <v>5.9969999999999999</v>
          </cell>
          <cell r="O32">
            <v>5.6980000000000004</v>
          </cell>
          <cell r="P32">
            <v>0.69199999999999995</v>
          </cell>
          <cell r="Q32">
            <v>1.403</v>
          </cell>
          <cell r="R32">
            <v>3.0449999999999999</v>
          </cell>
          <cell r="S32">
            <v>7.31</v>
          </cell>
          <cell r="T32">
            <v>6.93</v>
          </cell>
          <cell r="U32">
            <v>7.492</v>
          </cell>
          <cell r="V32">
            <v>6.694</v>
          </cell>
          <cell r="W32">
            <v>7.6390000000000002</v>
          </cell>
          <cell r="X32">
            <v>8.4130000000000003</v>
          </cell>
          <cell r="Y32">
            <v>11.86</v>
          </cell>
          <cell r="Z32">
            <v>7.2670000000000003</v>
          </cell>
          <cell r="AA32">
            <v>6.1379999999999999</v>
          </cell>
          <cell r="AB32">
            <v>5.2830000000000004</v>
          </cell>
          <cell r="AC32">
            <v>4.6829999999999998</v>
          </cell>
          <cell r="AD32">
            <v>4.28</v>
          </cell>
          <cell r="AE32">
            <v>6.5209999999999999</v>
          </cell>
          <cell r="AF32">
            <v>10.141999999999999</v>
          </cell>
          <cell r="AG32">
            <v>8.6489999999999991</v>
          </cell>
          <cell r="AH32">
            <v>6.1980000000000004</v>
          </cell>
          <cell r="AI32">
            <v>3.7130000000000001</v>
          </cell>
          <cell r="AJ32">
            <v>5.21</v>
          </cell>
          <cell r="AK32">
            <v>5.0460000000000003</v>
          </cell>
          <cell r="AL32">
            <v>4.2919999999999998</v>
          </cell>
          <cell r="AM32">
            <v>4.4059999999999997</v>
          </cell>
          <cell r="AN32">
            <v>4.548</v>
          </cell>
          <cell r="AO32">
            <v>4.7149999999999999</v>
          </cell>
          <cell r="AP32">
            <v>5.0010000000000003</v>
          </cell>
          <cell r="AQ32">
            <v>5.0250000000000004</v>
          </cell>
          <cell r="AR32">
            <v>6.3859853387096823</v>
          </cell>
          <cell r="AS32">
            <v>5.9988749999999982</v>
          </cell>
        </row>
        <row r="33">
          <cell r="A33" t="str">
            <v>Central African Republic</v>
          </cell>
          <cell r="B33" t="str">
            <v>Gross domestic product, constant prices</v>
          </cell>
          <cell r="C33" t="str">
            <v>Percent change</v>
          </cell>
          <cell r="E33" t="str">
            <v>See notes for:  Gross domestic product, constant prices (National currency).</v>
          </cell>
          <cell r="F33">
            <v>-2.9950000000000001</v>
          </cell>
          <cell r="G33">
            <v>12.954000000000001</v>
          </cell>
          <cell r="H33">
            <v>-3.5720000000000001</v>
          </cell>
          <cell r="I33">
            <v>-6.0270000000000001</v>
          </cell>
          <cell r="J33">
            <v>9.9120000000000008</v>
          </cell>
          <cell r="K33">
            <v>3.7330000000000001</v>
          </cell>
          <cell r="L33">
            <v>7.1929999999999996</v>
          </cell>
          <cell r="M33">
            <v>-4.2889999999999997</v>
          </cell>
          <cell r="N33">
            <v>1.718</v>
          </cell>
          <cell r="O33">
            <v>1.5529999999999999</v>
          </cell>
          <cell r="P33">
            <v>-3.8050000000000002</v>
          </cell>
          <cell r="Q33">
            <v>-2.0030000000000001</v>
          </cell>
          <cell r="R33">
            <v>-3.2240000000000002</v>
          </cell>
          <cell r="S33">
            <v>-1.4390000000000001</v>
          </cell>
          <cell r="T33">
            <v>3.9870000000000001</v>
          </cell>
          <cell r="U33">
            <v>4.9210000000000003</v>
          </cell>
          <cell r="V33">
            <v>-8.0920000000000005</v>
          </cell>
          <cell r="W33">
            <v>7.5110000000000001</v>
          </cell>
          <cell r="X33">
            <v>3.9060000000000001</v>
          </cell>
          <cell r="Y33">
            <v>3.5539999999999998</v>
          </cell>
          <cell r="Z33">
            <v>1.9</v>
          </cell>
          <cell r="AA33">
            <v>0.6</v>
          </cell>
          <cell r="AB33">
            <v>-0.6</v>
          </cell>
          <cell r="AC33">
            <v>-7.1</v>
          </cell>
          <cell r="AD33">
            <v>1</v>
          </cell>
          <cell r="AE33">
            <v>2.4</v>
          </cell>
          <cell r="AF33">
            <v>3.8</v>
          </cell>
          <cell r="AG33">
            <v>3.7</v>
          </cell>
          <cell r="AH33">
            <v>2</v>
          </cell>
          <cell r="AI33">
            <v>1.7</v>
          </cell>
          <cell r="AJ33">
            <v>3.3</v>
          </cell>
          <cell r="AK33">
            <v>3.1440000000000001</v>
          </cell>
          <cell r="AL33">
            <v>4.05</v>
          </cell>
          <cell r="AM33">
            <v>4.234</v>
          </cell>
          <cell r="AN33">
            <v>5.8689999999999998</v>
          </cell>
          <cell r="AO33">
            <v>5.391</v>
          </cell>
          <cell r="AP33">
            <v>5.6559999999999997</v>
          </cell>
          <cell r="AQ33">
            <v>5.6840000000000002</v>
          </cell>
          <cell r="AR33">
            <v>22.525177145161287</v>
          </cell>
          <cell r="AS33">
            <v>1.2918749999999999</v>
          </cell>
        </row>
        <row r="34">
          <cell r="A34" t="str">
            <v>Chad</v>
          </cell>
          <cell r="B34" t="str">
            <v>Gross domestic product, constant prices</v>
          </cell>
          <cell r="C34" t="str">
            <v>Percent change</v>
          </cell>
          <cell r="E34" t="str">
            <v>See notes for:  Gross domestic product, constant prices (National currency).</v>
          </cell>
          <cell r="F34">
            <v>-6.008</v>
          </cell>
          <cell r="G34">
            <v>-10.805</v>
          </cell>
          <cell r="H34">
            <v>5.3760000000000003</v>
          </cell>
          <cell r="I34">
            <v>15.659000000000001</v>
          </cell>
          <cell r="J34">
            <v>5.2560000000000002</v>
          </cell>
          <cell r="K34">
            <v>7.8970000000000002</v>
          </cell>
          <cell r="L34">
            <v>5.9660000000000002</v>
          </cell>
          <cell r="M34">
            <v>3.6469999999999998</v>
          </cell>
          <cell r="N34">
            <v>7.5439999999999996</v>
          </cell>
          <cell r="O34">
            <v>1.952</v>
          </cell>
          <cell r="P34">
            <v>3.202</v>
          </cell>
          <cell r="Q34">
            <v>10.401999999999999</v>
          </cell>
          <cell r="R34">
            <v>2.3919999999999999</v>
          </cell>
          <cell r="S34">
            <v>-2.0739999999999998</v>
          </cell>
          <cell r="T34">
            <v>5.4939999999999998</v>
          </cell>
          <cell r="U34">
            <v>-0.77500000000000002</v>
          </cell>
          <cell r="V34">
            <v>2.1150000000000002</v>
          </cell>
          <cell r="W34">
            <v>5.6529999999999996</v>
          </cell>
          <cell r="X34">
            <v>6.952</v>
          </cell>
          <cell r="Y34">
            <v>-0.68300000000000005</v>
          </cell>
          <cell r="Z34">
            <v>-0.88</v>
          </cell>
          <cell r="AA34">
            <v>11.657999999999999</v>
          </cell>
          <cell r="AB34">
            <v>8.4909999999999997</v>
          </cell>
          <cell r="AC34">
            <v>14.722</v>
          </cell>
          <cell r="AD34">
            <v>33.628999999999998</v>
          </cell>
          <cell r="AE34">
            <v>7.9349999999999996</v>
          </cell>
          <cell r="AF34">
            <v>0.152</v>
          </cell>
          <cell r="AG34">
            <v>0.182</v>
          </cell>
          <cell r="AH34">
            <v>1.6519999999999999</v>
          </cell>
          <cell r="AI34">
            <v>-1.202</v>
          </cell>
          <cell r="AJ34">
            <v>13.032</v>
          </cell>
          <cell r="AK34">
            <v>1.6240000000000001</v>
          </cell>
          <cell r="AL34">
            <v>6.8890000000000002</v>
          </cell>
          <cell r="AM34">
            <v>0.14399999999999999</v>
          </cell>
          <cell r="AN34">
            <v>3.2130000000000001</v>
          </cell>
          <cell r="AO34">
            <v>3.3039999999999998</v>
          </cell>
          <cell r="AP34">
            <v>3.0840000000000001</v>
          </cell>
          <cell r="AQ34">
            <v>2.6379999999999999</v>
          </cell>
          <cell r="AR34">
            <v>60.179480410282274</v>
          </cell>
          <cell r="AS34">
            <v>5.0049062499999994</v>
          </cell>
        </row>
        <row r="35">
          <cell r="A35" t="str">
            <v>Chile</v>
          </cell>
          <cell r="B35" t="str">
            <v>Gross domestic product, constant prices</v>
          </cell>
          <cell r="C35" t="str">
            <v>Percent change</v>
          </cell>
          <cell r="E35" t="str">
            <v>See notes for:  Gross domestic product, constant prices (National currency).</v>
          </cell>
          <cell r="F35">
            <v>7.9450000000000003</v>
          </cell>
          <cell r="G35">
            <v>6.2119999999999997</v>
          </cell>
          <cell r="H35">
            <v>-13.587999999999999</v>
          </cell>
          <cell r="I35">
            <v>-2.802</v>
          </cell>
          <cell r="J35">
            <v>5.8860000000000001</v>
          </cell>
          <cell r="K35">
            <v>1.968</v>
          </cell>
          <cell r="L35">
            <v>5.5960000000000001</v>
          </cell>
          <cell r="M35">
            <v>6.5810000000000004</v>
          </cell>
          <cell r="N35">
            <v>7.2880000000000003</v>
          </cell>
          <cell r="O35">
            <v>10.605</v>
          </cell>
          <cell r="P35">
            <v>3.6709999999999998</v>
          </cell>
          <cell r="Q35">
            <v>7.968</v>
          </cell>
          <cell r="R35">
            <v>12.276999999999999</v>
          </cell>
          <cell r="S35">
            <v>6.9989999999999997</v>
          </cell>
          <cell r="T35">
            <v>5.7140000000000004</v>
          </cell>
          <cell r="U35">
            <v>10.631</v>
          </cell>
          <cell r="V35">
            <v>7.4020000000000001</v>
          </cell>
          <cell r="W35">
            <v>6.6059999999999999</v>
          </cell>
          <cell r="X35">
            <v>3.2669999999999999</v>
          </cell>
          <cell r="Y35">
            <v>-0.70899999999999996</v>
          </cell>
          <cell r="Z35">
            <v>4.4690000000000003</v>
          </cell>
          <cell r="AA35">
            <v>3.3420000000000001</v>
          </cell>
          <cell r="AB35">
            <v>2.17</v>
          </cell>
          <cell r="AC35">
            <v>3.387</v>
          </cell>
          <cell r="AD35">
            <v>6.7969999999999997</v>
          </cell>
          <cell r="AE35">
            <v>6.3049999999999997</v>
          </cell>
          <cell r="AF35">
            <v>5.8250000000000002</v>
          </cell>
          <cell r="AG35">
            <v>5.2069999999999999</v>
          </cell>
          <cell r="AH35">
            <v>3.0339999999999998</v>
          </cell>
          <cell r="AI35">
            <v>-0.86</v>
          </cell>
          <cell r="AJ35">
            <v>6.1369999999999996</v>
          </cell>
          <cell r="AK35">
            <v>5.9240000000000004</v>
          </cell>
          <cell r="AL35">
            <v>4.2990000000000004</v>
          </cell>
          <cell r="AM35">
            <v>4.53</v>
          </cell>
          <cell r="AN35">
            <v>4.5</v>
          </cell>
          <cell r="AO35">
            <v>4.5199999999999996</v>
          </cell>
          <cell r="AP35">
            <v>4.5199999999999996</v>
          </cell>
          <cell r="AQ35">
            <v>4.5199999999999996</v>
          </cell>
          <cell r="AR35">
            <v>21.514763125000012</v>
          </cell>
          <cell r="AS35">
            <v>4.7266874999999979</v>
          </cell>
        </row>
        <row r="36">
          <cell r="A36" t="str">
            <v>China</v>
          </cell>
          <cell r="B36" t="str">
            <v>Gross domestic product, constant prices</v>
          </cell>
          <cell r="C36" t="str">
            <v>Percent change</v>
          </cell>
          <cell r="E36" t="str">
            <v>See notes for:  Gross domestic product, constant prices (National currency).</v>
          </cell>
          <cell r="F36">
            <v>7.91</v>
          </cell>
          <cell r="G36">
            <v>5.2</v>
          </cell>
          <cell r="H36">
            <v>9.1</v>
          </cell>
          <cell r="I36">
            <v>10.9</v>
          </cell>
          <cell r="J36">
            <v>15.2</v>
          </cell>
          <cell r="K36">
            <v>13.5</v>
          </cell>
          <cell r="L36">
            <v>8.8000000000000007</v>
          </cell>
          <cell r="M36">
            <v>11.6</v>
          </cell>
          <cell r="N36">
            <v>11.3</v>
          </cell>
          <cell r="O36">
            <v>4.0999999999999996</v>
          </cell>
          <cell r="P36">
            <v>3.839</v>
          </cell>
          <cell r="Q36">
            <v>9.1790000000000003</v>
          </cell>
          <cell r="R36">
            <v>14.241</v>
          </cell>
          <cell r="S36">
            <v>13.964</v>
          </cell>
          <cell r="T36">
            <v>13.081</v>
          </cell>
          <cell r="U36">
            <v>10.925000000000001</v>
          </cell>
          <cell r="V36">
            <v>10.009</v>
          </cell>
          <cell r="W36">
            <v>9.2970000000000006</v>
          </cell>
          <cell r="X36">
            <v>7.8330000000000002</v>
          </cell>
          <cell r="Y36">
            <v>7.62</v>
          </cell>
          <cell r="Z36">
            <v>8.4309999999999992</v>
          </cell>
          <cell r="AA36">
            <v>8.3000000000000007</v>
          </cell>
          <cell r="AB36">
            <v>9.0820000000000007</v>
          </cell>
          <cell r="AC36">
            <v>10.025</v>
          </cell>
          <cell r="AD36">
            <v>10.085000000000001</v>
          </cell>
          <cell r="AE36">
            <v>11.31</v>
          </cell>
          <cell r="AF36">
            <v>12.677</v>
          </cell>
          <cell r="AG36">
            <v>14.162000000000001</v>
          </cell>
          <cell r="AH36">
            <v>9.6349999999999998</v>
          </cell>
          <cell r="AI36">
            <v>9.2140000000000004</v>
          </cell>
          <cell r="AJ36">
            <v>10.446999999999999</v>
          </cell>
          <cell r="AK36">
            <v>9.2370000000000001</v>
          </cell>
          <cell r="AL36">
            <v>8.2330000000000005</v>
          </cell>
          <cell r="AM36">
            <v>8.7919999999999998</v>
          </cell>
          <cell r="AN36">
            <v>8.734</v>
          </cell>
          <cell r="AO36">
            <v>8.6959999999999997</v>
          </cell>
          <cell r="AP36">
            <v>8.5570000000000004</v>
          </cell>
          <cell r="AQ36">
            <v>8.4760000000000009</v>
          </cell>
          <cell r="AR36">
            <v>7.6222878457661105</v>
          </cell>
          <cell r="AS36">
            <v>10.006343750000001</v>
          </cell>
        </row>
        <row r="37">
          <cell r="A37" t="str">
            <v>Colombia</v>
          </cell>
          <cell r="B37" t="str">
            <v>Gross domestic product, constant prices</v>
          </cell>
          <cell r="C37" t="str">
            <v>Percent change</v>
          </cell>
          <cell r="E37" t="str">
            <v>See notes for:  Gross domestic product, constant prices (National currency).</v>
          </cell>
          <cell r="F37">
            <v>4.4290000000000003</v>
          </cell>
          <cell r="G37">
            <v>2.2770000000000001</v>
          </cell>
          <cell r="H37">
            <v>0.94799999999999995</v>
          </cell>
          <cell r="I37">
            <v>1.5740000000000001</v>
          </cell>
          <cell r="J37">
            <v>3.351</v>
          </cell>
          <cell r="K37">
            <v>3.1070000000000002</v>
          </cell>
          <cell r="L37">
            <v>5.8239999999999998</v>
          </cell>
          <cell r="M37">
            <v>5.3689999999999998</v>
          </cell>
          <cell r="N37">
            <v>4.0640000000000001</v>
          </cell>
          <cell r="O37">
            <v>3.4140000000000001</v>
          </cell>
          <cell r="P37">
            <v>4.282</v>
          </cell>
          <cell r="Q37">
            <v>2.3719999999999999</v>
          </cell>
          <cell r="R37">
            <v>4.3529999999999998</v>
          </cell>
          <cell r="S37">
            <v>5.71</v>
          </cell>
          <cell r="T37">
            <v>5.1470000000000002</v>
          </cell>
          <cell r="U37">
            <v>5.202</v>
          </cell>
          <cell r="V37">
            <v>2.056</v>
          </cell>
          <cell r="W37">
            <v>3.43</v>
          </cell>
          <cell r="X37">
            <v>0.56999999999999995</v>
          </cell>
          <cell r="Y37">
            <v>-4.2039999999999997</v>
          </cell>
          <cell r="Z37">
            <v>2.9249999999999998</v>
          </cell>
          <cell r="AA37">
            <v>1.6779999999999999</v>
          </cell>
          <cell r="AB37">
            <v>2.504</v>
          </cell>
          <cell r="AC37">
            <v>3.9180000000000001</v>
          </cell>
          <cell r="AD37">
            <v>5.3330000000000002</v>
          </cell>
          <cell r="AE37">
            <v>4.7069999999999999</v>
          </cell>
          <cell r="AF37">
            <v>6.6980000000000004</v>
          </cell>
          <cell r="AG37">
            <v>6.9009999999999998</v>
          </cell>
          <cell r="AH37">
            <v>3.5470000000000002</v>
          </cell>
          <cell r="AI37">
            <v>1.6519999999999999</v>
          </cell>
          <cell r="AJ37">
            <v>4.0010000000000003</v>
          </cell>
          <cell r="AK37">
            <v>5.9290000000000003</v>
          </cell>
          <cell r="AL37">
            <v>4.72</v>
          </cell>
          <cell r="AM37">
            <v>4.431</v>
          </cell>
          <cell r="AN37">
            <v>4.4779999999999998</v>
          </cell>
          <cell r="AO37">
            <v>4.4779999999999998</v>
          </cell>
          <cell r="AP37">
            <v>4.4889999999999999</v>
          </cell>
          <cell r="AQ37">
            <v>4.4950000000000001</v>
          </cell>
          <cell r="AR37">
            <v>4.7119133387096825</v>
          </cell>
          <cell r="AS37">
            <v>3.5333749999999995</v>
          </cell>
        </row>
        <row r="38">
          <cell r="A38" t="str">
            <v>Comoros</v>
          </cell>
          <cell r="B38" t="str">
            <v>Gross domestic product, constant prices</v>
          </cell>
          <cell r="C38" t="str">
            <v>Percent change</v>
          </cell>
          <cell r="E38" t="str">
            <v>See notes for:  Gross domestic product, constant prices (National currency).</v>
          </cell>
          <cell r="F38">
            <v>7.383</v>
          </cell>
          <cell r="G38">
            <v>5.4619999999999997</v>
          </cell>
          <cell r="H38">
            <v>4.0579999999999998</v>
          </cell>
          <cell r="I38">
            <v>3.093</v>
          </cell>
          <cell r="J38">
            <v>4.1669999999999998</v>
          </cell>
          <cell r="K38">
            <v>2</v>
          </cell>
          <cell r="L38">
            <v>2</v>
          </cell>
          <cell r="M38">
            <v>1.6379999999999999</v>
          </cell>
          <cell r="N38">
            <v>2.6880000000000002</v>
          </cell>
          <cell r="O38">
            <v>-3.181</v>
          </cell>
          <cell r="P38">
            <v>5.0910000000000002</v>
          </cell>
          <cell r="Q38">
            <v>-5.3959999999999999</v>
          </cell>
          <cell r="R38">
            <v>8.5310000000000006</v>
          </cell>
          <cell r="S38">
            <v>3.0059999999999998</v>
          </cell>
          <cell r="T38">
            <v>-5.2770000000000001</v>
          </cell>
          <cell r="U38">
            <v>3.61</v>
          </cell>
          <cell r="V38">
            <v>-1.34</v>
          </cell>
          <cell r="W38">
            <v>4.2160000000000002</v>
          </cell>
          <cell r="X38">
            <v>1.153</v>
          </cell>
          <cell r="Y38">
            <v>1.9239999999999999</v>
          </cell>
          <cell r="Z38">
            <v>1.417</v>
          </cell>
          <cell r="AA38">
            <v>3.3290000000000002</v>
          </cell>
          <cell r="AB38">
            <v>4.1500000000000004</v>
          </cell>
          <cell r="AC38">
            <v>2.4740000000000002</v>
          </cell>
          <cell r="AD38">
            <v>-0.23899999999999999</v>
          </cell>
          <cell r="AE38">
            <v>4.2300000000000004</v>
          </cell>
          <cell r="AF38">
            <v>1.242</v>
          </cell>
          <cell r="AG38">
            <v>0.49199999999999999</v>
          </cell>
          <cell r="AH38">
            <v>0.97499999999999998</v>
          </cell>
          <cell r="AI38">
            <v>1.81</v>
          </cell>
          <cell r="AJ38">
            <v>2.0510000000000002</v>
          </cell>
          <cell r="AK38">
            <v>2.2269999999999999</v>
          </cell>
          <cell r="AL38">
            <v>2.4500000000000002</v>
          </cell>
          <cell r="AM38">
            <v>4.0039999999999996</v>
          </cell>
          <cell r="AN38">
            <v>4.008</v>
          </cell>
          <cell r="AO38">
            <v>3.9689999999999999</v>
          </cell>
          <cell r="AP38">
            <v>3.97</v>
          </cell>
          <cell r="AQ38">
            <v>3.97</v>
          </cell>
          <cell r="AR38">
            <v>8.9982290322580649</v>
          </cell>
          <cell r="AS38">
            <v>2.1557499999999994</v>
          </cell>
        </row>
        <row r="39">
          <cell r="A39" t="str">
            <v>Democratic Republic of Congo</v>
          </cell>
          <cell r="B39" t="str">
            <v>Gross domestic product, constant prices</v>
          </cell>
          <cell r="C39" t="str">
            <v>Percent change</v>
          </cell>
          <cell r="E39" t="str">
            <v>See notes for:  Gross domestic product, constant prices (National currency).</v>
          </cell>
          <cell r="F39">
            <v>2.4049999999999998</v>
          </cell>
          <cell r="G39">
            <v>0.94499999999999995</v>
          </cell>
          <cell r="H39">
            <v>-0.45400000000000001</v>
          </cell>
          <cell r="I39">
            <v>1.41</v>
          </cell>
          <cell r="J39">
            <v>4.8440000000000003</v>
          </cell>
          <cell r="K39">
            <v>0.46400000000000002</v>
          </cell>
          <cell r="L39">
            <v>4.72</v>
          </cell>
          <cell r="M39">
            <v>2.6709999999999998</v>
          </cell>
          <cell r="N39">
            <v>0.46500000000000002</v>
          </cell>
          <cell r="O39">
            <v>-1.26</v>
          </cell>
          <cell r="P39">
            <v>-6.5679999999999996</v>
          </cell>
          <cell r="Q39">
            <v>-8.4450000000000003</v>
          </cell>
          <cell r="R39">
            <v>-10.462</v>
          </cell>
          <cell r="S39">
            <v>-13.468</v>
          </cell>
          <cell r="T39">
            <v>-3.867</v>
          </cell>
          <cell r="U39">
            <v>0.66100000000000003</v>
          </cell>
          <cell r="V39">
            <v>-1.1140000000000001</v>
          </cell>
          <cell r="W39">
            <v>-5.4089999999999998</v>
          </cell>
          <cell r="X39">
            <v>-1.7370000000000001</v>
          </cell>
          <cell r="Y39">
            <v>-4.2699999999999996</v>
          </cell>
          <cell r="Z39">
            <v>-6.9</v>
          </cell>
          <cell r="AA39">
            <v>-2.1</v>
          </cell>
          <cell r="AB39">
            <v>3.468</v>
          </cell>
          <cell r="AC39">
            <v>5.7910000000000004</v>
          </cell>
          <cell r="AD39">
            <v>6.64</v>
          </cell>
          <cell r="AE39">
            <v>7.8010000000000002</v>
          </cell>
          <cell r="AF39">
            <v>5.5810000000000004</v>
          </cell>
          <cell r="AG39">
            <v>6.258</v>
          </cell>
          <cell r="AH39">
            <v>6.1550000000000002</v>
          </cell>
          <cell r="AI39">
            <v>2.8340000000000001</v>
          </cell>
          <cell r="AJ39">
            <v>7.0060000000000002</v>
          </cell>
          <cell r="AK39">
            <v>6.9139999999999997</v>
          </cell>
          <cell r="AL39">
            <v>6.4809999999999999</v>
          </cell>
          <cell r="AM39">
            <v>6.7380000000000004</v>
          </cell>
          <cell r="AN39">
            <v>7.1580000000000004</v>
          </cell>
          <cell r="AO39">
            <v>6.9630000000000001</v>
          </cell>
          <cell r="AP39">
            <v>6.41</v>
          </cell>
          <cell r="AQ39">
            <v>5.6619999999999999</v>
          </cell>
          <cell r="AR39">
            <v>30.583150152217733</v>
          </cell>
          <cell r="AS39">
            <v>0.34309374999999981</v>
          </cell>
        </row>
        <row r="40">
          <cell r="A40" t="str">
            <v>Republic of Congo</v>
          </cell>
          <cell r="B40" t="str">
            <v>Gross domestic product, constant prices</v>
          </cell>
          <cell r="C40" t="str">
            <v>Percent change</v>
          </cell>
          <cell r="E40" t="str">
            <v>See notes for:  Gross domestic product, constant prices (National currency).</v>
          </cell>
          <cell r="F40">
            <v>12.678000000000001</v>
          </cell>
          <cell r="G40">
            <v>2.613</v>
          </cell>
          <cell r="H40">
            <v>2.41</v>
          </cell>
          <cell r="I40">
            <v>2.3929999999999998</v>
          </cell>
          <cell r="J40">
            <v>2.375</v>
          </cell>
          <cell r="K40">
            <v>2.359</v>
          </cell>
          <cell r="L40">
            <v>2.343</v>
          </cell>
          <cell r="M40">
            <v>2.327</v>
          </cell>
          <cell r="N40">
            <v>21.908000000000001</v>
          </cell>
          <cell r="O40">
            <v>21.268999999999998</v>
          </cell>
          <cell r="P40">
            <v>1.0029999999999999</v>
          </cell>
          <cell r="Q40">
            <v>2.395</v>
          </cell>
          <cell r="R40">
            <v>2.6120000000000001</v>
          </cell>
          <cell r="S40">
            <v>-0.98</v>
          </cell>
          <cell r="T40">
            <v>-5.4930000000000003</v>
          </cell>
          <cell r="U40">
            <v>3.9849999999999999</v>
          </cell>
          <cell r="V40">
            <v>4.29</v>
          </cell>
          <cell r="W40">
            <v>-0.625</v>
          </cell>
          <cell r="X40">
            <v>3.738</v>
          </cell>
          <cell r="Y40">
            <v>-2.5819999999999999</v>
          </cell>
          <cell r="Z40">
            <v>7.5759999999999996</v>
          </cell>
          <cell r="AA40">
            <v>3.8029999999999999</v>
          </cell>
          <cell r="AB40">
            <v>4.5819999999999999</v>
          </cell>
          <cell r="AC40">
            <v>0.81299999999999994</v>
          </cell>
          <cell r="AD40">
            <v>3.4769999999999999</v>
          </cell>
          <cell r="AE40">
            <v>7.7560000000000002</v>
          </cell>
          <cell r="AF40">
            <v>6.2359999999999998</v>
          </cell>
          <cell r="AG40">
            <v>-1.5820000000000001</v>
          </cell>
          <cell r="AH40">
            <v>5.5720000000000001</v>
          </cell>
          <cell r="AI40">
            <v>7.4690000000000003</v>
          </cell>
          <cell r="AJ40">
            <v>8.7520000000000007</v>
          </cell>
          <cell r="AK40">
            <v>4.46</v>
          </cell>
          <cell r="AL40">
            <v>3.0939999999999999</v>
          </cell>
          <cell r="AM40">
            <v>5.3650000000000002</v>
          </cell>
          <cell r="AN40">
            <v>5.3879999999999999</v>
          </cell>
          <cell r="AO40">
            <v>4.2039999999999997</v>
          </cell>
          <cell r="AP40">
            <v>4.1459999999999999</v>
          </cell>
          <cell r="AQ40">
            <v>4.274</v>
          </cell>
          <cell r="AR40">
            <v>32.648842693548382</v>
          </cell>
          <cell r="AS40">
            <v>4.3728750000000005</v>
          </cell>
        </row>
        <row r="41">
          <cell r="A41" t="str">
            <v>Costa Rica</v>
          </cell>
          <cell r="B41" t="str">
            <v>Gross domestic product, constant prices</v>
          </cell>
          <cell r="C41" t="str">
            <v>Percent change</v>
          </cell>
          <cell r="E41" t="str">
            <v>See notes for:  Gross domestic product, constant prices (National currency).</v>
          </cell>
          <cell r="F41">
            <v>0.752</v>
          </cell>
          <cell r="G41">
            <v>-2.2639999999999998</v>
          </cell>
          <cell r="H41">
            <v>-7.2859999999999996</v>
          </cell>
          <cell r="I41">
            <v>4.1559999999999997</v>
          </cell>
          <cell r="J41">
            <v>8.0280000000000005</v>
          </cell>
          <cell r="K41">
            <v>0.72199999999999998</v>
          </cell>
          <cell r="L41">
            <v>5.5359999999999996</v>
          </cell>
          <cell r="M41">
            <v>4.7649999999999997</v>
          </cell>
          <cell r="N41">
            <v>3.4319999999999999</v>
          </cell>
          <cell r="O41">
            <v>5.6660000000000004</v>
          </cell>
          <cell r="P41">
            <v>3.6</v>
          </cell>
          <cell r="Q41">
            <v>2.2629999999999999</v>
          </cell>
          <cell r="R41">
            <v>9.1519999999999992</v>
          </cell>
          <cell r="S41">
            <v>7.4139999999999997</v>
          </cell>
          <cell r="T41">
            <v>4.7300000000000004</v>
          </cell>
          <cell r="U41">
            <v>3.9209999999999998</v>
          </cell>
          <cell r="V41">
            <v>0.88700000000000001</v>
          </cell>
          <cell r="W41">
            <v>5.5780000000000003</v>
          </cell>
          <cell r="X41">
            <v>8.3979999999999997</v>
          </cell>
          <cell r="Y41">
            <v>8.2219999999999995</v>
          </cell>
          <cell r="Z41">
            <v>1.8</v>
          </cell>
          <cell r="AA41">
            <v>1.0760000000000001</v>
          </cell>
          <cell r="AB41">
            <v>2.9020000000000001</v>
          </cell>
          <cell r="AC41">
            <v>6.4050000000000002</v>
          </cell>
          <cell r="AD41">
            <v>4.2590000000000003</v>
          </cell>
          <cell r="AE41">
            <v>5.8860000000000001</v>
          </cell>
          <cell r="AF41">
            <v>8.7799999999999994</v>
          </cell>
          <cell r="AG41">
            <v>7.9349999999999996</v>
          </cell>
          <cell r="AH41">
            <v>2.7320000000000002</v>
          </cell>
          <cell r="AI41">
            <v>-1.016</v>
          </cell>
          <cell r="AJ41">
            <v>4.68</v>
          </cell>
          <cell r="AK41">
            <v>4.1639999999999997</v>
          </cell>
          <cell r="AL41">
            <v>4</v>
          </cell>
          <cell r="AM41">
            <v>4.2</v>
          </cell>
          <cell r="AN41">
            <v>4.4740000000000002</v>
          </cell>
          <cell r="AO41">
            <v>4.4939999999999998</v>
          </cell>
          <cell r="AP41">
            <v>4.5</v>
          </cell>
          <cell r="AQ41">
            <v>4.5</v>
          </cell>
          <cell r="AR41">
            <v>12.61414545866935</v>
          </cell>
          <cell r="AS41">
            <v>3.9773437499999997</v>
          </cell>
        </row>
        <row r="42">
          <cell r="A42" t="str">
            <v>Côte d'Ivoire</v>
          </cell>
          <cell r="B42" t="str">
            <v>Gross domestic product, constant prices</v>
          </cell>
          <cell r="C42" t="str">
            <v>Percent change</v>
          </cell>
          <cell r="E42" t="str">
            <v>See notes for:  Gross domestic product, constant prices (National currency).</v>
          </cell>
          <cell r="F42">
            <v>5.1959999999999997</v>
          </cell>
          <cell r="G42">
            <v>3.4980000000000002</v>
          </cell>
          <cell r="H42">
            <v>0.2</v>
          </cell>
          <cell r="I42">
            <v>-2.5</v>
          </cell>
          <cell r="J42">
            <v>-2</v>
          </cell>
          <cell r="K42">
            <v>3.6</v>
          </cell>
          <cell r="L42">
            <v>4.8</v>
          </cell>
          <cell r="M42">
            <v>-0.5</v>
          </cell>
          <cell r="N42">
            <v>1.1399999999999999</v>
          </cell>
          <cell r="O42">
            <v>2.95</v>
          </cell>
          <cell r="P42">
            <v>-1.0900000000000001</v>
          </cell>
          <cell r="Q42">
            <v>0.04</v>
          </cell>
          <cell r="R42">
            <v>-0.25</v>
          </cell>
          <cell r="S42">
            <v>12.986000000000001</v>
          </cell>
          <cell r="T42">
            <v>0.17100000000000001</v>
          </cell>
          <cell r="U42">
            <v>5.5720000000000001</v>
          </cell>
          <cell r="V42">
            <v>8.1359999999999992</v>
          </cell>
          <cell r="W42">
            <v>5.7220000000000004</v>
          </cell>
          <cell r="X42">
            <v>4.452</v>
          </cell>
          <cell r="Y42">
            <v>1.819</v>
          </cell>
          <cell r="Z42">
            <v>-4.6289999999999996</v>
          </cell>
          <cell r="AA42">
            <v>1.9E-2</v>
          </cell>
          <cell r="AB42">
            <v>-1.5740000000000001</v>
          </cell>
          <cell r="AC42">
            <v>-1.677</v>
          </cell>
          <cell r="AD42">
            <v>1.58</v>
          </cell>
          <cell r="AE42">
            <v>1.9</v>
          </cell>
          <cell r="AF42">
            <v>0.72899999999999998</v>
          </cell>
          <cell r="AG42">
            <v>1.585</v>
          </cell>
          <cell r="AH42">
            <v>2.3290000000000002</v>
          </cell>
          <cell r="AI42">
            <v>3.75</v>
          </cell>
          <cell r="AJ42">
            <v>2.3940000000000001</v>
          </cell>
          <cell r="AK42">
            <v>-4.7290000000000001</v>
          </cell>
          <cell r="AL42">
            <v>8.1300000000000008</v>
          </cell>
          <cell r="AM42">
            <v>6.21</v>
          </cell>
          <cell r="AN42">
            <v>6.5339999999999998</v>
          </cell>
          <cell r="AO42">
            <v>6.6459999999999999</v>
          </cell>
          <cell r="AP42">
            <v>6.7480000000000002</v>
          </cell>
          <cell r="AQ42">
            <v>6.7</v>
          </cell>
          <cell r="AR42">
            <v>13.08336905544355</v>
          </cell>
          <cell r="AS42">
            <v>1.73809375</v>
          </cell>
        </row>
        <row r="43">
          <cell r="A43" t="str">
            <v>Croatia</v>
          </cell>
          <cell r="B43" t="str">
            <v>Gross domestic product, constant prices</v>
          </cell>
          <cell r="C43" t="str">
            <v>Percent change</v>
          </cell>
          <cell r="E43" t="str">
            <v>See notes for:  Gross domestic product, constant prices (National currency).</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-8</v>
          </cell>
          <cell r="T43">
            <v>5.9</v>
          </cell>
          <cell r="U43">
            <v>6.6340000000000003</v>
          </cell>
          <cell r="V43">
            <v>5.8360000000000003</v>
          </cell>
          <cell r="W43">
            <v>5.3620000000000001</v>
          </cell>
          <cell r="X43">
            <v>2.5230000000000001</v>
          </cell>
          <cell r="Y43">
            <v>-0.86</v>
          </cell>
          <cell r="Z43">
            <v>4.1790000000000003</v>
          </cell>
          <cell r="AA43">
            <v>3.6560000000000001</v>
          </cell>
          <cell r="AB43">
            <v>4.8780000000000001</v>
          </cell>
          <cell r="AC43">
            <v>5.3710000000000004</v>
          </cell>
          <cell r="AD43">
            <v>4.1280000000000001</v>
          </cell>
          <cell r="AE43">
            <v>4.28</v>
          </cell>
          <cell r="AF43">
            <v>4.9349999999999996</v>
          </cell>
          <cell r="AG43">
            <v>5.0599999999999996</v>
          </cell>
          <cell r="AH43">
            <v>2.169</v>
          </cell>
          <cell r="AI43">
            <v>-5.9909999999999997</v>
          </cell>
          <cell r="AJ43">
            <v>-1.1910000000000001</v>
          </cell>
          <cell r="AK43">
            <v>-0.04</v>
          </cell>
          <cell r="AL43">
            <v>-0.50900000000000001</v>
          </cell>
          <cell r="AM43">
            <v>0.95599999999999996</v>
          </cell>
          <cell r="AN43">
            <v>1.5</v>
          </cell>
          <cell r="AO43">
            <v>2</v>
          </cell>
          <cell r="AP43">
            <v>2.5</v>
          </cell>
          <cell r="AQ43">
            <v>2.5</v>
          </cell>
          <cell r="AR43">
            <v>16.558516608187134</v>
          </cell>
          <cell r="AS43">
            <v>2.5699473684210532</v>
          </cell>
        </row>
        <row r="44">
          <cell r="A44" t="str">
            <v>Cyprus</v>
          </cell>
          <cell r="B44" t="str">
            <v>Gross domestic product, constant prices</v>
          </cell>
          <cell r="C44" t="str">
            <v>Percent change</v>
          </cell>
          <cell r="E44" t="str">
            <v>See notes for:  Gross domestic product, constant prices (National currency).</v>
          </cell>
          <cell r="F44">
            <v>5.92</v>
          </cell>
          <cell r="G44">
            <v>3.0510000000000002</v>
          </cell>
          <cell r="H44">
            <v>6.2789999999999999</v>
          </cell>
          <cell r="I44">
            <v>5.3070000000000004</v>
          </cell>
          <cell r="J44">
            <v>8.8369999999999997</v>
          </cell>
          <cell r="K44">
            <v>4.7460000000000004</v>
          </cell>
          <cell r="L44">
            <v>3.5830000000000002</v>
          </cell>
          <cell r="M44">
            <v>7.1390000000000002</v>
          </cell>
          <cell r="N44">
            <v>8.3170000000000002</v>
          </cell>
          <cell r="O44">
            <v>8.0879999999999992</v>
          </cell>
          <cell r="P44">
            <v>7.4050000000000002</v>
          </cell>
          <cell r="Q44">
            <v>0.74</v>
          </cell>
          <cell r="R44">
            <v>9.3650000000000002</v>
          </cell>
          <cell r="S44">
            <v>0.70099999999999996</v>
          </cell>
          <cell r="T44">
            <v>5.899</v>
          </cell>
          <cell r="U44">
            <v>9.9239999999999995</v>
          </cell>
          <cell r="V44">
            <v>1.8089999999999999</v>
          </cell>
          <cell r="W44">
            <v>2.2989999999999999</v>
          </cell>
          <cell r="X44">
            <v>5.0090000000000003</v>
          </cell>
          <cell r="Y44">
            <v>4.8310000000000004</v>
          </cell>
          <cell r="Z44">
            <v>5.0190000000000001</v>
          </cell>
          <cell r="AA44">
            <v>4.0229999999999997</v>
          </cell>
          <cell r="AB44">
            <v>2.129</v>
          </cell>
          <cell r="AC44">
            <v>1.8680000000000001</v>
          </cell>
          <cell r="AD44">
            <v>4.2350000000000003</v>
          </cell>
          <cell r="AE44">
            <v>3.8580000000000001</v>
          </cell>
          <cell r="AF44">
            <v>4.1289999999999996</v>
          </cell>
          <cell r="AG44">
            <v>5.0940000000000003</v>
          </cell>
          <cell r="AH44">
            <v>3.5859999999999999</v>
          </cell>
          <cell r="AI44">
            <v>-1.8560000000000001</v>
          </cell>
          <cell r="AJ44">
            <v>1.141</v>
          </cell>
          <cell r="AK44">
            <v>0.5</v>
          </cell>
          <cell r="AL44">
            <v>-1.163</v>
          </cell>
          <cell r="AM44">
            <v>0.78600000000000003</v>
          </cell>
          <cell r="AN44">
            <v>1.8</v>
          </cell>
          <cell r="AO44">
            <v>2.5</v>
          </cell>
          <cell r="AP44">
            <v>2.7</v>
          </cell>
          <cell r="AQ44">
            <v>3</v>
          </cell>
          <cell r="AR44">
            <v>8.0342700957661286</v>
          </cell>
          <cell r="AS44">
            <v>4.4679687499999998</v>
          </cell>
        </row>
        <row r="45">
          <cell r="A45" t="str">
            <v>Czech Republic</v>
          </cell>
          <cell r="B45" t="str">
            <v>Gross domestic product, constant prices</v>
          </cell>
          <cell r="C45" t="str">
            <v>Percent change</v>
          </cell>
          <cell r="E45" t="str">
            <v>See notes for:  Gross domestic product, constant prices (National currency).</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4.54</v>
          </cell>
          <cell r="W45">
            <v>-0.85299999999999998</v>
          </cell>
          <cell r="X45">
            <v>-0.23599999999999999</v>
          </cell>
          <cell r="Y45">
            <v>1.679</v>
          </cell>
          <cell r="Z45">
            <v>4.1859999999999999</v>
          </cell>
          <cell r="AA45">
            <v>3.097</v>
          </cell>
          <cell r="AB45">
            <v>2.149</v>
          </cell>
          <cell r="AC45">
            <v>3.766</v>
          </cell>
          <cell r="AD45">
            <v>4.7430000000000003</v>
          </cell>
          <cell r="AE45">
            <v>6.7519999999999998</v>
          </cell>
          <cell r="AF45">
            <v>7.02</v>
          </cell>
          <cell r="AG45">
            <v>5.7350000000000003</v>
          </cell>
          <cell r="AH45">
            <v>3.0990000000000002</v>
          </cell>
          <cell r="AI45">
            <v>-4.6950000000000003</v>
          </cell>
          <cell r="AJ45">
            <v>2.7389999999999999</v>
          </cell>
          <cell r="AK45">
            <v>1.655</v>
          </cell>
          <cell r="AL45">
            <v>0.121</v>
          </cell>
          <cell r="AM45">
            <v>2.0630000000000002</v>
          </cell>
          <cell r="AN45">
            <v>3.3050000000000002</v>
          </cell>
          <cell r="AO45">
            <v>3.6219999999999999</v>
          </cell>
          <cell r="AP45">
            <v>3.64</v>
          </cell>
          <cell r="AQ45">
            <v>3.5369999999999999</v>
          </cell>
          <cell r="AR45">
            <v>8.9057814666666673</v>
          </cell>
          <cell r="AS45">
            <v>2.8360000000000003</v>
          </cell>
        </row>
        <row r="46">
          <cell r="A46" t="str">
            <v>Denmark</v>
          </cell>
          <cell r="B46" t="str">
            <v>Gross domestic product, constant prices</v>
          </cell>
          <cell r="C46" t="str">
            <v>Percent change</v>
          </cell>
          <cell r="E46" t="str">
            <v>See notes for:  Gross domestic product, constant prices (National currency).</v>
          </cell>
          <cell r="F46">
            <v>-0.48799999999999999</v>
          </cell>
          <cell r="G46">
            <v>-0.88700000000000001</v>
          </cell>
          <cell r="H46">
            <v>3.714</v>
          </cell>
          <cell r="I46">
            <v>2.6520000000000001</v>
          </cell>
          <cell r="J46">
            <v>4.1660000000000004</v>
          </cell>
          <cell r="K46">
            <v>4.024</v>
          </cell>
          <cell r="L46">
            <v>4.9489999999999998</v>
          </cell>
          <cell r="M46">
            <v>0.28999999999999998</v>
          </cell>
          <cell r="N46">
            <v>-0.14299999999999999</v>
          </cell>
          <cell r="O46">
            <v>0.57299999999999995</v>
          </cell>
          <cell r="P46">
            <v>1.607</v>
          </cell>
          <cell r="Q46">
            <v>1.3</v>
          </cell>
          <cell r="R46">
            <v>1.9750000000000001</v>
          </cell>
          <cell r="S46">
            <v>-0.09</v>
          </cell>
          <cell r="T46">
            <v>5.5250000000000004</v>
          </cell>
          <cell r="U46">
            <v>3.0649999999999999</v>
          </cell>
          <cell r="V46">
            <v>2.835</v>
          </cell>
          <cell r="W46">
            <v>3.198</v>
          </cell>
          <cell r="X46">
            <v>2.16</v>
          </cell>
          <cell r="Y46">
            <v>2.5609999999999999</v>
          </cell>
          <cell r="Z46">
            <v>3.5289999999999999</v>
          </cell>
          <cell r="AA46">
            <v>0.70499999999999996</v>
          </cell>
          <cell r="AB46">
            <v>0.46600000000000003</v>
          </cell>
          <cell r="AC46">
            <v>0.38400000000000001</v>
          </cell>
          <cell r="AD46">
            <v>2.2970000000000002</v>
          </cell>
          <cell r="AE46">
            <v>2.4449999999999998</v>
          </cell>
          <cell r="AF46">
            <v>3.395</v>
          </cell>
          <cell r="AG46">
            <v>1.583</v>
          </cell>
          <cell r="AH46">
            <v>-0.78400000000000003</v>
          </cell>
          <cell r="AI46">
            <v>-5.8339999999999996</v>
          </cell>
          <cell r="AJ46">
            <v>1.296</v>
          </cell>
          <cell r="AK46">
            <v>1.05</v>
          </cell>
          <cell r="AL46">
            <v>0.50700000000000001</v>
          </cell>
          <cell r="AM46">
            <v>1.175</v>
          </cell>
          <cell r="AN46">
            <v>1.8149999999999999</v>
          </cell>
          <cell r="AO46">
            <v>1.8979999999999999</v>
          </cell>
          <cell r="AP46">
            <v>1.794</v>
          </cell>
          <cell r="AQ46">
            <v>1.7969999999999999</v>
          </cell>
          <cell r="AR46">
            <v>4.6594723185483877</v>
          </cell>
          <cell r="AS46">
            <v>1.6724374999999998</v>
          </cell>
        </row>
        <row r="47">
          <cell r="A47" t="str">
            <v>Djibouti</v>
          </cell>
          <cell r="B47" t="str">
            <v>Gross domestic product, constant prices</v>
          </cell>
          <cell r="C47" t="str">
            <v>Percent change</v>
          </cell>
          <cell r="E47" t="str">
            <v>See notes for:  Gross domestic product, constant prices (National currency).</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0.01</v>
          </cell>
          <cell r="S47">
            <v>-6.6550000000000002</v>
          </cell>
          <cell r="T47">
            <v>-0.94199999999999995</v>
          </cell>
          <cell r="U47">
            <v>-3.488</v>
          </cell>
          <cell r="V47">
            <v>-4.1150000000000002</v>
          </cell>
          <cell r="W47">
            <v>-0.746</v>
          </cell>
          <cell r="X47">
            <v>9.9000000000000005E-2</v>
          </cell>
          <cell r="Y47">
            <v>3</v>
          </cell>
          <cell r="Z47">
            <v>0.46</v>
          </cell>
          <cell r="AA47">
            <v>2.048</v>
          </cell>
          <cell r="AB47">
            <v>2.6190000000000002</v>
          </cell>
          <cell r="AC47">
            <v>3.2</v>
          </cell>
          <cell r="AD47">
            <v>2.9670000000000001</v>
          </cell>
          <cell r="AE47">
            <v>3.17</v>
          </cell>
          <cell r="AF47">
            <v>4.8170000000000002</v>
          </cell>
          <cell r="AG47">
            <v>5.0759999999999996</v>
          </cell>
          <cell r="AH47">
            <v>5.8230000000000004</v>
          </cell>
          <cell r="AI47">
            <v>5.0170000000000003</v>
          </cell>
          <cell r="AJ47">
            <v>3.4870000000000001</v>
          </cell>
          <cell r="AK47">
            <v>4.492</v>
          </cell>
          <cell r="AL47">
            <v>4.7750000000000004</v>
          </cell>
          <cell r="AM47">
            <v>4.9729999999999999</v>
          </cell>
          <cell r="AN47">
            <v>5.0220000000000002</v>
          </cell>
          <cell r="AO47">
            <v>5.5250000000000004</v>
          </cell>
          <cell r="AP47">
            <v>5.8179999999999996</v>
          </cell>
          <cell r="AQ47">
            <v>5.8330000000000002</v>
          </cell>
          <cell r="AR47">
            <v>11.503189418421048</v>
          </cell>
          <cell r="AS47">
            <v>1.51695</v>
          </cell>
        </row>
        <row r="48">
          <cell r="A48" t="str">
            <v>Dominica</v>
          </cell>
          <cell r="B48" t="str">
            <v>Gross domestic product, constant prices</v>
          </cell>
          <cell r="C48" t="str">
            <v>Percent change</v>
          </cell>
          <cell r="E48" t="str">
            <v>See notes for:  Gross domestic product, constant prices (National currency).</v>
          </cell>
          <cell r="F48">
            <v>16.353000000000002</v>
          </cell>
          <cell r="G48">
            <v>6.415</v>
          </cell>
          <cell r="H48">
            <v>2.3959999999999999</v>
          </cell>
          <cell r="I48">
            <v>2.0920000000000001</v>
          </cell>
          <cell r="J48">
            <v>5.36</v>
          </cell>
          <cell r="K48">
            <v>1.6859999999999999</v>
          </cell>
          <cell r="L48">
            <v>6.8419999999999996</v>
          </cell>
          <cell r="M48">
            <v>6.8019999999999996</v>
          </cell>
          <cell r="N48">
            <v>7.3789999999999996</v>
          </cell>
          <cell r="O48">
            <v>-1.1200000000000001</v>
          </cell>
          <cell r="P48">
            <v>6.343</v>
          </cell>
          <cell r="Q48">
            <v>2.1469999999999998</v>
          </cell>
          <cell r="R48">
            <v>2.742</v>
          </cell>
          <cell r="S48">
            <v>1.8580000000000001</v>
          </cell>
          <cell r="T48">
            <v>2.1469999999999998</v>
          </cell>
          <cell r="U48">
            <v>1.6020000000000001</v>
          </cell>
          <cell r="V48">
            <v>3.0779999999999998</v>
          </cell>
          <cell r="W48">
            <v>1.9770000000000001</v>
          </cell>
          <cell r="X48">
            <v>2.7679999999999998</v>
          </cell>
          <cell r="Y48">
            <v>1.631</v>
          </cell>
          <cell r="Z48">
            <v>1.3049999999999999</v>
          </cell>
          <cell r="AA48">
            <v>0.46100000000000002</v>
          </cell>
          <cell r="AB48">
            <v>-2.258</v>
          </cell>
          <cell r="AC48">
            <v>6.2060000000000004</v>
          </cell>
          <cell r="AD48">
            <v>0.82599999999999996</v>
          </cell>
          <cell r="AE48">
            <v>-1.73</v>
          </cell>
          <cell r="AF48">
            <v>3.6419999999999999</v>
          </cell>
          <cell r="AG48">
            <v>3.875</v>
          </cell>
          <cell r="AH48">
            <v>7.7709999999999999</v>
          </cell>
          <cell r="AI48">
            <v>-0.73699999999999999</v>
          </cell>
          <cell r="AJ48">
            <v>0.33500000000000002</v>
          </cell>
          <cell r="AK48">
            <v>0.53800000000000003</v>
          </cell>
          <cell r="AL48">
            <v>1.5</v>
          </cell>
          <cell r="AM48">
            <v>1.75</v>
          </cell>
          <cell r="AN48">
            <v>2.2000000000000002</v>
          </cell>
          <cell r="AO48">
            <v>2.2999999999999998</v>
          </cell>
          <cell r="AP48">
            <v>1.87</v>
          </cell>
          <cell r="AQ48">
            <v>1.92</v>
          </cell>
          <cell r="AR48">
            <v>13.144069725806451</v>
          </cell>
          <cell r="AS48">
            <v>3.1478750000000004</v>
          </cell>
        </row>
        <row r="49">
          <cell r="A49" t="str">
            <v>Dominican Republic</v>
          </cell>
          <cell r="B49" t="str">
            <v>Gross domestic product, constant prices</v>
          </cell>
          <cell r="C49" t="str">
            <v>Percent change</v>
          </cell>
          <cell r="E49" t="str">
            <v>See notes for:  Gross domestic product, constant prices (National currency).</v>
          </cell>
          <cell r="F49">
            <v>7.9690000000000003</v>
          </cell>
          <cell r="G49">
            <v>4.2789999999999999</v>
          </cell>
          <cell r="H49">
            <v>1.7</v>
          </cell>
          <cell r="I49">
            <v>4.6280000000000001</v>
          </cell>
          <cell r="J49">
            <v>1.2529999999999999</v>
          </cell>
          <cell r="K49">
            <v>-2.1230000000000002</v>
          </cell>
          <cell r="L49">
            <v>3.5219999999999998</v>
          </cell>
          <cell r="M49">
            <v>10.117000000000001</v>
          </cell>
          <cell r="N49">
            <v>2.1560000000000001</v>
          </cell>
          <cell r="O49">
            <v>4.4009999999999998</v>
          </cell>
          <cell r="P49">
            <v>-5.4539999999999997</v>
          </cell>
          <cell r="Q49">
            <v>0.94499999999999995</v>
          </cell>
          <cell r="R49">
            <v>10.513</v>
          </cell>
          <cell r="S49">
            <v>7.2229999999999999</v>
          </cell>
          <cell r="T49">
            <v>2.3029999999999999</v>
          </cell>
          <cell r="U49">
            <v>5.4939999999999998</v>
          </cell>
          <cell r="V49">
            <v>7.1310000000000002</v>
          </cell>
          <cell r="W49">
            <v>8.0039999999999996</v>
          </cell>
          <cell r="X49">
            <v>7.0110000000000001</v>
          </cell>
          <cell r="Y49">
            <v>6.7149999999999999</v>
          </cell>
          <cell r="Z49">
            <v>5.657</v>
          </cell>
          <cell r="AA49">
            <v>1.8089999999999999</v>
          </cell>
          <cell r="AB49">
            <v>5.7880000000000003</v>
          </cell>
          <cell r="AC49">
            <v>-0.253</v>
          </cell>
          <cell r="AD49">
            <v>1.3120000000000001</v>
          </cell>
          <cell r="AE49">
            <v>9.2629999999999999</v>
          </cell>
          <cell r="AF49">
            <v>10.670999999999999</v>
          </cell>
          <cell r="AG49">
            <v>8.4749999999999996</v>
          </cell>
          <cell r="AH49">
            <v>5.2560000000000002</v>
          </cell>
          <cell r="AI49">
            <v>3.4540000000000002</v>
          </cell>
          <cell r="AJ49">
            <v>7.7510000000000003</v>
          </cell>
          <cell r="AK49">
            <v>4.4829999999999997</v>
          </cell>
          <cell r="AL49">
            <v>4.5</v>
          </cell>
          <cell r="AM49">
            <v>4.5</v>
          </cell>
          <cell r="AN49">
            <v>5</v>
          </cell>
          <cell r="AO49">
            <v>5</v>
          </cell>
          <cell r="AP49">
            <v>5</v>
          </cell>
          <cell r="AQ49">
            <v>5</v>
          </cell>
          <cell r="AR49">
            <v>13.997922410282271</v>
          </cell>
          <cell r="AS49">
            <v>4.7329062500000001</v>
          </cell>
        </row>
        <row r="50">
          <cell r="A50" t="str">
            <v>Ecuador</v>
          </cell>
          <cell r="B50" t="str">
            <v>Gross domestic product, constant prices</v>
          </cell>
          <cell r="C50" t="str">
            <v>Percent change</v>
          </cell>
          <cell r="E50" t="str">
            <v>See notes for:  Gross domestic product, constant prices (National currency).</v>
          </cell>
          <cell r="F50">
            <v>4.9000000000000004</v>
          </cell>
          <cell r="G50">
            <v>3.9</v>
          </cell>
          <cell r="H50">
            <v>1.2</v>
          </cell>
          <cell r="I50">
            <v>-2.8</v>
          </cell>
          <cell r="J50">
            <v>4.2</v>
          </cell>
          <cell r="K50">
            <v>4.4000000000000004</v>
          </cell>
          <cell r="L50">
            <v>3.0939999999999999</v>
          </cell>
          <cell r="M50">
            <v>-5.9720000000000004</v>
          </cell>
          <cell r="N50">
            <v>10.486000000000001</v>
          </cell>
          <cell r="O50">
            <v>0.28499999999999998</v>
          </cell>
          <cell r="P50">
            <v>3.008</v>
          </cell>
          <cell r="Q50">
            <v>5.1130000000000004</v>
          </cell>
          <cell r="R50">
            <v>3.6139999999999999</v>
          </cell>
          <cell r="S50">
            <v>2</v>
          </cell>
          <cell r="T50">
            <v>4.9169999999999998</v>
          </cell>
          <cell r="U50">
            <v>1.056</v>
          </cell>
          <cell r="V50">
            <v>2.7709999999999999</v>
          </cell>
          <cell r="W50">
            <v>3.266</v>
          </cell>
          <cell r="X50">
            <v>1.7330000000000001</v>
          </cell>
          <cell r="Y50">
            <v>-5.3339999999999996</v>
          </cell>
          <cell r="Z50">
            <v>4.1550000000000002</v>
          </cell>
          <cell r="AA50">
            <v>4.7560000000000002</v>
          </cell>
          <cell r="AB50">
            <v>3.4279999999999999</v>
          </cell>
          <cell r="AC50">
            <v>3.274</v>
          </cell>
          <cell r="AD50">
            <v>8.8239999999999998</v>
          </cell>
          <cell r="AE50">
            <v>5.7439999999999998</v>
          </cell>
          <cell r="AF50">
            <v>4.7519999999999998</v>
          </cell>
          <cell r="AG50">
            <v>2.0379999999999998</v>
          </cell>
          <cell r="AH50">
            <v>7.242</v>
          </cell>
          <cell r="AI50">
            <v>0.36199999999999999</v>
          </cell>
          <cell r="AJ50">
            <v>3.5819999999999999</v>
          </cell>
          <cell r="AK50">
            <v>7.7850000000000001</v>
          </cell>
          <cell r="AL50">
            <v>4.452</v>
          </cell>
          <cell r="AM50">
            <v>3.887</v>
          </cell>
          <cell r="AN50">
            <v>3.7170000000000001</v>
          </cell>
          <cell r="AO50">
            <v>3.548</v>
          </cell>
          <cell r="AP50">
            <v>3.4369999999999998</v>
          </cell>
          <cell r="AQ50">
            <v>3.383</v>
          </cell>
          <cell r="AR50">
            <v>11.947133023185492</v>
          </cell>
          <cell r="AS50">
            <v>3.180593749999999</v>
          </cell>
        </row>
        <row r="51">
          <cell r="A51" t="str">
            <v>Egypt</v>
          </cell>
          <cell r="B51" t="str">
            <v>Gross domestic product, constant prices</v>
          </cell>
          <cell r="C51" t="str">
            <v>Percent change</v>
          </cell>
          <cell r="E51" t="str">
            <v>See notes for:  Gross domestic product, constant prices (National currency).</v>
          </cell>
          <cell r="F51">
            <v>3.4089999999999998</v>
          </cell>
          <cell r="G51">
            <v>2.198</v>
          </cell>
          <cell r="H51">
            <v>7.2960000000000003</v>
          </cell>
          <cell r="I51">
            <v>8.8759999999999994</v>
          </cell>
          <cell r="J51">
            <v>8.0210000000000008</v>
          </cell>
          <cell r="K51">
            <v>7.4249999999999998</v>
          </cell>
          <cell r="L51">
            <v>4.7590000000000003</v>
          </cell>
          <cell r="M51">
            <v>4.2729999999999997</v>
          </cell>
          <cell r="N51">
            <v>3.9940000000000002</v>
          </cell>
          <cell r="O51">
            <v>2.9929999999999999</v>
          </cell>
          <cell r="P51">
            <v>2.35</v>
          </cell>
          <cell r="Q51">
            <v>2.1</v>
          </cell>
          <cell r="R51">
            <v>0.3</v>
          </cell>
          <cell r="S51">
            <v>2.9</v>
          </cell>
          <cell r="T51">
            <v>4.1879999999999997</v>
          </cell>
          <cell r="U51">
            <v>4.484</v>
          </cell>
          <cell r="V51">
            <v>4.8789999999999996</v>
          </cell>
          <cell r="W51">
            <v>5.9189999999999996</v>
          </cell>
          <cell r="X51">
            <v>7.5430000000000001</v>
          </cell>
          <cell r="Y51">
            <v>6.11</v>
          </cell>
          <cell r="Z51">
            <v>5.383</v>
          </cell>
          <cell r="AA51">
            <v>3.524</v>
          </cell>
          <cell r="AB51">
            <v>3.1859999999999999</v>
          </cell>
          <cell r="AC51">
            <v>3.1930000000000001</v>
          </cell>
          <cell r="AD51">
            <v>4.0919999999999996</v>
          </cell>
          <cell r="AE51">
            <v>4.4720000000000004</v>
          </cell>
          <cell r="AF51">
            <v>6.8440000000000003</v>
          </cell>
          <cell r="AG51">
            <v>7.0880000000000001</v>
          </cell>
          <cell r="AH51">
            <v>7.1559999999999997</v>
          </cell>
          <cell r="AI51">
            <v>4.6740000000000004</v>
          </cell>
          <cell r="AJ51">
            <v>5.1470000000000002</v>
          </cell>
          <cell r="AK51">
            <v>1.776</v>
          </cell>
          <cell r="AL51">
            <v>1.544</v>
          </cell>
          <cell r="AM51">
            <v>3.3410000000000002</v>
          </cell>
          <cell r="AN51">
            <v>4.9660000000000002</v>
          </cell>
          <cell r="AO51">
            <v>6.2190000000000003</v>
          </cell>
          <cell r="AP51">
            <v>6.4909999999999997</v>
          </cell>
          <cell r="AQ51">
            <v>6.5049999999999999</v>
          </cell>
          <cell r="AR51">
            <v>4.285574258064516</v>
          </cell>
          <cell r="AS51">
            <v>4.7047499999999998</v>
          </cell>
        </row>
        <row r="52">
          <cell r="A52" t="str">
            <v>El Salvador</v>
          </cell>
          <cell r="B52" t="str">
            <v>Gross domestic product, constant prices</v>
          </cell>
          <cell r="C52" t="str">
            <v>Percent change</v>
          </cell>
          <cell r="E52" t="str">
            <v>See notes for:  Gross domestic product, constant prices (National currency).</v>
          </cell>
          <cell r="F52">
            <v>-8.625</v>
          </cell>
          <cell r="G52">
            <v>-5.7249999999999996</v>
          </cell>
          <cell r="H52">
            <v>-6.306</v>
          </cell>
          <cell r="I52">
            <v>1.5349999999999999</v>
          </cell>
          <cell r="J52">
            <v>1.337</v>
          </cell>
          <cell r="K52">
            <v>0.61599999999999999</v>
          </cell>
          <cell r="L52">
            <v>0.19</v>
          </cell>
          <cell r="M52">
            <v>2.5129999999999999</v>
          </cell>
          <cell r="N52">
            <v>1.8779999999999999</v>
          </cell>
          <cell r="O52">
            <v>0.96199999999999997</v>
          </cell>
          <cell r="P52">
            <v>4.8310000000000004</v>
          </cell>
          <cell r="Q52">
            <v>3.5760000000000001</v>
          </cell>
          <cell r="R52">
            <v>7.5430000000000001</v>
          </cell>
          <cell r="S52">
            <v>7.37</v>
          </cell>
          <cell r="T52">
            <v>6.05</v>
          </cell>
          <cell r="U52">
            <v>6.3970000000000002</v>
          </cell>
          <cell r="V52">
            <v>1.706</v>
          </cell>
          <cell r="W52">
            <v>4.2460000000000004</v>
          </cell>
          <cell r="X52">
            <v>3.7490000000000001</v>
          </cell>
          <cell r="Y52">
            <v>3.4489999999999998</v>
          </cell>
          <cell r="Z52">
            <v>2.153</v>
          </cell>
          <cell r="AA52">
            <v>1.7090000000000001</v>
          </cell>
          <cell r="AB52">
            <v>2.3410000000000002</v>
          </cell>
          <cell r="AC52">
            <v>2.2999999999999998</v>
          </cell>
          <cell r="AD52">
            <v>1.851</v>
          </cell>
          <cell r="AE52">
            <v>3.5630000000000002</v>
          </cell>
          <cell r="AF52">
            <v>3.9119999999999999</v>
          </cell>
          <cell r="AG52">
            <v>3.84</v>
          </cell>
          <cell r="AH52">
            <v>1.274</v>
          </cell>
          <cell r="AI52">
            <v>-3.133</v>
          </cell>
          <cell r="AJ52">
            <v>1.4259999999999999</v>
          </cell>
          <cell r="AK52">
            <v>1.4</v>
          </cell>
          <cell r="AL52">
            <v>2</v>
          </cell>
          <cell r="AM52">
            <v>2.5</v>
          </cell>
          <cell r="AN52">
            <v>3</v>
          </cell>
          <cell r="AO52">
            <v>3.5</v>
          </cell>
          <cell r="AP52">
            <v>3.5</v>
          </cell>
          <cell r="AQ52">
            <v>3.5</v>
          </cell>
          <cell r="AR52">
            <v>12.958433741935487</v>
          </cell>
          <cell r="AS52">
            <v>1.8727499999999999</v>
          </cell>
        </row>
        <row r="53">
          <cell r="A53" t="str">
            <v>Equatorial Guinea</v>
          </cell>
          <cell r="B53" t="str">
            <v>Gross domestic product, constant prices</v>
          </cell>
          <cell r="C53" t="str">
            <v>Percent change</v>
          </cell>
          <cell r="E53" t="str">
            <v>See notes for:  Gross domestic product, constant prices (National currency).</v>
          </cell>
          <cell r="F53">
            <v>4.8390000000000004</v>
          </cell>
          <cell r="G53">
            <v>5.7690000000000001</v>
          </cell>
          <cell r="H53">
            <v>2.202</v>
          </cell>
          <cell r="I53">
            <v>5.0039999999999996</v>
          </cell>
          <cell r="J53">
            <v>1.0109999999999999</v>
          </cell>
          <cell r="K53">
            <v>12.904999999999999</v>
          </cell>
          <cell r="L53">
            <v>-2.331</v>
          </cell>
          <cell r="M53">
            <v>4.4370000000000003</v>
          </cell>
          <cell r="N53">
            <v>2.6549999999999998</v>
          </cell>
          <cell r="O53">
            <v>-1.2290000000000001</v>
          </cell>
          <cell r="P53">
            <v>-1.7589999999999999</v>
          </cell>
          <cell r="Q53">
            <v>-1.022</v>
          </cell>
          <cell r="R53">
            <v>34.744999999999997</v>
          </cell>
          <cell r="S53">
            <v>11.032999999999999</v>
          </cell>
          <cell r="T53">
            <v>16.669</v>
          </cell>
          <cell r="U53">
            <v>17.486000000000001</v>
          </cell>
          <cell r="V53">
            <v>66.58</v>
          </cell>
          <cell r="W53">
            <v>149.97300000000001</v>
          </cell>
          <cell r="X53">
            <v>23.774000000000001</v>
          </cell>
          <cell r="Y53">
            <v>25.664000000000001</v>
          </cell>
          <cell r="Z53">
            <v>18.213999999999999</v>
          </cell>
          <cell r="AA53">
            <v>63.38</v>
          </cell>
          <cell r="AB53">
            <v>19.463000000000001</v>
          </cell>
          <cell r="AC53">
            <v>13.955</v>
          </cell>
          <cell r="AD53">
            <v>37.999000000000002</v>
          </cell>
          <cell r="AE53">
            <v>9.7490000000000006</v>
          </cell>
          <cell r="AF53">
            <v>1.26</v>
          </cell>
          <cell r="AG53">
            <v>21.431999999999999</v>
          </cell>
          <cell r="AH53">
            <v>10.688000000000001</v>
          </cell>
          <cell r="AI53">
            <v>5.734</v>
          </cell>
          <cell r="AJ53">
            <v>-0.755</v>
          </cell>
          <cell r="AK53">
            <v>7.0940000000000003</v>
          </cell>
          <cell r="AL53">
            <v>4.0259999999999998</v>
          </cell>
          <cell r="AM53">
            <v>6.7830000000000004</v>
          </cell>
          <cell r="AN53">
            <v>2.4849999999999999</v>
          </cell>
          <cell r="AO53">
            <v>-1.966</v>
          </cell>
          <cell r="AP53">
            <v>-2.8210000000000002</v>
          </cell>
          <cell r="AQ53">
            <v>5.1959999999999997</v>
          </cell>
          <cell r="AR53">
            <v>861.9229152540322</v>
          </cell>
          <cell r="AS53">
            <v>18.331812500000002</v>
          </cell>
        </row>
        <row r="54">
          <cell r="A54" t="str">
            <v>Eritrea</v>
          </cell>
          <cell r="B54" t="str">
            <v>Gross domestic product, constant prices</v>
          </cell>
          <cell r="C54" t="str">
            <v>Percent change</v>
          </cell>
          <cell r="E54" t="str">
            <v>See notes for:  Gross domestic product, constant prices (National currency).</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12.882</v>
          </cell>
          <cell r="T54">
            <v>20.917999999999999</v>
          </cell>
          <cell r="U54">
            <v>2.3250000000000002</v>
          </cell>
          <cell r="V54">
            <v>9.1359999999999992</v>
          </cell>
          <cell r="W54">
            <v>7.9</v>
          </cell>
          <cell r="X54">
            <v>1.966</v>
          </cell>
          <cell r="Y54">
            <v>0.187</v>
          </cell>
          <cell r="Z54">
            <v>-12.355</v>
          </cell>
          <cell r="AA54">
            <v>8.7550000000000008</v>
          </cell>
          <cell r="AB54">
            <v>3.0049999999999999</v>
          </cell>
          <cell r="AC54">
            <v>-2.6560000000000001</v>
          </cell>
          <cell r="AD54">
            <v>1.452</v>
          </cell>
          <cell r="AE54">
            <v>2.5739999999999998</v>
          </cell>
          <cell r="AF54">
            <v>-0.96899999999999997</v>
          </cell>
          <cell r="AG54">
            <v>1.427</v>
          </cell>
          <cell r="AH54">
            <v>-9.7829999999999995</v>
          </cell>
          <cell r="AI54">
            <v>3.8769999999999998</v>
          </cell>
          <cell r="AJ54">
            <v>2.194</v>
          </cell>
          <cell r="AK54">
            <v>8.718</v>
          </cell>
          <cell r="AL54">
            <v>7.5369999999999999</v>
          </cell>
          <cell r="AM54">
            <v>3.4359999999999999</v>
          </cell>
          <cell r="AN54">
            <v>2.1930000000000001</v>
          </cell>
          <cell r="AO54">
            <v>1.4590000000000001</v>
          </cell>
          <cell r="AP54">
            <v>1.8089999999999999</v>
          </cell>
          <cell r="AQ54">
            <v>-3.2490000000000001</v>
          </cell>
          <cell r="AR54">
            <v>55.995928356725145</v>
          </cell>
          <cell r="AS54">
            <v>3.2396315789473684</v>
          </cell>
        </row>
        <row r="55">
          <cell r="A55" t="str">
            <v>Estonia</v>
          </cell>
          <cell r="B55" t="str">
            <v>Gross domestic product, constant prices</v>
          </cell>
          <cell r="C55" t="str">
            <v>Percent change</v>
          </cell>
          <cell r="E55" t="str">
            <v>See notes for:  Gross domestic product, constant prices (National currency).</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-1.6419999999999999</v>
          </cell>
          <cell r="U55">
            <v>2.1549999999999998</v>
          </cell>
          <cell r="V55">
            <v>5.6890000000000001</v>
          </cell>
          <cell r="W55">
            <v>11.74</v>
          </cell>
          <cell r="X55">
            <v>6.7229999999999999</v>
          </cell>
          <cell r="Y55">
            <v>-0.3</v>
          </cell>
          <cell r="Z55">
            <v>9.9740000000000002</v>
          </cell>
          <cell r="AA55">
            <v>7.516</v>
          </cell>
          <cell r="AB55">
            <v>7.94</v>
          </cell>
          <cell r="AC55">
            <v>7.7649999999999997</v>
          </cell>
          <cell r="AD55">
            <v>6.343</v>
          </cell>
          <cell r="AE55">
            <v>8.8529999999999998</v>
          </cell>
          <cell r="AF55">
            <v>10.097</v>
          </cell>
          <cell r="AG55">
            <v>7.492</v>
          </cell>
          <cell r="AH55">
            <v>-3.6709999999999998</v>
          </cell>
          <cell r="AI55">
            <v>-14.257999999999999</v>
          </cell>
          <cell r="AJ55">
            <v>2.2639999999999998</v>
          </cell>
          <cell r="AK55">
            <v>7.6360000000000001</v>
          </cell>
          <cell r="AL55">
            <v>2.0299999999999998</v>
          </cell>
          <cell r="AM55">
            <v>3.5550000000000002</v>
          </cell>
          <cell r="AN55">
            <v>3.6819999999999999</v>
          </cell>
          <cell r="AO55">
            <v>3.79</v>
          </cell>
          <cell r="AP55">
            <v>4</v>
          </cell>
          <cell r="AQ55">
            <v>4.032</v>
          </cell>
          <cell r="AR55">
            <v>40.151794692810448</v>
          </cell>
          <cell r="AS55">
            <v>4.5731111111111096</v>
          </cell>
        </row>
        <row r="56">
          <cell r="A56" t="str">
            <v>Ethiopia</v>
          </cell>
          <cell r="B56" t="str">
            <v>Gross domestic product, constant prices</v>
          </cell>
          <cell r="C56" t="str">
            <v>Percent change</v>
          </cell>
          <cell r="E56" t="str">
            <v>See notes for:  Gross domestic product, constant prices (National currency).</v>
          </cell>
          <cell r="F56">
            <v>3.9969999999999999</v>
          </cell>
          <cell r="G56" t="str">
            <v>--</v>
          </cell>
          <cell r="H56">
            <v>0.96099999999999997</v>
          </cell>
          <cell r="I56">
            <v>7.8449999999999998</v>
          </cell>
          <cell r="J56">
            <v>-2.3050000000000002</v>
          </cell>
          <cell r="K56">
            <v>-11.413</v>
          </cell>
          <cell r="L56">
            <v>9.6929999999999996</v>
          </cell>
          <cell r="M56">
            <v>13.87</v>
          </cell>
          <cell r="N56">
            <v>0.57399999999999995</v>
          </cell>
          <cell r="O56">
            <v>-0.45700000000000002</v>
          </cell>
          <cell r="P56">
            <v>2.6019999999999999</v>
          </cell>
          <cell r="Q56">
            <v>-7.218</v>
          </cell>
          <cell r="R56">
            <v>-8.907</v>
          </cell>
          <cell r="S56">
            <v>13.363</v>
          </cell>
          <cell r="T56">
            <v>3.4860000000000002</v>
          </cell>
          <cell r="U56">
            <v>6.1210000000000004</v>
          </cell>
          <cell r="V56">
            <v>13.157</v>
          </cell>
          <cell r="W56">
            <v>3.5430000000000001</v>
          </cell>
          <cell r="X56">
            <v>-4.0449999999999999</v>
          </cell>
          <cell r="Y56">
            <v>6.0419999999999998</v>
          </cell>
          <cell r="Z56">
            <v>5.9269999999999996</v>
          </cell>
          <cell r="AA56">
            <v>7.4180000000000001</v>
          </cell>
          <cell r="AB56">
            <v>1.6339999999999999</v>
          </cell>
          <cell r="AC56">
            <v>-2.0990000000000002</v>
          </cell>
          <cell r="AD56">
            <v>11.728999999999999</v>
          </cell>
          <cell r="AE56">
            <v>12.644</v>
          </cell>
          <cell r="AF56">
            <v>11.539</v>
          </cell>
          <cell r="AG56">
            <v>11.795</v>
          </cell>
          <cell r="AH56">
            <v>11.186999999999999</v>
          </cell>
          <cell r="AI56">
            <v>10.029999999999999</v>
          </cell>
          <cell r="AJ56">
            <v>8.0079999999999991</v>
          </cell>
          <cell r="AK56">
            <v>7.5350000000000001</v>
          </cell>
          <cell r="AL56">
            <v>5.04</v>
          </cell>
          <cell r="AM56">
            <v>5.4569999999999999</v>
          </cell>
          <cell r="AN56">
            <v>6.4640000000000004</v>
          </cell>
          <cell r="AO56">
            <v>6.5039999999999996</v>
          </cell>
          <cell r="AP56">
            <v>6.5090000000000003</v>
          </cell>
          <cell r="AQ56">
            <v>6.5060000000000002</v>
          </cell>
          <cell r="AR56">
            <v>47.012421255913978</v>
          </cell>
          <cell r="AS56">
            <v>4.782451612903226</v>
          </cell>
        </row>
        <row r="57">
          <cell r="A57" t="str">
            <v>Fiji</v>
          </cell>
          <cell r="B57" t="str">
            <v>Gross domestic product, constant prices</v>
          </cell>
          <cell r="C57" t="str">
            <v>Percent change</v>
          </cell>
          <cell r="E57" t="str">
            <v>See notes for:  Gross domestic product, constant prices (National currency).</v>
          </cell>
          <cell r="F57">
            <v>-1.694</v>
          </cell>
          <cell r="G57">
            <v>6.0039999999999996</v>
          </cell>
          <cell r="H57">
            <v>-1.0920000000000001</v>
          </cell>
          <cell r="I57">
            <v>-4.2119999999999997</v>
          </cell>
          <cell r="J57">
            <v>10.106999999999999</v>
          </cell>
          <cell r="K57">
            <v>-3.774</v>
          </cell>
          <cell r="L57">
            <v>6.5960000000000001</v>
          </cell>
          <cell r="M57">
            <v>-7.194</v>
          </cell>
          <cell r="N57">
            <v>3.4620000000000002</v>
          </cell>
          <cell r="O57">
            <v>13.888</v>
          </cell>
          <cell r="P57">
            <v>5.8019999999999996</v>
          </cell>
          <cell r="Q57">
            <v>-2.7080000000000002</v>
          </cell>
          <cell r="R57">
            <v>6.1070000000000002</v>
          </cell>
          <cell r="S57">
            <v>2.605</v>
          </cell>
          <cell r="T57">
            <v>5.0890000000000004</v>
          </cell>
          <cell r="U57">
            <v>4.915</v>
          </cell>
          <cell r="V57">
            <v>4.7409999999999997</v>
          </cell>
          <cell r="W57">
            <v>-2.2610000000000001</v>
          </cell>
          <cell r="X57">
            <v>1.2270000000000001</v>
          </cell>
          <cell r="Y57">
            <v>9.2110000000000003</v>
          </cell>
          <cell r="Z57">
            <v>-1.78</v>
          </cell>
          <cell r="AA57">
            <v>1.97</v>
          </cell>
          <cell r="AB57">
            <v>3.1539999999999999</v>
          </cell>
          <cell r="AC57">
            <v>0.996</v>
          </cell>
          <cell r="AD57">
            <v>5.4560000000000004</v>
          </cell>
          <cell r="AE57">
            <v>2.5</v>
          </cell>
          <cell r="AF57">
            <v>1.853</v>
          </cell>
          <cell r="AG57">
            <v>-0.85099999999999998</v>
          </cell>
          <cell r="AH57">
            <v>1.032</v>
          </cell>
          <cell r="AI57">
            <v>-1.2709999999999999</v>
          </cell>
          <cell r="AJ57">
            <v>-0.16500000000000001</v>
          </cell>
          <cell r="AK57">
            <v>1.95</v>
          </cell>
          <cell r="AL57">
            <v>1.5449999999999999</v>
          </cell>
          <cell r="AM57">
            <v>1.6879999999999999</v>
          </cell>
          <cell r="AN57">
            <v>1.948</v>
          </cell>
          <cell r="AO57">
            <v>2.2999999999999998</v>
          </cell>
          <cell r="AP57">
            <v>2.3220000000000001</v>
          </cell>
          <cell r="AQ57">
            <v>2.3450000000000002</v>
          </cell>
          <cell r="AR57">
            <v>20.246022063508079</v>
          </cell>
          <cell r="AS57">
            <v>2.239468749999999</v>
          </cell>
        </row>
        <row r="58">
          <cell r="A58" t="str">
            <v>Finland</v>
          </cell>
          <cell r="B58" t="str">
            <v>Gross domestic product, constant prices</v>
          </cell>
          <cell r="C58" t="str">
            <v>Percent change</v>
          </cell>
          <cell r="E58" t="str">
            <v>See notes for:  Gross domestic product, constant prices (National currency).</v>
          </cell>
          <cell r="F58">
            <v>5.3659999999999997</v>
          </cell>
          <cell r="G58">
            <v>1.2909999999999999</v>
          </cell>
          <cell r="H58">
            <v>3.0419999999999998</v>
          </cell>
          <cell r="I58">
            <v>3.016</v>
          </cell>
          <cell r="J58">
            <v>3.1120000000000001</v>
          </cell>
          <cell r="K58">
            <v>3.3010000000000002</v>
          </cell>
          <cell r="L58">
            <v>2.6379999999999999</v>
          </cell>
          <cell r="M58">
            <v>3.4910000000000001</v>
          </cell>
          <cell r="N58">
            <v>5.2149999999999999</v>
          </cell>
          <cell r="O58">
            <v>5.0590000000000002</v>
          </cell>
          <cell r="P58">
            <v>0.53100000000000003</v>
          </cell>
          <cell r="Q58">
            <v>-6.0129999999999999</v>
          </cell>
          <cell r="R58">
            <v>-3.488</v>
          </cell>
          <cell r="S58">
            <v>-0.80200000000000005</v>
          </cell>
          <cell r="T58">
            <v>3.6160000000000001</v>
          </cell>
          <cell r="U58">
            <v>3.964</v>
          </cell>
          <cell r="V58">
            <v>3.585</v>
          </cell>
          <cell r="W58">
            <v>6.2039999999999997</v>
          </cell>
          <cell r="X58">
            <v>5.0199999999999996</v>
          </cell>
          <cell r="Y58">
            <v>3.9020000000000001</v>
          </cell>
          <cell r="Z58">
            <v>5.3239999999999998</v>
          </cell>
          <cell r="AA58">
            <v>2.2839999999999998</v>
          </cell>
          <cell r="AB58">
            <v>1.8340000000000001</v>
          </cell>
          <cell r="AC58">
            <v>2.012</v>
          </cell>
          <cell r="AD58">
            <v>4.1260000000000003</v>
          </cell>
          <cell r="AE58">
            <v>2.915</v>
          </cell>
          <cell r="AF58">
            <v>4.4109999999999996</v>
          </cell>
          <cell r="AG58">
            <v>5.335</v>
          </cell>
          <cell r="AH58">
            <v>0.29399999999999998</v>
          </cell>
          <cell r="AI58">
            <v>-8.3539999999999992</v>
          </cell>
          <cell r="AJ58">
            <v>3.7320000000000002</v>
          </cell>
          <cell r="AK58">
            <v>2.855</v>
          </cell>
          <cell r="AL58">
            <v>0.58299999999999996</v>
          </cell>
          <cell r="AM58">
            <v>1.8360000000000001</v>
          </cell>
          <cell r="AN58">
            <v>2.3370000000000002</v>
          </cell>
          <cell r="AO58">
            <v>1.9750000000000001</v>
          </cell>
          <cell r="AP58">
            <v>1.972</v>
          </cell>
          <cell r="AQ58">
            <v>1.974</v>
          </cell>
          <cell r="AR58">
            <v>10.431168641129029</v>
          </cell>
          <cell r="AS58">
            <v>2.4630624999999999</v>
          </cell>
        </row>
        <row r="59">
          <cell r="A59" t="str">
            <v>France</v>
          </cell>
          <cell r="B59" t="str">
            <v>Gross domestic product, constant prices</v>
          </cell>
          <cell r="C59" t="str">
            <v>Percent change</v>
          </cell>
          <cell r="E59" t="str">
            <v>See notes for:  Gross domestic product, constant prices (National currency).</v>
          </cell>
          <cell r="F59">
            <v>1.8089999999999999</v>
          </cell>
          <cell r="G59">
            <v>0.96899999999999997</v>
          </cell>
          <cell r="H59">
            <v>2.415</v>
          </cell>
          <cell r="I59">
            <v>1.2390000000000001</v>
          </cell>
          <cell r="J59">
            <v>1.548</v>
          </cell>
          <cell r="K59">
            <v>1.7989999999999999</v>
          </cell>
          <cell r="L59">
            <v>2.38</v>
          </cell>
          <cell r="M59">
            <v>2.512</v>
          </cell>
          <cell r="N59">
            <v>4.4660000000000002</v>
          </cell>
          <cell r="O59">
            <v>4.3319999999999999</v>
          </cell>
          <cell r="P59">
            <v>2.645</v>
          </cell>
          <cell r="Q59">
            <v>1.0109999999999999</v>
          </cell>
          <cell r="R59">
            <v>1.1870000000000001</v>
          </cell>
          <cell r="S59">
            <v>-0.81699999999999995</v>
          </cell>
          <cell r="T59">
            <v>2.17</v>
          </cell>
          <cell r="U59">
            <v>2.2480000000000002</v>
          </cell>
          <cell r="V59">
            <v>1.0609999999999999</v>
          </cell>
          <cell r="W59">
            <v>2.1709999999999998</v>
          </cell>
          <cell r="X59">
            <v>3.407</v>
          </cell>
          <cell r="Y59">
            <v>3.177</v>
          </cell>
          <cell r="Z59">
            <v>3.8719999999999999</v>
          </cell>
          <cell r="AA59">
            <v>1.7889999999999999</v>
          </cell>
          <cell r="AB59">
            <v>0.94399999999999995</v>
          </cell>
          <cell r="AC59">
            <v>0.88900000000000001</v>
          </cell>
          <cell r="AD59">
            <v>2.3460000000000001</v>
          </cell>
          <cell r="AE59">
            <v>1.8680000000000001</v>
          </cell>
          <cell r="AF59">
            <v>2.6579999999999999</v>
          </cell>
          <cell r="AG59">
            <v>2.234</v>
          </cell>
          <cell r="AH59">
            <v>-0.19600000000000001</v>
          </cell>
          <cell r="AI59">
            <v>-2.6309999999999998</v>
          </cell>
          <cell r="AJ59">
            <v>1.3819999999999999</v>
          </cell>
          <cell r="AK59">
            <v>1.7150000000000001</v>
          </cell>
          <cell r="AL59">
            <v>0.47599999999999998</v>
          </cell>
          <cell r="AM59">
            <v>1.008</v>
          </cell>
          <cell r="AN59">
            <v>1.8540000000000001</v>
          </cell>
          <cell r="AO59">
            <v>1.8959999999999999</v>
          </cell>
          <cell r="AP59">
            <v>1.9470000000000001</v>
          </cell>
          <cell r="AQ59">
            <v>2.0099999999999998</v>
          </cell>
          <cell r="AR59">
            <v>1.9587653377016099</v>
          </cell>
          <cell r="AS59">
            <v>1.8312187500000008</v>
          </cell>
        </row>
        <row r="60">
          <cell r="A60" t="str">
            <v>Gabon</v>
          </cell>
          <cell r="B60" t="str">
            <v>Gross domestic product, constant prices</v>
          </cell>
          <cell r="C60" t="str">
            <v>Percent change</v>
          </cell>
          <cell r="E60" t="str">
            <v>See notes for:  Gross domestic product, constant prices (National currency).</v>
          </cell>
          <cell r="F60" t="str">
            <v>--</v>
          </cell>
          <cell r="G60">
            <v>-4</v>
          </cell>
          <cell r="H60">
            <v>4.0999999999999996</v>
          </cell>
          <cell r="I60">
            <v>2</v>
          </cell>
          <cell r="J60">
            <v>4.9000000000000004</v>
          </cell>
          <cell r="K60">
            <v>5.8</v>
          </cell>
          <cell r="L60">
            <v>-2.1</v>
          </cell>
          <cell r="M60">
            <v>-15.4</v>
          </cell>
          <cell r="N60">
            <v>3.5</v>
          </cell>
          <cell r="O60">
            <v>15.430999999999999</v>
          </cell>
          <cell r="P60">
            <v>5.1470000000000002</v>
          </cell>
          <cell r="Q60">
            <v>6.1239999999999997</v>
          </cell>
          <cell r="R60">
            <v>-3.0870000000000002</v>
          </cell>
          <cell r="S60">
            <v>3.9470000000000001</v>
          </cell>
          <cell r="T60">
            <v>3.7130000000000001</v>
          </cell>
          <cell r="U60">
            <v>4.9740000000000002</v>
          </cell>
          <cell r="V60">
            <v>3.625</v>
          </cell>
          <cell r="W60">
            <v>5.7380000000000004</v>
          </cell>
          <cell r="X60">
            <v>3.4780000000000002</v>
          </cell>
          <cell r="Y60">
            <v>-8.9429999999999996</v>
          </cell>
          <cell r="Z60">
            <v>-1.883</v>
          </cell>
          <cell r="AA60">
            <v>2.15</v>
          </cell>
          <cell r="AB60">
            <v>-0.28299999999999997</v>
          </cell>
          <cell r="AC60">
            <v>2.4870000000000001</v>
          </cell>
          <cell r="AD60">
            <v>1.3520000000000001</v>
          </cell>
          <cell r="AE60">
            <v>3.02</v>
          </cell>
          <cell r="AF60">
            <v>1.1759999999999999</v>
          </cell>
          <cell r="AG60">
            <v>5.56</v>
          </cell>
          <cell r="AH60">
            <v>2.3170000000000002</v>
          </cell>
          <cell r="AI60">
            <v>-1.4059999999999999</v>
          </cell>
          <cell r="AJ60">
            <v>6.6120000000000001</v>
          </cell>
          <cell r="AK60">
            <v>5.7830000000000004</v>
          </cell>
          <cell r="AL60">
            <v>5.5650000000000004</v>
          </cell>
          <cell r="AM60">
            <v>2.258</v>
          </cell>
          <cell r="AN60">
            <v>2.7189999999999999</v>
          </cell>
          <cell r="AO60">
            <v>2.633</v>
          </cell>
          <cell r="AP60">
            <v>2.6749999999999998</v>
          </cell>
          <cell r="AQ60">
            <v>2.3319999999999999</v>
          </cell>
          <cell r="AR60">
            <v>28.48495904516129</v>
          </cell>
          <cell r="AS60">
            <v>2.1236129032258066</v>
          </cell>
        </row>
        <row r="61">
          <cell r="A61" t="str">
            <v>The Gambia</v>
          </cell>
          <cell r="B61" t="str">
            <v>Gross domestic product, constant prices</v>
          </cell>
          <cell r="C61" t="str">
            <v>Percent change</v>
          </cell>
          <cell r="E61" t="str">
            <v>See notes for:  Gross domestic product, constant prices (National currency).</v>
          </cell>
          <cell r="F61">
            <v>0.70499999999999996</v>
          </cell>
          <cell r="G61">
            <v>-9.5229999999999997</v>
          </cell>
          <cell r="H61">
            <v>20.759</v>
          </cell>
          <cell r="I61">
            <v>13.518000000000001</v>
          </cell>
          <cell r="J61">
            <v>-7.62</v>
          </cell>
          <cell r="K61">
            <v>3.649</v>
          </cell>
          <cell r="L61">
            <v>2.3639999999999999</v>
          </cell>
          <cell r="M61">
            <v>2.8</v>
          </cell>
          <cell r="N61">
            <v>1.702</v>
          </cell>
          <cell r="O61">
            <v>4.3310000000000004</v>
          </cell>
          <cell r="P61">
            <v>5.6959999999999997</v>
          </cell>
          <cell r="Q61">
            <v>2.1629999999999998</v>
          </cell>
          <cell r="R61">
            <v>4.4210000000000003</v>
          </cell>
          <cell r="S61">
            <v>6.13</v>
          </cell>
          <cell r="T61">
            <v>3.8330000000000002</v>
          </cell>
          <cell r="U61">
            <v>-3.3980000000000001</v>
          </cell>
          <cell r="V61">
            <v>6.1459999999999999</v>
          </cell>
          <cell r="W61">
            <v>4.9340000000000002</v>
          </cell>
          <cell r="X61">
            <v>6.5</v>
          </cell>
          <cell r="Y61">
            <v>6.399</v>
          </cell>
          <cell r="Z61">
            <v>5.5250000000000004</v>
          </cell>
          <cell r="AA61">
            <v>5.7530000000000001</v>
          </cell>
          <cell r="AB61">
            <v>-3.2469999999999999</v>
          </cell>
          <cell r="AC61">
            <v>6.8739999999999997</v>
          </cell>
          <cell r="AD61">
            <v>7.0460000000000003</v>
          </cell>
          <cell r="AE61">
            <v>-0.34</v>
          </cell>
          <cell r="AF61">
            <v>0.80300000000000005</v>
          </cell>
          <cell r="AG61">
            <v>3.9620000000000002</v>
          </cell>
          <cell r="AH61">
            <v>6.4539999999999997</v>
          </cell>
          <cell r="AI61">
            <v>6.6769999999999996</v>
          </cell>
          <cell r="AJ61">
            <v>5.5060000000000002</v>
          </cell>
          <cell r="AK61">
            <v>3.26</v>
          </cell>
          <cell r="AL61">
            <v>-1.6970000000000001</v>
          </cell>
          <cell r="AM61">
            <v>9.6880000000000006</v>
          </cell>
          <cell r="AN61">
            <v>8.327</v>
          </cell>
          <cell r="AO61">
            <v>7.016</v>
          </cell>
          <cell r="AP61">
            <v>5.5890000000000004</v>
          </cell>
          <cell r="AQ61">
            <v>5.6070000000000002</v>
          </cell>
          <cell r="AR61">
            <v>29.451848286290318</v>
          </cell>
          <cell r="AS61">
            <v>3.8681874999999999</v>
          </cell>
        </row>
        <row r="62">
          <cell r="A62" t="str">
            <v>Georgia</v>
          </cell>
          <cell r="B62" t="str">
            <v>Gross domestic product, constant prices</v>
          </cell>
          <cell r="C62" t="str">
            <v>Percent change</v>
          </cell>
          <cell r="E62" t="str">
            <v>See notes for:  Gross domestic product, constant prices (National currency).</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2.6</v>
          </cell>
          <cell r="V62">
            <v>10.5</v>
          </cell>
          <cell r="W62">
            <v>10.566000000000001</v>
          </cell>
          <cell r="X62">
            <v>2.8780000000000001</v>
          </cell>
          <cell r="Y62">
            <v>2.96</v>
          </cell>
          <cell r="Z62">
            <v>1.9370000000000001</v>
          </cell>
          <cell r="AA62">
            <v>4.7</v>
          </cell>
          <cell r="AB62">
            <v>5.5</v>
          </cell>
          <cell r="AC62">
            <v>11.1</v>
          </cell>
          <cell r="AD62">
            <v>5.8540000000000001</v>
          </cell>
          <cell r="AE62">
            <v>9.593</v>
          </cell>
          <cell r="AF62">
            <v>9.3840000000000003</v>
          </cell>
          <cell r="AG62">
            <v>12.337999999999999</v>
          </cell>
          <cell r="AH62">
            <v>2.3140000000000001</v>
          </cell>
          <cell r="AI62">
            <v>-3.7759999999999998</v>
          </cell>
          <cell r="AJ62">
            <v>6.2530000000000001</v>
          </cell>
          <cell r="AK62">
            <v>6.9530000000000003</v>
          </cell>
          <cell r="AL62">
            <v>6.0069999999999997</v>
          </cell>
          <cell r="AM62">
            <v>5.4980000000000002</v>
          </cell>
          <cell r="AN62">
            <v>5.5270000000000001</v>
          </cell>
          <cell r="AO62">
            <v>5.5</v>
          </cell>
          <cell r="AP62">
            <v>5.5</v>
          </cell>
          <cell r="AQ62">
            <v>5.5</v>
          </cell>
          <cell r="AR62">
            <v>18.173713867647066</v>
          </cell>
          <cell r="AS62">
            <v>5.9796470588235291</v>
          </cell>
        </row>
        <row r="63">
          <cell r="A63" t="str">
            <v>Germany</v>
          </cell>
          <cell r="B63" t="str">
            <v>Gross domestic product, constant prices</v>
          </cell>
          <cell r="C63" t="str">
            <v>Percent change</v>
          </cell>
          <cell r="E63" t="str">
            <v>See notes for:  Gross domestic product, constant prices (National currency).</v>
          </cell>
          <cell r="F63">
            <v>1.272</v>
          </cell>
          <cell r="G63">
            <v>0.11</v>
          </cell>
          <cell r="H63">
            <v>-0.78800000000000003</v>
          </cell>
          <cell r="I63">
            <v>1.5549999999999999</v>
          </cell>
          <cell r="J63">
            <v>2.8260000000000001</v>
          </cell>
          <cell r="K63">
            <v>2.1920000000000002</v>
          </cell>
          <cell r="L63">
            <v>2.4169999999999998</v>
          </cell>
          <cell r="M63">
            <v>1.4690000000000001</v>
          </cell>
          <cell r="N63">
            <v>3.7360000000000002</v>
          </cell>
          <cell r="O63">
            <v>3.9129999999999998</v>
          </cell>
          <cell r="P63">
            <v>5.7229999999999999</v>
          </cell>
          <cell r="Q63">
            <v>5.0110000000000001</v>
          </cell>
          <cell r="R63">
            <v>1.5009999999999999</v>
          </cell>
          <cell r="S63">
            <v>-1.012</v>
          </cell>
          <cell r="T63">
            <v>2.5270000000000001</v>
          </cell>
          <cell r="U63">
            <v>1.77</v>
          </cell>
          <cell r="V63">
            <v>0.82699999999999996</v>
          </cell>
          <cell r="W63">
            <v>1.784</v>
          </cell>
          <cell r="X63">
            <v>1.653</v>
          </cell>
          <cell r="Y63">
            <v>1.7509999999999999</v>
          </cell>
          <cell r="Z63">
            <v>3.2949999999999999</v>
          </cell>
          <cell r="AA63">
            <v>1.6379999999999999</v>
          </cell>
          <cell r="AB63">
            <v>2.5000000000000001E-2</v>
          </cell>
          <cell r="AC63">
            <v>-0.38500000000000001</v>
          </cell>
          <cell r="AD63">
            <v>0.70199999999999996</v>
          </cell>
          <cell r="AE63">
            <v>0.83299999999999996</v>
          </cell>
          <cell r="AF63">
            <v>3.8889999999999998</v>
          </cell>
          <cell r="AG63">
            <v>3.3940000000000001</v>
          </cell>
          <cell r="AH63">
            <v>0.80900000000000005</v>
          </cell>
          <cell r="AI63">
            <v>-5.0780000000000003</v>
          </cell>
          <cell r="AJ63">
            <v>3.5619999999999998</v>
          </cell>
          <cell r="AK63">
            <v>3.056</v>
          </cell>
          <cell r="AL63">
            <v>0.61499999999999999</v>
          </cell>
          <cell r="AM63">
            <v>1.4730000000000001</v>
          </cell>
          <cell r="AN63">
            <v>1.258</v>
          </cell>
          <cell r="AO63">
            <v>1.292</v>
          </cell>
          <cell r="AP63">
            <v>1.272</v>
          </cell>
          <cell r="AQ63">
            <v>1.2749999999999999</v>
          </cell>
          <cell r="AR63">
            <v>4.1006491764112933</v>
          </cell>
          <cell r="AS63">
            <v>1.7492812499999995</v>
          </cell>
        </row>
        <row r="64">
          <cell r="A64" t="str">
            <v>Ghana</v>
          </cell>
          <cell r="B64" t="str">
            <v>Gross domestic product, constant prices</v>
          </cell>
          <cell r="C64" t="str">
            <v>Percent change</v>
          </cell>
          <cell r="E64" t="str">
            <v>See notes for:  Gross domestic product, constant prices (National currency).</v>
          </cell>
          <cell r="F64">
            <v>0.45300000000000001</v>
          </cell>
          <cell r="G64">
            <v>5.181</v>
          </cell>
          <cell r="H64">
            <v>-5.0380000000000003</v>
          </cell>
          <cell r="I64">
            <v>-3.4580000000000002</v>
          </cell>
          <cell r="J64">
            <v>8.3010000000000002</v>
          </cell>
          <cell r="K64">
            <v>5.8419999999999996</v>
          </cell>
          <cell r="L64">
            <v>4.3250000000000002</v>
          </cell>
          <cell r="M64">
            <v>5.8620000000000001</v>
          </cell>
          <cell r="N64">
            <v>9.3770000000000007</v>
          </cell>
          <cell r="O64">
            <v>4.601</v>
          </cell>
          <cell r="P64">
            <v>3.34</v>
          </cell>
          <cell r="Q64">
            <v>5.0359999999999996</v>
          </cell>
          <cell r="R64">
            <v>4.0839999999999996</v>
          </cell>
          <cell r="S64">
            <v>4.6660000000000004</v>
          </cell>
          <cell r="T64">
            <v>3.4710000000000001</v>
          </cell>
          <cell r="U64">
            <v>4.05</v>
          </cell>
          <cell r="V64">
            <v>4.54</v>
          </cell>
          <cell r="W64">
            <v>5.226</v>
          </cell>
          <cell r="X64">
            <v>5.1070000000000002</v>
          </cell>
          <cell r="Y64">
            <v>4.6870000000000003</v>
          </cell>
          <cell r="Z64">
            <v>4.1879999999999997</v>
          </cell>
          <cell r="AA64">
            <v>4.4969999999999999</v>
          </cell>
          <cell r="AB64">
            <v>4.6539999999999999</v>
          </cell>
          <cell r="AC64">
            <v>5.1120000000000001</v>
          </cell>
          <cell r="AD64">
            <v>5.3150000000000004</v>
          </cell>
          <cell r="AE64">
            <v>6.0229999999999997</v>
          </cell>
          <cell r="AF64">
            <v>6.12</v>
          </cell>
          <cell r="AG64">
            <v>6.46</v>
          </cell>
          <cell r="AH64">
            <v>8.4309999999999992</v>
          </cell>
          <cell r="AI64">
            <v>3.992</v>
          </cell>
          <cell r="AJ64">
            <v>7.718</v>
          </cell>
          <cell r="AK64">
            <v>13.606</v>
          </cell>
          <cell r="AL64">
            <v>8.7929999999999993</v>
          </cell>
          <cell r="AM64">
            <v>7.4</v>
          </cell>
          <cell r="AN64">
            <v>6.6230000000000002</v>
          </cell>
          <cell r="AO64">
            <v>6.3220000000000001</v>
          </cell>
          <cell r="AP64">
            <v>5.7220000000000004</v>
          </cell>
          <cell r="AQ64">
            <v>5.673</v>
          </cell>
          <cell r="AR64">
            <v>10.700136111895171</v>
          </cell>
          <cell r="AS64">
            <v>4.8677812499999993</v>
          </cell>
        </row>
        <row r="65">
          <cell r="A65" t="str">
            <v>Greece</v>
          </cell>
          <cell r="B65" t="str">
            <v>Gross domestic product, constant prices</v>
          </cell>
          <cell r="C65" t="str">
            <v>Percent change</v>
          </cell>
          <cell r="E65" t="str">
            <v>See notes for:  Gross domestic product, constant prices (National currency).</v>
          </cell>
          <cell r="F65">
            <v>0.67700000000000005</v>
          </cell>
          <cell r="G65">
            <v>-1.554</v>
          </cell>
          <cell r="H65">
            <v>-1.133</v>
          </cell>
          <cell r="I65">
            <v>-1.079</v>
          </cell>
          <cell r="J65">
            <v>2.0110000000000001</v>
          </cell>
          <cell r="K65">
            <v>2.5099999999999998</v>
          </cell>
          <cell r="L65">
            <v>0.51800000000000002</v>
          </cell>
          <cell r="M65">
            <v>-2.2589999999999999</v>
          </cell>
          <cell r="N65">
            <v>4.2880000000000003</v>
          </cell>
          <cell r="O65">
            <v>3.8</v>
          </cell>
          <cell r="P65">
            <v>0</v>
          </cell>
          <cell r="Q65">
            <v>3.1</v>
          </cell>
          <cell r="R65">
            <v>0.7</v>
          </cell>
          <cell r="S65">
            <v>-1.6</v>
          </cell>
          <cell r="T65">
            <v>2</v>
          </cell>
          <cell r="U65">
            <v>2.1</v>
          </cell>
          <cell r="V65">
            <v>2.3580000000000001</v>
          </cell>
          <cell r="W65">
            <v>3.6379999999999999</v>
          </cell>
          <cell r="X65">
            <v>3.3639999999999999</v>
          </cell>
          <cell r="Y65">
            <v>3.42</v>
          </cell>
          <cell r="Z65">
            <v>4.476</v>
          </cell>
          <cell r="AA65">
            <v>4.1980000000000004</v>
          </cell>
          <cell r="AB65">
            <v>3.4390000000000001</v>
          </cell>
          <cell r="AC65">
            <v>5.944</v>
          </cell>
          <cell r="AD65">
            <v>4.367</v>
          </cell>
          <cell r="AE65">
            <v>2.2810000000000001</v>
          </cell>
          <cell r="AF65">
            <v>4.6139999999999999</v>
          </cell>
          <cell r="AG65">
            <v>3.032</v>
          </cell>
          <cell r="AH65">
            <v>-0.13700000000000001</v>
          </cell>
          <cell r="AI65">
            <v>-3.258</v>
          </cell>
          <cell r="AJ65">
            <v>-3.5070000000000001</v>
          </cell>
          <cell r="AK65">
            <v>-6.86</v>
          </cell>
          <cell r="AL65">
            <v>-4.7489999999999997</v>
          </cell>
          <cell r="AM65">
            <v>4.5999999999999999E-2</v>
          </cell>
          <cell r="AN65">
            <v>2.5459999999999998</v>
          </cell>
          <cell r="AO65">
            <v>3.1469999999999998</v>
          </cell>
          <cell r="AP65">
            <v>3.0470000000000002</v>
          </cell>
          <cell r="AQ65">
            <v>2.8660000000000001</v>
          </cell>
          <cell r="AR65">
            <v>8.443794064516128</v>
          </cell>
          <cell r="AS65">
            <v>1.4202499999999998</v>
          </cell>
        </row>
        <row r="66">
          <cell r="A66" t="str">
            <v>Grenada</v>
          </cell>
          <cell r="B66" t="str">
            <v>Gross domestic product, constant prices</v>
          </cell>
          <cell r="C66" t="str">
            <v>Percent change</v>
          </cell>
          <cell r="E66" t="str">
            <v>See notes for:  Gross domestic product, constant prices (National currency).</v>
          </cell>
          <cell r="F66">
            <v>-3.605</v>
          </cell>
          <cell r="G66">
            <v>0.98199999999999998</v>
          </cell>
          <cell r="H66">
            <v>3.0510000000000002</v>
          </cell>
          <cell r="I66">
            <v>1.61</v>
          </cell>
          <cell r="J66">
            <v>5.2770000000000001</v>
          </cell>
          <cell r="K66">
            <v>6.1829999999999998</v>
          </cell>
          <cell r="L66">
            <v>9.83</v>
          </cell>
          <cell r="M66">
            <v>9.3049999999999997</v>
          </cell>
          <cell r="N66">
            <v>2.3929999999999998</v>
          </cell>
          <cell r="O66">
            <v>5.7809999999999997</v>
          </cell>
          <cell r="P66">
            <v>5.2469999999999999</v>
          </cell>
          <cell r="Q66">
            <v>3.6190000000000002</v>
          </cell>
          <cell r="R66">
            <v>1.097</v>
          </cell>
          <cell r="S66">
            <v>-1.2250000000000001</v>
          </cell>
          <cell r="T66">
            <v>3.3290000000000002</v>
          </cell>
          <cell r="U66">
            <v>3.0910000000000002</v>
          </cell>
          <cell r="V66">
            <v>2.8559999999999999</v>
          </cell>
          <cell r="W66">
            <v>4.4160000000000004</v>
          </cell>
          <cell r="X66">
            <v>13.417999999999999</v>
          </cell>
          <cell r="Y66">
            <v>8.01</v>
          </cell>
          <cell r="Z66">
            <v>7.0350000000000001</v>
          </cell>
          <cell r="AA66">
            <v>-1.1060000000000001</v>
          </cell>
          <cell r="AB66">
            <v>3.3220000000000001</v>
          </cell>
          <cell r="AC66">
            <v>8.5519999999999996</v>
          </cell>
          <cell r="AD66">
            <v>0.11600000000000001</v>
          </cell>
          <cell r="AE66">
            <v>12.486000000000001</v>
          </cell>
          <cell r="AF66">
            <v>-4.3819999999999997</v>
          </cell>
          <cell r="AG66">
            <v>6.2839999999999998</v>
          </cell>
          <cell r="AH66">
            <v>1.6870000000000001</v>
          </cell>
          <cell r="AI66">
            <v>-5.68</v>
          </cell>
          <cell r="AJ66">
            <v>-1.268</v>
          </cell>
          <cell r="AK66">
            <v>1.0580000000000001</v>
          </cell>
          <cell r="AL66">
            <v>1.4670000000000001</v>
          </cell>
          <cell r="AM66">
            <v>2.008</v>
          </cell>
          <cell r="AN66">
            <v>2.4540000000000002</v>
          </cell>
          <cell r="AO66">
            <v>2.4620000000000002</v>
          </cell>
          <cell r="AP66">
            <v>2.5</v>
          </cell>
          <cell r="AQ66">
            <v>2.5</v>
          </cell>
          <cell r="AR66">
            <v>20.646777515120952</v>
          </cell>
          <cell r="AS66">
            <v>3.5240312500000006</v>
          </cell>
        </row>
        <row r="67">
          <cell r="A67" t="str">
            <v>Guatemala</v>
          </cell>
          <cell r="B67" t="str">
            <v>Gross domestic product, constant prices</v>
          </cell>
          <cell r="C67" t="str">
            <v>Percent change</v>
          </cell>
          <cell r="E67" t="str">
            <v>See notes for:  Gross domestic product, constant prices (National currency).</v>
          </cell>
          <cell r="F67">
            <v>3.7</v>
          </cell>
          <cell r="G67">
            <v>0.64400000000000002</v>
          </cell>
          <cell r="H67">
            <v>-3.5419999999999998</v>
          </cell>
          <cell r="I67">
            <v>-2.528</v>
          </cell>
          <cell r="J67">
            <v>0.51</v>
          </cell>
          <cell r="K67">
            <v>-0.6</v>
          </cell>
          <cell r="L67">
            <v>0.1</v>
          </cell>
          <cell r="M67">
            <v>3.5790000000000002</v>
          </cell>
          <cell r="N67">
            <v>3.8919999999999999</v>
          </cell>
          <cell r="O67">
            <v>3.9430000000000001</v>
          </cell>
          <cell r="P67">
            <v>3.101</v>
          </cell>
          <cell r="Q67">
            <v>3.0710000000000002</v>
          </cell>
          <cell r="R67">
            <v>4.6429999999999998</v>
          </cell>
          <cell r="S67">
            <v>3.456</v>
          </cell>
          <cell r="T67">
            <v>3.5150000000000001</v>
          </cell>
          <cell r="U67">
            <v>4.415</v>
          </cell>
          <cell r="V67">
            <v>2.7970000000000002</v>
          </cell>
          <cell r="W67">
            <v>4.1470000000000002</v>
          </cell>
          <cell r="X67">
            <v>4.585</v>
          </cell>
          <cell r="Y67">
            <v>3.6909999999999998</v>
          </cell>
          <cell r="Z67">
            <v>2.528</v>
          </cell>
          <cell r="AA67">
            <v>2.4</v>
          </cell>
          <cell r="AB67">
            <v>3.867</v>
          </cell>
          <cell r="AC67">
            <v>2.5310000000000001</v>
          </cell>
          <cell r="AD67">
            <v>3.1520000000000001</v>
          </cell>
          <cell r="AE67">
            <v>3.26</v>
          </cell>
          <cell r="AF67">
            <v>5.38</v>
          </cell>
          <cell r="AG67">
            <v>6.3040000000000003</v>
          </cell>
          <cell r="AH67">
            <v>3.2810000000000001</v>
          </cell>
          <cell r="AI67">
            <v>0.54700000000000004</v>
          </cell>
          <cell r="AJ67">
            <v>2.7829999999999999</v>
          </cell>
          <cell r="AK67">
            <v>3.786</v>
          </cell>
          <cell r="AL67">
            <v>3.1</v>
          </cell>
          <cell r="AM67">
            <v>3.2</v>
          </cell>
          <cell r="AN67">
            <v>3.3</v>
          </cell>
          <cell r="AO67">
            <v>3.4</v>
          </cell>
          <cell r="AP67">
            <v>3.5</v>
          </cell>
          <cell r="AQ67">
            <v>3.5</v>
          </cell>
          <cell r="AR67">
            <v>4.5466097701612878</v>
          </cell>
          <cell r="AS67">
            <v>2.7168125000000001</v>
          </cell>
        </row>
        <row r="68">
          <cell r="A68" t="str">
            <v>Guinea</v>
          </cell>
          <cell r="B68" t="str">
            <v>Gross domestic product, constant prices</v>
          </cell>
          <cell r="C68" t="str">
            <v>Percent change</v>
          </cell>
          <cell r="E68" t="str">
            <v>See notes for:  Gross domestic product, constant prices (National currency).</v>
          </cell>
          <cell r="F68">
            <v>2.601</v>
          </cell>
          <cell r="G68">
            <v>0.61</v>
          </cell>
          <cell r="H68">
            <v>1.8</v>
          </cell>
          <cell r="I68">
            <v>1.3</v>
          </cell>
          <cell r="J68">
            <v>1.4</v>
          </cell>
          <cell r="K68">
            <v>5</v>
          </cell>
          <cell r="L68">
            <v>3.1139999999999999</v>
          </cell>
          <cell r="M68">
            <v>3.3</v>
          </cell>
          <cell r="N68">
            <v>6.3079999999999998</v>
          </cell>
          <cell r="O68">
            <v>4.0030000000000001</v>
          </cell>
          <cell r="P68">
            <v>4.3239999999999998</v>
          </cell>
          <cell r="Q68">
            <v>1.4550000000000001</v>
          </cell>
          <cell r="R68">
            <v>3.2730000000000001</v>
          </cell>
          <cell r="S68">
            <v>5.048</v>
          </cell>
          <cell r="T68">
            <v>4.0010000000000003</v>
          </cell>
          <cell r="U68">
            <v>4.68</v>
          </cell>
          <cell r="V68">
            <v>5.157</v>
          </cell>
          <cell r="W68">
            <v>5.181</v>
          </cell>
          <cell r="X68">
            <v>4.585</v>
          </cell>
          <cell r="Y68">
            <v>4.51</v>
          </cell>
          <cell r="Z68">
            <v>2.8849999999999998</v>
          </cell>
          <cell r="AA68">
            <v>3.7690000000000001</v>
          </cell>
          <cell r="AB68">
            <v>4.1669999999999998</v>
          </cell>
          <cell r="AC68">
            <v>1.2</v>
          </cell>
          <cell r="AD68">
            <v>2.34</v>
          </cell>
          <cell r="AE68">
            <v>2.9969999999999999</v>
          </cell>
          <cell r="AF68">
            <v>2.4969999999999999</v>
          </cell>
          <cell r="AG68">
            <v>1.758</v>
          </cell>
          <cell r="AH68">
            <v>4.9370000000000003</v>
          </cell>
          <cell r="AI68">
            <v>-0.28000000000000003</v>
          </cell>
          <cell r="AJ68">
            <v>1.9359999999999999</v>
          </cell>
          <cell r="AK68">
            <v>3.5529999999999999</v>
          </cell>
          <cell r="AL68">
            <v>4.6520000000000001</v>
          </cell>
          <cell r="AM68">
            <v>4.8220000000000001</v>
          </cell>
          <cell r="AN68">
            <v>5.0270000000000001</v>
          </cell>
          <cell r="AO68">
            <v>19.808</v>
          </cell>
          <cell r="AP68">
            <v>19.902999999999999</v>
          </cell>
          <cell r="AQ68">
            <v>14.433</v>
          </cell>
          <cell r="AR68">
            <v>2.4812469667338668</v>
          </cell>
          <cell r="AS68">
            <v>3.2315312499999997</v>
          </cell>
        </row>
        <row r="69">
          <cell r="A69" t="str">
            <v>Guinea-Bissau</v>
          </cell>
          <cell r="B69" t="str">
            <v>Gross domestic product, constant prices</v>
          </cell>
          <cell r="C69" t="str">
            <v>Percent change</v>
          </cell>
          <cell r="E69" t="str">
            <v>See notes for:  Gross domestic product, constant prices (National currency).</v>
          </cell>
          <cell r="F69" t="str">
            <v>n/a</v>
          </cell>
          <cell r="G69">
            <v>-0.498</v>
          </cell>
          <cell r="H69">
            <v>4.2</v>
          </cell>
          <cell r="I69">
            <v>-3.4</v>
          </cell>
          <cell r="J69">
            <v>5.5</v>
          </cell>
          <cell r="K69">
            <v>4.3</v>
          </cell>
          <cell r="L69">
            <v>-1</v>
          </cell>
          <cell r="M69">
            <v>5.6</v>
          </cell>
          <cell r="N69">
            <v>1.958</v>
          </cell>
          <cell r="O69">
            <v>2.9249999999999998</v>
          </cell>
          <cell r="P69">
            <v>4.58</v>
          </cell>
          <cell r="Q69">
            <v>5.0990000000000002</v>
          </cell>
          <cell r="R69">
            <v>1.0509999999999999</v>
          </cell>
          <cell r="S69">
            <v>2.0510000000000002</v>
          </cell>
          <cell r="T69">
            <v>3.153</v>
          </cell>
          <cell r="U69">
            <v>4.415</v>
          </cell>
          <cell r="V69">
            <v>4.5960000000000001</v>
          </cell>
          <cell r="W69">
            <v>6.5030000000000001</v>
          </cell>
          <cell r="X69">
            <v>-27.155000000000001</v>
          </cell>
          <cell r="Y69">
            <v>7.6360000000000001</v>
          </cell>
          <cell r="Z69">
            <v>7.51</v>
          </cell>
          <cell r="AA69">
            <v>1.968</v>
          </cell>
          <cell r="AB69">
            <v>-1.3480000000000001</v>
          </cell>
          <cell r="AC69">
            <v>0.39100000000000001</v>
          </cell>
          <cell r="AD69">
            <v>2.843</v>
          </cell>
          <cell r="AE69">
            <v>4.3</v>
          </cell>
          <cell r="AF69">
            <v>2.1360000000000001</v>
          </cell>
          <cell r="AG69">
            <v>3.202</v>
          </cell>
          <cell r="AH69">
            <v>3.222</v>
          </cell>
          <cell r="AI69">
            <v>2.996</v>
          </cell>
          <cell r="AJ69">
            <v>3.4729999999999999</v>
          </cell>
          <cell r="AK69">
            <v>5.3390000000000004</v>
          </cell>
          <cell r="AL69">
            <v>4.4669999999999996</v>
          </cell>
          <cell r="AM69">
            <v>4.7450000000000001</v>
          </cell>
          <cell r="AN69">
            <v>4.7169999999999996</v>
          </cell>
          <cell r="AO69">
            <v>4.6870000000000003</v>
          </cell>
          <cell r="AP69">
            <v>4.7050000000000001</v>
          </cell>
          <cell r="AQ69">
            <v>4.5</v>
          </cell>
          <cell r="AR69">
            <v>36.005066223655923</v>
          </cell>
          <cell r="AS69">
            <v>2.1789032258064518</v>
          </cell>
        </row>
        <row r="70">
          <cell r="A70" t="str">
            <v>Guyana</v>
          </cell>
          <cell r="B70" t="str">
            <v>Gross domestic product, constant prices</v>
          </cell>
          <cell r="C70" t="str">
            <v>Percent change</v>
          </cell>
          <cell r="E70" t="str">
            <v>See notes for:  Gross domestic product, constant prices (National currency).</v>
          </cell>
          <cell r="F70">
            <v>-2.0760000000000001</v>
          </cell>
          <cell r="G70">
            <v>0.56200000000000006</v>
          </cell>
          <cell r="H70">
            <v>-8.8840000000000003</v>
          </cell>
          <cell r="I70">
            <v>-11.497</v>
          </cell>
          <cell r="J70">
            <v>2.1339999999999999</v>
          </cell>
          <cell r="K70">
            <v>0.36599999999999999</v>
          </cell>
          <cell r="L70">
            <v>-0.23400000000000001</v>
          </cell>
          <cell r="M70">
            <v>-0.13</v>
          </cell>
          <cell r="N70">
            <v>-5.9809999999999999</v>
          </cell>
          <cell r="O70">
            <v>-4.944</v>
          </cell>
          <cell r="P70">
            <v>-3.01</v>
          </cell>
          <cell r="Q70">
            <v>6.0259999999999998</v>
          </cell>
          <cell r="R70">
            <v>7.758</v>
          </cell>
          <cell r="S70">
            <v>8.2010000000000005</v>
          </cell>
          <cell r="T70">
            <v>8.4819999999999993</v>
          </cell>
          <cell r="U70">
            <v>5.0549999999999997</v>
          </cell>
          <cell r="V70">
            <v>7.9560000000000004</v>
          </cell>
          <cell r="W70">
            <v>6.1849999999999996</v>
          </cell>
          <cell r="X70">
            <v>-1.7070000000000001</v>
          </cell>
          <cell r="Y70">
            <v>2.9860000000000002</v>
          </cell>
          <cell r="Z70">
            <v>-1.345</v>
          </cell>
          <cell r="AA70">
            <v>2.2599999999999998</v>
          </cell>
          <cell r="AB70">
            <v>1.149</v>
          </cell>
          <cell r="AC70">
            <v>-0.65200000000000002</v>
          </cell>
          <cell r="AD70">
            <v>1.5660000000000001</v>
          </cell>
          <cell r="AE70">
            <v>-1.9419999999999999</v>
          </cell>
          <cell r="AF70">
            <v>5.1269999999999998</v>
          </cell>
          <cell r="AG70">
            <v>7.0209999999999999</v>
          </cell>
          <cell r="AH70">
            <v>1.976</v>
          </cell>
          <cell r="AI70">
            <v>3.319</v>
          </cell>
          <cell r="AJ70">
            <v>4.3710000000000004</v>
          </cell>
          <cell r="AK70">
            <v>4.21</v>
          </cell>
          <cell r="AL70">
            <v>3.8620000000000001</v>
          </cell>
          <cell r="AM70">
            <v>6.306</v>
          </cell>
          <cell r="AN70">
            <v>6.1150000000000002</v>
          </cell>
          <cell r="AO70">
            <v>5.9850000000000003</v>
          </cell>
          <cell r="AP70">
            <v>2.109</v>
          </cell>
          <cell r="AQ70">
            <v>3.2280000000000002</v>
          </cell>
          <cell r="AR70">
            <v>24.040928370967752</v>
          </cell>
          <cell r="AS70">
            <v>1.384625</v>
          </cell>
        </row>
        <row r="71">
          <cell r="A71" t="str">
            <v>Haiti</v>
          </cell>
          <cell r="B71" t="str">
            <v>Gross domestic product, constant prices</v>
          </cell>
          <cell r="C71" t="str">
            <v>Percent change</v>
          </cell>
          <cell r="E71" t="str">
            <v>See notes for:  Gross domestic product, constant prices (National currency).</v>
          </cell>
          <cell r="F71">
            <v>7.3449999999999998</v>
          </cell>
          <cell r="G71">
            <v>1.056</v>
          </cell>
          <cell r="H71">
            <v>-2.7970000000000002</v>
          </cell>
          <cell r="I71">
            <v>-1.5</v>
          </cell>
          <cell r="J71">
            <v>0.20100000000000001</v>
          </cell>
          <cell r="K71">
            <v>0.75700000000000001</v>
          </cell>
          <cell r="L71">
            <v>0.27300000000000002</v>
          </cell>
          <cell r="M71">
            <v>-0.432</v>
          </cell>
          <cell r="N71">
            <v>0.55900000000000005</v>
          </cell>
          <cell r="O71">
            <v>-1.131</v>
          </cell>
          <cell r="P71">
            <v>-0.44</v>
          </cell>
          <cell r="Q71">
            <v>1.262</v>
          </cell>
          <cell r="R71">
            <v>-2.2509999999999999</v>
          </cell>
          <cell r="S71">
            <v>-4.9219999999999997</v>
          </cell>
          <cell r="T71">
            <v>-11.603</v>
          </cell>
          <cell r="U71">
            <v>9.9</v>
          </cell>
          <cell r="V71">
            <v>4.1429999999999998</v>
          </cell>
          <cell r="W71">
            <v>2.7050000000000001</v>
          </cell>
          <cell r="X71">
            <v>2.1819999999999999</v>
          </cell>
          <cell r="Y71">
            <v>2.71</v>
          </cell>
          <cell r="Z71">
            <v>0.87</v>
          </cell>
          <cell r="AA71">
            <v>-1.044</v>
          </cell>
          <cell r="AB71">
            <v>-0.251</v>
          </cell>
          <cell r="AC71">
            <v>0.36399999999999999</v>
          </cell>
          <cell r="AD71">
            <v>-3.5230000000000001</v>
          </cell>
          <cell r="AE71">
            <v>1.8049999999999999</v>
          </cell>
          <cell r="AF71">
            <v>2.2490000000000001</v>
          </cell>
          <cell r="AG71">
            <v>3.343</v>
          </cell>
          <cell r="AH71">
            <v>0.84399999999999997</v>
          </cell>
          <cell r="AI71">
            <v>2.8780000000000001</v>
          </cell>
          <cell r="AJ71">
            <v>-5.4160000000000004</v>
          </cell>
          <cell r="AK71">
            <v>5.59</v>
          </cell>
          <cell r="AL71">
            <v>7.8</v>
          </cell>
          <cell r="AM71">
            <v>6.9279999999999999</v>
          </cell>
          <cell r="AN71">
            <v>6.2</v>
          </cell>
          <cell r="AO71">
            <v>6</v>
          </cell>
          <cell r="AP71">
            <v>5.4859999999999998</v>
          </cell>
          <cell r="AQ71">
            <v>5</v>
          </cell>
          <cell r="AR71">
            <v>14.958155415322583</v>
          </cell>
          <cell r="AS71">
            <v>0.49143749999999992</v>
          </cell>
        </row>
        <row r="72">
          <cell r="A72" t="str">
            <v>Honduras</v>
          </cell>
          <cell r="B72" t="str">
            <v>Gross domestic product, constant prices</v>
          </cell>
          <cell r="C72" t="str">
            <v>Percent change</v>
          </cell>
          <cell r="E72" t="str">
            <v>See notes for:  Gross domestic product, constant prices (National currency).</v>
          </cell>
          <cell r="F72">
            <v>0.66800000000000004</v>
          </cell>
          <cell r="G72">
            <v>2.5329999999999999</v>
          </cell>
          <cell r="H72">
            <v>-1.391</v>
          </cell>
          <cell r="I72">
            <v>-0.92400000000000004</v>
          </cell>
          <cell r="J72">
            <v>4.3460000000000001</v>
          </cell>
          <cell r="K72">
            <v>4.1879999999999997</v>
          </cell>
          <cell r="L72">
            <v>0.72299999999999998</v>
          </cell>
          <cell r="M72">
            <v>6.0309999999999997</v>
          </cell>
          <cell r="N72">
            <v>4.6100000000000003</v>
          </cell>
          <cell r="O72">
            <v>4.3259999999999996</v>
          </cell>
          <cell r="P72">
            <v>9.7000000000000003E-2</v>
          </cell>
          <cell r="Q72">
            <v>3.2519999999999998</v>
          </cell>
          <cell r="R72">
            <v>5.6239999999999997</v>
          </cell>
          <cell r="S72">
            <v>6.23</v>
          </cell>
          <cell r="T72">
            <v>-1.3029999999999999</v>
          </cell>
          <cell r="U72">
            <v>4.08</v>
          </cell>
          <cell r="V72">
            <v>3.5779999999999998</v>
          </cell>
          <cell r="W72">
            <v>4.9939999999999998</v>
          </cell>
          <cell r="X72">
            <v>2.9020000000000001</v>
          </cell>
          <cell r="Y72">
            <v>-1.89</v>
          </cell>
          <cell r="Z72">
            <v>5.7480000000000002</v>
          </cell>
          <cell r="AA72">
            <v>2.7229999999999999</v>
          </cell>
          <cell r="AB72">
            <v>3.754</v>
          </cell>
          <cell r="AC72">
            <v>4.5469999999999997</v>
          </cell>
          <cell r="AD72">
            <v>6.2320000000000002</v>
          </cell>
          <cell r="AE72">
            <v>6.0510000000000002</v>
          </cell>
          <cell r="AF72">
            <v>6.65</v>
          </cell>
          <cell r="AG72">
            <v>6.2249999999999996</v>
          </cell>
          <cell r="AH72">
            <v>4.1159999999999997</v>
          </cell>
          <cell r="AI72">
            <v>-2.1309999999999998</v>
          </cell>
          <cell r="AJ72">
            <v>2.774</v>
          </cell>
          <cell r="AK72">
            <v>3.6150000000000002</v>
          </cell>
          <cell r="AL72">
            <v>3.4670000000000001</v>
          </cell>
          <cell r="AM72">
            <v>3.5</v>
          </cell>
          <cell r="AN72">
            <v>3.8</v>
          </cell>
          <cell r="AO72">
            <v>4</v>
          </cell>
          <cell r="AP72">
            <v>4</v>
          </cell>
          <cell r="AQ72">
            <v>4</v>
          </cell>
          <cell r="AR72">
            <v>6.985519479838711</v>
          </cell>
          <cell r="AS72">
            <v>3.2180624999999998</v>
          </cell>
        </row>
        <row r="73">
          <cell r="A73" t="str">
            <v>Hong Kong SAR</v>
          </cell>
          <cell r="B73" t="str">
            <v>Gross domestic product, constant prices</v>
          </cell>
          <cell r="C73" t="str">
            <v>Percent change</v>
          </cell>
          <cell r="E73" t="str">
            <v>See notes for:  Gross domestic product, constant prices (National currency).</v>
          </cell>
          <cell r="F73">
            <v>10.34</v>
          </cell>
          <cell r="G73">
            <v>9.3889999999999993</v>
          </cell>
          <cell r="H73">
            <v>2.9830000000000001</v>
          </cell>
          <cell r="I73">
            <v>5.92</v>
          </cell>
          <cell r="J73">
            <v>9.9049999999999994</v>
          </cell>
          <cell r="K73">
            <v>0.71499999999999997</v>
          </cell>
          <cell r="L73">
            <v>11.037000000000001</v>
          </cell>
          <cell r="M73">
            <v>13.406000000000001</v>
          </cell>
          <cell r="N73">
            <v>8.4450000000000003</v>
          </cell>
          <cell r="O73">
            <v>2.222</v>
          </cell>
          <cell r="P73">
            <v>3.8980000000000001</v>
          </cell>
          <cell r="Q73">
            <v>5.694</v>
          </cell>
          <cell r="R73">
            <v>6.093</v>
          </cell>
          <cell r="S73">
            <v>6.0430000000000001</v>
          </cell>
          <cell r="T73">
            <v>6.0129999999999999</v>
          </cell>
          <cell r="U73">
            <v>2.2930000000000001</v>
          </cell>
          <cell r="V73">
            <v>4.1929999999999996</v>
          </cell>
          <cell r="W73">
            <v>5.056</v>
          </cell>
          <cell r="X73">
            <v>-6.0259999999999998</v>
          </cell>
          <cell r="Y73">
            <v>2.556</v>
          </cell>
          <cell r="Z73">
            <v>7.9509999999999996</v>
          </cell>
          <cell r="AA73">
            <v>0.497</v>
          </cell>
          <cell r="AB73">
            <v>1.841</v>
          </cell>
          <cell r="AC73">
            <v>3.0059999999999998</v>
          </cell>
          <cell r="AD73">
            <v>8.4670000000000005</v>
          </cell>
          <cell r="AE73">
            <v>7.0819999999999999</v>
          </cell>
          <cell r="AF73">
            <v>7.02</v>
          </cell>
          <cell r="AG73">
            <v>6.3890000000000002</v>
          </cell>
          <cell r="AH73">
            <v>2.306</v>
          </cell>
          <cell r="AI73">
            <v>-2.6469999999999998</v>
          </cell>
          <cell r="AJ73">
            <v>7.0419999999999998</v>
          </cell>
          <cell r="AK73">
            <v>4.9720000000000004</v>
          </cell>
          <cell r="AL73">
            <v>2.5659999999999998</v>
          </cell>
          <cell r="AM73">
            <v>4.2329999999999997</v>
          </cell>
          <cell r="AN73">
            <v>4.3029999999999999</v>
          </cell>
          <cell r="AO73">
            <v>4.335</v>
          </cell>
          <cell r="AP73">
            <v>4.3689999999999998</v>
          </cell>
          <cell r="AQ73">
            <v>4.3810000000000002</v>
          </cell>
          <cell r="AR73">
            <v>16.032987490927397</v>
          </cell>
          <cell r="AS73">
            <v>5.1281562500000017</v>
          </cell>
        </row>
        <row r="74">
          <cell r="A74" t="str">
            <v>Hungary</v>
          </cell>
          <cell r="B74" t="str">
            <v>Gross domestic product, constant prices</v>
          </cell>
          <cell r="C74" t="str">
            <v>Percent change</v>
          </cell>
          <cell r="E74" t="str">
            <v>See notes for:  Gross domestic product, constant prices (National currency).</v>
          </cell>
          <cell r="F74">
            <v>0.215</v>
          </cell>
          <cell r="G74">
            <v>2.867</v>
          </cell>
          <cell r="H74">
            <v>2.8410000000000002</v>
          </cell>
          <cell r="I74">
            <v>0.72299999999999998</v>
          </cell>
          <cell r="J74">
            <v>2.6579999999999999</v>
          </cell>
          <cell r="K74">
            <v>-0.253</v>
          </cell>
          <cell r="L74">
            <v>1.5349999999999999</v>
          </cell>
          <cell r="M74">
            <v>4.0510000000000002</v>
          </cell>
          <cell r="N74">
            <v>-6.5000000000000002E-2</v>
          </cell>
          <cell r="O74">
            <v>0.73599999999999999</v>
          </cell>
          <cell r="P74">
            <v>-3.4969999999999999</v>
          </cell>
          <cell r="Q74">
            <v>-11.891999999999999</v>
          </cell>
          <cell r="R74">
            <v>-3.0640000000000001</v>
          </cell>
          <cell r="S74">
            <v>-0.57599999999999996</v>
          </cell>
          <cell r="T74">
            <v>2.9470000000000001</v>
          </cell>
          <cell r="U74">
            <v>2.5409999999999999</v>
          </cell>
          <cell r="V74">
            <v>0.2</v>
          </cell>
          <cell r="W74">
            <v>3.1</v>
          </cell>
          <cell r="X74">
            <v>4.0999999999999996</v>
          </cell>
          <cell r="Y74">
            <v>3.2</v>
          </cell>
          <cell r="Z74">
            <v>4.2</v>
          </cell>
          <cell r="AA74">
            <v>3.7</v>
          </cell>
          <cell r="AB74">
            <v>4.5</v>
          </cell>
          <cell r="AC74">
            <v>3.9</v>
          </cell>
          <cell r="AD74">
            <v>4.8</v>
          </cell>
          <cell r="AE74">
            <v>4</v>
          </cell>
          <cell r="AF74">
            <v>3.9</v>
          </cell>
          <cell r="AG74">
            <v>0.1</v>
          </cell>
          <cell r="AH74">
            <v>0.9</v>
          </cell>
          <cell r="AI74">
            <v>-6.8</v>
          </cell>
          <cell r="AJ74">
            <v>1.27</v>
          </cell>
          <cell r="AK74">
            <v>1.6950000000000001</v>
          </cell>
          <cell r="AL74">
            <v>7.0000000000000001E-3</v>
          </cell>
          <cell r="AM74">
            <v>1.8029999999999999</v>
          </cell>
          <cell r="AN74">
            <v>2.0110000000000001</v>
          </cell>
          <cell r="AO74">
            <v>2.2589999999999999</v>
          </cell>
          <cell r="AP74">
            <v>2.2069999999999999</v>
          </cell>
          <cell r="AQ74">
            <v>2.194</v>
          </cell>
          <cell r="AR74">
            <v>12.409685790322575</v>
          </cell>
          <cell r="AS74">
            <v>1.2041250000000001</v>
          </cell>
        </row>
        <row r="75">
          <cell r="A75" t="str">
            <v>Iceland</v>
          </cell>
          <cell r="B75" t="str">
            <v>Gross domestic product, constant prices</v>
          </cell>
          <cell r="C75" t="str">
            <v>Percent change</v>
          </cell>
          <cell r="E75" t="str">
            <v>See notes for:  Gross domestic product, constant prices (National currency).</v>
          </cell>
          <cell r="F75">
            <v>7.21</v>
          </cell>
          <cell r="G75">
            <v>4.2649999999999997</v>
          </cell>
          <cell r="H75">
            <v>2.1539999999999999</v>
          </cell>
          <cell r="I75">
            <v>-2.1509999999999998</v>
          </cell>
          <cell r="J75">
            <v>4.1289999999999996</v>
          </cell>
          <cell r="K75">
            <v>3.2930000000000001</v>
          </cell>
          <cell r="L75">
            <v>6.27</v>
          </cell>
          <cell r="M75">
            <v>8.5459999999999994</v>
          </cell>
          <cell r="N75">
            <v>-0.09</v>
          </cell>
          <cell r="O75">
            <v>0.25800000000000001</v>
          </cell>
          <cell r="P75">
            <v>1.169</v>
          </cell>
          <cell r="Q75">
            <v>-0.224</v>
          </cell>
          <cell r="R75">
            <v>-3.3740000000000001</v>
          </cell>
          <cell r="S75">
            <v>1.3129999999999999</v>
          </cell>
          <cell r="T75">
            <v>3.609</v>
          </cell>
          <cell r="U75">
            <v>0.11700000000000001</v>
          </cell>
          <cell r="V75">
            <v>4.7850000000000001</v>
          </cell>
          <cell r="W75">
            <v>4.9130000000000003</v>
          </cell>
          <cell r="X75">
            <v>6.3170000000000002</v>
          </cell>
          <cell r="Y75">
            <v>4.0940000000000003</v>
          </cell>
          <cell r="Z75">
            <v>4.3220000000000001</v>
          </cell>
          <cell r="AA75">
            <v>3.9220000000000002</v>
          </cell>
          <cell r="AB75">
            <v>0.13900000000000001</v>
          </cell>
          <cell r="AC75">
            <v>2.4340000000000002</v>
          </cell>
          <cell r="AD75">
            <v>7.8360000000000003</v>
          </cell>
          <cell r="AE75">
            <v>7.23</v>
          </cell>
          <cell r="AF75">
            <v>4.7089999999999996</v>
          </cell>
          <cell r="AG75">
            <v>5.9850000000000003</v>
          </cell>
          <cell r="AH75">
            <v>1.27</v>
          </cell>
          <cell r="AI75">
            <v>-6.8070000000000004</v>
          </cell>
          <cell r="AJ75">
            <v>-4.024</v>
          </cell>
          <cell r="AK75">
            <v>3.0510000000000002</v>
          </cell>
          <cell r="AL75">
            <v>2.4249999999999998</v>
          </cell>
          <cell r="AM75">
            <v>2.5830000000000002</v>
          </cell>
          <cell r="AN75">
            <v>2.1619999999999999</v>
          </cell>
          <cell r="AO75">
            <v>2.5960000000000001</v>
          </cell>
          <cell r="AP75">
            <v>2.6880000000000002</v>
          </cell>
          <cell r="AQ75">
            <v>2.8929999999999998</v>
          </cell>
          <cell r="AR75">
            <v>12.948467028225808</v>
          </cell>
          <cell r="AS75">
            <v>2.7084374999999996</v>
          </cell>
        </row>
        <row r="76">
          <cell r="A76" t="str">
            <v>India</v>
          </cell>
          <cell r="B76" t="str">
            <v>Gross domestic product, constant prices</v>
          </cell>
          <cell r="C76" t="str">
            <v>Percent change</v>
          </cell>
          <cell r="E76" t="str">
            <v>See notes for:  Gross domestic product, constant prices (National currency).</v>
          </cell>
          <cell r="F76">
            <v>3.6259999999999999</v>
          </cell>
          <cell r="G76">
            <v>6.1760000000000002</v>
          </cell>
          <cell r="H76">
            <v>4.0720000000000001</v>
          </cell>
          <cell r="I76">
            <v>6.3650000000000002</v>
          </cell>
          <cell r="J76">
            <v>4.6470000000000002</v>
          </cell>
          <cell r="K76">
            <v>4.891</v>
          </cell>
          <cell r="L76">
            <v>4.88</v>
          </cell>
          <cell r="M76">
            <v>4.1529999999999996</v>
          </cell>
          <cell r="N76">
            <v>8.2579999999999991</v>
          </cell>
          <cell r="O76">
            <v>6.8109999999999999</v>
          </cell>
          <cell r="P76">
            <v>5.63</v>
          </cell>
          <cell r="Q76">
            <v>2.1360000000000001</v>
          </cell>
          <cell r="R76">
            <v>4.3849999999999998</v>
          </cell>
          <cell r="S76">
            <v>4.9379999999999997</v>
          </cell>
          <cell r="T76">
            <v>6.1989999999999998</v>
          </cell>
          <cell r="U76">
            <v>7.3520000000000003</v>
          </cell>
          <cell r="V76">
            <v>7.56</v>
          </cell>
          <cell r="W76">
            <v>6.57</v>
          </cell>
          <cell r="X76">
            <v>6.0739999999999998</v>
          </cell>
          <cell r="Y76">
            <v>5.3970000000000002</v>
          </cell>
          <cell r="Z76">
            <v>5.1580000000000004</v>
          </cell>
          <cell r="AA76">
            <v>3.8849999999999998</v>
          </cell>
          <cell r="AB76">
            <v>4.5579999999999998</v>
          </cell>
          <cell r="AC76">
            <v>6.8520000000000003</v>
          </cell>
          <cell r="AD76">
            <v>7.5910000000000002</v>
          </cell>
          <cell r="AE76">
            <v>9.0329999999999995</v>
          </cell>
          <cell r="AF76">
            <v>9.5299999999999994</v>
          </cell>
          <cell r="AG76">
            <v>9.9909999999999997</v>
          </cell>
          <cell r="AH76">
            <v>6.1859999999999999</v>
          </cell>
          <cell r="AI76">
            <v>6.5789999999999997</v>
          </cell>
          <cell r="AJ76">
            <v>10.622999999999999</v>
          </cell>
          <cell r="AK76">
            <v>7.2409999999999997</v>
          </cell>
          <cell r="AL76">
            <v>6.8579999999999997</v>
          </cell>
          <cell r="AM76">
            <v>7.2919999999999998</v>
          </cell>
          <cell r="AN76">
            <v>7.5460000000000003</v>
          </cell>
          <cell r="AO76">
            <v>7.7160000000000002</v>
          </cell>
          <cell r="AP76">
            <v>7.78</v>
          </cell>
          <cell r="AQ76">
            <v>8.0879999999999992</v>
          </cell>
          <cell r="AR76">
            <v>3.7836711199596529</v>
          </cell>
          <cell r="AS76">
            <v>6.1670937500000012</v>
          </cell>
        </row>
        <row r="77">
          <cell r="A77" t="str">
            <v>Indonesia</v>
          </cell>
          <cell r="B77" t="str">
            <v>Gross domestic product, constant prices</v>
          </cell>
          <cell r="C77" t="str">
            <v>Percent change</v>
          </cell>
          <cell r="E77" t="str">
            <v>See notes for:  Gross domestic product, constant prices (National currency).</v>
          </cell>
          <cell r="F77">
            <v>9.8800000000000008</v>
          </cell>
          <cell r="G77">
            <v>7.6040000000000001</v>
          </cell>
          <cell r="H77">
            <v>2.246</v>
          </cell>
          <cell r="I77">
            <v>4.1929999999999996</v>
          </cell>
          <cell r="J77">
            <v>6.9749999999999996</v>
          </cell>
          <cell r="K77">
            <v>2.4630000000000001</v>
          </cell>
          <cell r="L77">
            <v>5.8760000000000003</v>
          </cell>
          <cell r="M77">
            <v>4.9260000000000002</v>
          </cell>
          <cell r="N77">
            <v>5.78</v>
          </cell>
          <cell r="O77">
            <v>7.4569999999999999</v>
          </cell>
          <cell r="P77">
            <v>7.2409999999999997</v>
          </cell>
          <cell r="Q77">
            <v>6.95</v>
          </cell>
          <cell r="R77">
            <v>6.46</v>
          </cell>
          <cell r="S77">
            <v>7.9960000000000004</v>
          </cell>
          <cell r="T77">
            <v>7.54</v>
          </cell>
          <cell r="U77">
            <v>8.2200000000000006</v>
          </cell>
          <cell r="V77">
            <v>7.8179999999999996</v>
          </cell>
          <cell r="W77">
            <v>4.7</v>
          </cell>
          <cell r="X77">
            <v>-13.127000000000001</v>
          </cell>
          <cell r="Y77">
            <v>0.79100000000000004</v>
          </cell>
          <cell r="Z77">
            <v>4.1989999999999998</v>
          </cell>
          <cell r="AA77">
            <v>3.6429999999999998</v>
          </cell>
          <cell r="AB77">
            <v>4.4989999999999997</v>
          </cell>
          <cell r="AC77">
            <v>4.78</v>
          </cell>
          <cell r="AD77">
            <v>5.0309999999999997</v>
          </cell>
          <cell r="AE77">
            <v>5.6929999999999996</v>
          </cell>
          <cell r="AF77">
            <v>5.5010000000000003</v>
          </cell>
          <cell r="AG77">
            <v>6.3449999999999998</v>
          </cell>
          <cell r="AH77">
            <v>6.0140000000000002</v>
          </cell>
          <cell r="AI77">
            <v>4.6289999999999996</v>
          </cell>
          <cell r="AJ77">
            <v>6.1950000000000003</v>
          </cell>
          <cell r="AK77">
            <v>6.4569999999999999</v>
          </cell>
          <cell r="AL77">
            <v>6.1</v>
          </cell>
          <cell r="AM77">
            <v>6.601</v>
          </cell>
          <cell r="AN77">
            <v>6.899</v>
          </cell>
          <cell r="AO77">
            <v>7</v>
          </cell>
          <cell r="AP77">
            <v>7</v>
          </cell>
          <cell r="AQ77">
            <v>7</v>
          </cell>
          <cell r="AR77">
            <v>14.740004773185492</v>
          </cell>
          <cell r="AS77">
            <v>5.1554687499999998</v>
          </cell>
        </row>
        <row r="78">
          <cell r="A78" t="str">
            <v>Iran</v>
          </cell>
          <cell r="B78" t="str">
            <v>Gross domestic product, constant prices</v>
          </cell>
          <cell r="C78" t="str">
            <v>Percent change</v>
          </cell>
          <cell r="E78" t="str">
            <v>See notes for:  Gross domestic product, constant prices (National currency).</v>
          </cell>
          <cell r="F78">
            <v>-14.927</v>
          </cell>
          <cell r="G78">
            <v>7.8879999999999999</v>
          </cell>
          <cell r="H78">
            <v>14.403</v>
          </cell>
          <cell r="I78">
            <v>10.297000000000001</v>
          </cell>
          <cell r="J78">
            <v>3.3260000000000001</v>
          </cell>
          <cell r="K78">
            <v>4.1920000000000002</v>
          </cell>
          <cell r="L78">
            <v>-9.3460000000000001</v>
          </cell>
          <cell r="M78">
            <v>-2.1829999999999998</v>
          </cell>
          <cell r="N78">
            <v>-14.06</v>
          </cell>
          <cell r="O78">
            <v>6.2009999999999996</v>
          </cell>
          <cell r="P78">
            <v>19.61</v>
          </cell>
          <cell r="Q78">
            <v>12.593999999999999</v>
          </cell>
          <cell r="R78">
            <v>4.2510000000000003</v>
          </cell>
          <cell r="S78">
            <v>-1.5760000000000001</v>
          </cell>
          <cell r="T78">
            <v>-0.35099999999999998</v>
          </cell>
          <cell r="U78">
            <v>2.653</v>
          </cell>
          <cell r="V78">
            <v>7.101</v>
          </cell>
          <cell r="W78">
            <v>3.3849999999999998</v>
          </cell>
          <cell r="X78">
            <v>2.7410000000000001</v>
          </cell>
          <cell r="Y78">
            <v>1.9339999999999999</v>
          </cell>
          <cell r="Z78">
            <v>5.1429999999999998</v>
          </cell>
          <cell r="AA78">
            <v>3.669</v>
          </cell>
          <cell r="AB78">
            <v>8.1609999999999996</v>
          </cell>
          <cell r="AC78">
            <v>8.0589999999999993</v>
          </cell>
          <cell r="AD78">
            <v>6.0659999999999998</v>
          </cell>
          <cell r="AE78">
            <v>4.6559999999999997</v>
          </cell>
          <cell r="AF78">
            <v>6.2110000000000003</v>
          </cell>
          <cell r="AG78">
            <v>6.367</v>
          </cell>
          <cell r="AH78">
            <v>0.57599999999999996</v>
          </cell>
          <cell r="AI78">
            <v>3.95</v>
          </cell>
          <cell r="AJ78">
            <v>5.899</v>
          </cell>
          <cell r="AK78">
            <v>1.978</v>
          </cell>
          <cell r="AL78">
            <v>0.36199999999999999</v>
          </cell>
          <cell r="AM78">
            <v>1.2669999999999999</v>
          </cell>
          <cell r="AN78">
            <v>1.6539999999999999</v>
          </cell>
          <cell r="AO78">
            <v>1.9830000000000001</v>
          </cell>
          <cell r="AP78">
            <v>1.988</v>
          </cell>
          <cell r="AQ78">
            <v>1.9930000000000001</v>
          </cell>
          <cell r="AR78">
            <v>49.082395274193551</v>
          </cell>
          <cell r="AS78">
            <v>3.7146249999999998</v>
          </cell>
        </row>
        <row r="79">
          <cell r="A79" t="str">
            <v>Iraq</v>
          </cell>
          <cell r="B79" t="str">
            <v>Gross domestic product, constant prices</v>
          </cell>
          <cell r="C79" t="str">
            <v>Percent change</v>
          </cell>
          <cell r="E79" t="str">
            <v>See notes for:  Gross domestic product, constant prices (National currency).</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6.2050000000000001</v>
          </cell>
          <cell r="AG79">
            <v>1.4950000000000001</v>
          </cell>
          <cell r="AH79">
            <v>9.516</v>
          </cell>
          <cell r="AI79">
            <v>4.2130000000000001</v>
          </cell>
          <cell r="AJ79">
            <v>0.84399999999999997</v>
          </cell>
          <cell r="AK79">
            <v>9.9030000000000005</v>
          </cell>
          <cell r="AL79">
            <v>11.148</v>
          </cell>
          <cell r="AM79">
            <v>13.47</v>
          </cell>
          <cell r="AN79">
            <v>11.048999999999999</v>
          </cell>
          <cell r="AO79">
            <v>8.548</v>
          </cell>
          <cell r="AP79">
            <v>9.5060000000000002</v>
          </cell>
          <cell r="AQ79">
            <v>8.7840000000000007</v>
          </cell>
          <cell r="AR79">
            <v>15.054651466666661</v>
          </cell>
        </row>
        <row r="80">
          <cell r="A80" t="str">
            <v>Ireland</v>
          </cell>
          <cell r="B80" t="str">
            <v>Gross domestic product, constant prices</v>
          </cell>
          <cell r="C80" t="str">
            <v>Percent change</v>
          </cell>
          <cell r="E80" t="str">
            <v>See notes for:  Gross domestic product, constant prices (National currency).</v>
          </cell>
          <cell r="F80">
            <v>2.8980000000000001</v>
          </cell>
          <cell r="G80">
            <v>2.5129999999999999</v>
          </cell>
          <cell r="H80">
            <v>1.4930000000000001</v>
          </cell>
          <cell r="I80">
            <v>-0.73</v>
          </cell>
          <cell r="J80">
            <v>3.206</v>
          </cell>
          <cell r="K80">
            <v>1.9470000000000001</v>
          </cell>
          <cell r="L80">
            <v>0.42499999999999999</v>
          </cell>
          <cell r="M80">
            <v>3.64</v>
          </cell>
          <cell r="N80">
            <v>2.9969999999999999</v>
          </cell>
          <cell r="O80">
            <v>5.6139999999999999</v>
          </cell>
          <cell r="P80">
            <v>7.7110000000000003</v>
          </cell>
          <cell r="Q80">
            <v>1.641</v>
          </cell>
          <cell r="R80">
            <v>3.58</v>
          </cell>
          <cell r="S80">
            <v>2.3140000000000001</v>
          </cell>
          <cell r="T80">
            <v>5.8940000000000001</v>
          </cell>
          <cell r="U80">
            <v>8.8800000000000008</v>
          </cell>
          <cell r="V80">
            <v>7.5979999999999999</v>
          </cell>
          <cell r="W80">
            <v>10.917</v>
          </cell>
          <cell r="X80">
            <v>7.8010000000000002</v>
          </cell>
          <cell r="Y80">
            <v>9.9149999999999991</v>
          </cell>
          <cell r="Z80">
            <v>9.298</v>
          </cell>
          <cell r="AA80">
            <v>4.7919999999999998</v>
          </cell>
          <cell r="AB80">
            <v>5.8739999999999997</v>
          </cell>
          <cell r="AC80">
            <v>4.1589999999999998</v>
          </cell>
          <cell r="AD80">
            <v>4.508</v>
          </cell>
          <cell r="AE80">
            <v>5.34</v>
          </cell>
          <cell r="AF80">
            <v>5.3120000000000003</v>
          </cell>
          <cell r="AG80">
            <v>5.1820000000000004</v>
          </cell>
          <cell r="AH80">
            <v>-2.972</v>
          </cell>
          <cell r="AI80">
            <v>-6.9950000000000001</v>
          </cell>
          <cell r="AJ80">
            <v>-0.43</v>
          </cell>
          <cell r="AK80">
            <v>0.70499999999999996</v>
          </cell>
          <cell r="AL80">
            <v>0.52100000000000002</v>
          </cell>
          <cell r="AM80">
            <v>2.0249999999999999</v>
          </cell>
          <cell r="AN80">
            <v>2.4550000000000001</v>
          </cell>
          <cell r="AO80">
            <v>2.84</v>
          </cell>
          <cell r="AP80">
            <v>2.8679999999999999</v>
          </cell>
          <cell r="AQ80">
            <v>2.9089999999999998</v>
          </cell>
          <cell r="AR80">
            <v>14.533620345766126</v>
          </cell>
          <cell r="AS80">
            <v>3.9070937499999991</v>
          </cell>
        </row>
        <row r="81">
          <cell r="A81" t="str">
            <v>Israel</v>
          </cell>
          <cell r="B81" t="str">
            <v>Gross domestic product, constant prices</v>
          </cell>
          <cell r="C81" t="str">
            <v>Percent change</v>
          </cell>
          <cell r="E81" t="str">
            <v>See notes for:  Gross domestic product, constant prices (National currency).</v>
          </cell>
          <cell r="F81">
            <v>3.5680000000000001</v>
          </cell>
          <cell r="G81">
            <v>4.7229999999999999</v>
          </cell>
          <cell r="H81">
            <v>1.4239999999999999</v>
          </cell>
          <cell r="I81">
            <v>2.5859999999999999</v>
          </cell>
          <cell r="J81">
            <v>2.21</v>
          </cell>
          <cell r="K81">
            <v>4.4509999999999996</v>
          </cell>
          <cell r="L81">
            <v>3.5510000000000002</v>
          </cell>
          <cell r="M81">
            <v>7.49</v>
          </cell>
          <cell r="N81">
            <v>3.5640000000000001</v>
          </cell>
          <cell r="O81">
            <v>1.419</v>
          </cell>
          <cell r="P81">
            <v>6.633</v>
          </cell>
          <cell r="Q81">
            <v>4.6180000000000003</v>
          </cell>
          <cell r="R81">
            <v>7.1550000000000002</v>
          </cell>
          <cell r="S81">
            <v>3.7709999999999999</v>
          </cell>
          <cell r="T81">
            <v>7.0110000000000001</v>
          </cell>
          <cell r="U81">
            <v>9.9169999999999998</v>
          </cell>
          <cell r="V81">
            <v>5.49</v>
          </cell>
          <cell r="W81">
            <v>3.3719999999999999</v>
          </cell>
          <cell r="X81">
            <v>4.117</v>
          </cell>
          <cell r="Y81">
            <v>3.3559999999999999</v>
          </cell>
          <cell r="Z81">
            <v>9.2550000000000008</v>
          </cell>
          <cell r="AA81">
            <v>-0.223</v>
          </cell>
          <cell r="AB81">
            <v>-0.57599999999999996</v>
          </cell>
          <cell r="AC81">
            <v>1.512</v>
          </cell>
          <cell r="AD81">
            <v>4.8440000000000003</v>
          </cell>
          <cell r="AE81">
            <v>4.9400000000000004</v>
          </cell>
          <cell r="AF81">
            <v>5.5940000000000003</v>
          </cell>
          <cell r="AG81">
            <v>5.4969999999999999</v>
          </cell>
          <cell r="AH81">
            <v>4.0279999999999996</v>
          </cell>
          <cell r="AI81">
            <v>0.83699999999999997</v>
          </cell>
          <cell r="AJ81">
            <v>4.8460000000000001</v>
          </cell>
          <cell r="AK81">
            <v>4.7069999999999999</v>
          </cell>
          <cell r="AL81">
            <v>2.6659999999999999</v>
          </cell>
          <cell r="AM81">
            <v>3.84</v>
          </cell>
          <cell r="AN81">
            <v>3.8290000000000002</v>
          </cell>
          <cell r="AO81">
            <v>3.6259999999999999</v>
          </cell>
          <cell r="AP81">
            <v>3.5830000000000002</v>
          </cell>
          <cell r="AQ81">
            <v>3.4580000000000002</v>
          </cell>
          <cell r="AR81">
            <v>5.959909466733869</v>
          </cell>
          <cell r="AS81">
            <v>4.2402187499999995</v>
          </cell>
        </row>
        <row r="82">
          <cell r="A82" t="str">
            <v>Italy</v>
          </cell>
          <cell r="B82" t="str">
            <v>Gross domestic product, constant prices</v>
          </cell>
          <cell r="C82" t="str">
            <v>Percent change</v>
          </cell>
          <cell r="E82" t="str">
            <v>See notes for:  Gross domestic product, constant prices (National currency).</v>
          </cell>
          <cell r="F82">
            <v>-1.4139999999999999</v>
          </cell>
          <cell r="G82">
            <v>0.78100000000000003</v>
          </cell>
          <cell r="H82">
            <v>0.66800000000000004</v>
          </cell>
          <cell r="I82">
            <v>0.91300000000000003</v>
          </cell>
          <cell r="J82">
            <v>3.226</v>
          </cell>
          <cell r="K82">
            <v>2.798</v>
          </cell>
          <cell r="L82">
            <v>2.86</v>
          </cell>
          <cell r="M82">
            <v>3.1920000000000002</v>
          </cell>
          <cell r="N82">
            <v>4.194</v>
          </cell>
          <cell r="O82">
            <v>3.3879999999999999</v>
          </cell>
          <cell r="P82">
            <v>2.0529999999999999</v>
          </cell>
          <cell r="Q82">
            <v>1.4350000000000001</v>
          </cell>
          <cell r="R82">
            <v>0.83399999999999996</v>
          </cell>
          <cell r="S82">
            <v>-0.85299999999999998</v>
          </cell>
          <cell r="T82">
            <v>2.1509999999999998</v>
          </cell>
          <cell r="U82">
            <v>2.887</v>
          </cell>
          <cell r="V82">
            <v>1.135</v>
          </cell>
          <cell r="W82">
            <v>1.8660000000000001</v>
          </cell>
          <cell r="X82">
            <v>1.448</v>
          </cell>
          <cell r="Y82">
            <v>1.4510000000000001</v>
          </cell>
          <cell r="Z82">
            <v>3.6539999999999999</v>
          </cell>
          <cell r="AA82">
            <v>1.863</v>
          </cell>
          <cell r="AB82">
            <v>0.45100000000000001</v>
          </cell>
          <cell r="AC82">
            <v>-4.7E-2</v>
          </cell>
          <cell r="AD82">
            <v>1.7310000000000001</v>
          </cell>
          <cell r="AE82">
            <v>0.93100000000000005</v>
          </cell>
          <cell r="AF82">
            <v>2.1989999999999998</v>
          </cell>
          <cell r="AG82">
            <v>1.6830000000000001</v>
          </cell>
          <cell r="AH82">
            <v>-1.1559999999999999</v>
          </cell>
          <cell r="AI82">
            <v>-5.4939999999999998</v>
          </cell>
          <cell r="AJ82">
            <v>1.804</v>
          </cell>
          <cell r="AK82">
            <v>0.43099999999999999</v>
          </cell>
          <cell r="AL82">
            <v>-1.907</v>
          </cell>
          <cell r="AM82">
            <v>-0.28899999999999998</v>
          </cell>
          <cell r="AN82">
            <v>0.501</v>
          </cell>
          <cell r="AO82">
            <v>1.0029999999999999</v>
          </cell>
          <cell r="AP82">
            <v>1.2</v>
          </cell>
          <cell r="AQ82">
            <v>1.2010000000000001</v>
          </cell>
          <cell r="AR82">
            <v>3.3794160796370964</v>
          </cell>
          <cell r="AS82">
            <v>1.3457187500000001</v>
          </cell>
        </row>
        <row r="83">
          <cell r="A83" t="str">
            <v>Jamaica</v>
          </cell>
          <cell r="B83" t="str">
            <v>Gross domestic product, constant prices</v>
          </cell>
          <cell r="C83" t="str">
            <v>Percent change</v>
          </cell>
          <cell r="E83" t="str">
            <v>See notes for:  Gross domestic product, constant prices (National currency).</v>
          </cell>
          <cell r="F83">
            <v>-4.0410000000000004</v>
          </cell>
          <cell r="G83">
            <v>4.42</v>
          </cell>
          <cell r="H83">
            <v>3.08</v>
          </cell>
          <cell r="I83">
            <v>4.1529999999999996</v>
          </cell>
          <cell r="J83">
            <v>0.95</v>
          </cell>
          <cell r="K83">
            <v>-0.9</v>
          </cell>
          <cell r="L83">
            <v>7</v>
          </cell>
          <cell r="M83">
            <v>7.7</v>
          </cell>
          <cell r="N83">
            <v>-3.9929999999999999</v>
          </cell>
          <cell r="O83">
            <v>4.7</v>
          </cell>
          <cell r="P83">
            <v>4.875</v>
          </cell>
          <cell r="Q83">
            <v>0.83399999999999996</v>
          </cell>
          <cell r="R83">
            <v>2.778</v>
          </cell>
          <cell r="S83">
            <v>2.2109999999999999</v>
          </cell>
          <cell r="T83">
            <v>1.875</v>
          </cell>
          <cell r="U83">
            <v>2.5209999999999999</v>
          </cell>
          <cell r="V83">
            <v>-0.24299999999999999</v>
          </cell>
          <cell r="W83">
            <v>-1.595</v>
          </cell>
          <cell r="X83">
            <v>-1.0109999999999999</v>
          </cell>
          <cell r="Y83">
            <v>1.048</v>
          </cell>
          <cell r="Z83">
            <v>0.879</v>
          </cell>
          <cell r="AA83">
            <v>1.345</v>
          </cell>
          <cell r="AB83">
            <v>0.67500000000000004</v>
          </cell>
          <cell r="AC83">
            <v>3.6659999999999999</v>
          </cell>
          <cell r="AD83">
            <v>1.3240000000000001</v>
          </cell>
          <cell r="AE83">
            <v>0.89400000000000002</v>
          </cell>
          <cell r="AF83">
            <v>2.8730000000000002</v>
          </cell>
          <cell r="AG83">
            <v>1.4339999999999999</v>
          </cell>
          <cell r="AH83">
            <v>-0.79200000000000004</v>
          </cell>
          <cell r="AI83">
            <v>-3.0819999999999999</v>
          </cell>
          <cell r="AJ83">
            <v>-1.4379999999999999</v>
          </cell>
          <cell r="AK83">
            <v>1.528</v>
          </cell>
          <cell r="AL83">
            <v>0.998</v>
          </cell>
          <cell r="AM83">
            <v>1.0489999999999999</v>
          </cell>
          <cell r="AN83">
            <v>1.175</v>
          </cell>
          <cell r="AO83">
            <v>1.2749999999999999</v>
          </cell>
          <cell r="AP83">
            <v>1.3</v>
          </cell>
          <cell r="AQ83">
            <v>1.45</v>
          </cell>
          <cell r="AR83">
            <v>7.773942112903228</v>
          </cell>
          <cell r="AS83">
            <v>1.4271249999999991</v>
          </cell>
        </row>
        <row r="84">
          <cell r="A84" t="str">
            <v>Japan</v>
          </cell>
          <cell r="B84" t="str">
            <v>Gross domestic product, constant prices</v>
          </cell>
          <cell r="C84" t="str">
            <v>Percent change</v>
          </cell>
          <cell r="E84" t="str">
            <v>See notes for:  Gross domestic product, constant prices (National currency).</v>
          </cell>
          <cell r="F84">
            <v>3.181</v>
          </cell>
          <cell r="G84">
            <v>4.1769999999999996</v>
          </cell>
          <cell r="H84">
            <v>3.3769999999999998</v>
          </cell>
          <cell r="I84">
            <v>3.0609999999999999</v>
          </cell>
          <cell r="J84">
            <v>4.4640000000000004</v>
          </cell>
          <cell r="K84">
            <v>6.3330000000000002</v>
          </cell>
          <cell r="L84">
            <v>2.831</v>
          </cell>
          <cell r="M84">
            <v>4.1070000000000002</v>
          </cell>
          <cell r="N84">
            <v>7.1470000000000002</v>
          </cell>
          <cell r="O84">
            <v>5.37</v>
          </cell>
          <cell r="P84">
            <v>5.5720000000000001</v>
          </cell>
          <cell r="Q84">
            <v>3.3239999999999998</v>
          </cell>
          <cell r="R84">
            <v>0.81899999999999995</v>
          </cell>
          <cell r="S84">
            <v>0.17100000000000001</v>
          </cell>
          <cell r="T84">
            <v>0.86399999999999999</v>
          </cell>
          <cell r="U84">
            <v>1.9419999999999999</v>
          </cell>
          <cell r="V84">
            <v>2.61</v>
          </cell>
          <cell r="W84">
            <v>1.5960000000000001</v>
          </cell>
          <cell r="X84">
            <v>-2.0030000000000001</v>
          </cell>
          <cell r="Y84">
            <v>-0.19900000000000001</v>
          </cell>
          <cell r="Z84">
            <v>2.2570000000000001</v>
          </cell>
          <cell r="AA84">
            <v>0.35499999999999998</v>
          </cell>
          <cell r="AB84">
            <v>0.28999999999999998</v>
          </cell>
          <cell r="AC84">
            <v>1.6850000000000001</v>
          </cell>
          <cell r="AD84">
            <v>2.3610000000000002</v>
          </cell>
          <cell r="AE84">
            <v>1.3029999999999999</v>
          </cell>
          <cell r="AF84">
            <v>1.6930000000000001</v>
          </cell>
          <cell r="AG84">
            <v>2.1920000000000002</v>
          </cell>
          <cell r="AH84">
            <v>-1.042</v>
          </cell>
          <cell r="AI84">
            <v>-5.5270000000000001</v>
          </cell>
          <cell r="AJ84">
            <v>4.4349999999999996</v>
          </cell>
          <cell r="AK84">
            <v>-0.748</v>
          </cell>
          <cell r="AL84">
            <v>2.0390000000000001</v>
          </cell>
          <cell r="AM84">
            <v>1.7070000000000001</v>
          </cell>
          <cell r="AN84">
            <v>1.532</v>
          </cell>
          <cell r="AO84">
            <v>1.2989999999999999</v>
          </cell>
          <cell r="AP84">
            <v>1.1479999999999999</v>
          </cell>
          <cell r="AQ84">
            <v>1.139</v>
          </cell>
          <cell r="AR84">
            <v>6.5920953508064501</v>
          </cell>
          <cell r="AS84">
            <v>2.1249374999999997</v>
          </cell>
        </row>
        <row r="85">
          <cell r="A85" t="str">
            <v>Jordan</v>
          </cell>
          <cell r="B85" t="str">
            <v>Gross domestic product, constant prices</v>
          </cell>
          <cell r="C85" t="str">
            <v>Percent change</v>
          </cell>
          <cell r="E85" t="str">
            <v>See notes for:  Gross domestic product, constant prices (National currency).</v>
          </cell>
          <cell r="F85">
            <v>11.173</v>
          </cell>
          <cell r="G85">
            <v>17.183</v>
          </cell>
          <cell r="H85">
            <v>7.0259999999999998</v>
          </cell>
          <cell r="I85">
            <v>-2.2130000000000001</v>
          </cell>
          <cell r="J85">
            <v>4.2850000000000001</v>
          </cell>
          <cell r="K85">
            <v>-2.7029999999999998</v>
          </cell>
          <cell r="L85">
            <v>5.5039999999999996</v>
          </cell>
          <cell r="M85">
            <v>2.3250000000000002</v>
          </cell>
          <cell r="N85">
            <v>1.4610000000000001</v>
          </cell>
          <cell r="O85">
            <v>-10.734</v>
          </cell>
          <cell r="P85">
            <v>-0.28000000000000003</v>
          </cell>
          <cell r="Q85">
            <v>1.62</v>
          </cell>
          <cell r="R85">
            <v>14.351000000000001</v>
          </cell>
          <cell r="S85">
            <v>4.4850000000000003</v>
          </cell>
          <cell r="T85">
            <v>4.9790000000000001</v>
          </cell>
          <cell r="U85">
            <v>6.1890000000000001</v>
          </cell>
          <cell r="V85">
            <v>2.0750000000000002</v>
          </cell>
          <cell r="W85">
            <v>3.3220000000000001</v>
          </cell>
          <cell r="X85">
            <v>3.012</v>
          </cell>
          <cell r="Y85">
            <v>3.3820000000000001</v>
          </cell>
          <cell r="Z85">
            <v>4.2519999999999998</v>
          </cell>
          <cell r="AA85">
            <v>5.2690000000000001</v>
          </cell>
          <cell r="AB85">
            <v>5.7859999999999996</v>
          </cell>
          <cell r="AC85">
            <v>4.18</v>
          </cell>
          <cell r="AD85">
            <v>8.5589999999999993</v>
          </cell>
          <cell r="AE85">
            <v>8.1359999999999992</v>
          </cell>
          <cell r="AF85">
            <v>8.093</v>
          </cell>
          <cell r="AG85">
            <v>8.1760000000000002</v>
          </cell>
          <cell r="AH85">
            <v>7.2320000000000002</v>
          </cell>
          <cell r="AI85">
            <v>5.4770000000000003</v>
          </cell>
          <cell r="AJ85">
            <v>2.3109999999999999</v>
          </cell>
          <cell r="AK85">
            <v>2.46</v>
          </cell>
          <cell r="AL85">
            <v>2.75</v>
          </cell>
          <cell r="AM85">
            <v>3</v>
          </cell>
          <cell r="AN85">
            <v>3.3</v>
          </cell>
          <cell r="AO85">
            <v>3.7</v>
          </cell>
          <cell r="AP85">
            <v>4.0999999999999996</v>
          </cell>
          <cell r="AQ85">
            <v>4.4000000000000004</v>
          </cell>
          <cell r="AR85">
            <v>24.952707878024182</v>
          </cell>
          <cell r="AS85">
            <v>4.5741562500000006</v>
          </cell>
        </row>
        <row r="86">
          <cell r="A86" t="str">
            <v>Kazakhstan</v>
          </cell>
          <cell r="B86" t="str">
            <v>Gross domestic product, constant prices</v>
          </cell>
          <cell r="C86" t="str">
            <v>Percent change</v>
          </cell>
          <cell r="E86" t="str">
            <v>See notes for:  Gross domestic product, constant prices (National currency).</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-9.1999999999999993</v>
          </cell>
          <cell r="T86">
            <v>-12.58</v>
          </cell>
          <cell r="U86">
            <v>-8.2639999999999993</v>
          </cell>
          <cell r="V86">
            <v>0.51500000000000001</v>
          </cell>
          <cell r="W86">
            <v>1.613</v>
          </cell>
          <cell r="X86">
            <v>-1.915</v>
          </cell>
          <cell r="Y86">
            <v>2.74</v>
          </cell>
          <cell r="Z86">
            <v>9.8000000000000007</v>
          </cell>
          <cell r="AA86">
            <v>13.5</v>
          </cell>
          <cell r="AB86">
            <v>9.8000000000000007</v>
          </cell>
          <cell r="AC86">
            <v>9.3000000000000007</v>
          </cell>
          <cell r="AD86">
            <v>9.6</v>
          </cell>
          <cell r="AE86">
            <v>9.6999999999999993</v>
          </cell>
          <cell r="AF86">
            <v>10.7</v>
          </cell>
          <cell r="AG86">
            <v>8.9</v>
          </cell>
          <cell r="AH86">
            <v>3.2</v>
          </cell>
          <cell r="AI86">
            <v>1.181</v>
          </cell>
          <cell r="AJ86">
            <v>7.2510000000000003</v>
          </cell>
          <cell r="AK86">
            <v>7.5</v>
          </cell>
          <cell r="AL86">
            <v>5.8650000000000002</v>
          </cell>
          <cell r="AM86">
            <v>6</v>
          </cell>
          <cell r="AN86">
            <v>6.2</v>
          </cell>
          <cell r="AO86">
            <v>6.3</v>
          </cell>
          <cell r="AP86">
            <v>6.3</v>
          </cell>
          <cell r="AQ86">
            <v>6.4</v>
          </cell>
          <cell r="AR86">
            <v>55.742419830409375</v>
          </cell>
          <cell r="AS86">
            <v>3.860052631578947</v>
          </cell>
        </row>
        <row r="87">
          <cell r="A87" t="str">
            <v>Kenya</v>
          </cell>
          <cell r="B87" t="str">
            <v>Gross domestic product, constant prices</v>
          </cell>
          <cell r="C87" t="str">
            <v>Percent change</v>
          </cell>
          <cell r="E87" t="str">
            <v>See notes for:  Gross domestic product, constant prices (National currency).</v>
          </cell>
          <cell r="F87">
            <v>5.5720000000000001</v>
          </cell>
          <cell r="G87">
            <v>4.0999999999999996</v>
          </cell>
          <cell r="H87">
            <v>5.0519999999999996</v>
          </cell>
          <cell r="I87">
            <v>1.593</v>
          </cell>
          <cell r="J87">
            <v>1.6</v>
          </cell>
          <cell r="K87">
            <v>4.0730000000000004</v>
          </cell>
          <cell r="L87">
            <v>6.9820000000000002</v>
          </cell>
          <cell r="M87">
            <v>5.8109999999999999</v>
          </cell>
          <cell r="N87">
            <v>6.0910000000000002</v>
          </cell>
          <cell r="O87">
            <v>4.5540000000000003</v>
          </cell>
          <cell r="P87">
            <v>4.1340000000000003</v>
          </cell>
          <cell r="Q87">
            <v>1.339</v>
          </cell>
          <cell r="R87">
            <v>-1.08</v>
          </cell>
          <cell r="S87">
            <v>-9.5000000000000001E-2</v>
          </cell>
          <cell r="T87">
            <v>2.5310000000000001</v>
          </cell>
          <cell r="U87">
            <v>4.2869999999999999</v>
          </cell>
          <cell r="V87">
            <v>4.0110000000000001</v>
          </cell>
          <cell r="W87">
            <v>0.22</v>
          </cell>
          <cell r="X87">
            <v>3.33</v>
          </cell>
          <cell r="Y87">
            <v>2.407</v>
          </cell>
          <cell r="Z87">
            <v>0.59899999999999998</v>
          </cell>
          <cell r="AA87">
            <v>4.726</v>
          </cell>
          <cell r="AB87">
            <v>0.29899999999999999</v>
          </cell>
          <cell r="AC87">
            <v>2.7850000000000001</v>
          </cell>
          <cell r="AD87">
            <v>4.6159999999999997</v>
          </cell>
          <cell r="AE87">
            <v>5.9809999999999999</v>
          </cell>
          <cell r="AF87">
            <v>6.3259999999999996</v>
          </cell>
          <cell r="AG87">
            <v>6.9930000000000003</v>
          </cell>
          <cell r="AH87">
            <v>1.528</v>
          </cell>
          <cell r="AI87">
            <v>2.645</v>
          </cell>
          <cell r="AJ87">
            <v>5.5519999999999996</v>
          </cell>
          <cell r="AK87">
            <v>5</v>
          </cell>
          <cell r="AL87">
            <v>5.2</v>
          </cell>
          <cell r="AM87">
            <v>5.7009999999999996</v>
          </cell>
          <cell r="AN87">
            <v>6.3120000000000003</v>
          </cell>
          <cell r="AO87">
            <v>6.3230000000000004</v>
          </cell>
          <cell r="AP87">
            <v>6.5190000000000001</v>
          </cell>
          <cell r="AQ87">
            <v>6.5110000000000001</v>
          </cell>
          <cell r="AR87">
            <v>4.9022168669354915</v>
          </cell>
          <cell r="AS87">
            <v>3.5488124999999995</v>
          </cell>
        </row>
        <row r="88">
          <cell r="A88" t="str">
            <v>Kiribati</v>
          </cell>
          <cell r="B88" t="str">
            <v>Gross domestic product, constant prices</v>
          </cell>
          <cell r="C88" t="str">
            <v>Percent change</v>
          </cell>
          <cell r="E88" t="str">
            <v>See notes for:  Gross domestic product, constant prices (National currency).</v>
          </cell>
          <cell r="F88">
            <v>-44.442</v>
          </cell>
          <cell r="G88">
            <v>-3.4830000000000001</v>
          </cell>
          <cell r="H88">
            <v>6.7910000000000004</v>
          </cell>
          <cell r="I88">
            <v>-0.71299999999999997</v>
          </cell>
          <cell r="J88">
            <v>5.024</v>
          </cell>
          <cell r="K88">
            <v>-6.6059999999999999</v>
          </cell>
          <cell r="L88">
            <v>-1.22</v>
          </cell>
          <cell r="M88">
            <v>-9.125</v>
          </cell>
          <cell r="N88">
            <v>18.181999999999999</v>
          </cell>
          <cell r="O88">
            <v>-8.5589999999999993</v>
          </cell>
          <cell r="P88">
            <v>2.133</v>
          </cell>
          <cell r="Q88">
            <v>6.2889999999999997</v>
          </cell>
          <cell r="R88">
            <v>3.1970000000000001</v>
          </cell>
          <cell r="S88">
            <v>2.62</v>
          </cell>
          <cell r="T88">
            <v>4.9470000000000001</v>
          </cell>
          <cell r="U88">
            <v>-1.2569999999999999</v>
          </cell>
          <cell r="V88">
            <v>6.069</v>
          </cell>
          <cell r="W88">
            <v>5.4740000000000002</v>
          </cell>
          <cell r="X88">
            <v>10.968</v>
          </cell>
          <cell r="Y88">
            <v>1.395</v>
          </cell>
          <cell r="Z88">
            <v>4.8819999999999997</v>
          </cell>
          <cell r="AA88">
            <v>-3.2490000000000001</v>
          </cell>
          <cell r="AB88">
            <v>6.7359999999999998</v>
          </cell>
          <cell r="AC88">
            <v>4.1589999999999998</v>
          </cell>
          <cell r="AD88">
            <v>0.24199999999999999</v>
          </cell>
          <cell r="AE88">
            <v>0.33300000000000002</v>
          </cell>
          <cell r="AF88">
            <v>1.2370000000000001</v>
          </cell>
          <cell r="AG88">
            <v>0.45300000000000001</v>
          </cell>
          <cell r="AH88">
            <v>-2.359</v>
          </cell>
          <cell r="AI88">
            <v>-2.35</v>
          </cell>
          <cell r="AJ88">
            <v>1.4</v>
          </cell>
          <cell r="AK88">
            <v>1.8</v>
          </cell>
          <cell r="AL88">
            <v>2.5</v>
          </cell>
          <cell r="AM88">
            <v>3</v>
          </cell>
          <cell r="AN88">
            <v>1.96</v>
          </cell>
          <cell r="AO88">
            <v>1.96</v>
          </cell>
          <cell r="AP88">
            <v>1.96</v>
          </cell>
          <cell r="AQ88">
            <v>1.96</v>
          </cell>
          <cell r="AR88">
            <v>96.099927096774181</v>
          </cell>
          <cell r="AS88">
            <v>0.34275000000000028</v>
          </cell>
        </row>
        <row r="89">
          <cell r="A89" t="str">
            <v>Korea</v>
          </cell>
          <cell r="B89" t="str">
            <v>Gross domestic product, constant prices</v>
          </cell>
          <cell r="C89" t="str">
            <v>Percent change</v>
          </cell>
          <cell r="E89" t="str">
            <v>See notes for:  Gross domestic product, constant prices (National currency).</v>
          </cell>
          <cell r="F89">
            <v>-1.891</v>
          </cell>
          <cell r="G89">
            <v>7.4039999999999999</v>
          </cell>
          <cell r="H89">
            <v>8.2910000000000004</v>
          </cell>
          <cell r="I89">
            <v>12.182</v>
          </cell>
          <cell r="J89">
            <v>9.859</v>
          </cell>
          <cell r="K89">
            <v>7.4710000000000001</v>
          </cell>
          <cell r="L89">
            <v>12.24</v>
          </cell>
          <cell r="M89">
            <v>12.266</v>
          </cell>
          <cell r="N89">
            <v>11.661</v>
          </cell>
          <cell r="O89">
            <v>6.7519999999999998</v>
          </cell>
          <cell r="P89">
            <v>9.2970000000000006</v>
          </cell>
          <cell r="Q89">
            <v>9.7129999999999992</v>
          </cell>
          <cell r="R89">
            <v>5.7649999999999997</v>
          </cell>
          <cell r="S89">
            <v>6.3289999999999997</v>
          </cell>
          <cell r="T89">
            <v>8.7720000000000002</v>
          </cell>
          <cell r="U89">
            <v>8.9309999999999992</v>
          </cell>
          <cell r="V89">
            <v>7.1859999999999999</v>
          </cell>
          <cell r="W89">
            <v>5.7670000000000003</v>
          </cell>
          <cell r="X89">
            <v>-5.7140000000000004</v>
          </cell>
          <cell r="Y89">
            <v>10.731</v>
          </cell>
          <cell r="Z89">
            <v>8.798</v>
          </cell>
          <cell r="AA89">
            <v>3.9729999999999999</v>
          </cell>
          <cell r="AB89">
            <v>7.15</v>
          </cell>
          <cell r="AC89">
            <v>2.8029999999999999</v>
          </cell>
          <cell r="AD89">
            <v>4.6189999999999998</v>
          </cell>
          <cell r="AE89">
            <v>3.9569999999999999</v>
          </cell>
          <cell r="AF89">
            <v>5.1790000000000003</v>
          </cell>
          <cell r="AG89">
            <v>5.1059999999999999</v>
          </cell>
          <cell r="AH89">
            <v>2.298</v>
          </cell>
          <cell r="AI89">
            <v>0.31900000000000001</v>
          </cell>
          <cell r="AJ89">
            <v>6.32</v>
          </cell>
          <cell r="AK89">
            <v>3.6339999999999999</v>
          </cell>
          <cell r="AL89">
            <v>3.548</v>
          </cell>
          <cell r="AM89">
            <v>3.9510000000000001</v>
          </cell>
          <cell r="AN89">
            <v>4.0010000000000003</v>
          </cell>
          <cell r="AO89">
            <v>4.0199999999999996</v>
          </cell>
          <cell r="AP89">
            <v>3.9689999999999999</v>
          </cell>
          <cell r="AQ89">
            <v>3.956</v>
          </cell>
          <cell r="AR89">
            <v>16.556569483870959</v>
          </cell>
          <cell r="AS89">
            <v>6.4739999999999993</v>
          </cell>
        </row>
        <row r="90">
          <cell r="A90" t="str">
            <v>Kosovo</v>
          </cell>
          <cell r="B90" t="str">
            <v>Gross domestic product, constant prices</v>
          </cell>
          <cell r="C90" t="str">
            <v>Percent change</v>
          </cell>
          <cell r="E90" t="str">
            <v>See notes for:  Gross domestic product, constant prices (National currency).</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v>26.975000000000001</v>
          </cell>
          <cell r="AB90">
            <v>-0.70199999999999996</v>
          </cell>
          <cell r="AC90">
            <v>5.4189999999999996</v>
          </cell>
          <cell r="AD90">
            <v>2.6360000000000001</v>
          </cell>
          <cell r="AE90">
            <v>3.835</v>
          </cell>
          <cell r="AF90">
            <v>3.4220000000000002</v>
          </cell>
          <cell r="AG90">
            <v>6.2629999999999999</v>
          </cell>
          <cell r="AH90">
            <v>6.907</v>
          </cell>
          <cell r="AI90">
            <v>2.9</v>
          </cell>
          <cell r="AJ90">
            <v>3.8959999999999999</v>
          </cell>
          <cell r="AK90">
            <v>4.9550000000000001</v>
          </cell>
          <cell r="AL90">
            <v>3.76</v>
          </cell>
          <cell r="AM90">
            <v>4.0999999999999996</v>
          </cell>
          <cell r="AN90">
            <v>3.24</v>
          </cell>
          <cell r="AO90">
            <v>5</v>
          </cell>
          <cell r="AP90">
            <v>5</v>
          </cell>
          <cell r="AQ90">
            <v>4.5999999999999996</v>
          </cell>
          <cell r="AR90">
            <v>52.385217799999999</v>
          </cell>
        </row>
        <row r="91">
          <cell r="A91" t="str">
            <v>Kuwait</v>
          </cell>
          <cell r="B91" t="str">
            <v>Gross domestic product, constant prices</v>
          </cell>
          <cell r="C91" t="str">
            <v>Percent change</v>
          </cell>
          <cell r="E91" t="str">
            <v>See notes for:  Gross domestic product, constant prices (National currency).</v>
          </cell>
          <cell r="F91">
            <v>-20.364000000000001</v>
          </cell>
          <cell r="G91">
            <v>-18.920999999999999</v>
          </cell>
          <cell r="H91">
            <v>-9.5039999999999996</v>
          </cell>
          <cell r="I91">
            <v>5.2530000000000001</v>
          </cell>
          <cell r="J91">
            <v>5.24</v>
          </cell>
          <cell r="K91">
            <v>-4.258</v>
          </cell>
          <cell r="L91">
            <v>8.5649999999999995</v>
          </cell>
          <cell r="M91">
            <v>8.1419999999999995</v>
          </cell>
          <cell r="N91">
            <v>-10.050000000000001</v>
          </cell>
          <cell r="O91">
            <v>25.896000000000001</v>
          </cell>
          <cell r="P91">
            <v>-26.228999999999999</v>
          </cell>
          <cell r="Q91">
            <v>-41.008000000000003</v>
          </cell>
          <cell r="R91">
            <v>50.688000000000002</v>
          </cell>
          <cell r="S91">
            <v>33.758000000000003</v>
          </cell>
          <cell r="T91">
            <v>8.6270000000000007</v>
          </cell>
          <cell r="U91">
            <v>1.377</v>
          </cell>
          <cell r="V91">
            <v>0.60299999999999998</v>
          </cell>
          <cell r="W91">
            <v>2.4750000000000001</v>
          </cell>
          <cell r="X91">
            <v>3.6629999999999998</v>
          </cell>
          <cell r="Y91">
            <v>-1.7789999999999999</v>
          </cell>
          <cell r="Z91">
            <v>0.127</v>
          </cell>
          <cell r="AA91">
            <v>0.66900000000000004</v>
          </cell>
          <cell r="AB91">
            <v>2.8450000000000002</v>
          </cell>
          <cell r="AC91">
            <v>17.405999999999999</v>
          </cell>
          <cell r="AD91">
            <v>11.169</v>
          </cell>
          <cell r="AE91">
            <v>10.356999999999999</v>
          </cell>
          <cell r="AF91">
            <v>5.2629999999999999</v>
          </cell>
          <cell r="AG91">
            <v>4.4580000000000002</v>
          </cell>
          <cell r="AH91">
            <v>4.9669999999999996</v>
          </cell>
          <cell r="AI91">
            <v>-5.1509999999999998</v>
          </cell>
          <cell r="AJ91">
            <v>3.419</v>
          </cell>
          <cell r="AK91">
            <v>8.1980000000000004</v>
          </cell>
          <cell r="AL91">
            <v>6.5590000000000002</v>
          </cell>
          <cell r="AM91">
            <v>1.845</v>
          </cell>
          <cell r="AN91">
            <v>3.266</v>
          </cell>
          <cell r="AO91">
            <v>3.895</v>
          </cell>
          <cell r="AP91">
            <v>3.911</v>
          </cell>
          <cell r="AQ91">
            <v>3.9359999999999999</v>
          </cell>
          <cell r="AR91">
            <v>274.70864237802402</v>
          </cell>
          <cell r="AS91">
            <v>2.6844062500000003</v>
          </cell>
        </row>
        <row r="92">
          <cell r="A92" t="str">
            <v>Kyrgyz Republic</v>
          </cell>
          <cell r="B92" t="str">
            <v>Gross domestic product, constant prices</v>
          </cell>
          <cell r="C92" t="str">
            <v>Percent change</v>
          </cell>
          <cell r="E92" t="str">
            <v>See notes for:  Gross domestic product, constant prices (National currency).</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-13.005000000000001</v>
          </cell>
          <cell r="T92">
            <v>-19.806999999999999</v>
          </cell>
          <cell r="U92">
            <v>-5.7510000000000003</v>
          </cell>
          <cell r="V92">
            <v>7.0839999999999996</v>
          </cell>
          <cell r="W92">
            <v>9.9</v>
          </cell>
          <cell r="X92">
            <v>2.1</v>
          </cell>
          <cell r="Y92">
            <v>3.7</v>
          </cell>
          <cell r="Z92">
            <v>5.3979999999999997</v>
          </cell>
          <cell r="AA92">
            <v>5.3</v>
          </cell>
          <cell r="AB92">
            <v>-2.1999999999999999E-2</v>
          </cell>
          <cell r="AC92">
            <v>7</v>
          </cell>
          <cell r="AD92">
            <v>7.0270000000000001</v>
          </cell>
          <cell r="AE92">
            <v>-0.16</v>
          </cell>
          <cell r="AF92">
            <v>3.1</v>
          </cell>
          <cell r="AG92">
            <v>8.5429999999999993</v>
          </cell>
          <cell r="AH92">
            <v>7.5659999999999998</v>
          </cell>
          <cell r="AI92">
            <v>2.9</v>
          </cell>
          <cell r="AJ92">
            <v>-0.47199999999999998</v>
          </cell>
          <cell r="AK92">
            <v>5.6829999999999998</v>
          </cell>
          <cell r="AL92">
            <v>4.9880000000000004</v>
          </cell>
          <cell r="AM92">
            <v>5.4550000000000001</v>
          </cell>
          <cell r="AN92">
            <v>5.5229999999999997</v>
          </cell>
          <cell r="AO92">
            <v>4.9580000000000002</v>
          </cell>
          <cell r="AP92">
            <v>4.96</v>
          </cell>
          <cell r="AQ92">
            <v>4.9619999999999997</v>
          </cell>
          <cell r="AR92">
            <v>57.149156251462017</v>
          </cell>
          <cell r="AS92">
            <v>1.8991578947368424</v>
          </cell>
        </row>
        <row r="93">
          <cell r="A93" t="str">
            <v>Lao PDR</v>
          </cell>
          <cell r="B93" t="str">
            <v>Gross domestic product, constant prices</v>
          </cell>
          <cell r="C93" t="str">
            <v>Percent change</v>
          </cell>
          <cell r="E93" t="str">
            <v>See notes for:  Gross domestic product, constant prices (National currency).</v>
          </cell>
          <cell r="F93">
            <v>10.004</v>
          </cell>
          <cell r="G93">
            <v>15.332000000000001</v>
          </cell>
          <cell r="H93">
            <v>4.7149999999999999</v>
          </cell>
          <cell r="I93">
            <v>3</v>
          </cell>
          <cell r="J93">
            <v>6.4379999999999997</v>
          </cell>
          <cell r="K93">
            <v>9.1219999999999999</v>
          </cell>
          <cell r="L93">
            <v>4.8289999999999997</v>
          </cell>
          <cell r="M93">
            <v>-0.96</v>
          </cell>
          <cell r="N93">
            <v>-2.1</v>
          </cell>
          <cell r="O93">
            <v>9.8930000000000007</v>
          </cell>
          <cell r="P93">
            <v>6.6859999999999999</v>
          </cell>
          <cell r="Q93">
            <v>3.9990000000000001</v>
          </cell>
          <cell r="R93">
            <v>6.9989999999999997</v>
          </cell>
          <cell r="S93">
            <v>5.867</v>
          </cell>
          <cell r="T93">
            <v>8.16</v>
          </cell>
          <cell r="U93">
            <v>7.0449999999999999</v>
          </cell>
          <cell r="V93">
            <v>6.8920000000000003</v>
          </cell>
          <cell r="W93">
            <v>6.907</v>
          </cell>
          <cell r="X93">
            <v>4.38</v>
          </cell>
          <cell r="Y93">
            <v>4.1349999999999998</v>
          </cell>
          <cell r="Z93">
            <v>6.3239999999999998</v>
          </cell>
          <cell r="AA93">
            <v>4.6230000000000002</v>
          </cell>
          <cell r="AB93">
            <v>6.8650000000000002</v>
          </cell>
          <cell r="AC93">
            <v>6.21</v>
          </cell>
          <cell r="AD93">
            <v>7.0209999999999999</v>
          </cell>
          <cell r="AE93">
            <v>6.7670000000000003</v>
          </cell>
          <cell r="AF93">
            <v>8.6449999999999996</v>
          </cell>
          <cell r="AG93">
            <v>7.843</v>
          </cell>
          <cell r="AH93">
            <v>7.7850000000000001</v>
          </cell>
          <cell r="AI93">
            <v>7.59</v>
          </cell>
          <cell r="AJ93">
            <v>7.9279999999999999</v>
          </cell>
          <cell r="AK93">
            <v>8.2620000000000005</v>
          </cell>
          <cell r="AL93">
            <v>8.3870000000000005</v>
          </cell>
          <cell r="AM93">
            <v>7.0960000000000001</v>
          </cell>
          <cell r="AN93">
            <v>7.4089999999999998</v>
          </cell>
          <cell r="AO93">
            <v>7.8970000000000002</v>
          </cell>
          <cell r="AP93">
            <v>7.3920000000000003</v>
          </cell>
          <cell r="AQ93">
            <v>5.7220000000000004</v>
          </cell>
          <cell r="AR93">
            <v>9.528858673387095</v>
          </cell>
          <cell r="AS93">
            <v>6.4751874999999997</v>
          </cell>
        </row>
        <row r="94">
          <cell r="A94" t="str">
            <v>Latvia</v>
          </cell>
          <cell r="B94" t="str">
            <v>Gross domestic product, constant prices</v>
          </cell>
          <cell r="C94" t="str">
            <v>Percent change</v>
          </cell>
          <cell r="E94" t="str">
            <v>See notes for:  Gross domestic product, constant prices (National currency).</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-11.4</v>
          </cell>
          <cell r="T94">
            <v>2.2000000000000002</v>
          </cell>
          <cell r="U94">
            <v>-2.0840000000000001</v>
          </cell>
          <cell r="V94">
            <v>3.6139999999999999</v>
          </cell>
          <cell r="W94">
            <v>8.3409999999999993</v>
          </cell>
          <cell r="X94">
            <v>4.7949999999999999</v>
          </cell>
          <cell r="Y94">
            <v>3.2530000000000001</v>
          </cell>
          <cell r="Z94">
            <v>6.9160000000000004</v>
          </cell>
          <cell r="AA94">
            <v>8.048</v>
          </cell>
          <cell r="AB94">
            <v>6.4740000000000002</v>
          </cell>
          <cell r="AC94">
            <v>7.1909999999999998</v>
          </cell>
          <cell r="AD94">
            <v>8.6750000000000007</v>
          </cell>
          <cell r="AE94">
            <v>10.602</v>
          </cell>
          <cell r="AF94">
            <v>10.526999999999999</v>
          </cell>
          <cell r="AG94">
            <v>9.6</v>
          </cell>
          <cell r="AH94">
            <v>-3.2749999999999999</v>
          </cell>
          <cell r="AI94">
            <v>-17.728999999999999</v>
          </cell>
          <cell r="AJ94">
            <v>-0.33500000000000002</v>
          </cell>
          <cell r="AK94">
            <v>5.4690000000000003</v>
          </cell>
          <cell r="AL94">
            <v>2.0379999999999998</v>
          </cell>
          <cell r="AM94">
            <v>2.5059999999999998</v>
          </cell>
          <cell r="AN94">
            <v>2.9990000000000001</v>
          </cell>
          <cell r="AO94">
            <v>3.5270000000000001</v>
          </cell>
          <cell r="AP94">
            <v>3.99</v>
          </cell>
          <cell r="AQ94">
            <v>3.9990000000000001</v>
          </cell>
          <cell r="AR94">
            <v>56.232818894736866</v>
          </cell>
          <cell r="AS94">
            <v>3.2043157894736836</v>
          </cell>
        </row>
        <row r="95">
          <cell r="A95" t="str">
            <v>Lebanon</v>
          </cell>
          <cell r="B95" t="str">
            <v>Gross domestic product, constant prices</v>
          </cell>
          <cell r="C95" t="str">
            <v>Percent change</v>
          </cell>
          <cell r="E95" t="str">
            <v>See notes for:  Gross domestic product, constant prices (National currency).</v>
          </cell>
          <cell r="F95">
            <v>1.4670000000000001</v>
          </cell>
          <cell r="G95">
            <v>0.55000000000000004</v>
          </cell>
          <cell r="H95">
            <v>-36.789000000000001</v>
          </cell>
          <cell r="I95">
            <v>22.71</v>
          </cell>
          <cell r="J95">
            <v>44.478999999999999</v>
          </cell>
          <cell r="K95">
            <v>24.3</v>
          </cell>
          <cell r="L95">
            <v>-6.7729999999999997</v>
          </cell>
          <cell r="M95">
            <v>16.728999999999999</v>
          </cell>
          <cell r="N95">
            <v>-28.209</v>
          </cell>
          <cell r="O95">
            <v>-42.195</v>
          </cell>
          <cell r="P95">
            <v>-13.420999999999999</v>
          </cell>
          <cell r="Q95">
            <v>38.200000000000003</v>
          </cell>
          <cell r="R95">
            <v>4.5</v>
          </cell>
          <cell r="S95">
            <v>7</v>
          </cell>
          <cell r="T95">
            <v>8</v>
          </cell>
          <cell r="U95">
            <v>6.5</v>
          </cell>
          <cell r="V95">
            <v>4</v>
          </cell>
          <cell r="W95">
            <v>4</v>
          </cell>
          <cell r="X95">
            <v>2.633</v>
          </cell>
          <cell r="Y95">
            <v>-0.76900000000000002</v>
          </cell>
          <cell r="Z95">
            <v>1.718</v>
          </cell>
          <cell r="AA95">
            <v>4</v>
          </cell>
          <cell r="AB95">
            <v>3.4</v>
          </cell>
          <cell r="AC95">
            <v>3.2</v>
          </cell>
          <cell r="AD95">
            <v>7.5</v>
          </cell>
          <cell r="AE95">
            <v>1</v>
          </cell>
          <cell r="AF95">
            <v>0.6</v>
          </cell>
          <cell r="AG95">
            <v>7.5</v>
          </cell>
          <cell r="AH95">
            <v>9.3000000000000007</v>
          </cell>
          <cell r="AI95">
            <v>8.5</v>
          </cell>
          <cell r="AJ95">
            <v>7</v>
          </cell>
          <cell r="AK95">
            <v>1.5</v>
          </cell>
          <cell r="AL95">
            <v>3</v>
          </cell>
          <cell r="AM95">
            <v>4</v>
          </cell>
          <cell r="AN95">
            <v>4</v>
          </cell>
          <cell r="AO95">
            <v>4</v>
          </cell>
          <cell r="AP95">
            <v>4</v>
          </cell>
          <cell r="AQ95">
            <v>4</v>
          </cell>
          <cell r="AR95">
            <v>295.75734238306461</v>
          </cell>
          <cell r="AS95">
            <v>3.5040625000000003</v>
          </cell>
        </row>
        <row r="96">
          <cell r="A96" t="str">
            <v>Lesotho</v>
          </cell>
          <cell r="B96" t="str">
            <v>Gross domestic product, constant prices</v>
          </cell>
          <cell r="C96" t="str">
            <v>Percent change</v>
          </cell>
          <cell r="E96" t="str">
            <v>See notes for:  Gross domestic product, constant prices (National currency).</v>
          </cell>
          <cell r="F96">
            <v>-0.82499999999999996</v>
          </cell>
          <cell r="G96">
            <v>3.0790000000000002</v>
          </cell>
          <cell r="H96">
            <v>5.556</v>
          </cell>
          <cell r="I96">
            <v>0.318</v>
          </cell>
          <cell r="J96">
            <v>5.0970000000000004</v>
          </cell>
          <cell r="K96">
            <v>4.3869999999999996</v>
          </cell>
          <cell r="L96">
            <v>5.3520000000000003</v>
          </cell>
          <cell r="M96">
            <v>0.189</v>
          </cell>
          <cell r="N96">
            <v>8.8279999999999994</v>
          </cell>
          <cell r="O96">
            <v>6.8019999999999996</v>
          </cell>
          <cell r="P96">
            <v>6.4740000000000002</v>
          </cell>
          <cell r="Q96">
            <v>2.3519999999999999</v>
          </cell>
          <cell r="R96">
            <v>7.3630000000000004</v>
          </cell>
          <cell r="S96">
            <v>3.294</v>
          </cell>
          <cell r="T96">
            <v>5.6719999999999997</v>
          </cell>
          <cell r="U96">
            <v>1.778</v>
          </cell>
          <cell r="V96">
            <v>4.673</v>
          </cell>
          <cell r="W96">
            <v>3.4369999999999998</v>
          </cell>
          <cell r="X96">
            <v>5.4889999999999999</v>
          </cell>
          <cell r="Y96">
            <v>0.376</v>
          </cell>
          <cell r="Z96">
            <v>5.66</v>
          </cell>
          <cell r="AA96">
            <v>3.2759999999999998</v>
          </cell>
          <cell r="AB96">
            <v>1.5760000000000001</v>
          </cell>
          <cell r="AC96">
            <v>4.0709999999999997</v>
          </cell>
          <cell r="AD96">
            <v>2.3980000000000001</v>
          </cell>
          <cell r="AE96">
            <v>3.1120000000000001</v>
          </cell>
          <cell r="AF96">
            <v>4.4169999999999998</v>
          </cell>
          <cell r="AG96">
            <v>4.9050000000000002</v>
          </cell>
          <cell r="AH96">
            <v>4.7370000000000001</v>
          </cell>
          <cell r="AI96">
            <v>3.5640000000000001</v>
          </cell>
          <cell r="AJ96">
            <v>5.7430000000000003</v>
          </cell>
          <cell r="AK96">
            <v>4.1980000000000004</v>
          </cell>
          <cell r="AL96">
            <v>5.1820000000000004</v>
          </cell>
          <cell r="AM96">
            <v>2.17</v>
          </cell>
          <cell r="AN96">
            <v>5.9</v>
          </cell>
          <cell r="AO96">
            <v>6.3129999999999997</v>
          </cell>
          <cell r="AP96">
            <v>3.109</v>
          </cell>
          <cell r="AQ96">
            <v>3.145</v>
          </cell>
          <cell r="AR96">
            <v>4.8637565645161311</v>
          </cell>
          <cell r="AS96">
            <v>3.9796249999999995</v>
          </cell>
        </row>
        <row r="97">
          <cell r="A97" t="str">
            <v>Liberia</v>
          </cell>
          <cell r="B97" t="str">
            <v>Gross domestic product, constant prices</v>
          </cell>
          <cell r="C97" t="str">
            <v>Percent change</v>
          </cell>
          <cell r="E97" t="str">
            <v>See notes for:  Gross domestic product, constant prices (National currency).</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t="str">
            <v>n/a</v>
          </cell>
          <cell r="AA97">
            <v>2.798</v>
          </cell>
          <cell r="AB97">
            <v>3.782</v>
          </cell>
          <cell r="AC97">
            <v>-31.279</v>
          </cell>
          <cell r="AD97">
            <v>2.585</v>
          </cell>
          <cell r="AE97">
            <v>5.2709999999999999</v>
          </cell>
          <cell r="AF97">
            <v>7.7830000000000004</v>
          </cell>
          <cell r="AG97">
            <v>9.4380000000000006</v>
          </cell>
          <cell r="AH97">
            <v>4.7270000000000003</v>
          </cell>
          <cell r="AI97">
            <v>2.774</v>
          </cell>
          <cell r="AJ97">
            <v>4.9809999999999999</v>
          </cell>
          <cell r="AK97">
            <v>6.3979999999999997</v>
          </cell>
          <cell r="AL97">
            <v>8.8460000000000001</v>
          </cell>
          <cell r="AM97">
            <v>5.0540000000000003</v>
          </cell>
          <cell r="AN97">
            <v>5.88</v>
          </cell>
          <cell r="AO97">
            <v>6.8440000000000003</v>
          </cell>
          <cell r="AP97">
            <v>6.4080000000000004</v>
          </cell>
          <cell r="AQ97">
            <v>8.6080000000000005</v>
          </cell>
          <cell r="AR97">
            <v>124.66936321818183</v>
          </cell>
        </row>
        <row r="98">
          <cell r="A98" t="str">
            <v>Libya</v>
          </cell>
          <cell r="B98" t="str">
            <v>Gross domestic product, constant prices</v>
          </cell>
          <cell r="C98" t="str">
            <v>Percent change</v>
          </cell>
          <cell r="E98" t="str">
            <v>See notes for:  Gross domestic product, constant prices (National currency).</v>
          </cell>
          <cell r="F98">
            <v>0.60599999999999998</v>
          </cell>
          <cell r="G98">
            <v>-20.04</v>
          </cell>
          <cell r="H98">
            <v>1.518</v>
          </cell>
          <cell r="I98">
            <v>-4.7089999999999996</v>
          </cell>
          <cell r="J98">
            <v>-8.3059999999999992</v>
          </cell>
          <cell r="K98">
            <v>0.60699999999999998</v>
          </cell>
          <cell r="L98">
            <v>-11.353</v>
          </cell>
          <cell r="M98">
            <v>-14.702</v>
          </cell>
          <cell r="N98">
            <v>7.5789999999999997</v>
          </cell>
          <cell r="O98">
            <v>7.1989999999999998</v>
          </cell>
          <cell r="P98">
            <v>3.72</v>
          </cell>
          <cell r="Q98">
            <v>15.872</v>
          </cell>
          <cell r="R98">
            <v>-2.81</v>
          </cell>
          <cell r="S98">
            <v>-3.903</v>
          </cell>
          <cell r="T98">
            <v>1.929</v>
          </cell>
          <cell r="U98">
            <v>-12.692</v>
          </cell>
          <cell r="V98">
            <v>2.5720000000000001</v>
          </cell>
          <cell r="W98">
            <v>-0.755</v>
          </cell>
          <cell r="X98">
            <v>-0.41399999999999998</v>
          </cell>
          <cell r="Y98">
            <v>0.40799999999999997</v>
          </cell>
          <cell r="Z98">
            <v>3.7080000000000002</v>
          </cell>
          <cell r="AA98">
            <v>-4.3390000000000004</v>
          </cell>
          <cell r="AB98">
            <v>-1.2509999999999999</v>
          </cell>
          <cell r="AC98">
            <v>13</v>
          </cell>
          <cell r="AD98">
            <v>4.4029999999999996</v>
          </cell>
          <cell r="AE98">
            <v>10.289</v>
          </cell>
          <cell r="AF98">
            <v>6.7169999999999996</v>
          </cell>
          <cell r="AG98">
            <v>7.5010000000000003</v>
          </cell>
          <cell r="AH98">
            <v>5.3680000000000003</v>
          </cell>
          <cell r="AI98">
            <v>-0.05</v>
          </cell>
          <cell r="AJ98">
            <v>2.5299999999999998</v>
          </cell>
          <cell r="AK98">
            <v>-61.026000000000003</v>
          </cell>
          <cell r="AL98">
            <v>76.290000000000006</v>
          </cell>
          <cell r="AM98">
            <v>20.986999999999998</v>
          </cell>
          <cell r="AN98">
            <v>6.3570000000000002</v>
          </cell>
          <cell r="AO98">
            <v>5.8310000000000004</v>
          </cell>
          <cell r="AP98">
            <v>5.0730000000000004</v>
          </cell>
          <cell r="AQ98">
            <v>4.2789999999999999</v>
          </cell>
          <cell r="AR98">
            <v>178.05728825806455</v>
          </cell>
          <cell r="AS98">
            <v>-1.5882499999999999</v>
          </cell>
        </row>
        <row r="99">
          <cell r="A99" t="str">
            <v>Lithuania</v>
          </cell>
          <cell r="B99" t="str">
            <v>Gross domestic product, constant prices</v>
          </cell>
          <cell r="C99" t="str">
            <v>Percent change</v>
          </cell>
          <cell r="E99" t="str">
            <v>See notes for:  Gross domestic product, constant prices (National currency).</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v>5.1829999999999998</v>
          </cell>
          <cell r="W99">
            <v>7.4690000000000003</v>
          </cell>
          <cell r="X99">
            <v>7.6289999999999996</v>
          </cell>
          <cell r="Y99">
            <v>-1.073</v>
          </cell>
          <cell r="Z99">
            <v>3.2509999999999999</v>
          </cell>
          <cell r="AA99">
            <v>6.7</v>
          </cell>
          <cell r="AB99">
            <v>6.8380000000000001</v>
          </cell>
          <cell r="AC99">
            <v>10.276</v>
          </cell>
          <cell r="AD99">
            <v>7.3689999999999998</v>
          </cell>
          <cell r="AE99">
            <v>7.7910000000000004</v>
          </cell>
          <cell r="AF99">
            <v>7.8090000000000002</v>
          </cell>
          <cell r="AG99">
            <v>9.7959999999999994</v>
          </cell>
          <cell r="AH99">
            <v>2.9119999999999999</v>
          </cell>
          <cell r="AI99">
            <v>-14.839</v>
          </cell>
          <cell r="AJ99">
            <v>1.44</v>
          </cell>
          <cell r="AK99">
            <v>5.8739999999999997</v>
          </cell>
          <cell r="AL99">
            <v>2.0190000000000001</v>
          </cell>
          <cell r="AM99">
            <v>2.7429999999999999</v>
          </cell>
          <cell r="AN99">
            <v>3.875</v>
          </cell>
          <cell r="AO99">
            <v>3.7229999999999999</v>
          </cell>
          <cell r="AP99">
            <v>3.855</v>
          </cell>
          <cell r="AQ99">
            <v>3.9249999999999998</v>
          </cell>
          <cell r="AR99">
            <v>36.054692129166682</v>
          </cell>
          <cell r="AS99">
            <v>4.6515624999999989</v>
          </cell>
        </row>
        <row r="100">
          <cell r="A100" t="str">
            <v>Luxembourg</v>
          </cell>
          <cell r="B100" t="str">
            <v>Gross domestic product, constant prices</v>
          </cell>
          <cell r="C100" t="str">
            <v>Percent change</v>
          </cell>
          <cell r="E100" t="str">
            <v>See notes for:  Gross domestic product, constant prices (National currency).</v>
          </cell>
          <cell r="F100">
            <v>3.17</v>
          </cell>
          <cell r="G100">
            <v>0.79800000000000004</v>
          </cell>
          <cell r="H100">
            <v>1.0389999999999999</v>
          </cell>
          <cell r="I100">
            <v>1.887</v>
          </cell>
          <cell r="J100">
            <v>4.7300000000000004</v>
          </cell>
          <cell r="K100">
            <v>5.5960000000000001</v>
          </cell>
          <cell r="L100">
            <v>9.9830000000000005</v>
          </cell>
          <cell r="M100">
            <v>3.9510000000000001</v>
          </cell>
          <cell r="N100">
            <v>8.4640000000000004</v>
          </cell>
          <cell r="O100">
            <v>9.798</v>
          </cell>
          <cell r="P100">
            <v>5.32</v>
          </cell>
          <cell r="Q100">
            <v>8.6449999999999996</v>
          </cell>
          <cell r="R100">
            <v>1.819</v>
          </cell>
          <cell r="S100">
            <v>4.2009999999999996</v>
          </cell>
          <cell r="T100">
            <v>3.8210000000000002</v>
          </cell>
          <cell r="U100">
            <v>1.4319999999999999</v>
          </cell>
          <cell r="V100">
            <v>1.518</v>
          </cell>
          <cell r="W100">
            <v>5.9379999999999997</v>
          </cell>
          <cell r="X100">
            <v>6.49</v>
          </cell>
          <cell r="Y100">
            <v>8.4160000000000004</v>
          </cell>
          <cell r="Z100">
            <v>8.4429999999999996</v>
          </cell>
          <cell r="AA100">
            <v>2.5169999999999999</v>
          </cell>
          <cell r="AB100">
            <v>4.1029999999999998</v>
          </cell>
          <cell r="AC100">
            <v>1.5449999999999999</v>
          </cell>
          <cell r="AD100">
            <v>4.3979999999999997</v>
          </cell>
          <cell r="AE100">
            <v>5.43</v>
          </cell>
          <cell r="AF100">
            <v>4.9690000000000003</v>
          </cell>
          <cell r="AG100">
            <v>6.6390000000000002</v>
          </cell>
          <cell r="AH100">
            <v>0.754</v>
          </cell>
          <cell r="AI100">
            <v>-5.3</v>
          </cell>
          <cell r="AJ100">
            <v>2.6779999999999999</v>
          </cell>
          <cell r="AK100">
            <v>1.004</v>
          </cell>
          <cell r="AL100">
            <v>-0.22800000000000001</v>
          </cell>
          <cell r="AM100">
            <v>1.9139999999999999</v>
          </cell>
          <cell r="AN100">
            <v>2.008</v>
          </cell>
          <cell r="AO100">
            <v>2.8940000000000001</v>
          </cell>
          <cell r="AP100">
            <v>3.1019999999999999</v>
          </cell>
          <cell r="AQ100">
            <v>3.1480000000000001</v>
          </cell>
          <cell r="AR100">
            <v>10.696475790322602</v>
          </cell>
          <cell r="AS100">
            <v>4.1936249999999982</v>
          </cell>
        </row>
        <row r="101">
          <cell r="A101" t="str">
            <v>Macedonia</v>
          </cell>
          <cell r="B101" t="str">
            <v>Gross domestic product, constant prices</v>
          </cell>
          <cell r="C101" t="str">
            <v>Percent change</v>
          </cell>
          <cell r="E101" t="str">
            <v>See notes for:  Gross domestic product, constant prices (National currency).</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v>-7.5</v>
          </cell>
          <cell r="T101">
            <v>-1.8</v>
          </cell>
          <cell r="U101">
            <v>-1.1000000000000001</v>
          </cell>
          <cell r="V101">
            <v>1.2</v>
          </cell>
          <cell r="W101">
            <v>1.351</v>
          </cell>
          <cell r="X101">
            <v>3.3809999999999998</v>
          </cell>
          <cell r="Y101">
            <v>4.3479999999999999</v>
          </cell>
          <cell r="Z101">
            <v>4.5389999999999997</v>
          </cell>
          <cell r="AA101">
            <v>-4.5250000000000004</v>
          </cell>
          <cell r="AB101">
            <v>0.85299999999999998</v>
          </cell>
          <cell r="AC101">
            <v>2.82</v>
          </cell>
          <cell r="AD101">
            <v>4.6269999999999998</v>
          </cell>
          <cell r="AE101">
            <v>4.351</v>
          </cell>
          <cell r="AF101">
            <v>4.9960000000000004</v>
          </cell>
          <cell r="AG101">
            <v>6.15</v>
          </cell>
          <cell r="AH101">
            <v>5</v>
          </cell>
          <cell r="AI101">
            <v>-0.9</v>
          </cell>
          <cell r="AJ101">
            <v>1.8</v>
          </cell>
          <cell r="AK101">
            <v>3.0310000000000001</v>
          </cell>
          <cell r="AL101">
            <v>2.0049999999999999</v>
          </cell>
          <cell r="AM101">
            <v>3.2050000000000001</v>
          </cell>
          <cell r="AN101">
            <v>4.242</v>
          </cell>
          <cell r="AO101">
            <v>3.972</v>
          </cell>
          <cell r="AP101">
            <v>4.0179999999999998</v>
          </cell>
          <cell r="AQ101">
            <v>3.9929999999999999</v>
          </cell>
          <cell r="AR101">
            <v>12.744953941520469</v>
          </cell>
          <cell r="AS101">
            <v>1.7169473684210526</v>
          </cell>
        </row>
        <row r="102">
          <cell r="A102" t="str">
            <v>Madagascar</v>
          </cell>
          <cell r="B102" t="str">
            <v>Gross domestic product, constant prices</v>
          </cell>
          <cell r="C102" t="str">
            <v>Percent change</v>
          </cell>
          <cell r="E102" t="str">
            <v>See notes for:  Gross domestic product, constant prices (National currency).</v>
          </cell>
          <cell r="F102">
            <v>0.78800000000000003</v>
          </cell>
          <cell r="G102">
            <v>-9.8000000000000007</v>
          </cell>
          <cell r="H102">
            <v>-1.9</v>
          </cell>
          <cell r="I102">
            <v>0.9</v>
          </cell>
          <cell r="J102">
            <v>1.76</v>
          </cell>
          <cell r="K102">
            <v>1.1559999999999999</v>
          </cell>
          <cell r="L102">
            <v>1.96</v>
          </cell>
          <cell r="M102">
            <v>1.175</v>
          </cell>
          <cell r="N102">
            <v>3.407</v>
          </cell>
          <cell r="O102">
            <v>4.0750000000000002</v>
          </cell>
          <cell r="P102">
            <v>3.129</v>
          </cell>
          <cell r="Q102">
            <v>-6.306</v>
          </cell>
          <cell r="R102">
            <v>1.181</v>
          </cell>
          <cell r="S102">
            <v>2.1</v>
          </cell>
          <cell r="T102">
            <v>-4.2000000000000003E-2</v>
          </cell>
          <cell r="U102">
            <v>1.679</v>
          </cell>
          <cell r="V102">
            <v>2.1539999999999999</v>
          </cell>
          <cell r="W102">
            <v>3.6930000000000001</v>
          </cell>
          <cell r="X102">
            <v>3.9169999999999998</v>
          </cell>
          <cell r="Y102">
            <v>4.6989999999999998</v>
          </cell>
          <cell r="Z102">
            <v>4.4569999999999999</v>
          </cell>
          <cell r="AA102">
            <v>5.98</v>
          </cell>
          <cell r="AB102">
            <v>-12.407999999999999</v>
          </cell>
          <cell r="AC102">
            <v>9.7850000000000001</v>
          </cell>
          <cell r="AD102">
            <v>5.2569999999999997</v>
          </cell>
          <cell r="AE102">
            <v>4.6029999999999998</v>
          </cell>
          <cell r="AF102">
            <v>5.0229999999999997</v>
          </cell>
          <cell r="AG102">
            <v>6.2409999999999997</v>
          </cell>
          <cell r="AH102">
            <v>7.1280000000000001</v>
          </cell>
          <cell r="AI102">
            <v>-4.1269999999999998</v>
          </cell>
          <cell r="AJ102">
            <v>0.52700000000000002</v>
          </cell>
          <cell r="AK102">
            <v>0.53900000000000003</v>
          </cell>
          <cell r="AL102">
            <v>2.907</v>
          </cell>
          <cell r="AM102">
            <v>5.1079999999999997</v>
          </cell>
          <cell r="AN102">
            <v>5.1749999999999998</v>
          </cell>
          <cell r="AO102">
            <v>5.2169999999999996</v>
          </cell>
          <cell r="AP102">
            <v>5.2850000000000001</v>
          </cell>
          <cell r="AQ102">
            <v>5.3540000000000001</v>
          </cell>
          <cell r="AR102">
            <v>21.054435254032256</v>
          </cell>
          <cell r="AS102">
            <v>1.6478124999999999</v>
          </cell>
        </row>
        <row r="103">
          <cell r="A103" t="str">
            <v>Malawi</v>
          </cell>
          <cell r="B103" t="str">
            <v>Gross domestic product, constant prices</v>
          </cell>
          <cell r="C103" t="str">
            <v>Percent change</v>
          </cell>
          <cell r="E103" t="str">
            <v>See notes for:  Gross domestic product, constant prices (National currency).</v>
          </cell>
          <cell r="F103">
            <v>0.39500000000000002</v>
          </cell>
          <cell r="G103">
            <v>-5.2450000000000001</v>
          </cell>
          <cell r="H103">
            <v>2.516</v>
          </cell>
          <cell r="I103">
            <v>3.694</v>
          </cell>
          <cell r="J103">
            <v>5.3730000000000002</v>
          </cell>
          <cell r="K103">
            <v>4.5709999999999997</v>
          </cell>
          <cell r="L103">
            <v>-0.215</v>
          </cell>
          <cell r="M103">
            <v>1.625</v>
          </cell>
          <cell r="N103">
            <v>3.177</v>
          </cell>
          <cell r="O103">
            <v>1.345</v>
          </cell>
          <cell r="P103">
            <v>5.6920000000000002</v>
          </cell>
          <cell r="Q103">
            <v>8.73</v>
          </cell>
          <cell r="R103">
            <v>-7.3330000000000002</v>
          </cell>
          <cell r="S103">
            <v>9.6920000000000002</v>
          </cell>
          <cell r="T103">
            <v>-10.313000000000001</v>
          </cell>
          <cell r="U103">
            <v>13.83</v>
          </cell>
          <cell r="V103">
            <v>9.9789999999999992</v>
          </cell>
          <cell r="W103">
            <v>6.5869999999999997</v>
          </cell>
          <cell r="X103">
            <v>1.0609999999999999</v>
          </cell>
          <cell r="Y103">
            <v>3.5409999999999999</v>
          </cell>
          <cell r="Z103">
            <v>0.77500000000000002</v>
          </cell>
          <cell r="AA103">
            <v>-4.1470000000000002</v>
          </cell>
          <cell r="AB103">
            <v>1.6950000000000001</v>
          </cell>
          <cell r="AC103">
            <v>5.5309999999999997</v>
          </cell>
          <cell r="AD103">
            <v>5.5179999999999998</v>
          </cell>
          <cell r="AE103">
            <v>2.569</v>
          </cell>
          <cell r="AF103">
            <v>2.0619999999999998</v>
          </cell>
          <cell r="AG103">
            <v>9.4909999999999997</v>
          </cell>
          <cell r="AH103">
            <v>8.3369999999999997</v>
          </cell>
          <cell r="AI103">
            <v>9.0340000000000007</v>
          </cell>
          <cell r="AJ103">
            <v>6.508</v>
          </cell>
          <cell r="AK103">
            <v>5.4820000000000002</v>
          </cell>
          <cell r="AL103">
            <v>4.274</v>
          </cell>
          <cell r="AM103">
            <v>4.1440000000000001</v>
          </cell>
          <cell r="AN103">
            <v>4.1280000000000001</v>
          </cell>
          <cell r="AO103">
            <v>4.0599999999999996</v>
          </cell>
          <cell r="AP103">
            <v>4.0529999999999999</v>
          </cell>
          <cell r="AQ103">
            <v>4.1210000000000004</v>
          </cell>
          <cell r="AR103">
            <v>27.091494329637108</v>
          </cell>
          <cell r="AS103">
            <v>3.4861562499999996</v>
          </cell>
        </row>
        <row r="104">
          <cell r="A104" t="str">
            <v>Malaysia</v>
          </cell>
          <cell r="B104" t="str">
            <v>Gross domestic product, constant prices</v>
          </cell>
          <cell r="C104" t="str">
            <v>Percent change</v>
          </cell>
          <cell r="E104" t="str">
            <v>See notes for:  Gross domestic product, constant prices (National currency).</v>
          </cell>
          <cell r="F104">
            <v>7.444</v>
          </cell>
          <cell r="G104">
            <v>6.9420000000000002</v>
          </cell>
          <cell r="H104">
            <v>5.9409999999999998</v>
          </cell>
          <cell r="I104">
            <v>6.25</v>
          </cell>
          <cell r="J104">
            <v>7.7619999999999996</v>
          </cell>
          <cell r="K104">
            <v>-0.876</v>
          </cell>
          <cell r="L104">
            <v>1.153</v>
          </cell>
          <cell r="M104">
            <v>5.3890000000000002</v>
          </cell>
          <cell r="N104">
            <v>9.9380000000000006</v>
          </cell>
          <cell r="O104">
            <v>9.06</v>
          </cell>
          <cell r="P104">
            <v>9.0069999999999997</v>
          </cell>
          <cell r="Q104">
            <v>9.5470000000000006</v>
          </cell>
          <cell r="R104">
            <v>8.9390000000000001</v>
          </cell>
          <cell r="S104">
            <v>9.8930000000000007</v>
          </cell>
          <cell r="T104">
            <v>9.1959999999999997</v>
          </cell>
          <cell r="U104">
            <v>9.8759999999999994</v>
          </cell>
          <cell r="V104">
            <v>10.031000000000001</v>
          </cell>
          <cell r="W104">
            <v>7.3150000000000004</v>
          </cell>
          <cell r="X104">
            <v>-7.2880000000000003</v>
          </cell>
          <cell r="Y104">
            <v>6.0149999999999997</v>
          </cell>
          <cell r="Z104">
            <v>8.7200000000000006</v>
          </cell>
          <cell r="AA104">
            <v>0.51800000000000002</v>
          </cell>
          <cell r="AB104">
            <v>5.391</v>
          </cell>
          <cell r="AC104">
            <v>5.7889999999999997</v>
          </cell>
          <cell r="AD104">
            <v>6.7830000000000004</v>
          </cell>
          <cell r="AE104">
            <v>5.3330000000000002</v>
          </cell>
          <cell r="AF104">
            <v>5.8490000000000002</v>
          </cell>
          <cell r="AG104">
            <v>6.48</v>
          </cell>
          <cell r="AH104">
            <v>4.8070000000000004</v>
          </cell>
          <cell r="AI104">
            <v>-1.6359999999999999</v>
          </cell>
          <cell r="AJ104">
            <v>7.194</v>
          </cell>
          <cell r="AK104">
            <v>5.1369999999999996</v>
          </cell>
          <cell r="AL104">
            <v>4.4000000000000004</v>
          </cell>
          <cell r="AM104">
            <v>4.7</v>
          </cell>
          <cell r="AN104">
            <v>5</v>
          </cell>
          <cell r="AO104">
            <v>5</v>
          </cell>
          <cell r="AP104">
            <v>5</v>
          </cell>
          <cell r="AQ104">
            <v>5</v>
          </cell>
          <cell r="AR104">
            <v>15.111076974798392</v>
          </cell>
          <cell r="AS104">
            <v>5.9968437499999983</v>
          </cell>
        </row>
        <row r="105">
          <cell r="A105" t="str">
            <v>Maldives</v>
          </cell>
          <cell r="B105" t="str">
            <v>Gross domestic product, constant prices</v>
          </cell>
          <cell r="C105" t="str">
            <v>Percent change</v>
          </cell>
          <cell r="E105" t="str">
            <v>See notes for:  Gross domestic product, constant prices (National currency).</v>
          </cell>
          <cell r="F105">
            <v>18.803000000000001</v>
          </cell>
          <cell r="G105">
            <v>7.8860000000000001</v>
          </cell>
          <cell r="H105">
            <v>7.4660000000000002</v>
          </cell>
          <cell r="I105">
            <v>4.4139999999999997</v>
          </cell>
          <cell r="J105">
            <v>17.379000000000001</v>
          </cell>
          <cell r="K105">
            <v>13.801</v>
          </cell>
          <cell r="L105">
            <v>8.5960000000000001</v>
          </cell>
          <cell r="M105">
            <v>8.8659999999999997</v>
          </cell>
          <cell r="N105">
            <v>8.7219999999999995</v>
          </cell>
          <cell r="O105">
            <v>9.2919999999999998</v>
          </cell>
          <cell r="P105">
            <v>-4.0490000000000004</v>
          </cell>
          <cell r="Q105">
            <v>6.8959999999999999</v>
          </cell>
          <cell r="R105">
            <v>6.4669999999999996</v>
          </cell>
          <cell r="S105">
            <v>5.4169999999999998</v>
          </cell>
          <cell r="T105">
            <v>7.5049999999999999</v>
          </cell>
          <cell r="U105">
            <v>7.3769999999999998</v>
          </cell>
          <cell r="V105">
            <v>9.0839999999999996</v>
          </cell>
          <cell r="W105">
            <v>10.404999999999999</v>
          </cell>
          <cell r="X105">
            <v>9.7889999999999997</v>
          </cell>
          <cell r="Y105">
            <v>7.23</v>
          </cell>
          <cell r="Z105">
            <v>4.7699999999999996</v>
          </cell>
          <cell r="AA105">
            <v>3.45</v>
          </cell>
          <cell r="AB105">
            <v>6.1</v>
          </cell>
          <cell r="AC105">
            <v>16.283999999999999</v>
          </cell>
          <cell r="AD105">
            <v>10.42</v>
          </cell>
          <cell r="AE105">
            <v>-8.6760000000000002</v>
          </cell>
          <cell r="AF105">
            <v>19.585999999999999</v>
          </cell>
          <cell r="AG105">
            <v>10.555999999999999</v>
          </cell>
          <cell r="AH105">
            <v>12.199</v>
          </cell>
          <cell r="AI105">
            <v>-4.74</v>
          </cell>
          <cell r="AJ105">
            <v>5.7240000000000002</v>
          </cell>
          <cell r="AK105">
            <v>7.42</v>
          </cell>
          <cell r="AL105">
            <v>4.3780000000000001</v>
          </cell>
          <cell r="AM105">
            <v>3.4950000000000001</v>
          </cell>
          <cell r="AN105">
            <v>3.4990000000000001</v>
          </cell>
          <cell r="AO105">
            <v>3.464</v>
          </cell>
          <cell r="AP105">
            <v>3.464</v>
          </cell>
          <cell r="AQ105">
            <v>3.464</v>
          </cell>
          <cell r="AR105">
            <v>36.614314950604864</v>
          </cell>
          <cell r="AS105">
            <v>7.9512187499999989</v>
          </cell>
        </row>
        <row r="106">
          <cell r="A106" t="str">
            <v>Mali</v>
          </cell>
          <cell r="B106" t="str">
            <v>Gross domestic product, constant prices</v>
          </cell>
          <cell r="C106" t="str">
            <v>Percent change</v>
          </cell>
          <cell r="E106" t="str">
            <v>See notes for:  Gross domestic product, constant prices (National currency).</v>
          </cell>
          <cell r="F106">
            <v>3.2989999999999999</v>
          </cell>
          <cell r="G106">
            <v>-2.4470000000000001</v>
          </cell>
          <cell r="H106">
            <v>6.601</v>
          </cell>
          <cell r="I106">
            <v>-5.1260000000000003</v>
          </cell>
          <cell r="J106">
            <v>1</v>
          </cell>
          <cell r="K106">
            <v>-1.948</v>
          </cell>
          <cell r="L106">
            <v>8.6020000000000003</v>
          </cell>
          <cell r="M106">
            <v>1.998</v>
          </cell>
          <cell r="N106">
            <v>-0.32400000000000001</v>
          </cell>
          <cell r="O106">
            <v>11.938000000000001</v>
          </cell>
          <cell r="P106">
            <v>7.0149999999999997</v>
          </cell>
          <cell r="Q106">
            <v>9.0519999999999996</v>
          </cell>
          <cell r="R106">
            <v>-3.2349999999999999</v>
          </cell>
          <cell r="S106">
            <v>3.8330000000000002</v>
          </cell>
          <cell r="T106">
            <v>3.5619999999999998</v>
          </cell>
          <cell r="U106">
            <v>2.3540000000000001</v>
          </cell>
          <cell r="V106">
            <v>7.3819999999999997</v>
          </cell>
          <cell r="W106">
            <v>5.3339999999999996</v>
          </cell>
          <cell r="X106">
            <v>4.4219999999999997</v>
          </cell>
          <cell r="Y106">
            <v>5.6980000000000004</v>
          </cell>
          <cell r="Z106">
            <v>-3.2749999999999999</v>
          </cell>
          <cell r="AA106">
            <v>11.855</v>
          </cell>
          <cell r="AB106">
            <v>4.3070000000000004</v>
          </cell>
          <cell r="AC106">
            <v>7.6159999999999997</v>
          </cell>
          <cell r="AD106">
            <v>2.2589999999999999</v>
          </cell>
          <cell r="AE106">
            <v>6.1349999999999998</v>
          </cell>
          <cell r="AF106">
            <v>5.2519999999999998</v>
          </cell>
          <cell r="AG106">
            <v>4.298</v>
          </cell>
          <cell r="AH106">
            <v>4.9790000000000001</v>
          </cell>
          <cell r="AI106">
            <v>4.4569999999999999</v>
          </cell>
          <cell r="AJ106">
            <v>5.8209999999999997</v>
          </cell>
          <cell r="AK106">
            <v>2.681</v>
          </cell>
          <cell r="AL106">
            <v>5.9809999999999999</v>
          </cell>
          <cell r="AM106">
            <v>5.819</v>
          </cell>
          <cell r="AN106">
            <v>5.6029999999999998</v>
          </cell>
          <cell r="AO106">
            <v>5.3369999999999997</v>
          </cell>
          <cell r="AP106">
            <v>5.2869999999999999</v>
          </cell>
          <cell r="AQ106">
            <v>5.3419999999999996</v>
          </cell>
          <cell r="AR106">
            <v>17.180554442540327</v>
          </cell>
          <cell r="AS106">
            <v>3.9185937499999994</v>
          </cell>
        </row>
        <row r="107">
          <cell r="A107" t="str">
            <v>Malta</v>
          </cell>
          <cell r="B107" t="str">
            <v>Gross domestic product, constant prices</v>
          </cell>
          <cell r="C107" t="str">
            <v>Percent change</v>
          </cell>
          <cell r="E107" t="str">
            <v>See notes for:  Gross domestic product, constant prices (National currency).</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t="str">
            <v>n/a</v>
          </cell>
          <cell r="V107" t="str">
            <v>n/a</v>
          </cell>
          <cell r="W107" t="str">
            <v>n/a</v>
          </cell>
          <cell r="X107" t="str">
            <v>n/a</v>
          </cell>
          <cell r="Y107" t="str">
            <v>n/a</v>
          </cell>
          <cell r="Z107" t="str">
            <v>n/a</v>
          </cell>
          <cell r="AA107">
            <v>-1.5449999999999999</v>
          </cell>
          <cell r="AB107">
            <v>2.8079999999999998</v>
          </cell>
          <cell r="AC107">
            <v>0.13300000000000001</v>
          </cell>
          <cell r="AD107">
            <v>-0.505</v>
          </cell>
          <cell r="AE107">
            <v>3.6669999999999998</v>
          </cell>
          <cell r="AF107">
            <v>2.875</v>
          </cell>
          <cell r="AG107">
            <v>4.3280000000000003</v>
          </cell>
          <cell r="AH107">
            <v>4.1180000000000003</v>
          </cell>
          <cell r="AI107">
            <v>-2.71</v>
          </cell>
          <cell r="AJ107">
            <v>2.2949999999999999</v>
          </cell>
          <cell r="AK107">
            <v>2.0640000000000001</v>
          </cell>
          <cell r="AL107">
            <v>1.24</v>
          </cell>
          <cell r="AM107">
            <v>2.04</v>
          </cell>
          <cell r="AN107">
            <v>2.1419999999999999</v>
          </cell>
          <cell r="AO107">
            <v>2.2200000000000002</v>
          </cell>
          <cell r="AP107">
            <v>2.2370000000000001</v>
          </cell>
          <cell r="AQ107">
            <v>2.302</v>
          </cell>
          <cell r="AR107">
            <v>5.6887774727272751</v>
          </cell>
        </row>
        <row r="108">
          <cell r="A108" t="str">
            <v>Mauritania</v>
          </cell>
          <cell r="B108" t="str">
            <v>Gross domestic product, constant prices</v>
          </cell>
          <cell r="C108" t="str">
            <v>Percent change</v>
          </cell>
          <cell r="E108" t="str">
            <v>See notes for:  Gross domestic product, constant prices (National currency).</v>
          </cell>
          <cell r="F108">
            <v>4.2590000000000003</v>
          </cell>
          <cell r="G108">
            <v>3.7349999999999999</v>
          </cell>
          <cell r="H108">
            <v>-2.1520000000000001</v>
          </cell>
          <cell r="I108">
            <v>4.9409999999999998</v>
          </cell>
          <cell r="J108">
            <v>2.67</v>
          </cell>
          <cell r="K108">
            <v>2.0110000000000001</v>
          </cell>
          <cell r="L108">
            <v>5.8289999999999997</v>
          </cell>
          <cell r="M108">
            <v>2.8959999999999999</v>
          </cell>
          <cell r="N108">
            <v>3.1339999999999999</v>
          </cell>
          <cell r="O108">
            <v>2.2280000000000002</v>
          </cell>
          <cell r="P108">
            <v>-1.222</v>
          </cell>
          <cell r="Q108">
            <v>2.6</v>
          </cell>
          <cell r="R108">
            <v>1.7030000000000001</v>
          </cell>
          <cell r="S108">
            <v>5.8739999999999997</v>
          </cell>
          <cell r="T108">
            <v>-3.0609999999999999</v>
          </cell>
          <cell r="U108">
            <v>9.82</v>
          </cell>
          <cell r="V108">
            <v>5.819</v>
          </cell>
          <cell r="W108">
            <v>-4.0449999999999999</v>
          </cell>
          <cell r="X108">
            <v>2.778</v>
          </cell>
          <cell r="Y108">
            <v>6.67</v>
          </cell>
          <cell r="Z108">
            <v>1.85</v>
          </cell>
          <cell r="AA108">
            <v>2.8919999999999999</v>
          </cell>
          <cell r="AB108">
            <v>1.097</v>
          </cell>
          <cell r="AC108">
            <v>5.5940000000000003</v>
          </cell>
          <cell r="AD108">
            <v>5.1790000000000003</v>
          </cell>
          <cell r="AE108">
            <v>5.4450000000000003</v>
          </cell>
          <cell r="AF108">
            <v>11.445</v>
          </cell>
          <cell r="AG108">
            <v>1.0229999999999999</v>
          </cell>
          <cell r="AH108">
            <v>3.5169999999999999</v>
          </cell>
          <cell r="AI108">
            <v>-1.22</v>
          </cell>
          <cell r="AJ108">
            <v>5.0830000000000002</v>
          </cell>
          <cell r="AK108">
            <v>3.633</v>
          </cell>
          <cell r="AL108">
            <v>5.2839999999999998</v>
          </cell>
          <cell r="AM108">
            <v>6.0819999999999999</v>
          </cell>
          <cell r="AN108">
            <v>6.4880000000000004</v>
          </cell>
          <cell r="AO108">
            <v>5.3680000000000003</v>
          </cell>
          <cell r="AP108">
            <v>5.407</v>
          </cell>
          <cell r="AQ108">
            <v>5.2880000000000003</v>
          </cell>
          <cell r="AR108">
            <v>11.088428079637094</v>
          </cell>
          <cell r="AS108">
            <v>3.1882812499999997</v>
          </cell>
        </row>
        <row r="109">
          <cell r="A109" t="str">
            <v>Mauritius</v>
          </cell>
          <cell r="B109" t="str">
            <v>Gross domestic product, constant prices</v>
          </cell>
          <cell r="C109" t="str">
            <v>Percent change</v>
          </cell>
          <cell r="E109" t="str">
            <v>See notes for:  Gross domestic product, constant prices (National currency).</v>
          </cell>
          <cell r="F109">
            <v>11.361000000000001</v>
          </cell>
          <cell r="G109">
            <v>-7.0640000000000001</v>
          </cell>
          <cell r="H109">
            <v>5.2809999999999997</v>
          </cell>
          <cell r="I109">
            <v>5.899</v>
          </cell>
          <cell r="J109">
            <v>0.96899999999999997</v>
          </cell>
          <cell r="K109">
            <v>4.8259999999999996</v>
          </cell>
          <cell r="L109">
            <v>8.8059999999999992</v>
          </cell>
          <cell r="M109">
            <v>11.154999999999999</v>
          </cell>
          <cell r="N109">
            <v>8.6669999999999998</v>
          </cell>
          <cell r="O109">
            <v>5.8239999999999998</v>
          </cell>
          <cell r="P109">
            <v>4.9039999999999999</v>
          </cell>
          <cell r="Q109">
            <v>6.3810000000000002</v>
          </cell>
          <cell r="R109">
            <v>10.416</v>
          </cell>
          <cell r="S109">
            <v>10.275</v>
          </cell>
          <cell r="T109">
            <v>4.8449999999999998</v>
          </cell>
          <cell r="U109">
            <v>4.4459999999999997</v>
          </cell>
          <cell r="V109">
            <v>0.26500000000000001</v>
          </cell>
          <cell r="W109">
            <v>3.7309999999999999</v>
          </cell>
          <cell r="X109">
            <v>8.5749999999999993</v>
          </cell>
          <cell r="Y109">
            <v>4.6189999999999998</v>
          </cell>
          <cell r="Z109">
            <v>7.1989999999999998</v>
          </cell>
          <cell r="AA109">
            <v>2.556</v>
          </cell>
          <cell r="AB109">
            <v>1.9039999999999999</v>
          </cell>
          <cell r="AC109">
            <v>4.2649999999999997</v>
          </cell>
          <cell r="AD109">
            <v>5.5439999999999996</v>
          </cell>
          <cell r="AE109">
            <v>1.518</v>
          </cell>
          <cell r="AF109">
            <v>4.5140000000000002</v>
          </cell>
          <cell r="AG109">
            <v>5.875</v>
          </cell>
          <cell r="AH109">
            <v>5.5170000000000003</v>
          </cell>
          <cell r="AI109">
            <v>3.0150000000000001</v>
          </cell>
          <cell r="AJ109">
            <v>4.1319999999999997</v>
          </cell>
          <cell r="AK109">
            <v>4.1109999999999998</v>
          </cell>
          <cell r="AL109">
            <v>3.5960000000000001</v>
          </cell>
          <cell r="AM109">
            <v>3.9969999999999999</v>
          </cell>
          <cell r="AN109">
            <v>4.1760000000000002</v>
          </cell>
          <cell r="AO109">
            <v>4.165</v>
          </cell>
          <cell r="AP109">
            <v>4.2160000000000002</v>
          </cell>
          <cell r="AQ109">
            <v>4.2430000000000003</v>
          </cell>
          <cell r="AR109">
            <v>13.08219539415323</v>
          </cell>
          <cell r="AS109">
            <v>5.1353437499999997</v>
          </cell>
        </row>
        <row r="110">
          <cell r="A110" t="str">
            <v>Mexico</v>
          </cell>
          <cell r="B110" t="str">
            <v>Gross domestic product, constant prices</v>
          </cell>
          <cell r="C110" t="str">
            <v>Percent change</v>
          </cell>
          <cell r="E110" t="str">
            <v>See notes for:  Gross domestic product, constant prices (National currency).</v>
          </cell>
          <cell r="F110">
            <v>9.4819999999999993</v>
          </cell>
          <cell r="G110">
            <v>8.5389999999999997</v>
          </cell>
          <cell r="H110">
            <v>-0.52200000000000002</v>
          </cell>
          <cell r="I110">
            <v>-3.4940000000000002</v>
          </cell>
          <cell r="J110">
            <v>3.4060000000000001</v>
          </cell>
          <cell r="K110">
            <v>2.173</v>
          </cell>
          <cell r="L110">
            <v>-3.113</v>
          </cell>
          <cell r="M110">
            <v>1.736</v>
          </cell>
          <cell r="N110">
            <v>1.266</v>
          </cell>
          <cell r="O110">
            <v>4.13</v>
          </cell>
          <cell r="P110">
            <v>5.1639999999999997</v>
          </cell>
          <cell r="Q110">
            <v>4.194</v>
          </cell>
          <cell r="R110">
            <v>3.569</v>
          </cell>
          <cell r="S110">
            <v>2.5190000000000001</v>
          </cell>
          <cell r="T110">
            <v>4.7759999999999998</v>
          </cell>
          <cell r="U110">
            <v>-6.2160000000000002</v>
          </cell>
          <cell r="V110">
            <v>5.4630000000000001</v>
          </cell>
          <cell r="W110">
            <v>7.2430000000000003</v>
          </cell>
          <cell r="X110">
            <v>5.0060000000000002</v>
          </cell>
          <cell r="Y110">
            <v>3.56</v>
          </cell>
          <cell r="Z110">
            <v>5.9790000000000001</v>
          </cell>
          <cell r="AA110">
            <v>-0.92400000000000004</v>
          </cell>
          <cell r="AB110">
            <v>7.4999999999999997E-2</v>
          </cell>
          <cell r="AC110">
            <v>1.373</v>
          </cell>
          <cell r="AD110">
            <v>4.0259999999999998</v>
          </cell>
          <cell r="AE110">
            <v>3.1819999999999999</v>
          </cell>
          <cell r="AF110">
            <v>5.1470000000000002</v>
          </cell>
          <cell r="AG110">
            <v>3.242</v>
          </cell>
          <cell r="AH110">
            <v>1.1859999999999999</v>
          </cell>
          <cell r="AI110">
            <v>-6.2750000000000004</v>
          </cell>
          <cell r="AJ110">
            <v>5.5430000000000001</v>
          </cell>
          <cell r="AK110">
            <v>3.9670000000000001</v>
          </cell>
          <cell r="AL110">
            <v>3.5979999999999999</v>
          </cell>
          <cell r="AM110">
            <v>3.6509999999999998</v>
          </cell>
          <cell r="AN110">
            <v>3.8109999999999999</v>
          </cell>
          <cell r="AO110">
            <v>3.3119999999999998</v>
          </cell>
          <cell r="AP110">
            <v>3.28</v>
          </cell>
          <cell r="AQ110">
            <v>3.3210000000000002</v>
          </cell>
          <cell r="AR110">
            <v>13.837708673387098</v>
          </cell>
          <cell r="AS110">
            <v>2.6688125000000009</v>
          </cell>
        </row>
        <row r="111">
          <cell r="A111" t="str">
            <v>Moldova</v>
          </cell>
          <cell r="B111" t="str">
            <v>Gross domestic product, constant prices</v>
          </cell>
          <cell r="C111" t="str">
            <v>Percent change</v>
          </cell>
          <cell r="E111" t="str">
            <v>See notes for:  Gross domestic product, constant prices (National currency).</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-1.2</v>
          </cell>
          <cell r="T111">
            <v>-30.9</v>
          </cell>
          <cell r="U111">
            <v>-1.425</v>
          </cell>
          <cell r="V111">
            <v>-5.88</v>
          </cell>
          <cell r="W111">
            <v>1.64</v>
          </cell>
          <cell r="X111">
            <v>-6.5439999999999996</v>
          </cell>
          <cell r="Y111">
            <v>-3.3639999999999999</v>
          </cell>
          <cell r="Z111">
            <v>2.1080000000000001</v>
          </cell>
          <cell r="AA111">
            <v>6.141</v>
          </cell>
          <cell r="AB111">
            <v>7.81</v>
          </cell>
          <cell r="AC111">
            <v>6.6230000000000002</v>
          </cell>
          <cell r="AD111">
            <v>7.3630000000000004</v>
          </cell>
          <cell r="AE111">
            <v>7.4669999999999996</v>
          </cell>
          <cell r="AF111">
            <v>4.7850000000000001</v>
          </cell>
          <cell r="AG111">
            <v>2.9980000000000002</v>
          </cell>
          <cell r="AH111">
            <v>7.8</v>
          </cell>
          <cell r="AI111">
            <v>-6</v>
          </cell>
          <cell r="AJ111">
            <v>7.0940000000000003</v>
          </cell>
          <cell r="AK111">
            <v>6.4139999999999997</v>
          </cell>
          <cell r="AL111">
            <v>3.5</v>
          </cell>
          <cell r="AM111">
            <v>4.5</v>
          </cell>
          <cell r="AN111">
            <v>5</v>
          </cell>
          <cell r="AO111">
            <v>5.5</v>
          </cell>
          <cell r="AP111">
            <v>5.5</v>
          </cell>
          <cell r="AQ111">
            <v>5.5</v>
          </cell>
          <cell r="AR111">
            <v>84.336663596491206</v>
          </cell>
          <cell r="AS111">
            <v>0.68052631578947365</v>
          </cell>
        </row>
        <row r="112">
          <cell r="A112" t="str">
            <v>Mongolia</v>
          </cell>
          <cell r="B112" t="str">
            <v>Gross domestic product, constant prices</v>
          </cell>
          <cell r="C112" t="str">
            <v>Percent change</v>
          </cell>
          <cell r="E112" t="str">
            <v>See notes for:  Gross domestic product, constant prices (National currency).</v>
          </cell>
          <cell r="F112">
            <v>6.4429999999999996</v>
          </cell>
          <cell r="G112">
            <v>8.3759999999999994</v>
          </cell>
          <cell r="H112">
            <v>8.3309999999999995</v>
          </cell>
          <cell r="I112">
            <v>5.7919999999999998</v>
          </cell>
          <cell r="J112">
            <v>5.9139999999999997</v>
          </cell>
          <cell r="K112">
            <v>5.6790000000000003</v>
          </cell>
          <cell r="L112">
            <v>9.4260000000000002</v>
          </cell>
          <cell r="M112">
            <v>3.5419999999999998</v>
          </cell>
          <cell r="N112">
            <v>5.1459999999999999</v>
          </cell>
          <cell r="O112">
            <v>4.1829999999999998</v>
          </cell>
          <cell r="P112">
            <v>-2.4860000000000002</v>
          </cell>
          <cell r="Q112">
            <v>-9.1989999999999998</v>
          </cell>
          <cell r="R112">
            <v>-9.2560000000000002</v>
          </cell>
          <cell r="S112">
            <v>-3.169</v>
          </cell>
          <cell r="T112">
            <v>2.1339999999999999</v>
          </cell>
          <cell r="U112">
            <v>6.3760000000000003</v>
          </cell>
          <cell r="V112">
            <v>2.2349999999999999</v>
          </cell>
          <cell r="W112">
            <v>3.8969999999999998</v>
          </cell>
          <cell r="X112">
            <v>3.34</v>
          </cell>
          <cell r="Y112">
            <v>3.07</v>
          </cell>
          <cell r="Z112">
            <v>1.1459999999999999</v>
          </cell>
          <cell r="AA112">
            <v>2.9529999999999998</v>
          </cell>
          <cell r="AB112">
            <v>4.7329999999999997</v>
          </cell>
          <cell r="AC112">
            <v>7.0049999999999999</v>
          </cell>
          <cell r="AD112">
            <v>10.625</v>
          </cell>
          <cell r="AE112">
            <v>7.2539999999999996</v>
          </cell>
          <cell r="AF112">
            <v>8.5559999999999992</v>
          </cell>
          <cell r="AG112">
            <v>10.247999999999999</v>
          </cell>
          <cell r="AH112">
            <v>8.9</v>
          </cell>
          <cell r="AI112">
            <v>-1.2689999999999999</v>
          </cell>
          <cell r="AJ112">
            <v>6.3650000000000002</v>
          </cell>
          <cell r="AK112">
            <v>17.262</v>
          </cell>
          <cell r="AL112">
            <v>17.213000000000001</v>
          </cell>
          <cell r="AM112">
            <v>11.843</v>
          </cell>
          <cell r="AN112">
            <v>12.186999999999999</v>
          </cell>
          <cell r="AO112">
            <v>4.5419999999999998</v>
          </cell>
          <cell r="AP112">
            <v>14.025</v>
          </cell>
          <cell r="AQ112">
            <v>9.0980000000000008</v>
          </cell>
          <cell r="AR112">
            <v>29.041582903225798</v>
          </cell>
          <cell r="AS112">
            <v>4.4860000000000007</v>
          </cell>
        </row>
        <row r="113">
          <cell r="A113" t="str">
            <v>Montenegro</v>
          </cell>
          <cell r="B113" t="str">
            <v>Gross domestic product, constant prices</v>
          </cell>
          <cell r="C113" t="str">
            <v>Percent change</v>
          </cell>
          <cell r="E113" t="str">
            <v>See notes for:  Gross domestic product, constant prices (National currency).</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1.1000000000000001</v>
          </cell>
          <cell r="AB113">
            <v>1.9</v>
          </cell>
          <cell r="AC113">
            <v>2.5</v>
          </cell>
          <cell r="AD113">
            <v>4.4000000000000004</v>
          </cell>
          <cell r="AE113">
            <v>4.2</v>
          </cell>
          <cell r="AF113">
            <v>8.6</v>
          </cell>
          <cell r="AG113">
            <v>10.7</v>
          </cell>
          <cell r="AH113">
            <v>6.9</v>
          </cell>
          <cell r="AI113">
            <v>-5.7</v>
          </cell>
          <cell r="AJ113">
            <v>2.5</v>
          </cell>
          <cell r="AK113">
            <v>2.4500000000000002</v>
          </cell>
          <cell r="AL113">
            <v>0.2</v>
          </cell>
          <cell r="AM113">
            <v>1.5429999999999999</v>
          </cell>
          <cell r="AN113">
            <v>2.032</v>
          </cell>
          <cell r="AO113">
            <v>2.0270000000000001</v>
          </cell>
          <cell r="AP113">
            <v>2.0209999999999999</v>
          </cell>
          <cell r="AQ113">
            <v>2.2320000000000002</v>
          </cell>
          <cell r="AR113">
            <v>18.667227272727267</v>
          </cell>
        </row>
        <row r="114">
          <cell r="A114" t="str">
            <v>Morocco</v>
          </cell>
          <cell r="B114" t="str">
            <v>Gross domestic product, constant prices</v>
          </cell>
          <cell r="C114" t="str">
            <v>Percent change</v>
          </cell>
          <cell r="E114" t="str">
            <v>See notes for:  Gross domestic product, constant prices (National currency).</v>
          </cell>
          <cell r="F114">
            <v>3.7919999999999998</v>
          </cell>
          <cell r="G114">
            <v>-2.7650000000000001</v>
          </cell>
          <cell r="H114">
            <v>9.6189999999999998</v>
          </cell>
          <cell r="I114">
            <v>-0.55700000000000005</v>
          </cell>
          <cell r="J114">
            <v>4.3369999999999997</v>
          </cell>
          <cell r="K114">
            <v>6.3239999999999998</v>
          </cell>
          <cell r="L114">
            <v>8.3000000000000007</v>
          </cell>
          <cell r="M114">
            <v>-2.544</v>
          </cell>
          <cell r="N114">
            <v>10.414999999999999</v>
          </cell>
          <cell r="O114">
            <v>2.3660000000000001</v>
          </cell>
          <cell r="P114">
            <v>4.0350000000000001</v>
          </cell>
          <cell r="Q114">
            <v>6.8979999999999997</v>
          </cell>
          <cell r="R114">
            <v>-4.0289999999999999</v>
          </cell>
          <cell r="S114">
            <v>-1.014</v>
          </cell>
          <cell r="T114">
            <v>10.358000000000001</v>
          </cell>
          <cell r="U114">
            <v>-6.5789999999999997</v>
          </cell>
          <cell r="V114">
            <v>12.217000000000001</v>
          </cell>
          <cell r="W114">
            <v>-2.2269999999999999</v>
          </cell>
          <cell r="X114">
            <v>7.6749999999999998</v>
          </cell>
          <cell r="Y114">
            <v>0.52900000000000003</v>
          </cell>
          <cell r="Z114">
            <v>1.593</v>
          </cell>
          <cell r="AA114">
            <v>7.5519999999999996</v>
          </cell>
          <cell r="AB114">
            <v>3.3159999999999998</v>
          </cell>
          <cell r="AC114">
            <v>6.3170000000000002</v>
          </cell>
          <cell r="AD114">
            <v>4.8019999999999996</v>
          </cell>
          <cell r="AE114">
            <v>2.9790000000000001</v>
          </cell>
          <cell r="AF114">
            <v>7.76</v>
          </cell>
          <cell r="AG114">
            <v>2.706</v>
          </cell>
          <cell r="AH114">
            <v>5.5869999999999997</v>
          </cell>
          <cell r="AI114">
            <v>4.9489999999999998</v>
          </cell>
          <cell r="AJ114">
            <v>3.7</v>
          </cell>
          <cell r="AK114">
            <v>4.274</v>
          </cell>
          <cell r="AL114">
            <v>3.7</v>
          </cell>
          <cell r="AM114">
            <v>4.3040000000000003</v>
          </cell>
          <cell r="AN114">
            <v>4.8380000000000001</v>
          </cell>
          <cell r="AO114">
            <v>5.27</v>
          </cell>
          <cell r="AP114">
            <v>5.6219999999999999</v>
          </cell>
          <cell r="AQ114">
            <v>5.9420000000000002</v>
          </cell>
          <cell r="AR114">
            <v>20.49795331350807</v>
          </cell>
          <cell r="AS114">
            <v>3.8339062500000001</v>
          </cell>
        </row>
        <row r="115">
          <cell r="A115" t="str">
            <v>Mozambique</v>
          </cell>
          <cell r="B115" t="str">
            <v>Gross domestic product, constant prices</v>
          </cell>
          <cell r="C115" t="str">
            <v>Percent change</v>
          </cell>
          <cell r="E115" t="str">
            <v>See notes for:  Gross domestic product, constant prices (National currency).</v>
          </cell>
          <cell r="F115">
            <v>4.2279999999999998</v>
          </cell>
          <cell r="G115">
            <v>5</v>
          </cell>
          <cell r="H115">
            <v>-6.9</v>
          </cell>
          <cell r="I115">
            <v>-15.7</v>
          </cell>
          <cell r="J115">
            <v>-6.5</v>
          </cell>
          <cell r="K115">
            <v>1</v>
          </cell>
          <cell r="L115">
            <v>-2.2999999999999998</v>
          </cell>
          <cell r="M115">
            <v>14.7</v>
          </cell>
          <cell r="N115">
            <v>8.1999999999999993</v>
          </cell>
          <cell r="O115">
            <v>6.5</v>
          </cell>
          <cell r="P115">
            <v>1</v>
          </cell>
          <cell r="Q115">
            <v>6.5519999999999996</v>
          </cell>
          <cell r="R115">
            <v>-5.2309999999999999</v>
          </cell>
          <cell r="S115">
            <v>8.7669999999999995</v>
          </cell>
          <cell r="T115">
            <v>6.1589999999999998</v>
          </cell>
          <cell r="U115">
            <v>2.2370000000000001</v>
          </cell>
          <cell r="V115">
            <v>14.78</v>
          </cell>
          <cell r="W115">
            <v>11.085000000000001</v>
          </cell>
          <cell r="X115">
            <v>11.827999999999999</v>
          </cell>
          <cell r="Y115">
            <v>8.3659999999999997</v>
          </cell>
          <cell r="Z115">
            <v>1.532</v>
          </cell>
          <cell r="AA115">
            <v>12.254</v>
          </cell>
          <cell r="AB115">
            <v>9.2319999999999993</v>
          </cell>
          <cell r="AC115">
            <v>6.4870000000000001</v>
          </cell>
          <cell r="AD115">
            <v>7.8840000000000003</v>
          </cell>
          <cell r="AE115">
            <v>8.3879999999999999</v>
          </cell>
          <cell r="AF115">
            <v>8.6820000000000004</v>
          </cell>
          <cell r="AG115">
            <v>7.282</v>
          </cell>
          <cell r="AH115">
            <v>6.8310000000000004</v>
          </cell>
          <cell r="AI115">
            <v>6.3339999999999996</v>
          </cell>
          <cell r="AJ115">
            <v>6.7720000000000002</v>
          </cell>
          <cell r="AK115">
            <v>7.1449999999999996</v>
          </cell>
          <cell r="AL115">
            <v>6.7489999999999997</v>
          </cell>
          <cell r="AM115">
            <v>7.1749999999999998</v>
          </cell>
          <cell r="AN115">
            <v>7.79</v>
          </cell>
          <cell r="AO115">
            <v>7.8470000000000004</v>
          </cell>
          <cell r="AP115">
            <v>7.8239999999999998</v>
          </cell>
          <cell r="AQ115">
            <v>7.7830000000000004</v>
          </cell>
          <cell r="AR115">
            <v>43.602741415322598</v>
          </cell>
          <cell r="AS115">
            <v>5.0810624999999998</v>
          </cell>
        </row>
        <row r="116">
          <cell r="A116" t="str">
            <v>Myanmar</v>
          </cell>
          <cell r="B116" t="str">
            <v>Gross domestic product, constant prices</v>
          </cell>
          <cell r="C116" t="str">
            <v>Percent change</v>
          </cell>
          <cell r="E116" t="str">
            <v>See notes for:  Gross domestic product, constant prices (National currency).</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10.945</v>
          </cell>
          <cell r="Z116">
            <v>13.746</v>
          </cell>
          <cell r="AA116">
            <v>11.343999999999999</v>
          </cell>
          <cell r="AB116">
            <v>12.026</v>
          </cell>
          <cell r="AC116">
            <v>13.843999999999999</v>
          </cell>
          <cell r="AD116">
            <v>13.565</v>
          </cell>
          <cell r="AE116">
            <v>13.569000000000001</v>
          </cell>
          <cell r="AF116">
            <v>13.076000000000001</v>
          </cell>
          <cell r="AG116">
            <v>11.991</v>
          </cell>
          <cell r="AH116">
            <v>3.5990000000000002</v>
          </cell>
          <cell r="AI116">
            <v>5.1440000000000001</v>
          </cell>
          <cell r="AJ116">
            <v>5.3449999999999998</v>
          </cell>
          <cell r="AK116">
            <v>5.46</v>
          </cell>
          <cell r="AL116">
            <v>5.9859999999999998</v>
          </cell>
          <cell r="AM116">
            <v>5.9269999999999996</v>
          </cell>
          <cell r="AN116">
            <v>5.9790000000000001</v>
          </cell>
          <cell r="AO116">
            <v>6.1749999999999998</v>
          </cell>
          <cell r="AP116">
            <v>6.2809999999999997</v>
          </cell>
          <cell r="AQ116">
            <v>6.4859999999999998</v>
          </cell>
          <cell r="AR116">
            <v>15.024403243589727</v>
          </cell>
        </row>
        <row r="117">
          <cell r="A117" t="str">
            <v>Namibia</v>
          </cell>
          <cell r="B117" t="str">
            <v>Gross domestic product, constant prices</v>
          </cell>
          <cell r="C117" t="str">
            <v>Percent change</v>
          </cell>
          <cell r="E117" t="str">
            <v>See notes for:  Gross domestic product, constant prices (National currency).</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5.343</v>
          </cell>
          <cell r="R117">
            <v>9.27</v>
          </cell>
          <cell r="S117">
            <v>-1.62</v>
          </cell>
          <cell r="T117">
            <v>5.133</v>
          </cell>
          <cell r="U117">
            <v>3.226</v>
          </cell>
          <cell r="V117">
            <v>2.3039999999999998</v>
          </cell>
          <cell r="W117">
            <v>4.6909999999999998</v>
          </cell>
          <cell r="X117">
            <v>3.9940000000000002</v>
          </cell>
          <cell r="Y117">
            <v>2.681</v>
          </cell>
          <cell r="Z117">
            <v>4.08</v>
          </cell>
          <cell r="AA117">
            <v>1.171</v>
          </cell>
          <cell r="AB117">
            <v>4.7919999999999998</v>
          </cell>
          <cell r="AC117">
            <v>4.2549999999999999</v>
          </cell>
          <cell r="AD117">
            <v>12.266999999999999</v>
          </cell>
          <cell r="AE117">
            <v>2.492</v>
          </cell>
          <cell r="AF117">
            <v>7.0730000000000004</v>
          </cell>
          <cell r="AG117">
            <v>5.3780000000000001</v>
          </cell>
          <cell r="AH117">
            <v>3.3679999999999999</v>
          </cell>
          <cell r="AI117">
            <v>-0.43</v>
          </cell>
          <cell r="AJ117">
            <v>6.6</v>
          </cell>
          <cell r="AK117">
            <v>3.6139999999999999</v>
          </cell>
          <cell r="AL117">
            <v>4.0330000000000004</v>
          </cell>
          <cell r="AM117">
            <v>4.2290000000000001</v>
          </cell>
          <cell r="AN117">
            <v>4.3310000000000004</v>
          </cell>
          <cell r="AO117">
            <v>4.3449999999999998</v>
          </cell>
          <cell r="AP117">
            <v>4.3470000000000004</v>
          </cell>
          <cell r="AQ117">
            <v>4.3789999999999996</v>
          </cell>
          <cell r="AR117">
            <v>9.209741857142868</v>
          </cell>
          <cell r="AS117">
            <v>4.2705714285714276</v>
          </cell>
        </row>
        <row r="118">
          <cell r="A118" t="str">
            <v>Nepal</v>
          </cell>
          <cell r="B118" t="str">
            <v>Gross domestic product, constant prices</v>
          </cell>
          <cell r="C118" t="str">
            <v>Percent change</v>
          </cell>
          <cell r="E118" t="str">
            <v>See notes for:  Gross domestic product, constant prices (National currency).</v>
          </cell>
          <cell r="F118">
            <v>-2.3199999999999998</v>
          </cell>
          <cell r="G118">
            <v>8.3409999999999993</v>
          </cell>
          <cell r="H118">
            <v>3.78</v>
          </cell>
          <cell r="I118">
            <v>-2.9780000000000002</v>
          </cell>
          <cell r="J118">
            <v>9.6809999999999992</v>
          </cell>
          <cell r="K118">
            <v>6.1449999999999996</v>
          </cell>
          <cell r="L118">
            <v>4.5659999999999998</v>
          </cell>
          <cell r="M118">
            <v>1.7</v>
          </cell>
          <cell r="N118">
            <v>7.6970000000000001</v>
          </cell>
          <cell r="O118">
            <v>4.3280000000000003</v>
          </cell>
          <cell r="P118">
            <v>4.6349999999999998</v>
          </cell>
          <cell r="Q118">
            <v>6.3659999999999997</v>
          </cell>
          <cell r="R118">
            <v>4.1079999999999997</v>
          </cell>
          <cell r="S118">
            <v>3.847</v>
          </cell>
          <cell r="T118">
            <v>8.2189999999999994</v>
          </cell>
          <cell r="U118">
            <v>3.468</v>
          </cell>
          <cell r="V118">
            <v>5.3380000000000001</v>
          </cell>
          <cell r="W118">
            <v>5.2610000000000001</v>
          </cell>
          <cell r="X118">
            <v>2.9430000000000001</v>
          </cell>
          <cell r="Y118">
            <v>4.4829999999999997</v>
          </cell>
          <cell r="Z118">
            <v>6.1159999999999997</v>
          </cell>
          <cell r="AA118">
            <v>5.6289999999999996</v>
          </cell>
          <cell r="AB118">
            <v>0.12</v>
          </cell>
          <cell r="AC118">
            <v>3.9449999999999998</v>
          </cell>
          <cell r="AD118">
            <v>4.6829999999999998</v>
          </cell>
          <cell r="AE118">
            <v>3.4790000000000001</v>
          </cell>
          <cell r="AF118">
            <v>3.3650000000000002</v>
          </cell>
          <cell r="AG118">
            <v>3.4119999999999999</v>
          </cell>
          <cell r="AH118">
            <v>6.1050000000000004</v>
          </cell>
          <cell r="AI118">
            <v>4.4109999999999996</v>
          </cell>
          <cell r="AJ118">
            <v>4.5529999999999999</v>
          </cell>
          <cell r="AK118">
            <v>3.484</v>
          </cell>
          <cell r="AL118">
            <v>4.2309999999999999</v>
          </cell>
          <cell r="AM118">
            <v>3.7759999999999998</v>
          </cell>
          <cell r="AN118">
            <v>3.8029999999999999</v>
          </cell>
          <cell r="AO118">
            <v>3.8239999999999998</v>
          </cell>
          <cell r="AP118">
            <v>3.8570000000000002</v>
          </cell>
          <cell r="AQ118">
            <v>3.8559999999999999</v>
          </cell>
          <cell r="AR118">
            <v>7.0247111572580661</v>
          </cell>
          <cell r="AS118">
            <v>4.3409374999999999</v>
          </cell>
        </row>
        <row r="119">
          <cell r="A119" t="str">
            <v>Netherlands</v>
          </cell>
          <cell r="B119" t="str">
            <v>Gross domestic product, constant prices</v>
          </cell>
          <cell r="C119" t="str">
            <v>Percent change</v>
          </cell>
          <cell r="E119" t="str">
            <v>See notes for:  Gross domestic product, constant prices (National currency).</v>
          </cell>
          <cell r="F119" t="str">
            <v>n/a</v>
          </cell>
          <cell r="G119">
            <v>-0.51400000000000001</v>
          </cell>
          <cell r="H119">
            <v>-1.2829999999999999</v>
          </cell>
          <cell r="I119">
            <v>1.758</v>
          </cell>
          <cell r="J119">
            <v>3.1190000000000002</v>
          </cell>
          <cell r="K119">
            <v>2.6560000000000001</v>
          </cell>
          <cell r="L119">
            <v>3.125</v>
          </cell>
          <cell r="M119">
            <v>1.851</v>
          </cell>
          <cell r="N119">
            <v>2.98</v>
          </cell>
          <cell r="O119">
            <v>4.42</v>
          </cell>
          <cell r="P119">
            <v>4.1829999999999998</v>
          </cell>
          <cell r="Q119">
            <v>2.4390000000000001</v>
          </cell>
          <cell r="R119">
            <v>1.706</v>
          </cell>
          <cell r="S119">
            <v>1.258</v>
          </cell>
          <cell r="T119">
            <v>2.9609999999999999</v>
          </cell>
          <cell r="U119">
            <v>3.1160000000000001</v>
          </cell>
          <cell r="V119">
            <v>3.407</v>
          </cell>
          <cell r="W119">
            <v>4.2779999999999996</v>
          </cell>
          <cell r="X119">
            <v>3.923</v>
          </cell>
          <cell r="Y119">
            <v>4.6840000000000002</v>
          </cell>
          <cell r="Z119">
            <v>3.9409999999999998</v>
          </cell>
          <cell r="AA119">
            <v>1.9259999999999999</v>
          </cell>
          <cell r="AB119">
            <v>7.5999999999999998E-2</v>
          </cell>
          <cell r="AC119">
            <v>0.33600000000000002</v>
          </cell>
          <cell r="AD119">
            <v>2.2370000000000001</v>
          </cell>
          <cell r="AE119">
            <v>2.0459999999999998</v>
          </cell>
          <cell r="AF119">
            <v>3.3940000000000001</v>
          </cell>
          <cell r="AG119">
            <v>3.9209999999999998</v>
          </cell>
          <cell r="AH119">
            <v>1.804</v>
          </cell>
          <cell r="AI119">
            <v>-3.4790000000000001</v>
          </cell>
          <cell r="AJ119">
            <v>1.633</v>
          </cell>
          <cell r="AK119">
            <v>1.266</v>
          </cell>
          <cell r="AL119">
            <v>-0.5</v>
          </cell>
          <cell r="AM119">
            <v>0.82399999999999995</v>
          </cell>
          <cell r="AN119">
            <v>1.365</v>
          </cell>
          <cell r="AO119">
            <v>1.827</v>
          </cell>
          <cell r="AP119">
            <v>1.88</v>
          </cell>
          <cell r="AQ119">
            <v>1.9059999999999999</v>
          </cell>
          <cell r="AR119">
            <v>3.2596047806451569</v>
          </cell>
          <cell r="AS119">
            <v>2.2312258064516137</v>
          </cell>
        </row>
        <row r="120">
          <cell r="A120" t="str">
            <v>New Zealand</v>
          </cell>
          <cell r="B120" t="str">
            <v>Gross domestic product, constant prices</v>
          </cell>
          <cell r="C120" t="str">
            <v>Percent change</v>
          </cell>
          <cell r="E120" t="str">
            <v>See notes for:  Gross domestic product, constant prices (National currency).</v>
          </cell>
          <cell r="F120">
            <v>1.0089999999999999</v>
          </cell>
          <cell r="G120">
            <v>2.9609999999999999</v>
          </cell>
          <cell r="H120">
            <v>2.8780000000000001</v>
          </cell>
          <cell r="I120">
            <v>-0.124</v>
          </cell>
          <cell r="J120">
            <v>6.8579999999999997</v>
          </cell>
          <cell r="K120">
            <v>1.2130000000000001</v>
          </cell>
          <cell r="L120">
            <v>1.81</v>
          </cell>
          <cell r="M120">
            <v>1.67</v>
          </cell>
          <cell r="N120">
            <v>0.28299999999999997</v>
          </cell>
          <cell r="O120">
            <v>0.83899999999999997</v>
          </cell>
          <cell r="P120">
            <v>5.5E-2</v>
          </cell>
          <cell r="Q120">
            <v>-1.66</v>
          </cell>
          <cell r="R120">
            <v>0.78800000000000003</v>
          </cell>
          <cell r="S120">
            <v>5.1470000000000002</v>
          </cell>
          <cell r="T120">
            <v>5.7930000000000001</v>
          </cell>
          <cell r="U120">
            <v>4.3970000000000002</v>
          </cell>
          <cell r="V120">
            <v>3.9860000000000002</v>
          </cell>
          <cell r="W120">
            <v>2.1179999999999999</v>
          </cell>
          <cell r="X120">
            <v>-5.5E-2</v>
          </cell>
          <cell r="Y120">
            <v>4.3170000000000002</v>
          </cell>
          <cell r="Z120">
            <v>4.3940000000000001</v>
          </cell>
          <cell r="AA120">
            <v>2.6560000000000001</v>
          </cell>
          <cell r="AB120">
            <v>4.9089999999999998</v>
          </cell>
          <cell r="AC120">
            <v>4.1900000000000004</v>
          </cell>
          <cell r="AD120">
            <v>4.4770000000000003</v>
          </cell>
          <cell r="AE120">
            <v>3.266</v>
          </cell>
          <cell r="AF120">
            <v>0.997</v>
          </cell>
          <cell r="AG120">
            <v>2.84</v>
          </cell>
          <cell r="AH120">
            <v>-7.3999999999999996E-2</v>
          </cell>
          <cell r="AI120">
            <v>-2.0710000000000002</v>
          </cell>
          <cell r="AJ120">
            <v>1.2150000000000001</v>
          </cell>
          <cell r="AK120">
            <v>1.4410000000000001</v>
          </cell>
          <cell r="AL120">
            <v>2.319</v>
          </cell>
          <cell r="AM120">
            <v>3.2210000000000001</v>
          </cell>
          <cell r="AN120">
            <v>2.8690000000000002</v>
          </cell>
          <cell r="AO120">
            <v>2.577</v>
          </cell>
          <cell r="AP120">
            <v>2.3769999999999998</v>
          </cell>
          <cell r="AQ120">
            <v>2.3220000000000001</v>
          </cell>
          <cell r="AR120">
            <v>4.7253128135080624</v>
          </cell>
          <cell r="AS120">
            <v>2.2663437500000003</v>
          </cell>
        </row>
        <row r="121">
          <cell r="A121" t="str">
            <v>Nicaragua</v>
          </cell>
          <cell r="B121" t="str">
            <v>Gross domestic product, constant prices</v>
          </cell>
          <cell r="C121" t="str">
            <v>Percent change</v>
          </cell>
          <cell r="E121" t="str">
            <v>See notes for:  Gross domestic product, constant prices (National currency).</v>
          </cell>
          <cell r="F121">
            <v>4.6120000000000001</v>
          </cell>
          <cell r="G121">
            <v>5.3609999999999998</v>
          </cell>
          <cell r="H121">
            <v>-0.81699999999999995</v>
          </cell>
          <cell r="I121">
            <v>4.6150000000000002</v>
          </cell>
          <cell r="J121">
            <v>-1.5660000000000001</v>
          </cell>
          <cell r="K121">
            <v>-4.0839999999999996</v>
          </cell>
          <cell r="L121">
            <v>-1.0149999999999999</v>
          </cell>
          <cell r="M121">
            <v>-0.70599999999999996</v>
          </cell>
          <cell r="N121">
            <v>-12.4</v>
          </cell>
          <cell r="O121">
            <v>-1.694</v>
          </cell>
          <cell r="P121">
            <v>-0.13200000000000001</v>
          </cell>
          <cell r="Q121">
            <v>-0.154</v>
          </cell>
          <cell r="R121">
            <v>0.4</v>
          </cell>
          <cell r="S121">
            <v>-0.4</v>
          </cell>
          <cell r="T121">
            <v>5</v>
          </cell>
          <cell r="U121">
            <v>5.9119999999999999</v>
          </cell>
          <cell r="V121">
            <v>6.3440000000000003</v>
          </cell>
          <cell r="W121">
            <v>3.9670000000000001</v>
          </cell>
          <cell r="X121">
            <v>3.7120000000000002</v>
          </cell>
          <cell r="Y121">
            <v>7.0359999999999996</v>
          </cell>
          <cell r="Z121">
            <v>4.1020000000000003</v>
          </cell>
          <cell r="AA121">
            <v>2.9609999999999999</v>
          </cell>
          <cell r="AB121">
            <v>0.754</v>
          </cell>
          <cell r="AC121">
            <v>2.5209999999999999</v>
          </cell>
          <cell r="AD121">
            <v>5.3120000000000003</v>
          </cell>
          <cell r="AE121">
            <v>4.282</v>
          </cell>
          <cell r="AF121">
            <v>4.1520000000000001</v>
          </cell>
          <cell r="AG121">
            <v>3.6429999999999998</v>
          </cell>
          <cell r="AH121">
            <v>2.7589999999999999</v>
          </cell>
          <cell r="AI121">
            <v>-1.4690000000000001</v>
          </cell>
          <cell r="AJ121">
            <v>4.4800000000000004</v>
          </cell>
          <cell r="AK121">
            <v>4.6539999999999999</v>
          </cell>
          <cell r="AL121">
            <v>3.7</v>
          </cell>
          <cell r="AM121">
            <v>4</v>
          </cell>
          <cell r="AN121">
            <v>4</v>
          </cell>
          <cell r="AO121">
            <v>4</v>
          </cell>
          <cell r="AP121">
            <v>4</v>
          </cell>
          <cell r="AQ121">
            <v>4</v>
          </cell>
          <cell r="AR121">
            <v>15.137174770161291</v>
          </cell>
          <cell r="AS121">
            <v>1.9419374999999999</v>
          </cell>
        </row>
        <row r="122">
          <cell r="A122" t="str">
            <v>Niger</v>
          </cell>
          <cell r="B122" t="str">
            <v>Gross domestic product, constant prices</v>
          </cell>
          <cell r="C122" t="str">
            <v>Percent change</v>
          </cell>
          <cell r="E122" t="str">
            <v>See notes for:  Gross domestic product, constant prices (National currency).</v>
          </cell>
          <cell r="F122">
            <v>4.8860000000000001</v>
          </cell>
          <cell r="G122">
            <v>-0.17799999999999999</v>
          </cell>
          <cell r="H122">
            <v>2.1739999999999999</v>
          </cell>
          <cell r="I122">
            <v>-3.8639999999999999</v>
          </cell>
          <cell r="J122">
            <v>-16.82</v>
          </cell>
          <cell r="K122">
            <v>7.718</v>
          </cell>
          <cell r="L122">
            <v>6.3520000000000003</v>
          </cell>
          <cell r="M122">
            <v>8.7999999999999995E-2</v>
          </cell>
          <cell r="N122">
            <v>6.8710000000000004</v>
          </cell>
          <cell r="O122">
            <v>0.95699999999999996</v>
          </cell>
          <cell r="P122">
            <v>-1.3080000000000001</v>
          </cell>
          <cell r="Q122">
            <v>2.4900000000000002</v>
          </cell>
          <cell r="R122">
            <v>-6.516</v>
          </cell>
          <cell r="S122">
            <v>1.4490000000000001</v>
          </cell>
          <cell r="T122">
            <v>4.0049999999999999</v>
          </cell>
          <cell r="U122">
            <v>-6.6109999999999998</v>
          </cell>
          <cell r="V122">
            <v>5.0890000000000004</v>
          </cell>
          <cell r="W122">
            <v>0.496</v>
          </cell>
          <cell r="X122">
            <v>12.712</v>
          </cell>
          <cell r="Y122">
            <v>0.99399999999999999</v>
          </cell>
          <cell r="Z122">
            <v>-2.5840000000000001</v>
          </cell>
          <cell r="AA122">
            <v>8.0399999999999991</v>
          </cell>
          <cell r="AB122">
            <v>5.3380000000000001</v>
          </cell>
          <cell r="AC122">
            <v>7.0549999999999997</v>
          </cell>
          <cell r="AD122">
            <v>-0.82499999999999996</v>
          </cell>
          <cell r="AE122">
            <v>8.4160000000000004</v>
          </cell>
          <cell r="AF122">
            <v>5.8070000000000004</v>
          </cell>
          <cell r="AG122">
            <v>3.1469999999999998</v>
          </cell>
          <cell r="AH122">
            <v>9.5879999999999992</v>
          </cell>
          <cell r="AI122">
            <v>-0.90600000000000003</v>
          </cell>
          <cell r="AJ122">
            <v>7.9630000000000001</v>
          </cell>
          <cell r="AK122">
            <v>2.29</v>
          </cell>
          <cell r="AL122">
            <v>13.991</v>
          </cell>
          <cell r="AM122">
            <v>6.5579999999999998</v>
          </cell>
          <cell r="AN122">
            <v>7.2569999999999997</v>
          </cell>
          <cell r="AO122">
            <v>6.9169999999999998</v>
          </cell>
          <cell r="AP122">
            <v>6.9850000000000003</v>
          </cell>
          <cell r="AQ122">
            <v>5.4859999999999998</v>
          </cell>
          <cell r="AR122">
            <v>33.193981434475802</v>
          </cell>
          <cell r="AS122">
            <v>2.3222812499999996</v>
          </cell>
        </row>
        <row r="123">
          <cell r="A123" t="str">
            <v>Nigeria</v>
          </cell>
          <cell r="B123" t="str">
            <v>Gross domestic product, constant prices</v>
          </cell>
          <cell r="C123" t="str">
            <v>Percent change</v>
          </cell>
          <cell r="E123" t="str">
            <v>See notes for:  Gross domestic product, constant prices (National currency).</v>
          </cell>
          <cell r="F123">
            <v>2.8719999999999999</v>
          </cell>
          <cell r="G123">
            <v>20.838000000000001</v>
          </cell>
          <cell r="H123">
            <v>-1.0529999999999999</v>
          </cell>
          <cell r="I123">
            <v>-5.05</v>
          </cell>
          <cell r="J123">
            <v>-2.0219999999999998</v>
          </cell>
          <cell r="K123">
            <v>8.3230000000000004</v>
          </cell>
          <cell r="L123">
            <v>-8.7539999999999996</v>
          </cell>
          <cell r="M123">
            <v>-10.752000000000001</v>
          </cell>
          <cell r="N123">
            <v>7.5430000000000001</v>
          </cell>
          <cell r="O123">
            <v>6.4669999999999996</v>
          </cell>
          <cell r="P123">
            <v>12.766</v>
          </cell>
          <cell r="Q123">
            <v>-0.61799999999999999</v>
          </cell>
          <cell r="R123">
            <v>0.434</v>
          </cell>
          <cell r="S123">
            <v>2.09</v>
          </cell>
          <cell r="T123">
            <v>0.91</v>
          </cell>
          <cell r="U123">
            <v>-0.307</v>
          </cell>
          <cell r="V123">
            <v>4.9939999999999998</v>
          </cell>
          <cell r="W123">
            <v>2.802</v>
          </cell>
          <cell r="X123">
            <v>2.7160000000000002</v>
          </cell>
          <cell r="Y123">
            <v>0.47399999999999998</v>
          </cell>
          <cell r="Z123">
            <v>5.3179999999999996</v>
          </cell>
          <cell r="AA123">
            <v>8.1639999999999997</v>
          </cell>
          <cell r="AB123">
            <v>21.177</v>
          </cell>
          <cell r="AC123">
            <v>10.335000000000001</v>
          </cell>
          <cell r="AD123">
            <v>10.585000000000001</v>
          </cell>
          <cell r="AE123">
            <v>5.3929999999999998</v>
          </cell>
          <cell r="AF123">
            <v>6.2110000000000003</v>
          </cell>
          <cell r="AG123">
            <v>6.9720000000000004</v>
          </cell>
          <cell r="AH123">
            <v>5.984</v>
          </cell>
          <cell r="AI123">
            <v>6.96</v>
          </cell>
          <cell r="AJ123">
            <v>7.976</v>
          </cell>
          <cell r="AK123">
            <v>7.19</v>
          </cell>
          <cell r="AL123">
            <v>7.1159999999999997</v>
          </cell>
          <cell r="AM123">
            <v>6.5720000000000001</v>
          </cell>
          <cell r="AN123">
            <v>6.4939999999999998</v>
          </cell>
          <cell r="AO123">
            <v>6.5129999999999999</v>
          </cell>
          <cell r="AP123">
            <v>6.5670000000000002</v>
          </cell>
          <cell r="AQ123">
            <v>6.6139999999999999</v>
          </cell>
          <cell r="AR123">
            <v>46.645035641129049</v>
          </cell>
          <cell r="AS123">
            <v>4.5918124999999996</v>
          </cell>
        </row>
        <row r="124">
          <cell r="A124" t="str">
            <v>Norway</v>
          </cell>
          <cell r="B124" t="str">
            <v>Gross domestic product, constant prices</v>
          </cell>
          <cell r="C124" t="str">
            <v>Percent change</v>
          </cell>
          <cell r="E124" t="str">
            <v>See notes for:  Gross domestic product, constant prices (National currency).</v>
          </cell>
          <cell r="F124">
            <v>4.5039999999999996</v>
          </cell>
          <cell r="G124">
            <v>1.5469999999999999</v>
          </cell>
          <cell r="H124">
            <v>0.125</v>
          </cell>
          <cell r="I124">
            <v>3.867</v>
          </cell>
          <cell r="J124">
            <v>5.8940000000000001</v>
          </cell>
          <cell r="K124">
            <v>5.3540000000000001</v>
          </cell>
          <cell r="L124">
            <v>4.0380000000000003</v>
          </cell>
          <cell r="M124">
            <v>1.78</v>
          </cell>
          <cell r="N124">
            <v>-0.17299999999999999</v>
          </cell>
          <cell r="O124">
            <v>0.998</v>
          </cell>
          <cell r="P124">
            <v>1.9279999999999999</v>
          </cell>
          <cell r="Q124">
            <v>3.113</v>
          </cell>
          <cell r="R124">
            <v>3.5329999999999999</v>
          </cell>
          <cell r="S124">
            <v>2.746</v>
          </cell>
          <cell r="T124">
            <v>5.0599999999999996</v>
          </cell>
          <cell r="U124">
            <v>4.2</v>
          </cell>
          <cell r="V124">
            <v>5.1120000000000001</v>
          </cell>
          <cell r="W124">
            <v>5.37</v>
          </cell>
          <cell r="X124">
            <v>2.7069999999999999</v>
          </cell>
          <cell r="Y124">
            <v>2.0070000000000001</v>
          </cell>
          <cell r="Z124">
            <v>3.2639999999999998</v>
          </cell>
          <cell r="AA124">
            <v>1.988</v>
          </cell>
          <cell r="AB124">
            <v>1.5049999999999999</v>
          </cell>
          <cell r="AC124">
            <v>0.98799999999999999</v>
          </cell>
          <cell r="AD124">
            <v>3.952</v>
          </cell>
          <cell r="AE124">
            <v>2.5870000000000002</v>
          </cell>
          <cell r="AF124">
            <v>2.4430000000000001</v>
          </cell>
          <cell r="AG124">
            <v>2.6520000000000001</v>
          </cell>
          <cell r="AH124">
            <v>8.9999999999999993E-3</v>
          </cell>
          <cell r="AI124">
            <v>-1.661</v>
          </cell>
          <cell r="AJ124">
            <v>0.65400000000000003</v>
          </cell>
          <cell r="AK124">
            <v>1.6879999999999999</v>
          </cell>
          <cell r="AL124">
            <v>1.804</v>
          </cell>
          <cell r="AM124">
            <v>2.0369999999999999</v>
          </cell>
          <cell r="AN124">
            <v>2.1320000000000001</v>
          </cell>
          <cell r="AO124">
            <v>2.2200000000000002</v>
          </cell>
          <cell r="AP124">
            <v>2.1219999999999999</v>
          </cell>
          <cell r="AQ124">
            <v>2.1459999999999999</v>
          </cell>
          <cell r="AR124">
            <v>3.3679480231854817</v>
          </cell>
          <cell r="AS124">
            <v>2.6180937500000003</v>
          </cell>
        </row>
        <row r="125">
          <cell r="A125" t="str">
            <v>Oman</v>
          </cell>
          <cell r="B125" t="str">
            <v>Gross domestic product, constant prices</v>
          </cell>
          <cell r="C125" t="str">
            <v>Percent change</v>
          </cell>
          <cell r="E125" t="str">
            <v>See notes for:  Gross domestic product, constant prices (National currency).</v>
          </cell>
          <cell r="F125">
            <v>6.0789999999999997</v>
          </cell>
          <cell r="G125">
            <v>17.096</v>
          </cell>
          <cell r="H125">
            <v>11.500999999999999</v>
          </cell>
          <cell r="I125">
            <v>15.946999999999999</v>
          </cell>
          <cell r="J125">
            <v>13.904</v>
          </cell>
          <cell r="K125">
            <v>14.523</v>
          </cell>
          <cell r="L125">
            <v>2.145</v>
          </cell>
          <cell r="M125">
            <v>-3.992</v>
          </cell>
          <cell r="N125">
            <v>5.2450000000000001</v>
          </cell>
          <cell r="O125">
            <v>2.9830000000000001</v>
          </cell>
          <cell r="P125">
            <v>8.3780000000000001</v>
          </cell>
          <cell r="Q125">
            <v>6.0439999999999996</v>
          </cell>
          <cell r="R125">
            <v>8.4920000000000009</v>
          </cell>
          <cell r="S125">
            <v>6.1440000000000001</v>
          </cell>
          <cell r="T125">
            <v>3.8450000000000002</v>
          </cell>
          <cell r="U125">
            <v>4.8310000000000004</v>
          </cell>
          <cell r="V125">
            <v>2.8889999999999998</v>
          </cell>
          <cell r="W125">
            <v>6.1779999999999999</v>
          </cell>
          <cell r="X125">
            <v>2.7130000000000001</v>
          </cell>
          <cell r="Y125">
            <v>-0.61299999999999999</v>
          </cell>
          <cell r="Z125">
            <v>4.6449999999999996</v>
          </cell>
          <cell r="AA125">
            <v>5.56</v>
          </cell>
          <cell r="AB125">
            <v>2.0750000000000002</v>
          </cell>
          <cell r="AC125">
            <v>0.34200000000000003</v>
          </cell>
          <cell r="AD125">
            <v>3.4239999999999999</v>
          </cell>
          <cell r="AE125">
            <v>3.9820000000000002</v>
          </cell>
          <cell r="AF125">
            <v>6.9109999999999996</v>
          </cell>
          <cell r="AG125">
            <v>5.335</v>
          </cell>
          <cell r="AH125">
            <v>12.856999999999999</v>
          </cell>
          <cell r="AI125">
            <v>1.119</v>
          </cell>
          <cell r="AJ125">
            <v>3.9740000000000002</v>
          </cell>
          <cell r="AK125">
            <v>5.4820000000000002</v>
          </cell>
          <cell r="AL125">
            <v>5.01</v>
          </cell>
          <cell r="AM125">
            <v>3.9630000000000001</v>
          </cell>
          <cell r="AN125">
            <v>3.246</v>
          </cell>
          <cell r="AO125">
            <v>3.3820000000000001</v>
          </cell>
          <cell r="AP125">
            <v>3.4630000000000001</v>
          </cell>
          <cell r="AQ125">
            <v>3.7549999999999999</v>
          </cell>
          <cell r="AR125">
            <v>23.564114157258068</v>
          </cell>
          <cell r="AS125">
            <v>5.9386875000000003</v>
          </cell>
        </row>
        <row r="126">
          <cell r="A126" t="str">
            <v>Pakistan</v>
          </cell>
          <cell r="B126" t="str">
            <v>Gross domestic product, constant prices</v>
          </cell>
          <cell r="C126" t="str">
            <v>Percent change</v>
          </cell>
          <cell r="E126" t="str">
            <v>See notes for:  Gross domestic product, constant prices (National currency).</v>
          </cell>
          <cell r="F126">
            <v>8.5259999999999998</v>
          </cell>
          <cell r="G126">
            <v>6.8310000000000004</v>
          </cell>
          <cell r="H126">
            <v>6.5369999999999999</v>
          </cell>
          <cell r="I126">
            <v>6.7779999999999996</v>
          </cell>
          <cell r="J126">
            <v>5.0650000000000004</v>
          </cell>
          <cell r="K126">
            <v>7.5919999999999996</v>
          </cell>
          <cell r="L126">
            <v>5.5019999999999998</v>
          </cell>
          <cell r="M126">
            <v>6.452</v>
          </cell>
          <cell r="N126">
            <v>7.625</v>
          </cell>
          <cell r="O126">
            <v>4.96</v>
          </cell>
          <cell r="P126">
            <v>4.4589999999999996</v>
          </cell>
          <cell r="Q126">
            <v>5.4169999999999998</v>
          </cell>
          <cell r="R126">
            <v>7.57</v>
          </cell>
          <cell r="S126">
            <v>2.097</v>
          </cell>
          <cell r="T126">
            <v>4.3689999999999998</v>
          </cell>
          <cell r="U126">
            <v>5.0620000000000003</v>
          </cell>
          <cell r="V126">
            <v>6.5990000000000002</v>
          </cell>
          <cell r="W126">
            <v>1.7030000000000001</v>
          </cell>
          <cell r="X126">
            <v>3.4940000000000002</v>
          </cell>
          <cell r="Y126">
            <v>4.1840000000000002</v>
          </cell>
          <cell r="Z126">
            <v>3.9060000000000001</v>
          </cell>
          <cell r="AA126">
            <v>1.9670000000000001</v>
          </cell>
          <cell r="AB126">
            <v>3.1120000000000001</v>
          </cell>
          <cell r="AC126">
            <v>4.726</v>
          </cell>
          <cell r="AD126">
            <v>7.4829999999999997</v>
          </cell>
          <cell r="AE126">
            <v>8.9580000000000002</v>
          </cell>
          <cell r="AF126">
            <v>5.8179999999999996</v>
          </cell>
          <cell r="AG126">
            <v>6.8150000000000004</v>
          </cell>
          <cell r="AH126">
            <v>3.6850000000000001</v>
          </cell>
          <cell r="AI126">
            <v>1.722</v>
          </cell>
          <cell r="AJ126">
            <v>3.7589999999999999</v>
          </cell>
          <cell r="AK126">
            <v>2.3919999999999999</v>
          </cell>
          <cell r="AL126">
            <v>3.4</v>
          </cell>
          <cell r="AM126">
            <v>3.5</v>
          </cell>
          <cell r="AN126">
            <v>3.5</v>
          </cell>
          <cell r="AO126">
            <v>3.5</v>
          </cell>
          <cell r="AP126">
            <v>3.5</v>
          </cell>
          <cell r="AQ126">
            <v>3.5</v>
          </cell>
          <cell r="AR126">
            <v>4.1728527651209646</v>
          </cell>
          <cell r="AS126">
            <v>5.1614062499999998</v>
          </cell>
        </row>
        <row r="127">
          <cell r="A127" t="str">
            <v>Panama</v>
          </cell>
          <cell r="B127" t="str">
            <v>Gross domestic product, constant prices</v>
          </cell>
          <cell r="C127" t="str">
            <v>Percent change</v>
          </cell>
          <cell r="E127" t="str">
            <v>See notes for:  Gross domestic product, constant prices (National currency).</v>
          </cell>
          <cell r="F127">
            <v>4.5</v>
          </cell>
          <cell r="G127">
            <v>9.2070000000000007</v>
          </cell>
          <cell r="H127">
            <v>5.3479999999999999</v>
          </cell>
          <cell r="I127">
            <v>-4.4909999999999997</v>
          </cell>
          <cell r="J127">
            <v>2.7090000000000001</v>
          </cell>
          <cell r="K127">
            <v>4.9420000000000002</v>
          </cell>
          <cell r="L127">
            <v>3.5680000000000001</v>
          </cell>
          <cell r="M127">
            <v>-1.8089999999999999</v>
          </cell>
          <cell r="N127">
            <v>-13.38</v>
          </cell>
          <cell r="O127">
            <v>1.5620000000000001</v>
          </cell>
          <cell r="P127">
            <v>8.0990000000000002</v>
          </cell>
          <cell r="Q127">
            <v>9.4179999999999993</v>
          </cell>
          <cell r="R127">
            <v>8.2029999999999994</v>
          </cell>
          <cell r="S127">
            <v>5.4560000000000004</v>
          </cell>
          <cell r="T127">
            <v>2.8490000000000002</v>
          </cell>
          <cell r="U127">
            <v>1.752</v>
          </cell>
          <cell r="V127">
            <v>7.3710000000000004</v>
          </cell>
          <cell r="W127">
            <v>6.4610000000000003</v>
          </cell>
          <cell r="X127">
            <v>7.3419999999999996</v>
          </cell>
          <cell r="Y127">
            <v>3.9169999999999998</v>
          </cell>
          <cell r="Z127">
            <v>2.7149999999999999</v>
          </cell>
          <cell r="AA127">
            <v>0.57399999999999995</v>
          </cell>
          <cell r="AB127">
            <v>2.2290000000000001</v>
          </cell>
          <cell r="AC127">
            <v>4.2060000000000004</v>
          </cell>
          <cell r="AD127">
            <v>7.5220000000000002</v>
          </cell>
          <cell r="AE127">
            <v>7.1909999999999998</v>
          </cell>
          <cell r="AF127">
            <v>8.5280000000000005</v>
          </cell>
          <cell r="AG127">
            <v>12.113</v>
          </cell>
          <cell r="AH127">
            <v>10.117000000000001</v>
          </cell>
          <cell r="AI127">
            <v>3.8559999999999999</v>
          </cell>
          <cell r="AJ127">
            <v>7.593</v>
          </cell>
          <cell r="AK127">
            <v>10.579000000000001</v>
          </cell>
          <cell r="AL127">
            <v>7.5380000000000003</v>
          </cell>
          <cell r="AM127">
            <v>6.57</v>
          </cell>
          <cell r="AN127">
            <v>5.9089999999999998</v>
          </cell>
          <cell r="AO127">
            <v>5.7770000000000001</v>
          </cell>
          <cell r="AP127">
            <v>5.1559999999999997</v>
          </cell>
          <cell r="AQ127">
            <v>5.0780000000000003</v>
          </cell>
          <cell r="AR127">
            <v>24.204170886088697</v>
          </cell>
          <cell r="AS127">
            <v>4.6952187500000004</v>
          </cell>
        </row>
        <row r="128">
          <cell r="A128" t="str">
            <v>Papua New Guinea</v>
          </cell>
          <cell r="B128" t="str">
            <v>Gross domestic product, constant prices</v>
          </cell>
          <cell r="C128" t="str">
            <v>Percent change</v>
          </cell>
          <cell r="E128" t="str">
            <v>See notes for:  Gross domestic product, constant prices (National currency).</v>
          </cell>
          <cell r="F128">
            <v>-2.3090000000000002</v>
          </cell>
          <cell r="G128">
            <v>1.149</v>
          </cell>
          <cell r="H128">
            <v>0.83199999999999996</v>
          </cell>
          <cell r="I128">
            <v>3.4380000000000002</v>
          </cell>
          <cell r="J128">
            <v>-0.98299999999999998</v>
          </cell>
          <cell r="K128">
            <v>3.5779999999999998</v>
          </cell>
          <cell r="L128">
            <v>5.6539999999999999</v>
          </cell>
          <cell r="M128">
            <v>2.762</v>
          </cell>
          <cell r="N128">
            <v>2.9089999999999998</v>
          </cell>
          <cell r="O128">
            <v>-1.4239999999999999</v>
          </cell>
          <cell r="P128">
            <v>-2.996</v>
          </cell>
          <cell r="Q128">
            <v>9.5500000000000007</v>
          </cell>
          <cell r="R128">
            <v>13.827999999999999</v>
          </cell>
          <cell r="S128">
            <v>18.206</v>
          </cell>
          <cell r="T128">
            <v>5.9459999999999997</v>
          </cell>
          <cell r="U128">
            <v>-3.4460000000000002</v>
          </cell>
          <cell r="V128">
            <v>6.5990000000000002</v>
          </cell>
          <cell r="W128">
            <v>-6.343</v>
          </cell>
          <cell r="X128">
            <v>4.6820000000000004</v>
          </cell>
          <cell r="Y128">
            <v>1.8560000000000001</v>
          </cell>
          <cell r="Z128">
            <v>-2.4550000000000001</v>
          </cell>
          <cell r="AA128">
            <v>-4.4999999999999998E-2</v>
          </cell>
          <cell r="AB128">
            <v>2.008</v>
          </cell>
          <cell r="AC128">
            <v>4.3879999999999999</v>
          </cell>
          <cell r="AD128">
            <v>0.56999999999999995</v>
          </cell>
          <cell r="AE128">
            <v>3.9239999999999999</v>
          </cell>
          <cell r="AF128">
            <v>2.294</v>
          </cell>
          <cell r="AG128">
            <v>7.1520000000000001</v>
          </cell>
          <cell r="AH128">
            <v>6.6139999999999999</v>
          </cell>
          <cell r="AI128">
            <v>6.1340000000000003</v>
          </cell>
          <cell r="AJ128">
            <v>7.57</v>
          </cell>
          <cell r="AK128">
            <v>8.9090000000000007</v>
          </cell>
          <cell r="AL128">
            <v>7.6719999999999997</v>
          </cell>
          <cell r="AM128">
            <v>3.9940000000000002</v>
          </cell>
          <cell r="AN128">
            <v>7.7220000000000004</v>
          </cell>
          <cell r="AO128">
            <v>19.405999999999999</v>
          </cell>
          <cell r="AP128">
            <v>5.399</v>
          </cell>
          <cell r="AQ128">
            <v>4.891</v>
          </cell>
          <cell r="AR128">
            <v>25.800664918346772</v>
          </cell>
          <cell r="AS128">
            <v>3.4547187500000009</v>
          </cell>
        </row>
        <row r="129">
          <cell r="A129" t="str">
            <v>Paraguay</v>
          </cell>
          <cell r="B129" t="str">
            <v>Gross domestic product, constant prices</v>
          </cell>
          <cell r="C129" t="str">
            <v>Percent change</v>
          </cell>
          <cell r="E129" t="str">
            <v>See notes for:  Gross domestic product, constant prices (National currency).</v>
          </cell>
          <cell r="F129">
            <v>11.712</v>
          </cell>
          <cell r="G129">
            <v>9.17</v>
          </cell>
          <cell r="H129">
            <v>-1.3979999999999999</v>
          </cell>
          <cell r="I129">
            <v>-3.0430000000000001</v>
          </cell>
          <cell r="J129">
            <v>2.8170000000000002</v>
          </cell>
          <cell r="K129">
            <v>3.8719999999999999</v>
          </cell>
          <cell r="L129">
            <v>0.26300000000000001</v>
          </cell>
          <cell r="M129">
            <v>4.0720000000000001</v>
          </cell>
          <cell r="N129">
            <v>5.8810000000000002</v>
          </cell>
          <cell r="O129">
            <v>5.8170000000000002</v>
          </cell>
          <cell r="P129">
            <v>2.891</v>
          </cell>
          <cell r="Q129">
            <v>2.508</v>
          </cell>
          <cell r="R129">
            <v>3.423</v>
          </cell>
          <cell r="S129">
            <v>3.9119999999999999</v>
          </cell>
          <cell r="T129">
            <v>3.7269999999999999</v>
          </cell>
          <cell r="U129">
            <v>5.452</v>
          </cell>
          <cell r="V129">
            <v>0.40300000000000002</v>
          </cell>
          <cell r="W129">
            <v>2.992</v>
          </cell>
          <cell r="X129">
            <v>0.57899999999999996</v>
          </cell>
          <cell r="Y129">
            <v>-1.482</v>
          </cell>
          <cell r="Z129">
            <v>-3.3460000000000001</v>
          </cell>
          <cell r="AA129">
            <v>2.0640000000000001</v>
          </cell>
          <cell r="AB129">
            <v>-4.9000000000000002E-2</v>
          </cell>
          <cell r="AC129">
            <v>3.84</v>
          </cell>
          <cell r="AD129">
            <v>4.1349999999999998</v>
          </cell>
          <cell r="AE129">
            <v>2.8580000000000001</v>
          </cell>
          <cell r="AF129">
            <v>4.3410000000000002</v>
          </cell>
          <cell r="AG129">
            <v>6.7610000000000001</v>
          </cell>
          <cell r="AH129">
            <v>5.827</v>
          </cell>
          <cell r="AI129">
            <v>-3.847</v>
          </cell>
          <cell r="AJ129">
            <v>15.045999999999999</v>
          </cell>
          <cell r="AK129">
            <v>3.8</v>
          </cell>
          <cell r="AL129">
            <v>-1.5</v>
          </cell>
          <cell r="AM129">
            <v>8.5449999999999999</v>
          </cell>
          <cell r="AN129">
            <v>4.5999999999999996</v>
          </cell>
          <cell r="AO129">
            <v>4.7</v>
          </cell>
          <cell r="AP129">
            <v>4.7</v>
          </cell>
          <cell r="AQ129">
            <v>4.7</v>
          </cell>
          <cell r="AR129">
            <v>16.209303060483872</v>
          </cell>
          <cell r="AS129">
            <v>3.2811875000000001</v>
          </cell>
        </row>
        <row r="130">
          <cell r="A130" t="str">
            <v>Peru</v>
          </cell>
          <cell r="B130" t="str">
            <v>Gross domestic product, constant prices</v>
          </cell>
          <cell r="C130" t="str">
            <v>Percent change</v>
          </cell>
          <cell r="E130" t="str">
            <v>See notes for:  Gross domestic product, constant prices (National currency).</v>
          </cell>
          <cell r="F130">
            <v>7.6609999999999996</v>
          </cell>
          <cell r="G130">
            <v>5.4610000000000003</v>
          </cell>
          <cell r="H130">
            <v>-0.32400000000000001</v>
          </cell>
          <cell r="I130">
            <v>-9.3290000000000006</v>
          </cell>
          <cell r="J130">
            <v>3.8010000000000002</v>
          </cell>
          <cell r="K130">
            <v>2.089</v>
          </cell>
          <cell r="L130">
            <v>12.106</v>
          </cell>
          <cell r="M130">
            <v>7.7380000000000004</v>
          </cell>
          <cell r="N130">
            <v>-9.4220000000000006</v>
          </cell>
          <cell r="O130">
            <v>-13.422000000000001</v>
          </cell>
          <cell r="P130">
            <v>-5.09</v>
          </cell>
          <cell r="Q130">
            <v>2.1059999999999999</v>
          </cell>
          <cell r="R130">
            <v>-0.42899999999999999</v>
          </cell>
          <cell r="S130">
            <v>4.7649999999999997</v>
          </cell>
          <cell r="T130">
            <v>12.821999999999999</v>
          </cell>
          <cell r="U130">
            <v>8.609</v>
          </cell>
          <cell r="V130">
            <v>2.5179999999999998</v>
          </cell>
          <cell r="W130">
            <v>6.8639999999999999</v>
          </cell>
          <cell r="X130">
            <v>-0.65800000000000003</v>
          </cell>
          <cell r="Y130">
            <v>0.91400000000000003</v>
          </cell>
          <cell r="Z130">
            <v>2.9510000000000001</v>
          </cell>
          <cell r="AA130">
            <v>0.215</v>
          </cell>
          <cell r="AB130">
            <v>5.016</v>
          </cell>
          <cell r="AC130">
            <v>4.0369999999999999</v>
          </cell>
          <cell r="AD130">
            <v>4.9770000000000003</v>
          </cell>
          <cell r="AE130">
            <v>6.827</v>
          </cell>
          <cell r="AF130">
            <v>7.74</v>
          </cell>
          <cell r="AG130">
            <v>8.9060000000000006</v>
          </cell>
          <cell r="AH130">
            <v>9.8030000000000008</v>
          </cell>
          <cell r="AI130">
            <v>0.86199999999999999</v>
          </cell>
          <cell r="AJ130">
            <v>8.7940000000000005</v>
          </cell>
          <cell r="AK130">
            <v>6.9119999999999999</v>
          </cell>
          <cell r="AL130">
            <v>5.5060000000000002</v>
          </cell>
          <cell r="AM130">
            <v>6.0270000000000001</v>
          </cell>
          <cell r="AN130">
            <v>6.0289999999999999</v>
          </cell>
          <cell r="AO130">
            <v>5.9980000000000002</v>
          </cell>
          <cell r="AP130">
            <v>6.0010000000000003</v>
          </cell>
          <cell r="AQ130">
            <v>6.016</v>
          </cell>
          <cell r="AR130">
            <v>37.068523919354838</v>
          </cell>
          <cell r="AS130">
            <v>3.3068749999999998</v>
          </cell>
        </row>
        <row r="131">
          <cell r="A131" t="str">
            <v>Philippines</v>
          </cell>
          <cell r="B131" t="str">
            <v>Gross domestic product, constant prices</v>
          </cell>
          <cell r="C131" t="str">
            <v>Percent change</v>
          </cell>
          <cell r="E131" t="str">
            <v>See notes for:  Gross domestic product, constant prices (National currency).</v>
          </cell>
          <cell r="F131">
            <v>5.149</v>
          </cell>
          <cell r="G131">
            <v>3.423</v>
          </cell>
          <cell r="H131">
            <v>3.6190000000000002</v>
          </cell>
          <cell r="I131">
            <v>1.875</v>
          </cell>
          <cell r="J131">
            <v>-7.3239999999999998</v>
          </cell>
          <cell r="K131">
            <v>-7.3070000000000004</v>
          </cell>
          <cell r="L131">
            <v>3.4169999999999998</v>
          </cell>
          <cell r="M131">
            <v>4.3120000000000003</v>
          </cell>
          <cell r="N131">
            <v>6.7530000000000001</v>
          </cell>
          <cell r="O131">
            <v>6.2050000000000001</v>
          </cell>
          <cell r="P131">
            <v>3.0369999999999999</v>
          </cell>
          <cell r="Q131">
            <v>-0.57799999999999996</v>
          </cell>
          <cell r="R131">
            <v>0.33800000000000002</v>
          </cell>
          <cell r="S131">
            <v>2.1160000000000001</v>
          </cell>
          <cell r="T131">
            <v>4.3879999999999999</v>
          </cell>
          <cell r="U131">
            <v>4.6790000000000003</v>
          </cell>
          <cell r="V131">
            <v>5.8460000000000001</v>
          </cell>
          <cell r="W131">
            <v>5.1849999999999996</v>
          </cell>
          <cell r="X131">
            <v>-0.57699999999999996</v>
          </cell>
          <cell r="Y131">
            <v>3.0819999999999999</v>
          </cell>
          <cell r="Z131">
            <v>4.4109999999999996</v>
          </cell>
          <cell r="AA131">
            <v>2.8940000000000001</v>
          </cell>
          <cell r="AB131">
            <v>3.6459999999999999</v>
          </cell>
          <cell r="AC131">
            <v>4.97</v>
          </cell>
          <cell r="AD131">
            <v>6.6980000000000004</v>
          </cell>
          <cell r="AE131">
            <v>4.7779999999999996</v>
          </cell>
          <cell r="AF131">
            <v>5.2430000000000003</v>
          </cell>
          <cell r="AG131">
            <v>6.617</v>
          </cell>
          <cell r="AH131">
            <v>4.1529999999999996</v>
          </cell>
          <cell r="AI131">
            <v>1.1479999999999999</v>
          </cell>
          <cell r="AJ131">
            <v>7.6319999999999997</v>
          </cell>
          <cell r="AK131">
            <v>3.718</v>
          </cell>
          <cell r="AL131">
            <v>4.1710000000000003</v>
          </cell>
          <cell r="AM131">
            <v>4.7249999999999996</v>
          </cell>
          <cell r="AN131">
            <v>5</v>
          </cell>
          <cell r="AO131">
            <v>5</v>
          </cell>
          <cell r="AP131">
            <v>5</v>
          </cell>
          <cell r="AQ131">
            <v>5</v>
          </cell>
          <cell r="AR131">
            <v>11.703585770161288</v>
          </cell>
          <cell r="AS131">
            <v>3.2358125000000006</v>
          </cell>
        </row>
        <row r="132">
          <cell r="A132" t="str">
            <v>Poland</v>
          </cell>
          <cell r="B132" t="str">
            <v>Gross domestic product, constant prices</v>
          </cell>
          <cell r="C132" t="str">
            <v>Percent change</v>
          </cell>
          <cell r="E132" t="str">
            <v>See notes for:  Gross domestic product, constant prices (National currency).</v>
          </cell>
          <cell r="F132">
            <v>-6</v>
          </cell>
          <cell r="G132">
            <v>-10</v>
          </cell>
          <cell r="H132">
            <v>-4.8460000000000001</v>
          </cell>
          <cell r="I132">
            <v>5.6</v>
          </cell>
          <cell r="J132">
            <v>-0.36599999999999999</v>
          </cell>
          <cell r="K132">
            <v>3.8620000000000001</v>
          </cell>
          <cell r="L132">
            <v>3.4940000000000002</v>
          </cell>
          <cell r="M132">
            <v>2.302</v>
          </cell>
          <cell r="N132">
            <v>3.2850000000000001</v>
          </cell>
          <cell r="O132">
            <v>3.8119999999999998</v>
          </cell>
          <cell r="P132">
            <v>-7.1710000000000003</v>
          </cell>
          <cell r="Q132">
            <v>-7.0049999999999999</v>
          </cell>
          <cell r="R132">
            <v>2.0329999999999999</v>
          </cell>
          <cell r="S132">
            <v>4.2869999999999999</v>
          </cell>
          <cell r="T132">
            <v>5.2389999999999999</v>
          </cell>
          <cell r="U132">
            <v>6.7279999999999998</v>
          </cell>
          <cell r="V132">
            <v>6.2389999999999999</v>
          </cell>
          <cell r="W132">
            <v>7.0860000000000003</v>
          </cell>
          <cell r="X132">
            <v>4.9820000000000002</v>
          </cell>
          <cell r="Y132">
            <v>4.524</v>
          </cell>
          <cell r="Z132">
            <v>4.2530000000000001</v>
          </cell>
          <cell r="AA132">
            <v>1.2050000000000001</v>
          </cell>
          <cell r="AB132">
            <v>1.4430000000000001</v>
          </cell>
          <cell r="AC132">
            <v>3.867</v>
          </cell>
          <cell r="AD132">
            <v>5.3449999999999998</v>
          </cell>
          <cell r="AE132">
            <v>3.617</v>
          </cell>
          <cell r="AF132">
            <v>6.2270000000000003</v>
          </cell>
          <cell r="AG132">
            <v>6.7850000000000001</v>
          </cell>
          <cell r="AH132">
            <v>5.1269999999999998</v>
          </cell>
          <cell r="AI132">
            <v>1.6060000000000001</v>
          </cell>
          <cell r="AJ132">
            <v>3.944</v>
          </cell>
          <cell r="AK132">
            <v>4.3499999999999996</v>
          </cell>
          <cell r="AL132">
            <v>2.6360000000000001</v>
          </cell>
          <cell r="AM132">
            <v>3.1869999999999998</v>
          </cell>
          <cell r="AN132">
            <v>3.6429999999999998</v>
          </cell>
          <cell r="AO132">
            <v>3.8959999999999999</v>
          </cell>
          <cell r="AP132">
            <v>3.77</v>
          </cell>
          <cell r="AQ132">
            <v>3.8250000000000002</v>
          </cell>
          <cell r="AR132">
            <v>20.175453092741947</v>
          </cell>
          <cell r="AS132">
            <v>2.3704374999999991</v>
          </cell>
        </row>
        <row r="133">
          <cell r="A133" t="str">
            <v>Portugal</v>
          </cell>
          <cell r="B133" t="str">
            <v>Gross domestic product, constant prices</v>
          </cell>
          <cell r="C133" t="str">
            <v>Percent change</v>
          </cell>
          <cell r="E133" t="str">
            <v>See notes for:  Gross domestic product, constant prices (National currency).</v>
          </cell>
          <cell r="F133">
            <v>6.7249999999999996</v>
          </cell>
          <cell r="G133">
            <v>3.5230000000000001</v>
          </cell>
          <cell r="H133">
            <v>2.1629999999999998</v>
          </cell>
          <cell r="I133">
            <v>0.97199999999999998</v>
          </cell>
          <cell r="J133">
            <v>-1.042</v>
          </cell>
          <cell r="K133">
            <v>1.6359999999999999</v>
          </cell>
          <cell r="L133">
            <v>3.32</v>
          </cell>
          <cell r="M133">
            <v>7.6319999999999997</v>
          </cell>
          <cell r="N133">
            <v>5.34</v>
          </cell>
          <cell r="O133">
            <v>6.649</v>
          </cell>
          <cell r="P133">
            <v>7.859</v>
          </cell>
          <cell r="Q133">
            <v>3.37</v>
          </cell>
          <cell r="R133">
            <v>3.13</v>
          </cell>
          <cell r="S133">
            <v>-0.68700000000000006</v>
          </cell>
          <cell r="T133">
            <v>1.4890000000000001</v>
          </cell>
          <cell r="U133">
            <v>2.3069999999999999</v>
          </cell>
          <cell r="V133">
            <v>3.6190000000000002</v>
          </cell>
          <cell r="W133">
            <v>4.407</v>
          </cell>
          <cell r="X133">
            <v>5.1379999999999999</v>
          </cell>
          <cell r="Y133">
            <v>4.0730000000000004</v>
          </cell>
          <cell r="Z133">
            <v>3.9159999999999999</v>
          </cell>
          <cell r="AA133">
            <v>1.9750000000000001</v>
          </cell>
          <cell r="AB133">
            <v>0.76400000000000001</v>
          </cell>
          <cell r="AC133">
            <v>-0.91100000000000003</v>
          </cell>
          <cell r="AD133">
            <v>1.56</v>
          </cell>
          <cell r="AE133">
            <v>0.77500000000000002</v>
          </cell>
          <cell r="AF133">
            <v>1.448</v>
          </cell>
          <cell r="AG133">
            <v>2.3650000000000002</v>
          </cell>
          <cell r="AH133">
            <v>-8.0000000000000002E-3</v>
          </cell>
          <cell r="AI133">
            <v>-2.9079999999999999</v>
          </cell>
          <cell r="AJ133">
            <v>1.383</v>
          </cell>
          <cell r="AK133">
            <v>-1.466</v>
          </cell>
          <cell r="AL133">
            <v>-3.2519999999999998</v>
          </cell>
          <cell r="AM133">
            <v>0.34899999999999998</v>
          </cell>
          <cell r="AN133">
            <v>2.1</v>
          </cell>
          <cell r="AO133">
            <v>1.9</v>
          </cell>
          <cell r="AP133">
            <v>1.9</v>
          </cell>
          <cell r="AQ133">
            <v>1.5</v>
          </cell>
          <cell r="AR133">
            <v>6.9921645000000048</v>
          </cell>
          <cell r="AS133">
            <v>2.5161249999999993</v>
          </cell>
        </row>
        <row r="134">
          <cell r="A134" t="str">
            <v>Qatar</v>
          </cell>
          <cell r="B134" t="str">
            <v>Gross domestic product, constant prices</v>
          </cell>
          <cell r="C134" t="str">
            <v>Percent change</v>
          </cell>
          <cell r="E134" t="str">
            <v>See notes for:  Gross domestic product, constant prices (National currency).</v>
          </cell>
          <cell r="F134">
            <v>-1.016</v>
          </cell>
          <cell r="G134">
            <v>-3.8940000000000001</v>
          </cell>
          <cell r="H134">
            <v>-8.2100000000000009</v>
          </cell>
          <cell r="I134">
            <v>-5.3289999999999997</v>
          </cell>
          <cell r="J134">
            <v>15.988</v>
          </cell>
          <cell r="K134">
            <v>-13.031000000000001</v>
          </cell>
          <cell r="L134">
            <v>3.706</v>
          </cell>
          <cell r="M134">
            <v>0.9</v>
          </cell>
          <cell r="N134">
            <v>4.7</v>
          </cell>
          <cell r="O134">
            <v>5.3</v>
          </cell>
          <cell r="P134">
            <v>-14.644</v>
          </cell>
          <cell r="Q134">
            <v>-2.5529999999999999</v>
          </cell>
          <cell r="R134">
            <v>8.157</v>
          </cell>
          <cell r="S134">
            <v>-0.45500000000000002</v>
          </cell>
          <cell r="T134">
            <v>1.9570000000000001</v>
          </cell>
          <cell r="U134">
            <v>3.6320000000000001</v>
          </cell>
          <cell r="V134">
            <v>7.6</v>
          </cell>
          <cell r="W134">
            <v>28.446999999999999</v>
          </cell>
          <cell r="X134">
            <v>9.0310000000000006</v>
          </cell>
          <cell r="Y134">
            <v>5.5039999999999996</v>
          </cell>
          <cell r="Z134">
            <v>10.939</v>
          </cell>
          <cell r="AA134">
            <v>6.3179999999999996</v>
          </cell>
          <cell r="AB134">
            <v>3.2</v>
          </cell>
          <cell r="AC134">
            <v>6.3230000000000004</v>
          </cell>
          <cell r="AD134">
            <v>17.722999999999999</v>
          </cell>
          <cell r="AE134">
            <v>7.492</v>
          </cell>
          <cell r="AF134">
            <v>26.170999999999999</v>
          </cell>
          <cell r="AG134">
            <v>17.986000000000001</v>
          </cell>
          <cell r="AH134">
            <v>17.663</v>
          </cell>
          <cell r="AI134">
            <v>11.956</v>
          </cell>
          <cell r="AJ134">
            <v>16.637</v>
          </cell>
          <cell r="AK134">
            <v>18.818999999999999</v>
          </cell>
          <cell r="AL134">
            <v>6.0170000000000003</v>
          </cell>
          <cell r="AM134">
            <v>4.5570000000000004</v>
          </cell>
          <cell r="AN134">
            <v>4.6440000000000001</v>
          </cell>
          <cell r="AO134">
            <v>5.8710000000000004</v>
          </cell>
          <cell r="AP134">
            <v>5.9219999999999997</v>
          </cell>
          <cell r="AQ134">
            <v>6.9649999999999999</v>
          </cell>
          <cell r="AR134">
            <v>103.89651272479843</v>
          </cell>
          <cell r="AS134">
            <v>6.469281249999999</v>
          </cell>
        </row>
        <row r="135">
          <cell r="A135" t="str">
            <v>Romania</v>
          </cell>
          <cell r="B135" t="str">
            <v>Gross domestic product, constant prices</v>
          </cell>
          <cell r="C135" t="str">
            <v>Percent change</v>
          </cell>
          <cell r="E135" t="str">
            <v>See notes for:  Gross domestic product, constant prices (National currency).</v>
          </cell>
          <cell r="F135">
            <v>3.3039999999999998</v>
          </cell>
          <cell r="G135">
            <v>0.1</v>
          </cell>
          <cell r="H135">
            <v>3.9</v>
          </cell>
          <cell r="I135">
            <v>6</v>
          </cell>
          <cell r="J135">
            <v>6</v>
          </cell>
          <cell r="K135">
            <v>-0.1</v>
          </cell>
          <cell r="L135">
            <v>2.4</v>
          </cell>
          <cell r="M135">
            <v>0.8</v>
          </cell>
          <cell r="N135">
            <v>-0.5</v>
          </cell>
          <cell r="O135">
            <v>-5.8</v>
          </cell>
          <cell r="P135">
            <v>-5.6120000000000001</v>
          </cell>
          <cell r="Q135">
            <v>-12.927</v>
          </cell>
          <cell r="R135">
            <v>-8.766</v>
          </cell>
          <cell r="S135">
            <v>1.528</v>
          </cell>
          <cell r="T135">
            <v>3.9319999999999999</v>
          </cell>
          <cell r="U135">
            <v>7.1379999999999999</v>
          </cell>
          <cell r="V135">
            <v>3.948</v>
          </cell>
          <cell r="W135">
            <v>-6.0529999999999999</v>
          </cell>
          <cell r="X135">
            <v>-4.8179999999999996</v>
          </cell>
          <cell r="Y135">
            <v>-1.1499999999999999</v>
          </cell>
          <cell r="Z135">
            <v>2.9209999999999998</v>
          </cell>
          <cell r="AA135">
            <v>5.6790000000000003</v>
          </cell>
          <cell r="AB135">
            <v>5.077</v>
          </cell>
          <cell r="AC135">
            <v>5.2370000000000001</v>
          </cell>
          <cell r="AD135">
            <v>8.49</v>
          </cell>
          <cell r="AE135">
            <v>4.1539999999999999</v>
          </cell>
          <cell r="AF135">
            <v>7.875</v>
          </cell>
          <cell r="AG135">
            <v>6.3170000000000002</v>
          </cell>
          <cell r="AH135">
            <v>7.3490000000000002</v>
          </cell>
          <cell r="AI135">
            <v>-6.5759999999999996</v>
          </cell>
          <cell r="AJ135">
            <v>-1.649</v>
          </cell>
          <cell r="AK135">
            <v>2.4540000000000002</v>
          </cell>
          <cell r="AL135">
            <v>1.464</v>
          </cell>
          <cell r="AM135">
            <v>3.0209999999999999</v>
          </cell>
          <cell r="AN135">
            <v>3.7410000000000001</v>
          </cell>
          <cell r="AO135">
            <v>3.9780000000000002</v>
          </cell>
          <cell r="AP135">
            <v>3.9630000000000001</v>
          </cell>
          <cell r="AQ135">
            <v>3.97</v>
          </cell>
          <cell r="AR135">
            <v>28.99934043548387</v>
          </cell>
          <cell r="AS135">
            <v>1.270375</v>
          </cell>
        </row>
        <row r="136">
          <cell r="A136" t="str">
            <v>Russia</v>
          </cell>
          <cell r="B136" t="str">
            <v>Gross domestic product, constant prices</v>
          </cell>
          <cell r="C136" t="str">
            <v>Percent change</v>
          </cell>
          <cell r="E136" t="str">
            <v>See notes for:  Gross domestic product, constant prices (National currency).</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-8.6999999999999993</v>
          </cell>
          <cell r="T136">
            <v>-12.7</v>
          </cell>
          <cell r="U136">
            <v>-4.0999999999999996</v>
          </cell>
          <cell r="V136">
            <v>-3.6080000000000001</v>
          </cell>
          <cell r="W136">
            <v>1.381</v>
          </cell>
          <cell r="X136">
            <v>-5.3449999999999998</v>
          </cell>
          <cell r="Y136">
            <v>6.351</v>
          </cell>
          <cell r="Z136">
            <v>10.045999999999999</v>
          </cell>
          <cell r="AA136">
            <v>5.0910000000000002</v>
          </cell>
          <cell r="AB136">
            <v>4.7439999999999998</v>
          </cell>
          <cell r="AC136">
            <v>7.2530000000000001</v>
          </cell>
          <cell r="AD136">
            <v>7.1509999999999998</v>
          </cell>
          <cell r="AE136">
            <v>6.3879999999999999</v>
          </cell>
          <cell r="AF136">
            <v>8.1530000000000005</v>
          </cell>
          <cell r="AG136">
            <v>8.5350000000000001</v>
          </cell>
          <cell r="AH136">
            <v>5.2480000000000002</v>
          </cell>
          <cell r="AI136">
            <v>-7.8</v>
          </cell>
          <cell r="AJ136">
            <v>4.3</v>
          </cell>
          <cell r="AK136">
            <v>4.3</v>
          </cell>
          <cell r="AL136">
            <v>4.0119999999999996</v>
          </cell>
          <cell r="AM136">
            <v>3.9329999999999998</v>
          </cell>
          <cell r="AN136">
            <v>3.93</v>
          </cell>
          <cell r="AO136">
            <v>3.93</v>
          </cell>
          <cell r="AP136">
            <v>3.84</v>
          </cell>
          <cell r="AQ136">
            <v>3.84</v>
          </cell>
          <cell r="AR136">
            <v>45.852826608187144</v>
          </cell>
          <cell r="AS136">
            <v>1.9309473684210523</v>
          </cell>
        </row>
        <row r="137">
          <cell r="A137" t="str">
            <v>Rwanda</v>
          </cell>
          <cell r="B137" t="str">
            <v>Gross domestic product, constant prices</v>
          </cell>
          <cell r="C137" t="str">
            <v>Percent change</v>
          </cell>
          <cell r="E137" t="str">
            <v>See notes for:  Gross domestic product, constant prices (National currency).</v>
          </cell>
          <cell r="F137">
            <v>-3.5760000000000001</v>
          </cell>
          <cell r="G137">
            <v>2.472</v>
          </cell>
          <cell r="H137">
            <v>-2.468</v>
          </cell>
          <cell r="I137">
            <v>6.0350000000000001</v>
          </cell>
          <cell r="J137">
            <v>12.974</v>
          </cell>
          <cell r="K137">
            <v>4.3879999999999999</v>
          </cell>
          <cell r="L137">
            <v>5.5010000000000003</v>
          </cell>
          <cell r="M137">
            <v>-0.29499999999999998</v>
          </cell>
          <cell r="N137">
            <v>0.29599999999999999</v>
          </cell>
          <cell r="O137">
            <v>-5.7060000000000004</v>
          </cell>
          <cell r="P137">
            <v>0.41899999999999998</v>
          </cell>
          <cell r="Q137">
            <v>-4.3</v>
          </cell>
          <cell r="R137">
            <v>6.6</v>
          </cell>
          <cell r="S137">
            <v>-10.378</v>
          </cell>
          <cell r="T137">
            <v>-41.89</v>
          </cell>
          <cell r="U137">
            <v>24.541</v>
          </cell>
          <cell r="V137">
            <v>11.596</v>
          </cell>
          <cell r="W137">
            <v>14.9</v>
          </cell>
          <cell r="X137">
            <v>8.34</v>
          </cell>
          <cell r="Y137">
            <v>5.1260000000000003</v>
          </cell>
          <cell r="Z137">
            <v>6.4969999999999999</v>
          </cell>
          <cell r="AA137">
            <v>8.4849999999999994</v>
          </cell>
          <cell r="AB137">
            <v>13.19</v>
          </cell>
          <cell r="AC137">
            <v>2.2010000000000001</v>
          </cell>
          <cell r="AD137">
            <v>7.4450000000000003</v>
          </cell>
          <cell r="AE137">
            <v>9.375</v>
          </cell>
          <cell r="AF137">
            <v>9.2260000000000009</v>
          </cell>
          <cell r="AG137">
            <v>5.5179999999999998</v>
          </cell>
          <cell r="AH137">
            <v>11.192</v>
          </cell>
          <cell r="AI137">
            <v>4.1420000000000003</v>
          </cell>
          <cell r="AJ137">
            <v>7.4980000000000002</v>
          </cell>
          <cell r="AK137">
            <v>8.8000000000000007</v>
          </cell>
          <cell r="AL137">
            <v>7.6</v>
          </cell>
          <cell r="AM137">
            <v>7</v>
          </cell>
          <cell r="AN137">
            <v>7</v>
          </cell>
          <cell r="AO137">
            <v>6.8</v>
          </cell>
          <cell r="AP137">
            <v>6.5</v>
          </cell>
          <cell r="AQ137">
            <v>6.5</v>
          </cell>
          <cell r="AR137">
            <v>116.32552238709678</v>
          </cell>
          <cell r="AS137">
            <v>4.0045000000000002</v>
          </cell>
        </row>
        <row r="138">
          <cell r="A138" t="str">
            <v>Samoa</v>
          </cell>
          <cell r="B138" t="str">
            <v>Gross domestic product, constant prices</v>
          </cell>
          <cell r="C138" t="str">
            <v>Percent change</v>
          </cell>
          <cell r="E138" t="str">
            <v>See notes for:  Gross domestic product, constant prices (National currency).</v>
          </cell>
          <cell r="F138">
            <v>-6.1230000000000002</v>
          </cell>
          <cell r="G138">
            <v>-9.0559999999999992</v>
          </cell>
          <cell r="H138">
            <v>-1.014</v>
          </cell>
          <cell r="I138">
            <v>0.48499999999999999</v>
          </cell>
          <cell r="J138">
            <v>1.98</v>
          </cell>
          <cell r="K138">
            <v>5.8259999999999996</v>
          </cell>
          <cell r="L138">
            <v>4.79</v>
          </cell>
          <cell r="M138">
            <v>0.50900000000000001</v>
          </cell>
          <cell r="N138">
            <v>2.871</v>
          </cell>
          <cell r="O138">
            <v>5.819</v>
          </cell>
          <cell r="P138">
            <v>-6.444</v>
          </cell>
          <cell r="Q138">
            <v>-2.4430000000000001</v>
          </cell>
          <cell r="R138">
            <v>4.1349999999999998</v>
          </cell>
          <cell r="S138">
            <v>1.6830000000000001</v>
          </cell>
          <cell r="T138">
            <v>6.39</v>
          </cell>
          <cell r="U138">
            <v>6.556</v>
          </cell>
          <cell r="V138">
            <v>7.274</v>
          </cell>
          <cell r="W138">
            <v>0.80300000000000005</v>
          </cell>
          <cell r="X138">
            <v>1.1000000000000001</v>
          </cell>
          <cell r="Y138">
            <v>-0.63600000000000001</v>
          </cell>
          <cell r="Z138">
            <v>4.7949999999999999</v>
          </cell>
          <cell r="AA138">
            <v>7.992</v>
          </cell>
          <cell r="AB138">
            <v>6.2130000000000001</v>
          </cell>
          <cell r="AC138">
            <v>3.8439999999999999</v>
          </cell>
          <cell r="AD138">
            <v>4.1669999999999998</v>
          </cell>
          <cell r="AE138">
            <v>6.9749999999999996</v>
          </cell>
          <cell r="AF138">
            <v>2.052</v>
          </cell>
          <cell r="AG138">
            <v>1.839</v>
          </cell>
          <cell r="AH138">
            <v>4.2729999999999997</v>
          </cell>
          <cell r="AI138">
            <v>-5.4139999999999997</v>
          </cell>
          <cell r="AJ138">
            <v>0.22</v>
          </cell>
          <cell r="AK138">
            <v>2.0979999999999999</v>
          </cell>
          <cell r="AL138">
            <v>1.3979999999999999</v>
          </cell>
          <cell r="AM138">
            <v>1.897</v>
          </cell>
          <cell r="AN138">
            <v>2.2669999999999999</v>
          </cell>
          <cell r="AO138">
            <v>2.4790000000000001</v>
          </cell>
          <cell r="AP138">
            <v>2.5449999999999999</v>
          </cell>
          <cell r="AQ138">
            <v>2.7330000000000001</v>
          </cell>
          <cell r="AR138">
            <v>18.386111144153222</v>
          </cell>
          <cell r="AS138">
            <v>1.9862187499999999</v>
          </cell>
        </row>
        <row r="139">
          <cell r="A139" t="str">
            <v>São Tomé and Príncipe</v>
          </cell>
          <cell r="B139" t="str">
            <v>Gross domestic product, constant prices</v>
          </cell>
          <cell r="C139" t="str">
            <v>Percent change</v>
          </cell>
          <cell r="E139" t="str">
            <v>See notes for:  Gross domestic product, constant prices (National currency).</v>
          </cell>
          <cell r="F139">
            <v>-1.08</v>
          </cell>
          <cell r="G139">
            <v>-10.314</v>
          </cell>
          <cell r="H139">
            <v>3.093</v>
          </cell>
          <cell r="I139">
            <v>-3.8740000000000001</v>
          </cell>
          <cell r="J139">
            <v>-6.03</v>
          </cell>
          <cell r="K139">
            <v>9.3000000000000007</v>
          </cell>
          <cell r="L139">
            <v>-5.8319999999999999</v>
          </cell>
          <cell r="M139">
            <v>-2.93</v>
          </cell>
          <cell r="N139">
            <v>1.9990000000000001</v>
          </cell>
          <cell r="O139">
            <v>3.1349999999999998</v>
          </cell>
          <cell r="P139">
            <v>-2.153</v>
          </cell>
          <cell r="Q139">
            <v>1.2010000000000001</v>
          </cell>
          <cell r="R139">
            <v>0.7</v>
          </cell>
          <cell r="S139">
            <v>1.1000000000000001</v>
          </cell>
          <cell r="T139">
            <v>2.2000000000000002</v>
          </cell>
          <cell r="U139">
            <v>2</v>
          </cell>
          <cell r="V139">
            <v>1.5</v>
          </cell>
          <cell r="W139">
            <v>0.996</v>
          </cell>
          <cell r="X139">
            <v>2.5</v>
          </cell>
          <cell r="Y139">
            <v>2.5</v>
          </cell>
          <cell r="Z139">
            <v>0.44800000000000001</v>
          </cell>
          <cell r="AA139">
            <v>3.0640000000000001</v>
          </cell>
          <cell r="AB139">
            <v>1.99</v>
          </cell>
          <cell r="AC139">
            <v>6.7350000000000003</v>
          </cell>
          <cell r="AD139">
            <v>4.548</v>
          </cell>
          <cell r="AE139">
            <v>1.6319999999999999</v>
          </cell>
          <cell r="AF139">
            <v>12.643000000000001</v>
          </cell>
          <cell r="AG139">
            <v>1.996</v>
          </cell>
          <cell r="AH139">
            <v>9.0749999999999993</v>
          </cell>
          <cell r="AI139">
            <v>4.0229999999999997</v>
          </cell>
          <cell r="AJ139">
            <v>4.5110000000000001</v>
          </cell>
          <cell r="AK139">
            <v>4.9429999999999996</v>
          </cell>
          <cell r="AL139">
            <v>5.5</v>
          </cell>
          <cell r="AM139">
            <v>6</v>
          </cell>
          <cell r="AN139">
            <v>6</v>
          </cell>
          <cell r="AO139">
            <v>49.456000000000003</v>
          </cell>
          <cell r="AP139">
            <v>3.0739999999999998</v>
          </cell>
          <cell r="AQ139">
            <v>3.5129999999999999</v>
          </cell>
          <cell r="AR139">
            <v>20.531916216733876</v>
          </cell>
          <cell r="AS139">
            <v>1.7380937499999998</v>
          </cell>
        </row>
        <row r="140">
          <cell r="A140" t="str">
            <v>Saudi Arabia</v>
          </cell>
          <cell r="B140" t="str">
            <v>Gross domestic product, constant prices</v>
          </cell>
          <cell r="C140" t="str">
            <v>Percent change</v>
          </cell>
          <cell r="E140" t="str">
            <v>See notes for:  Gross domestic product, constant prices (National currency).</v>
          </cell>
          <cell r="F140">
            <v>6.5190000000000001</v>
          </cell>
          <cell r="G140">
            <v>4.6909999999999998</v>
          </cell>
          <cell r="H140">
            <v>-11.098000000000001</v>
          </cell>
          <cell r="I140">
            <v>-8.2170000000000005</v>
          </cell>
          <cell r="J140">
            <v>-3.0880000000000001</v>
          </cell>
          <cell r="K140">
            <v>-4.3239999999999998</v>
          </cell>
          <cell r="L140">
            <v>5.09</v>
          </cell>
          <cell r="M140">
            <v>-3.984</v>
          </cell>
          <cell r="N140">
            <v>8.2230000000000008</v>
          </cell>
          <cell r="O140">
            <v>6.3E-2</v>
          </cell>
          <cell r="P140">
            <v>8.3279999999999994</v>
          </cell>
          <cell r="Q140">
            <v>9.1039999999999992</v>
          </cell>
          <cell r="R140">
            <v>4.6280000000000001</v>
          </cell>
          <cell r="S140">
            <v>2.7E-2</v>
          </cell>
          <cell r="T140">
            <v>0.66500000000000004</v>
          </cell>
          <cell r="U140">
            <v>0.20100000000000001</v>
          </cell>
          <cell r="V140">
            <v>3.3839999999999999</v>
          </cell>
          <cell r="W140">
            <v>2.5920000000000001</v>
          </cell>
          <cell r="X140">
            <v>2.835</v>
          </cell>
          <cell r="Y140">
            <v>-0.748</v>
          </cell>
          <cell r="Z140">
            <v>4.8650000000000002</v>
          </cell>
          <cell r="AA140">
            <v>0.54700000000000004</v>
          </cell>
          <cell r="AB140">
            <v>0.128</v>
          </cell>
          <cell r="AC140">
            <v>7.6589999999999998</v>
          </cell>
          <cell r="AD140">
            <v>5.2679999999999998</v>
          </cell>
          <cell r="AE140">
            <v>5.5529999999999999</v>
          </cell>
          <cell r="AF140">
            <v>3.1579999999999999</v>
          </cell>
          <cell r="AG140">
            <v>2.0169999999999999</v>
          </cell>
          <cell r="AH140">
            <v>4.2300000000000004</v>
          </cell>
          <cell r="AI140">
            <v>9.5000000000000001E-2</v>
          </cell>
          <cell r="AJ140">
            <v>4.6420000000000003</v>
          </cell>
          <cell r="AK140">
            <v>6.7750000000000004</v>
          </cell>
          <cell r="AL140">
            <v>6.0220000000000002</v>
          </cell>
          <cell r="AM140">
            <v>4.1459999999999999</v>
          </cell>
          <cell r="AN140">
            <v>4.38</v>
          </cell>
          <cell r="AO140">
            <v>4.2839999999999998</v>
          </cell>
          <cell r="AP140">
            <v>4.2510000000000003</v>
          </cell>
          <cell r="AQ140">
            <v>4.1630000000000003</v>
          </cell>
          <cell r="AR140">
            <v>21.999334564516129</v>
          </cell>
          <cell r="AS140">
            <v>2.1821250000000001</v>
          </cell>
        </row>
        <row r="141">
          <cell r="A141" t="str">
            <v>Senegal</v>
          </cell>
          <cell r="B141" t="str">
            <v>Gross domestic product, constant prices</v>
          </cell>
          <cell r="C141" t="str">
            <v>Percent change</v>
          </cell>
          <cell r="E141" t="str">
            <v>See notes for:  Gross domestic product, constant prices (National currency).</v>
          </cell>
          <cell r="F141">
            <v>-0.82699999999999996</v>
          </cell>
          <cell r="G141">
            <v>5.07</v>
          </cell>
          <cell r="H141">
            <v>7.843</v>
          </cell>
          <cell r="I141">
            <v>-5.3259999999999996</v>
          </cell>
          <cell r="J141">
            <v>3.746</v>
          </cell>
          <cell r="K141">
            <v>3.2829999999999999</v>
          </cell>
          <cell r="L141">
            <v>3.113</v>
          </cell>
          <cell r="M141">
            <v>6.0940000000000003</v>
          </cell>
          <cell r="N141">
            <v>-0.59199999999999997</v>
          </cell>
          <cell r="O141">
            <v>3.9780000000000002</v>
          </cell>
          <cell r="P141">
            <v>-0.67600000000000005</v>
          </cell>
          <cell r="Q141">
            <v>2.556</v>
          </cell>
          <cell r="R141">
            <v>1.2430000000000001</v>
          </cell>
          <cell r="S141">
            <v>1.3009999999999999</v>
          </cell>
          <cell r="T141">
            <v>-1.7000000000000001E-2</v>
          </cell>
          <cell r="U141">
            <v>5.3630000000000004</v>
          </cell>
          <cell r="V141">
            <v>2.012</v>
          </cell>
          <cell r="W141">
            <v>3.1240000000000001</v>
          </cell>
          <cell r="X141">
            <v>5.899</v>
          </cell>
          <cell r="Y141">
            <v>6.3470000000000004</v>
          </cell>
          <cell r="Z141">
            <v>3.1989999999999998</v>
          </cell>
          <cell r="AA141">
            <v>4.5810000000000004</v>
          </cell>
          <cell r="AB141">
            <v>0.65500000000000003</v>
          </cell>
          <cell r="AC141">
            <v>6.6829999999999998</v>
          </cell>
          <cell r="AD141">
            <v>5.8710000000000004</v>
          </cell>
          <cell r="AE141">
            <v>5.6230000000000002</v>
          </cell>
          <cell r="AF141">
            <v>2.4430000000000001</v>
          </cell>
          <cell r="AG141">
            <v>4.9569999999999999</v>
          </cell>
          <cell r="AH141">
            <v>3.6819999999999999</v>
          </cell>
          <cell r="AI141">
            <v>2.0609999999999999</v>
          </cell>
          <cell r="AJ141">
            <v>4.1260000000000003</v>
          </cell>
          <cell r="AK141">
            <v>2.6160000000000001</v>
          </cell>
          <cell r="AL141">
            <v>3.8370000000000002</v>
          </cell>
          <cell r="AM141">
            <v>4.548</v>
          </cell>
          <cell r="AN141">
            <v>4.9020000000000001</v>
          </cell>
          <cell r="AO141">
            <v>5.2130000000000001</v>
          </cell>
          <cell r="AP141">
            <v>5.3609999999999998</v>
          </cell>
          <cell r="AQ141">
            <v>5.4459999999999997</v>
          </cell>
          <cell r="AR141">
            <v>7.5444129989919295</v>
          </cell>
          <cell r="AS141">
            <v>3.1259687500000006</v>
          </cell>
        </row>
        <row r="142">
          <cell r="A142" t="str">
            <v>Serbia</v>
          </cell>
          <cell r="B142" t="str">
            <v>Gross domestic product, constant prices</v>
          </cell>
          <cell r="C142" t="str">
            <v>Percent change</v>
          </cell>
          <cell r="E142" t="str">
            <v>See notes for:  Gross domestic product, constant prices (National currency).</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t="str">
            <v>n/a</v>
          </cell>
          <cell r="Y142">
            <v>-11.173</v>
          </cell>
          <cell r="Z142">
            <v>5.2539999999999996</v>
          </cell>
          <cell r="AA142">
            <v>5.3</v>
          </cell>
          <cell r="AB142">
            <v>4.3</v>
          </cell>
          <cell r="AC142">
            <v>2.5</v>
          </cell>
          <cell r="AD142">
            <v>9.3000000000000007</v>
          </cell>
          <cell r="AE142">
            <v>5.4</v>
          </cell>
          <cell r="AF142">
            <v>3.6</v>
          </cell>
          <cell r="AG142">
            <v>5.4</v>
          </cell>
          <cell r="AH142">
            <v>3.8</v>
          </cell>
          <cell r="AI142">
            <v>-3.5</v>
          </cell>
          <cell r="AJ142">
            <v>1.01</v>
          </cell>
          <cell r="AK142">
            <v>1.782</v>
          </cell>
          <cell r="AL142">
            <v>0.503</v>
          </cell>
          <cell r="AM142">
            <v>2.9769999999999999</v>
          </cell>
          <cell r="AN142">
            <v>4</v>
          </cell>
          <cell r="AO142">
            <v>4</v>
          </cell>
          <cell r="AP142">
            <v>4</v>
          </cell>
          <cell r="AQ142">
            <v>3.5</v>
          </cell>
          <cell r="AR142">
            <v>25.85782158974359</v>
          </cell>
        </row>
        <row r="143">
          <cell r="A143" t="str">
            <v>Seychelles</v>
          </cell>
          <cell r="B143" t="str">
            <v>Gross domestic product, constant prices</v>
          </cell>
          <cell r="C143" t="str">
            <v>Percent change</v>
          </cell>
          <cell r="E143" t="str">
            <v>See notes for:  Gross domestic product, constant prices (National currency).</v>
          </cell>
          <cell r="F143">
            <v>-2.2530000000000001</v>
          </cell>
          <cell r="G143">
            <v>-3.8769999999999998</v>
          </cell>
          <cell r="H143">
            <v>-2.0710000000000002</v>
          </cell>
          <cell r="I143">
            <v>-0.61599999999999999</v>
          </cell>
          <cell r="J143">
            <v>4.306</v>
          </cell>
          <cell r="K143">
            <v>10.294</v>
          </cell>
          <cell r="L143">
            <v>0.76200000000000001</v>
          </cell>
          <cell r="M143">
            <v>4.875</v>
          </cell>
          <cell r="N143">
            <v>5.3259999999999996</v>
          </cell>
          <cell r="O143">
            <v>10.286</v>
          </cell>
          <cell r="P143">
            <v>7.4550000000000001</v>
          </cell>
          <cell r="Q143">
            <v>2.76</v>
          </cell>
          <cell r="R143">
            <v>7.173</v>
          </cell>
          <cell r="S143">
            <v>7.3029999999999999</v>
          </cell>
          <cell r="T143">
            <v>-2.4369999999999998</v>
          </cell>
          <cell r="U143">
            <v>0.48499999999999999</v>
          </cell>
          <cell r="V143">
            <v>9.9979999999999993</v>
          </cell>
          <cell r="W143">
            <v>12.194000000000001</v>
          </cell>
          <cell r="X143">
            <v>2.4670000000000001</v>
          </cell>
          <cell r="Y143">
            <v>1.8720000000000001</v>
          </cell>
          <cell r="Z143">
            <v>4.2530000000000001</v>
          </cell>
          <cell r="AA143">
            <v>-2.2709999999999999</v>
          </cell>
          <cell r="AB143">
            <v>1.2130000000000001</v>
          </cell>
          <cell r="AC143">
            <v>-5.8869999999999996</v>
          </cell>
          <cell r="AD143">
            <v>-2.85</v>
          </cell>
          <cell r="AE143">
            <v>6.66</v>
          </cell>
          <cell r="AF143">
            <v>6.35</v>
          </cell>
          <cell r="AG143">
            <v>9.8770000000000007</v>
          </cell>
          <cell r="AH143">
            <v>-0.99399999999999999</v>
          </cell>
          <cell r="AI143">
            <v>0.52200000000000002</v>
          </cell>
          <cell r="AJ143">
            <v>6.7110000000000003</v>
          </cell>
          <cell r="AK143">
            <v>4.9290000000000003</v>
          </cell>
          <cell r="AL143">
            <v>2.75</v>
          </cell>
          <cell r="AM143">
            <v>3.6840000000000002</v>
          </cell>
          <cell r="AN143">
            <v>4.0579999999999998</v>
          </cell>
          <cell r="AO143">
            <v>4.1230000000000002</v>
          </cell>
          <cell r="AP143">
            <v>3.875</v>
          </cell>
          <cell r="AQ143">
            <v>3.9060000000000001</v>
          </cell>
          <cell r="AR143">
            <v>23.135511611895161</v>
          </cell>
          <cell r="AS143">
            <v>3.2754687499999995</v>
          </cell>
        </row>
        <row r="144">
          <cell r="A144" t="str">
            <v>Sierra Leone</v>
          </cell>
          <cell r="B144" t="str">
            <v>Gross domestic product, constant prices</v>
          </cell>
          <cell r="C144" t="str">
            <v>Percent change</v>
          </cell>
          <cell r="E144" t="str">
            <v>See notes for:  Gross domestic product, constant prices (National currency).</v>
          </cell>
          <cell r="F144">
            <v>-0.56000000000000005</v>
          </cell>
          <cell r="G144">
            <v>1.8779999999999999</v>
          </cell>
          <cell r="H144">
            <v>1.78</v>
          </cell>
          <cell r="I144">
            <v>-1.5760000000000001</v>
          </cell>
          <cell r="J144">
            <v>1.7</v>
          </cell>
          <cell r="K144">
            <v>-6.74</v>
          </cell>
          <cell r="L144">
            <v>0.13200000000000001</v>
          </cell>
          <cell r="M144">
            <v>2.3820000000000001</v>
          </cell>
          <cell r="N144">
            <v>2.0579999999999998</v>
          </cell>
          <cell r="O144">
            <v>4.952</v>
          </cell>
          <cell r="P144">
            <v>1.611</v>
          </cell>
          <cell r="Q144">
            <v>-7.9930000000000003</v>
          </cell>
          <cell r="R144">
            <v>-9.6460000000000008</v>
          </cell>
          <cell r="S144">
            <v>5.3999999999999999E-2</v>
          </cell>
          <cell r="T144">
            <v>3.5</v>
          </cell>
          <cell r="U144">
            <v>-10.025</v>
          </cell>
          <cell r="V144">
            <v>-24.786999999999999</v>
          </cell>
          <cell r="W144">
            <v>-17.596</v>
          </cell>
          <cell r="X144">
            <v>-0.83699999999999997</v>
          </cell>
          <cell r="Y144">
            <v>-8.1219999999999999</v>
          </cell>
          <cell r="Z144">
            <v>3.8069999999999999</v>
          </cell>
          <cell r="AA144">
            <v>18.170000000000002</v>
          </cell>
          <cell r="AB144">
            <v>27.43</v>
          </cell>
          <cell r="AC144">
            <v>9.4670000000000005</v>
          </cell>
          <cell r="AD144">
            <v>7.3550000000000004</v>
          </cell>
          <cell r="AE144">
            <v>7.1870000000000003</v>
          </cell>
          <cell r="AF144">
            <v>7.2809999999999997</v>
          </cell>
          <cell r="AG144">
            <v>6.4420000000000002</v>
          </cell>
          <cell r="AH144">
            <v>5.5339999999999998</v>
          </cell>
          <cell r="AI144">
            <v>3.2</v>
          </cell>
          <cell r="AJ144">
            <v>4.95</v>
          </cell>
          <cell r="AK144">
            <v>5.33</v>
          </cell>
          <cell r="AL144">
            <v>35.869999999999997</v>
          </cell>
          <cell r="AM144">
            <v>9.0920000000000005</v>
          </cell>
          <cell r="AN144">
            <v>4.5419999999999998</v>
          </cell>
          <cell r="AO144">
            <v>4.2220000000000004</v>
          </cell>
          <cell r="AP144">
            <v>4.274</v>
          </cell>
          <cell r="AQ144">
            <v>4.3239999999999998</v>
          </cell>
          <cell r="AR144">
            <v>90.001585286290293</v>
          </cell>
          <cell r="AS144">
            <v>1.1974374999999997</v>
          </cell>
        </row>
        <row r="145">
          <cell r="A145" t="str">
            <v>Singapore</v>
          </cell>
          <cell r="B145" t="str">
            <v>Gross domestic product, constant prices</v>
          </cell>
          <cell r="C145" t="str">
            <v>Percent change</v>
          </cell>
          <cell r="E145" t="str">
            <v>See notes for:  Gross domestic product, constant prices (National currency).</v>
          </cell>
          <cell r="F145">
            <v>10.047000000000001</v>
          </cell>
          <cell r="G145">
            <v>10.725</v>
          </cell>
          <cell r="H145">
            <v>7.1859999999999999</v>
          </cell>
          <cell r="I145">
            <v>8.5679999999999996</v>
          </cell>
          <cell r="J145">
            <v>8.8249999999999993</v>
          </cell>
          <cell r="K145">
            <v>-0.65</v>
          </cell>
          <cell r="L145">
            <v>1.2869999999999999</v>
          </cell>
          <cell r="M145">
            <v>10.772</v>
          </cell>
          <cell r="N145">
            <v>11.073</v>
          </cell>
          <cell r="O145">
            <v>10.228</v>
          </cell>
          <cell r="P145">
            <v>10.106999999999999</v>
          </cell>
          <cell r="Q145">
            <v>6.4859999999999998</v>
          </cell>
          <cell r="R145">
            <v>7.0309999999999997</v>
          </cell>
          <cell r="S145">
            <v>11.48</v>
          </cell>
          <cell r="T145">
            <v>10.574999999999999</v>
          </cell>
          <cell r="U145">
            <v>7.2779999999999996</v>
          </cell>
          <cell r="V145">
            <v>7.6269999999999998</v>
          </cell>
          <cell r="W145">
            <v>8.5069999999999997</v>
          </cell>
          <cell r="X145">
            <v>-2.17</v>
          </cell>
          <cell r="Y145">
            <v>6.1970000000000001</v>
          </cell>
          <cell r="Z145">
            <v>9.0429999999999993</v>
          </cell>
          <cell r="AA145">
            <v>-1.1539999999999999</v>
          </cell>
          <cell r="AB145">
            <v>4.202</v>
          </cell>
          <cell r="AC145">
            <v>4.58</v>
          </cell>
          <cell r="AD145">
            <v>9.1590000000000007</v>
          </cell>
          <cell r="AE145">
            <v>7.37</v>
          </cell>
          <cell r="AF145">
            <v>8.7639999999999993</v>
          </cell>
          <cell r="AG145">
            <v>8.8569999999999993</v>
          </cell>
          <cell r="AH145">
            <v>1.7010000000000001</v>
          </cell>
          <cell r="AI145">
            <v>-0.98</v>
          </cell>
          <cell r="AJ145">
            <v>14.763</v>
          </cell>
          <cell r="AK145">
            <v>4.8890000000000002</v>
          </cell>
          <cell r="AL145">
            <v>2.7</v>
          </cell>
          <cell r="AM145">
            <v>3.9</v>
          </cell>
          <cell r="AN145">
            <v>4.0999999999999996</v>
          </cell>
          <cell r="AO145">
            <v>4</v>
          </cell>
          <cell r="AP145">
            <v>4</v>
          </cell>
          <cell r="AQ145">
            <v>3.9580000000000002</v>
          </cell>
          <cell r="AR145">
            <v>17.539655168346737</v>
          </cell>
          <cell r="AS145">
            <v>6.9491562500000024</v>
          </cell>
        </row>
        <row r="146">
          <cell r="A146" t="str">
            <v>Slovak Republic</v>
          </cell>
          <cell r="B146" t="str">
            <v>Gross domestic product, constant prices</v>
          </cell>
          <cell r="C146" t="str">
            <v>Percent change</v>
          </cell>
          <cell r="E146" t="str">
            <v>See notes for:  Gross domestic product, constant prices (National currency).</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6.2060000000000004</v>
          </cell>
          <cell r="U146">
            <v>7.8719999999999999</v>
          </cell>
          <cell r="V146">
            <v>6.9409999999999998</v>
          </cell>
          <cell r="W146">
            <v>4.4450000000000003</v>
          </cell>
          <cell r="X146">
            <v>4.3609999999999998</v>
          </cell>
          <cell r="Y146">
            <v>3.7999999999999999E-2</v>
          </cell>
          <cell r="Z146">
            <v>1.3680000000000001</v>
          </cell>
          <cell r="AA146">
            <v>3.4820000000000002</v>
          </cell>
          <cell r="AB146">
            <v>4.5830000000000002</v>
          </cell>
          <cell r="AC146">
            <v>4.7750000000000004</v>
          </cell>
          <cell r="AD146">
            <v>5.0579999999999998</v>
          </cell>
          <cell r="AE146">
            <v>6.6550000000000002</v>
          </cell>
          <cell r="AF146">
            <v>8.3450000000000006</v>
          </cell>
          <cell r="AG146">
            <v>10.494</v>
          </cell>
          <cell r="AH146">
            <v>5.7510000000000003</v>
          </cell>
          <cell r="AI146">
            <v>-4.9320000000000004</v>
          </cell>
          <cell r="AJ146">
            <v>4.1829999999999998</v>
          </cell>
          <cell r="AK146">
            <v>3.3490000000000002</v>
          </cell>
          <cell r="AL146">
            <v>2.4</v>
          </cell>
          <cell r="AM146">
            <v>3.1</v>
          </cell>
          <cell r="AN146">
            <v>3.6</v>
          </cell>
          <cell r="AO146">
            <v>3.9</v>
          </cell>
          <cell r="AP146">
            <v>3.6</v>
          </cell>
          <cell r="AQ146">
            <v>3.6</v>
          </cell>
          <cell r="AR146">
            <v>11.676660941176461</v>
          </cell>
          <cell r="AS146">
            <v>4.6096666666666666</v>
          </cell>
        </row>
        <row r="147">
          <cell r="A147" t="str">
            <v>Slovenia</v>
          </cell>
          <cell r="B147" t="str">
            <v>Gross domestic product, constant prices</v>
          </cell>
          <cell r="C147" t="str">
            <v>Percent change</v>
          </cell>
          <cell r="E147" t="str">
            <v>See notes for:  Gross domestic product, constant prices (National currency).</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2.8</v>
          </cell>
          <cell r="T147">
            <v>5.3</v>
          </cell>
          <cell r="U147">
            <v>4.0999999999999996</v>
          </cell>
          <cell r="V147">
            <v>3.6019999999999999</v>
          </cell>
          <cell r="W147">
            <v>4.9569999999999999</v>
          </cell>
          <cell r="X147">
            <v>3.5150000000000001</v>
          </cell>
          <cell r="Y147">
            <v>5.3250000000000002</v>
          </cell>
          <cell r="Z147">
            <v>4.266</v>
          </cell>
          <cell r="AA147">
            <v>2.9390000000000001</v>
          </cell>
          <cell r="AB147">
            <v>3.827</v>
          </cell>
          <cell r="AC147">
            <v>2.93</v>
          </cell>
          <cell r="AD147">
            <v>4.4020000000000001</v>
          </cell>
          <cell r="AE147">
            <v>4.0069999999999997</v>
          </cell>
          <cell r="AF147">
            <v>5.85</v>
          </cell>
          <cell r="AG147">
            <v>6.87</v>
          </cell>
          <cell r="AH147">
            <v>3.589</v>
          </cell>
          <cell r="AI147">
            <v>-8.0079999999999991</v>
          </cell>
          <cell r="AJ147">
            <v>1.38</v>
          </cell>
          <cell r="AK147">
            <v>-0.17499999999999999</v>
          </cell>
          <cell r="AL147">
            <v>-1</v>
          </cell>
          <cell r="AM147">
            <v>1.4</v>
          </cell>
          <cell r="AN147">
            <v>1.595</v>
          </cell>
          <cell r="AO147">
            <v>1.901</v>
          </cell>
          <cell r="AP147">
            <v>1.996</v>
          </cell>
          <cell r="AQ147">
            <v>2.0310000000000001</v>
          </cell>
          <cell r="AR147">
            <v>9.8861678128654944</v>
          </cell>
          <cell r="AS147">
            <v>3.2355789473684213</v>
          </cell>
        </row>
        <row r="148">
          <cell r="A148" t="str">
            <v>Solomon Islands</v>
          </cell>
          <cell r="B148" t="str">
            <v>Gross domestic product, constant prices</v>
          </cell>
          <cell r="C148" t="str">
            <v>Percent change</v>
          </cell>
          <cell r="E148" t="str">
            <v>See notes for:  Gross domestic product, constant prices (National currency).</v>
          </cell>
          <cell r="F148">
            <v>-2.6629999999999998</v>
          </cell>
          <cell r="G148">
            <v>-1.7969999999999999</v>
          </cell>
          <cell r="H148">
            <v>-1.67</v>
          </cell>
          <cell r="I148">
            <v>3.891</v>
          </cell>
          <cell r="J148">
            <v>0.17</v>
          </cell>
          <cell r="K148">
            <v>-3.1320000000000001</v>
          </cell>
          <cell r="L148">
            <v>-0.20100000000000001</v>
          </cell>
          <cell r="M148">
            <v>8.4209999999999994</v>
          </cell>
          <cell r="N148">
            <v>1.25</v>
          </cell>
          <cell r="O148">
            <v>4.2640000000000002</v>
          </cell>
          <cell r="P148">
            <v>2.2000000000000002</v>
          </cell>
          <cell r="Q148">
            <v>6</v>
          </cell>
          <cell r="R148">
            <v>12.7</v>
          </cell>
          <cell r="S148">
            <v>4</v>
          </cell>
          <cell r="T148">
            <v>8.1</v>
          </cell>
          <cell r="U148">
            <v>10.1</v>
          </cell>
          <cell r="V148">
            <v>1.61</v>
          </cell>
          <cell r="W148">
            <v>-0.91400000000000003</v>
          </cell>
          <cell r="X148">
            <v>1.292</v>
          </cell>
          <cell r="Y148">
            <v>-0.48599999999999999</v>
          </cell>
          <cell r="Z148">
            <v>-14.276999999999999</v>
          </cell>
          <cell r="AA148">
            <v>-7.9569999999999999</v>
          </cell>
          <cell r="AB148">
            <v>-2.8</v>
          </cell>
          <cell r="AC148">
            <v>6.5229999999999997</v>
          </cell>
          <cell r="AD148">
            <v>8.0890000000000004</v>
          </cell>
          <cell r="AE148">
            <v>12.853</v>
          </cell>
          <cell r="AF148">
            <v>3.9929999999999999</v>
          </cell>
          <cell r="AG148">
            <v>6.3890000000000002</v>
          </cell>
          <cell r="AH148">
            <v>7.1059999999999999</v>
          </cell>
          <cell r="AI148">
            <v>-4.7380000000000004</v>
          </cell>
          <cell r="AJ148">
            <v>7.0069999999999997</v>
          </cell>
          <cell r="AK148">
            <v>9.2560000000000002</v>
          </cell>
          <cell r="AL148">
            <v>6.0129999999999999</v>
          </cell>
          <cell r="AM148">
            <v>4.0430000000000001</v>
          </cell>
          <cell r="AN148">
            <v>3.3740000000000001</v>
          </cell>
          <cell r="AO148">
            <v>3.66</v>
          </cell>
          <cell r="AP148">
            <v>3.9550000000000001</v>
          </cell>
          <cell r="AQ148">
            <v>4.0250000000000004</v>
          </cell>
          <cell r="AR148">
            <v>35.773062023185481</v>
          </cell>
          <cell r="AS148">
            <v>2.6430937500000002</v>
          </cell>
        </row>
        <row r="149">
          <cell r="A149" t="str">
            <v>South Africa</v>
          </cell>
          <cell r="B149" t="str">
            <v>Gross domestic product, constant prices</v>
          </cell>
          <cell r="C149" t="str">
            <v>Percent change</v>
          </cell>
          <cell r="E149" t="str">
            <v>See notes for:  Gross domestic product, constant prices (National currency).</v>
          </cell>
          <cell r="F149">
            <v>6.6210000000000004</v>
          </cell>
          <cell r="G149">
            <v>5.3609999999999998</v>
          </cell>
          <cell r="H149">
            <v>-0.38300000000000001</v>
          </cell>
          <cell r="I149">
            <v>-1.847</v>
          </cell>
          <cell r="J149">
            <v>5.0990000000000002</v>
          </cell>
          <cell r="K149">
            <v>-1.2110000000000001</v>
          </cell>
          <cell r="L149">
            <v>1.7999999999999999E-2</v>
          </cell>
          <cell r="M149">
            <v>2.101</v>
          </cell>
          <cell r="N149">
            <v>4.2</v>
          </cell>
          <cell r="O149">
            <v>2.395</v>
          </cell>
          <cell r="P149">
            <v>-0.318</v>
          </cell>
          <cell r="Q149">
            <v>-1.018</v>
          </cell>
          <cell r="R149">
            <v>-2.137</v>
          </cell>
          <cell r="S149">
            <v>1.234</v>
          </cell>
          <cell r="T149">
            <v>3.234</v>
          </cell>
          <cell r="U149">
            <v>3.1160000000000001</v>
          </cell>
          <cell r="V149">
            <v>4.3070000000000004</v>
          </cell>
          <cell r="W149">
            <v>2.6469999999999998</v>
          </cell>
          <cell r="X149">
            <v>0.51700000000000002</v>
          </cell>
          <cell r="Y149">
            <v>2.3580000000000001</v>
          </cell>
          <cell r="Z149">
            <v>4.1550000000000002</v>
          </cell>
          <cell r="AA149">
            <v>2.7349999999999999</v>
          </cell>
          <cell r="AB149">
            <v>3.6680000000000001</v>
          </cell>
          <cell r="AC149">
            <v>2.9489999999999998</v>
          </cell>
          <cell r="AD149">
            <v>4.5549999999999997</v>
          </cell>
          <cell r="AE149">
            <v>5.2770000000000001</v>
          </cell>
          <cell r="AF149">
            <v>5.6040000000000001</v>
          </cell>
          <cell r="AG149">
            <v>5.548</v>
          </cell>
          <cell r="AH149">
            <v>3.6190000000000002</v>
          </cell>
          <cell r="AI149">
            <v>-1.5369999999999999</v>
          </cell>
          <cell r="AJ149">
            <v>2.89</v>
          </cell>
          <cell r="AK149">
            <v>3.1480000000000001</v>
          </cell>
          <cell r="AL149">
            <v>2.6520000000000001</v>
          </cell>
          <cell r="AM149">
            <v>3.4449999999999998</v>
          </cell>
          <cell r="AN149">
            <v>3.97</v>
          </cell>
          <cell r="AO149">
            <v>3.93</v>
          </cell>
          <cell r="AP149">
            <v>3.706</v>
          </cell>
          <cell r="AQ149">
            <v>3.7</v>
          </cell>
          <cell r="AR149">
            <v>6.0324658538306473</v>
          </cell>
          <cell r="AS149">
            <v>2.4657812499999996</v>
          </cell>
        </row>
        <row r="150">
          <cell r="A150" t="str">
            <v>Spain</v>
          </cell>
          <cell r="B150" t="str">
            <v>Gross domestic product, constant prices</v>
          </cell>
          <cell r="C150" t="str">
            <v>Percent change</v>
          </cell>
          <cell r="E150" t="str">
            <v>See notes for:  Gross domestic product, constant prices (National currency).</v>
          </cell>
          <cell r="F150">
            <v>1.2030000000000001</v>
          </cell>
          <cell r="G150">
            <v>-0.40799999999999997</v>
          </cell>
          <cell r="H150">
            <v>1.2390000000000001</v>
          </cell>
          <cell r="I150">
            <v>1.6519999999999999</v>
          </cell>
          <cell r="J150">
            <v>1.698</v>
          </cell>
          <cell r="K150">
            <v>2.3620000000000001</v>
          </cell>
          <cell r="L150">
            <v>3.4319999999999999</v>
          </cell>
          <cell r="M150">
            <v>5.7089999999999996</v>
          </cell>
          <cell r="N150">
            <v>5.2850000000000001</v>
          </cell>
          <cell r="O150">
            <v>5.0039999999999996</v>
          </cell>
          <cell r="P150">
            <v>3.847</v>
          </cell>
          <cell r="Q150">
            <v>2.5249999999999999</v>
          </cell>
          <cell r="R150">
            <v>0.85099999999999998</v>
          </cell>
          <cell r="S150">
            <v>-1.3140000000000001</v>
          </cell>
          <cell r="T150">
            <v>2.335</v>
          </cell>
          <cell r="U150">
            <v>4.1219999999999999</v>
          </cell>
          <cell r="V150">
            <v>2.4209999999999998</v>
          </cell>
          <cell r="W150">
            <v>3.8650000000000002</v>
          </cell>
          <cell r="X150">
            <v>4.4690000000000003</v>
          </cell>
          <cell r="Y150">
            <v>4.7450000000000001</v>
          </cell>
          <cell r="Z150">
            <v>5.0529999999999999</v>
          </cell>
          <cell r="AA150">
            <v>3.645</v>
          </cell>
          <cell r="AB150">
            <v>2.7360000000000002</v>
          </cell>
          <cell r="AC150">
            <v>3.0910000000000002</v>
          </cell>
          <cell r="AD150">
            <v>3.2570000000000001</v>
          </cell>
          <cell r="AE150">
            <v>3.585</v>
          </cell>
          <cell r="AF150">
            <v>4.077</v>
          </cell>
          <cell r="AG150">
            <v>3.4790000000000001</v>
          </cell>
          <cell r="AH150">
            <v>0.88800000000000001</v>
          </cell>
          <cell r="AI150">
            <v>-3.74</v>
          </cell>
          <cell r="AJ150">
            <v>-7.0000000000000007E-2</v>
          </cell>
          <cell r="AK150">
            <v>0.71</v>
          </cell>
          <cell r="AL150">
            <v>-1.8260000000000001</v>
          </cell>
          <cell r="AM150">
            <v>0.125</v>
          </cell>
          <cell r="AN150">
            <v>1.155</v>
          </cell>
          <cell r="AO150">
            <v>1.647</v>
          </cell>
          <cell r="AP150">
            <v>1.764</v>
          </cell>
          <cell r="AQ150">
            <v>1.8440000000000001</v>
          </cell>
          <cell r="AR150">
            <v>4.3711823054435452</v>
          </cell>
          <cell r="AS150">
            <v>2.55478125</v>
          </cell>
        </row>
        <row r="151">
          <cell r="A151" t="str">
            <v>Sri Lanka</v>
          </cell>
          <cell r="B151" t="str">
            <v>Gross domestic product, constant prices</v>
          </cell>
          <cell r="C151" t="str">
            <v>Percent change</v>
          </cell>
          <cell r="E151" t="str">
            <v>See notes for:  Gross domestic product, constant prices (National currency).</v>
          </cell>
          <cell r="F151">
            <v>5.8470000000000004</v>
          </cell>
          <cell r="G151">
            <v>5.3449999999999998</v>
          </cell>
          <cell r="H151">
            <v>5.2329999999999997</v>
          </cell>
          <cell r="I151">
            <v>3.3140000000000001</v>
          </cell>
          <cell r="J151">
            <v>6.7249999999999996</v>
          </cell>
          <cell r="K151">
            <v>4.9569999999999999</v>
          </cell>
          <cell r="L151">
            <v>4.2809999999999997</v>
          </cell>
          <cell r="M151">
            <v>1.454</v>
          </cell>
          <cell r="N151">
            <v>2.698</v>
          </cell>
          <cell r="O151">
            <v>2.25</v>
          </cell>
          <cell r="P151">
            <v>6.1740000000000004</v>
          </cell>
          <cell r="Q151">
            <v>4.6109999999999998</v>
          </cell>
          <cell r="R151">
            <v>4.2789999999999999</v>
          </cell>
          <cell r="S151">
            <v>6.9459999999999997</v>
          </cell>
          <cell r="T151">
            <v>5.6280000000000001</v>
          </cell>
          <cell r="U151">
            <v>5.452</v>
          </cell>
          <cell r="V151">
            <v>3.7559999999999998</v>
          </cell>
          <cell r="W151">
            <v>6.298</v>
          </cell>
          <cell r="X151">
            <v>4.7359999999999998</v>
          </cell>
          <cell r="Y151">
            <v>4.3289999999999997</v>
          </cell>
          <cell r="Z151">
            <v>6.024</v>
          </cell>
          <cell r="AA151">
            <v>-1.5449999999999999</v>
          </cell>
          <cell r="AB151">
            <v>3.964</v>
          </cell>
          <cell r="AC151">
            <v>5.94</v>
          </cell>
          <cell r="AD151">
            <v>5.4450000000000003</v>
          </cell>
          <cell r="AE151">
            <v>6.242</v>
          </cell>
          <cell r="AF151">
            <v>7.6680000000000001</v>
          </cell>
          <cell r="AG151">
            <v>6.7969999999999997</v>
          </cell>
          <cell r="AH151">
            <v>5.95</v>
          </cell>
          <cell r="AI151">
            <v>3.5390000000000001</v>
          </cell>
          <cell r="AJ151">
            <v>8.01</v>
          </cell>
          <cell r="AK151">
            <v>8.1999999999999993</v>
          </cell>
          <cell r="AL151">
            <v>7.5</v>
          </cell>
          <cell r="AM151">
            <v>7</v>
          </cell>
          <cell r="AN151">
            <v>6.5</v>
          </cell>
          <cell r="AO151">
            <v>6.5</v>
          </cell>
          <cell r="AP151">
            <v>6.5</v>
          </cell>
          <cell r="AQ151">
            <v>6.5</v>
          </cell>
          <cell r="AR151">
            <v>3.971263958669379</v>
          </cell>
          <cell r="AS151">
            <v>5.0170937499999981</v>
          </cell>
        </row>
        <row r="152">
          <cell r="A152" t="str">
            <v>St. Kitts and Nevis</v>
          </cell>
          <cell r="B152" t="str">
            <v>Gross domestic product, constant prices</v>
          </cell>
          <cell r="C152" t="str">
            <v>Percent change</v>
          </cell>
          <cell r="E152" t="str">
            <v>See notes for:  Gross domestic product, constant prices (National currency).</v>
          </cell>
          <cell r="F152">
            <v>1.278</v>
          </cell>
          <cell r="G152">
            <v>2.702</v>
          </cell>
          <cell r="H152">
            <v>6.1120000000000001</v>
          </cell>
          <cell r="I152">
            <v>-2.0579999999999998</v>
          </cell>
          <cell r="J152">
            <v>9.6509999999999998</v>
          </cell>
          <cell r="K152">
            <v>6.4370000000000003</v>
          </cell>
          <cell r="L152">
            <v>8.8420000000000005</v>
          </cell>
          <cell r="M152">
            <v>8.2680000000000007</v>
          </cell>
          <cell r="N152">
            <v>10.353</v>
          </cell>
          <cell r="O152">
            <v>6.0129999999999999</v>
          </cell>
          <cell r="P152">
            <v>3.1230000000000002</v>
          </cell>
          <cell r="Q152">
            <v>2.27</v>
          </cell>
          <cell r="R152">
            <v>3.077</v>
          </cell>
          <cell r="S152">
            <v>5.4180000000000001</v>
          </cell>
          <cell r="T152">
            <v>5.4039999999999999</v>
          </cell>
          <cell r="U152">
            <v>3.4620000000000002</v>
          </cell>
          <cell r="V152">
            <v>5.8970000000000002</v>
          </cell>
          <cell r="W152">
            <v>7.327</v>
          </cell>
          <cell r="X152">
            <v>1.024</v>
          </cell>
          <cell r="Y152">
            <v>3.9430000000000001</v>
          </cell>
          <cell r="Z152">
            <v>6.49</v>
          </cell>
          <cell r="AA152">
            <v>5.5839999999999996</v>
          </cell>
          <cell r="AB152">
            <v>1.258</v>
          </cell>
          <cell r="AC152">
            <v>-3.581</v>
          </cell>
          <cell r="AD152">
            <v>3.7749999999999999</v>
          </cell>
          <cell r="AE152">
            <v>9.2430000000000003</v>
          </cell>
          <cell r="AF152">
            <v>3.452</v>
          </cell>
          <cell r="AG152">
            <v>5</v>
          </cell>
          <cell r="AH152">
            <v>4.0419999999999998</v>
          </cell>
          <cell r="AI152">
            <v>-5.5949999999999998</v>
          </cell>
          <cell r="AJ152">
            <v>-2.6909999999999998</v>
          </cell>
          <cell r="AK152">
            <v>-2.0030000000000001</v>
          </cell>
          <cell r="AL152">
            <v>0.99</v>
          </cell>
          <cell r="AM152">
            <v>1.83</v>
          </cell>
          <cell r="AN152">
            <v>3.0009999999999999</v>
          </cell>
          <cell r="AO152">
            <v>3.4980000000000002</v>
          </cell>
          <cell r="AP152">
            <v>3.4950000000000001</v>
          </cell>
          <cell r="AQ152">
            <v>3.5</v>
          </cell>
          <cell r="AR152">
            <v>15.528888216733876</v>
          </cell>
          <cell r="AS152">
            <v>3.8599062500000003</v>
          </cell>
        </row>
        <row r="153">
          <cell r="A153" t="str">
            <v>St. Lucia</v>
          </cell>
          <cell r="B153" t="str">
            <v>Gross domestic product, constant prices</v>
          </cell>
          <cell r="C153" t="str">
            <v>Percent change</v>
          </cell>
          <cell r="E153" t="str">
            <v>See notes for:  Gross domestic product, constant prices (National currency).</v>
          </cell>
          <cell r="F153">
            <v>-0.51</v>
          </cell>
          <cell r="G153">
            <v>4.8</v>
          </cell>
          <cell r="H153">
            <v>2.1</v>
          </cell>
          <cell r="I153">
            <v>4.2</v>
          </cell>
          <cell r="J153">
            <v>6.7</v>
          </cell>
          <cell r="K153">
            <v>9.1</v>
          </cell>
          <cell r="L153">
            <v>15.484999999999999</v>
          </cell>
          <cell r="M153">
            <v>1.4370000000000001</v>
          </cell>
          <cell r="N153">
            <v>15.398999999999999</v>
          </cell>
          <cell r="O153">
            <v>8.41</v>
          </cell>
          <cell r="P153">
            <v>10.515000000000001</v>
          </cell>
          <cell r="Q153">
            <v>-0.20599999999999999</v>
          </cell>
          <cell r="R153">
            <v>8.2769999999999992</v>
          </cell>
          <cell r="S153">
            <v>2.5219999999999998</v>
          </cell>
          <cell r="T153">
            <v>1.5920000000000001</v>
          </cell>
          <cell r="U153">
            <v>2.16</v>
          </cell>
          <cell r="V153">
            <v>1.706</v>
          </cell>
          <cell r="W153">
            <v>0.128</v>
          </cell>
          <cell r="X153">
            <v>4.21</v>
          </cell>
          <cell r="Y153">
            <v>3.7440000000000002</v>
          </cell>
          <cell r="Z153">
            <v>0.08</v>
          </cell>
          <cell r="AA153">
            <v>-4.1020000000000003</v>
          </cell>
          <cell r="AB153">
            <v>-1.7809999999999999</v>
          </cell>
          <cell r="AC153">
            <v>4.7770000000000001</v>
          </cell>
          <cell r="AD153">
            <v>5.9770000000000003</v>
          </cell>
          <cell r="AE153">
            <v>-2.637</v>
          </cell>
          <cell r="AF153">
            <v>7.444</v>
          </cell>
          <cell r="AG153">
            <v>1.4930000000000001</v>
          </cell>
          <cell r="AH153">
            <v>5.7919999999999998</v>
          </cell>
          <cell r="AI153">
            <v>-1.2869999999999999</v>
          </cell>
          <cell r="AJ153">
            <v>3.4279999999999999</v>
          </cell>
          <cell r="AK153">
            <v>0.23899999999999999</v>
          </cell>
          <cell r="AL153">
            <v>1.88</v>
          </cell>
          <cell r="AM153">
            <v>2.444</v>
          </cell>
          <cell r="AN153">
            <v>2.3109999999999999</v>
          </cell>
          <cell r="AO153">
            <v>2.391</v>
          </cell>
          <cell r="AP153">
            <v>2.4820000000000002</v>
          </cell>
          <cell r="AQ153">
            <v>2.5630000000000002</v>
          </cell>
          <cell r="AR153">
            <v>21.976629096774207</v>
          </cell>
          <cell r="AS153">
            <v>3.7872499999999993</v>
          </cell>
        </row>
        <row r="154">
          <cell r="A154" t="str">
            <v>St. Vincent and the Grenadines</v>
          </cell>
          <cell r="B154" t="str">
            <v>Gross domestic product, constant prices</v>
          </cell>
          <cell r="C154" t="str">
            <v>Percent change</v>
          </cell>
          <cell r="E154" t="str">
            <v>See notes for:  Gross domestic product, constant prices (National currency).</v>
          </cell>
          <cell r="F154">
            <v>2.1030000000000002</v>
          </cell>
          <cell r="G154">
            <v>7.2370000000000001</v>
          </cell>
          <cell r="H154">
            <v>2.351</v>
          </cell>
          <cell r="I154">
            <v>3.556</v>
          </cell>
          <cell r="J154">
            <v>6.718</v>
          </cell>
          <cell r="K154">
            <v>4.6420000000000003</v>
          </cell>
          <cell r="L154">
            <v>6.79</v>
          </cell>
          <cell r="M154">
            <v>4.5010000000000003</v>
          </cell>
          <cell r="N154">
            <v>14.811999999999999</v>
          </cell>
          <cell r="O154">
            <v>3.0379999999999998</v>
          </cell>
          <cell r="P154">
            <v>6.6689999999999996</v>
          </cell>
          <cell r="Q154">
            <v>1.4</v>
          </cell>
          <cell r="R154">
            <v>6.9359999999999999</v>
          </cell>
          <cell r="S154">
            <v>1.788</v>
          </cell>
          <cell r="T154">
            <v>-2.9079999999999999</v>
          </cell>
          <cell r="U154">
            <v>8.2750000000000004</v>
          </cell>
          <cell r="V154">
            <v>1.1719999999999999</v>
          </cell>
          <cell r="W154">
            <v>3.1349999999999998</v>
          </cell>
          <cell r="X154">
            <v>5.7469999999999999</v>
          </cell>
          <cell r="Y154">
            <v>3.597</v>
          </cell>
          <cell r="Z154">
            <v>2.0230000000000001</v>
          </cell>
          <cell r="AA154">
            <v>1.518</v>
          </cell>
          <cell r="AB154">
            <v>6.1239999999999997</v>
          </cell>
          <cell r="AC154">
            <v>7.2380000000000004</v>
          </cell>
          <cell r="AD154">
            <v>4.6180000000000003</v>
          </cell>
          <cell r="AE154">
            <v>2.9870000000000001</v>
          </cell>
          <cell r="AF154">
            <v>5.9870000000000001</v>
          </cell>
          <cell r="AG154">
            <v>3.121</v>
          </cell>
          <cell r="AH154">
            <v>-0.59499999999999997</v>
          </cell>
          <cell r="AI154">
            <v>-2.298</v>
          </cell>
          <cell r="AJ154">
            <v>-1.835</v>
          </cell>
          <cell r="AK154">
            <v>-0.38900000000000001</v>
          </cell>
          <cell r="AL154">
            <v>2.0390000000000001</v>
          </cell>
          <cell r="AM154">
            <v>2</v>
          </cell>
          <cell r="AN154">
            <v>2.5</v>
          </cell>
          <cell r="AO154">
            <v>3.5</v>
          </cell>
          <cell r="AP154">
            <v>3.5</v>
          </cell>
          <cell r="AQ154">
            <v>3.5</v>
          </cell>
          <cell r="AR154">
            <v>12.881214673387104</v>
          </cell>
          <cell r="AS154">
            <v>3.7518124999999989</v>
          </cell>
        </row>
        <row r="155">
          <cell r="A155" t="str">
            <v>Sudan</v>
          </cell>
          <cell r="B155" t="str">
            <v>Gross domestic product, constant prices</v>
          </cell>
          <cell r="C155" t="str">
            <v>Percent change</v>
          </cell>
          <cell r="E155" t="str">
            <v>See notes for:  Gross domestic product, constant prices (National currency).</v>
          </cell>
          <cell r="F155">
            <v>2.5</v>
          </cell>
          <cell r="G155">
            <v>6.32</v>
          </cell>
          <cell r="H155">
            <v>4.1269999999999998</v>
          </cell>
          <cell r="I155">
            <v>-1.51</v>
          </cell>
          <cell r="J155">
            <v>-5.6260000000000003</v>
          </cell>
          <cell r="K155">
            <v>-0.624</v>
          </cell>
          <cell r="L155">
            <v>9.9290000000000003</v>
          </cell>
          <cell r="M155">
            <v>6.4630000000000001</v>
          </cell>
          <cell r="N155">
            <v>4.3630000000000004</v>
          </cell>
          <cell r="O155">
            <v>1.419</v>
          </cell>
          <cell r="P155">
            <v>-1.7</v>
          </cell>
          <cell r="Q155">
            <v>9.9090000000000007</v>
          </cell>
          <cell r="R155">
            <v>-3.9590000000000001</v>
          </cell>
          <cell r="S155">
            <v>6.1719999999999997</v>
          </cell>
          <cell r="T155">
            <v>2.0270000000000001</v>
          </cell>
          <cell r="U155">
            <v>3.0129999999999999</v>
          </cell>
          <cell r="V155">
            <v>6.3220000000000001</v>
          </cell>
          <cell r="W155">
            <v>10.317</v>
          </cell>
          <cell r="X155">
            <v>4.3159999999999998</v>
          </cell>
          <cell r="Y155">
            <v>4.0259999999999998</v>
          </cell>
          <cell r="Z155">
            <v>10.282</v>
          </cell>
          <cell r="AA155">
            <v>6.5</v>
          </cell>
          <cell r="AB155">
            <v>6.4269999999999996</v>
          </cell>
          <cell r="AC155">
            <v>7.7350000000000003</v>
          </cell>
          <cell r="AD155">
            <v>3.883</v>
          </cell>
          <cell r="AE155">
            <v>7.49</v>
          </cell>
          <cell r="AF155">
            <v>10.064</v>
          </cell>
          <cell r="AG155">
            <v>11.516</v>
          </cell>
          <cell r="AH155">
            <v>3.1509999999999998</v>
          </cell>
          <cell r="AI155">
            <v>2.9910000000000001</v>
          </cell>
          <cell r="AJ155">
            <v>4.484</v>
          </cell>
          <cell r="AK155">
            <v>-3.915</v>
          </cell>
          <cell r="AL155">
            <v>-7.2629999999999999</v>
          </cell>
          <cell r="AM155">
            <v>-1.5469999999999999</v>
          </cell>
          <cell r="AN155">
            <v>0.69799999999999995</v>
          </cell>
          <cell r="AO155">
            <v>1.2889999999999999</v>
          </cell>
          <cell r="AP155">
            <v>1.335</v>
          </cell>
          <cell r="AQ155">
            <v>1.6719999999999999</v>
          </cell>
          <cell r="AR155">
            <v>19.93672733870967</v>
          </cell>
          <cell r="AS155">
            <v>4.3253750000000011</v>
          </cell>
        </row>
        <row r="156">
          <cell r="A156" t="str">
            <v>Suriname</v>
          </cell>
          <cell r="B156" t="str">
            <v>Gross domestic product, constant prices</v>
          </cell>
          <cell r="C156" t="str">
            <v>Percent change</v>
          </cell>
          <cell r="E156" t="str">
            <v>See notes for:  Gross domestic product, constant prices (National currency).</v>
          </cell>
          <cell r="F156">
            <v>-6.5</v>
          </cell>
          <cell r="G156">
            <v>1.9</v>
          </cell>
          <cell r="H156">
            <v>-6.3</v>
          </cell>
          <cell r="I156">
            <v>-5.0999999999999996</v>
          </cell>
          <cell r="J156">
            <v>-3</v>
          </cell>
          <cell r="K156">
            <v>-0.9</v>
          </cell>
          <cell r="L156">
            <v>-2.4</v>
          </cell>
          <cell r="M156">
            <v>-8.8000000000000007</v>
          </cell>
          <cell r="N156">
            <v>10.8</v>
          </cell>
          <cell r="O156">
            <v>2.2999999999999998</v>
          </cell>
          <cell r="P156">
            <v>-1.5</v>
          </cell>
          <cell r="Q156">
            <v>2.7810000000000001</v>
          </cell>
          <cell r="R156">
            <v>-0.2</v>
          </cell>
          <cell r="S156">
            <v>-7.2560000000000002</v>
          </cell>
          <cell r="T156">
            <v>3.2490000000000001</v>
          </cell>
          <cell r="U156">
            <v>1.101</v>
          </cell>
          <cell r="V156">
            <v>1.2709999999999999</v>
          </cell>
          <cell r="W156">
            <v>5.7359999999999998</v>
          </cell>
          <cell r="X156">
            <v>1.55</v>
          </cell>
          <cell r="Y156">
            <v>-0.9</v>
          </cell>
          <cell r="Z156">
            <v>-0.1</v>
          </cell>
          <cell r="AA156">
            <v>4.5</v>
          </cell>
          <cell r="AB156">
            <v>2.7770000000000001</v>
          </cell>
          <cell r="AC156">
            <v>6.2750000000000004</v>
          </cell>
          <cell r="AD156">
            <v>8.4649999999999999</v>
          </cell>
          <cell r="AE156">
            <v>4.5199999999999996</v>
          </cell>
          <cell r="AF156">
            <v>4.7229999999999999</v>
          </cell>
          <cell r="AG156">
            <v>4.5890000000000004</v>
          </cell>
          <cell r="AH156">
            <v>4.1130000000000004</v>
          </cell>
          <cell r="AI156">
            <v>3.5019999999999998</v>
          </cell>
          <cell r="AJ156">
            <v>4.5259999999999998</v>
          </cell>
          <cell r="AK156">
            <v>4.5039999999999996</v>
          </cell>
          <cell r="AL156">
            <v>4.9240000000000004</v>
          </cell>
          <cell r="AM156">
            <v>5.3979999999999997</v>
          </cell>
          <cell r="AN156">
            <v>7.4980000000000002</v>
          </cell>
          <cell r="AO156">
            <v>5.5250000000000004</v>
          </cell>
          <cell r="AP156">
            <v>5.39</v>
          </cell>
          <cell r="AQ156">
            <v>5.5380000000000003</v>
          </cell>
          <cell r="AR156">
            <v>21.317930125</v>
          </cell>
          <cell r="AS156">
            <v>1.2570625</v>
          </cell>
        </row>
        <row r="157">
          <cell r="A157" t="str">
            <v>Swaziland</v>
          </cell>
          <cell r="B157" t="str">
            <v>Gross domestic product, constant prices</v>
          </cell>
          <cell r="C157" t="str">
            <v>Percent change</v>
          </cell>
          <cell r="E157" t="str">
            <v>See notes for:  Gross domestic product, constant prices (National currency).</v>
          </cell>
          <cell r="F157">
            <v>-3.8109999999999999</v>
          </cell>
          <cell r="G157">
            <v>14.641</v>
          </cell>
          <cell r="H157">
            <v>1.173</v>
          </cell>
          <cell r="I157">
            <v>1.202</v>
          </cell>
          <cell r="J157">
            <v>6.1619999999999999</v>
          </cell>
          <cell r="K157">
            <v>3.7919999999999998</v>
          </cell>
          <cell r="L157">
            <v>12.263999999999999</v>
          </cell>
          <cell r="M157">
            <v>14.606999999999999</v>
          </cell>
          <cell r="N157">
            <v>6.57</v>
          </cell>
          <cell r="O157">
            <v>12.912000000000001</v>
          </cell>
          <cell r="P157">
            <v>9.7520000000000007</v>
          </cell>
          <cell r="Q157">
            <v>1.7569999999999999</v>
          </cell>
          <cell r="R157">
            <v>3.113</v>
          </cell>
          <cell r="S157">
            <v>3.0289999999999999</v>
          </cell>
          <cell r="T157">
            <v>2.3980000000000001</v>
          </cell>
          <cell r="U157">
            <v>4.9139999999999997</v>
          </cell>
          <cell r="V157">
            <v>3.4409999999999998</v>
          </cell>
          <cell r="W157">
            <v>3.29</v>
          </cell>
          <cell r="X157">
            <v>2.7410000000000001</v>
          </cell>
          <cell r="Y157">
            <v>2.734</v>
          </cell>
          <cell r="Z157">
            <v>2.0390000000000001</v>
          </cell>
          <cell r="AA157">
            <v>0.91600000000000004</v>
          </cell>
          <cell r="AB157">
            <v>1.8180000000000001</v>
          </cell>
          <cell r="AC157">
            <v>3.871</v>
          </cell>
          <cell r="AD157">
            <v>2.3109999999999999</v>
          </cell>
          <cell r="AE157">
            <v>2.1509999999999998</v>
          </cell>
          <cell r="AF157">
            <v>2.9039999999999999</v>
          </cell>
          <cell r="AG157">
            <v>2.8050000000000002</v>
          </cell>
          <cell r="AH157">
            <v>3.0630000000000002</v>
          </cell>
          <cell r="AI157">
            <v>1.173</v>
          </cell>
          <cell r="AJ157">
            <v>1.9830000000000001</v>
          </cell>
          <cell r="AK157">
            <v>0.27400000000000002</v>
          </cell>
          <cell r="AL157">
            <v>-2.6629999999999998</v>
          </cell>
          <cell r="AM157">
            <v>-0.89700000000000002</v>
          </cell>
          <cell r="AN157">
            <v>0.29899999999999999</v>
          </cell>
          <cell r="AO157">
            <v>0.33200000000000002</v>
          </cell>
          <cell r="AP157">
            <v>0.26900000000000002</v>
          </cell>
          <cell r="AQ157">
            <v>0.29699999999999999</v>
          </cell>
          <cell r="AR157">
            <v>18.136229910282264</v>
          </cell>
          <cell r="AS157">
            <v>4.1246562500000001</v>
          </cell>
        </row>
        <row r="158">
          <cell r="A158" t="str">
            <v>Sweden</v>
          </cell>
          <cell r="B158" t="str">
            <v>Gross domestic product, constant prices</v>
          </cell>
          <cell r="C158" t="str">
            <v>Percent change</v>
          </cell>
          <cell r="E158" t="str">
            <v>See notes for:  Gross domestic product, constant prices (National currency).</v>
          </cell>
          <cell r="F158">
            <v>4.5549999999999997</v>
          </cell>
          <cell r="G158">
            <v>-0.20200000000000001</v>
          </cell>
          <cell r="H158">
            <v>1.1930000000000001</v>
          </cell>
          <cell r="I158">
            <v>1.81</v>
          </cell>
          <cell r="J158">
            <v>4.2709999999999999</v>
          </cell>
          <cell r="K158">
            <v>2.19</v>
          </cell>
          <cell r="L158">
            <v>2.8610000000000002</v>
          </cell>
          <cell r="M158">
            <v>3.4569999999999999</v>
          </cell>
          <cell r="N158">
            <v>2.6669999999999998</v>
          </cell>
          <cell r="O158">
            <v>2.7789999999999999</v>
          </cell>
          <cell r="P158">
            <v>1.01</v>
          </cell>
          <cell r="Q158">
            <v>-1.121</v>
          </cell>
          <cell r="R158">
            <v>-1.204</v>
          </cell>
          <cell r="S158">
            <v>-1.45</v>
          </cell>
          <cell r="T158">
            <v>4.0129999999999999</v>
          </cell>
          <cell r="U158">
            <v>3.9390000000000001</v>
          </cell>
          <cell r="V158">
            <v>1.6120000000000001</v>
          </cell>
          <cell r="W158">
            <v>2.7080000000000002</v>
          </cell>
          <cell r="X158">
            <v>4.2050000000000001</v>
          </cell>
          <cell r="Y158">
            <v>4.66</v>
          </cell>
          <cell r="Z158">
            <v>4.3579999999999997</v>
          </cell>
          <cell r="AA158">
            <v>1.4159999999999999</v>
          </cell>
          <cell r="AB158">
            <v>2.4990000000000001</v>
          </cell>
          <cell r="AC158">
            <v>2.4790000000000001</v>
          </cell>
          <cell r="AD158">
            <v>3.6989999999999998</v>
          </cell>
          <cell r="AE158">
            <v>3.153</v>
          </cell>
          <cell r="AF158">
            <v>4.5570000000000004</v>
          </cell>
          <cell r="AG158">
            <v>3.431</v>
          </cell>
          <cell r="AH158">
            <v>-0.77400000000000002</v>
          </cell>
          <cell r="AI158">
            <v>-4.8449999999999998</v>
          </cell>
          <cell r="AJ158">
            <v>5.8449999999999998</v>
          </cell>
          <cell r="AK158">
            <v>3.9910000000000001</v>
          </cell>
          <cell r="AL158">
            <v>0.85399999999999998</v>
          </cell>
          <cell r="AM158">
            <v>2.3359999999999999</v>
          </cell>
          <cell r="AN158">
            <v>3.2</v>
          </cell>
          <cell r="AO158">
            <v>3</v>
          </cell>
          <cell r="AP158">
            <v>2.4</v>
          </cell>
          <cell r="AQ158">
            <v>2.4</v>
          </cell>
          <cell r="AR158">
            <v>5.2891828346774252</v>
          </cell>
          <cell r="AS158">
            <v>2.3050624999999996</v>
          </cell>
        </row>
        <row r="159">
          <cell r="A159" t="str">
            <v>Switzerland</v>
          </cell>
          <cell r="B159" t="str">
            <v>Gross domestic product, constant prices</v>
          </cell>
          <cell r="C159" t="str">
            <v>Percent change</v>
          </cell>
          <cell r="E159" t="str">
            <v>See notes for:  Gross domestic product, constant prices (National currency).</v>
          </cell>
          <cell r="F159">
            <v>5.1100000000000003</v>
          </cell>
          <cell r="G159">
            <v>1.601</v>
          </cell>
          <cell r="H159">
            <v>-1.3089999999999999</v>
          </cell>
          <cell r="I159">
            <v>0.63900000000000001</v>
          </cell>
          <cell r="J159">
            <v>3.008</v>
          </cell>
          <cell r="K159">
            <v>3.6739999999999999</v>
          </cell>
          <cell r="L159">
            <v>1.859</v>
          </cell>
          <cell r="M159">
            <v>1.585</v>
          </cell>
          <cell r="N159">
            <v>3.278</v>
          </cell>
          <cell r="O159">
            <v>4.3310000000000004</v>
          </cell>
          <cell r="P159">
            <v>3.6749999999999998</v>
          </cell>
          <cell r="Q159">
            <v>-0.94599999999999995</v>
          </cell>
          <cell r="R159">
            <v>0.1</v>
          </cell>
          <cell r="S159">
            <v>-0.185</v>
          </cell>
          <cell r="T159">
            <v>1.1910000000000001</v>
          </cell>
          <cell r="U159">
            <v>0.35</v>
          </cell>
          <cell r="V159">
            <v>0.628</v>
          </cell>
          <cell r="W159">
            <v>2.0760000000000001</v>
          </cell>
          <cell r="X159">
            <v>2.6389999999999998</v>
          </cell>
          <cell r="Y159">
            <v>1.3109999999999999</v>
          </cell>
          <cell r="Z159">
            <v>3.5819999999999999</v>
          </cell>
          <cell r="AA159">
            <v>1.1519999999999999</v>
          </cell>
          <cell r="AB159">
            <v>0.443</v>
          </cell>
          <cell r="AC159">
            <v>-0.19800000000000001</v>
          </cell>
          <cell r="AD159">
            <v>2.5329999999999999</v>
          </cell>
          <cell r="AE159">
            <v>2.641</v>
          </cell>
          <cell r="AF159">
            <v>3.63</v>
          </cell>
          <cell r="AG159">
            <v>3.645</v>
          </cell>
          <cell r="AH159">
            <v>2.0950000000000002</v>
          </cell>
          <cell r="AI159">
            <v>-1.8779999999999999</v>
          </cell>
          <cell r="AJ159">
            <v>2.714</v>
          </cell>
          <cell r="AK159">
            <v>1.851</v>
          </cell>
          <cell r="AL159">
            <v>0.80700000000000005</v>
          </cell>
          <cell r="AM159">
            <v>1.7250000000000001</v>
          </cell>
          <cell r="AN159">
            <v>1.84</v>
          </cell>
          <cell r="AO159">
            <v>1.89</v>
          </cell>
          <cell r="AP159">
            <v>1.89</v>
          </cell>
          <cell r="AQ159">
            <v>1.94</v>
          </cell>
          <cell r="AR159">
            <v>2.9107630796370949</v>
          </cell>
          <cell r="AS159">
            <v>1.7757812500000001</v>
          </cell>
        </row>
        <row r="160">
          <cell r="A160" t="str">
            <v>Syrian Arab Republic</v>
          </cell>
          <cell r="B160" t="str">
            <v>Gross domestic product, constant prices</v>
          </cell>
          <cell r="C160" t="str">
            <v>Percent change</v>
          </cell>
          <cell r="E160" t="str">
            <v>See notes for:  Gross domestic product, constant prices (National currency).</v>
          </cell>
          <cell r="F160">
            <v>10.493</v>
          </cell>
          <cell r="G160">
            <v>8.4629999999999992</v>
          </cell>
          <cell r="H160">
            <v>2.5830000000000002</v>
          </cell>
          <cell r="I160">
            <v>1.605</v>
          </cell>
          <cell r="J160">
            <v>-6.4980000000000002</v>
          </cell>
          <cell r="K160">
            <v>7.2960000000000003</v>
          </cell>
          <cell r="L160">
            <v>-4.7569999999999997</v>
          </cell>
          <cell r="M160">
            <v>1.2509999999999999</v>
          </cell>
          <cell r="N160">
            <v>12.721</v>
          </cell>
          <cell r="O160">
            <v>-6.0670000000000002</v>
          </cell>
          <cell r="P160">
            <v>10.358000000000001</v>
          </cell>
          <cell r="Q160">
            <v>10.727</v>
          </cell>
          <cell r="R160">
            <v>13.246</v>
          </cell>
          <cell r="S160">
            <v>7.4089999999999998</v>
          </cell>
          <cell r="T160">
            <v>5.5339999999999998</v>
          </cell>
          <cell r="U160">
            <v>5.423</v>
          </cell>
          <cell r="V160">
            <v>2.9660000000000002</v>
          </cell>
          <cell r="W160">
            <v>-1.0900000000000001</v>
          </cell>
          <cell r="X160">
            <v>5.5540000000000003</v>
          </cell>
          <cell r="Y160">
            <v>-3.121</v>
          </cell>
          <cell r="Z160">
            <v>2.2949999999999999</v>
          </cell>
          <cell r="AA160">
            <v>3.68</v>
          </cell>
          <cell r="AB160">
            <v>5.8970000000000002</v>
          </cell>
          <cell r="AC160">
            <v>-2.0369999999999999</v>
          </cell>
          <cell r="AD160">
            <v>6.9029999999999996</v>
          </cell>
          <cell r="AE160">
            <v>6.2149999999999999</v>
          </cell>
          <cell r="AF160">
            <v>5.0460000000000003</v>
          </cell>
          <cell r="AG160">
            <v>5.6749999999999998</v>
          </cell>
          <cell r="AH160">
            <v>4.4770000000000003</v>
          </cell>
          <cell r="AI160">
            <v>5.9119999999999999</v>
          </cell>
          <cell r="AJ160">
            <v>3.44</v>
          </cell>
          <cell r="AK160" t="str">
            <v>n/a</v>
          </cell>
          <cell r="AL160" t="str">
            <v>n/a</v>
          </cell>
          <cell r="AM160" t="str">
            <v>n/a</v>
          </cell>
          <cell r="AN160" t="str">
            <v>n/a</v>
          </cell>
          <cell r="AO160" t="str">
            <v>n/a</v>
          </cell>
          <cell r="AP160" t="str">
            <v>n/a</v>
          </cell>
          <cell r="AQ160" t="str">
            <v>n/a</v>
          </cell>
          <cell r="AR160">
            <v>26.080721182795696</v>
          </cell>
          <cell r="AS160">
            <v>4.2451290322580659</v>
          </cell>
        </row>
        <row r="161">
          <cell r="A161" t="str">
            <v>Taiwan Province of China</v>
          </cell>
          <cell r="B161" t="str">
            <v>Gross domestic product, constant prices</v>
          </cell>
          <cell r="C161" t="str">
            <v>Percent change</v>
          </cell>
          <cell r="E161" t="str">
            <v>See notes for:  Gross domestic product, constant prices (National currency).</v>
          </cell>
          <cell r="F161">
            <v>7.3239999999999998</v>
          </cell>
          <cell r="G161">
            <v>6.4560000000000004</v>
          </cell>
          <cell r="H161">
            <v>3.9740000000000002</v>
          </cell>
          <cell r="I161">
            <v>8.32</v>
          </cell>
          <cell r="J161">
            <v>9.32</v>
          </cell>
          <cell r="K161">
            <v>4.0670000000000002</v>
          </cell>
          <cell r="L161">
            <v>11.004</v>
          </cell>
          <cell r="M161">
            <v>10.679</v>
          </cell>
          <cell r="N161">
            <v>5.5720000000000001</v>
          </cell>
          <cell r="O161">
            <v>10.282</v>
          </cell>
          <cell r="P161">
            <v>6.8710000000000004</v>
          </cell>
          <cell r="Q161">
            <v>7.8849999999999998</v>
          </cell>
          <cell r="R161">
            <v>7.5570000000000004</v>
          </cell>
          <cell r="S161">
            <v>6.7320000000000002</v>
          </cell>
          <cell r="T161">
            <v>7.5910000000000002</v>
          </cell>
          <cell r="U161">
            <v>6.3789999999999996</v>
          </cell>
          <cell r="V161">
            <v>5.5359999999999996</v>
          </cell>
          <cell r="W161">
            <v>5.476</v>
          </cell>
          <cell r="X161">
            <v>3.4660000000000002</v>
          </cell>
          <cell r="Y161">
            <v>5.9710000000000001</v>
          </cell>
          <cell r="Z161">
            <v>5.7960000000000003</v>
          </cell>
          <cell r="AA161">
            <v>-1.651</v>
          </cell>
          <cell r="AB161">
            <v>5.2640000000000002</v>
          </cell>
          <cell r="AC161">
            <v>3.669</v>
          </cell>
          <cell r="AD161">
            <v>6.19</v>
          </cell>
          <cell r="AE161">
            <v>4.7030000000000003</v>
          </cell>
          <cell r="AF161">
            <v>5.4370000000000003</v>
          </cell>
          <cell r="AG161">
            <v>5.9829999999999997</v>
          </cell>
          <cell r="AH161">
            <v>0.73</v>
          </cell>
          <cell r="AI161">
            <v>-1.81</v>
          </cell>
          <cell r="AJ161">
            <v>10.723000000000001</v>
          </cell>
          <cell r="AK161">
            <v>4.0350000000000001</v>
          </cell>
          <cell r="AL161">
            <v>3.58</v>
          </cell>
          <cell r="AM161">
            <v>4.71</v>
          </cell>
          <cell r="AN161">
            <v>4.7770000000000001</v>
          </cell>
          <cell r="AO161">
            <v>4.798</v>
          </cell>
          <cell r="AP161">
            <v>4.9020000000000001</v>
          </cell>
          <cell r="AQ161">
            <v>4.96</v>
          </cell>
          <cell r="AR161">
            <v>9.3501312328628945</v>
          </cell>
          <cell r="AS161">
            <v>5.9228437500000011</v>
          </cell>
        </row>
        <row r="162">
          <cell r="A162" t="str">
            <v>Tajikistan</v>
          </cell>
          <cell r="B162" t="str">
            <v>Gross domestic product, constant prices</v>
          </cell>
          <cell r="C162" t="str">
            <v>Percent change</v>
          </cell>
          <cell r="E162" t="str">
            <v>See notes for:  Gross domestic product, constant prices (National currency).</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-11.099</v>
          </cell>
          <cell r="T162">
            <v>-21.401</v>
          </cell>
          <cell r="U162">
            <v>-12.497999999999999</v>
          </cell>
          <cell r="V162">
            <v>-4.3680000000000003</v>
          </cell>
          <cell r="W162">
            <v>1.7</v>
          </cell>
          <cell r="X162">
            <v>5.3</v>
          </cell>
          <cell r="Y162">
            <v>3.6989999999999998</v>
          </cell>
          <cell r="Z162">
            <v>8.3000000000000007</v>
          </cell>
          <cell r="AA162">
            <v>10.199999999999999</v>
          </cell>
          <cell r="AB162">
            <v>9.1</v>
          </cell>
          <cell r="AC162">
            <v>10.199999999999999</v>
          </cell>
          <cell r="AD162">
            <v>10.6</v>
          </cell>
          <cell r="AE162">
            <v>6.7</v>
          </cell>
          <cell r="AF162">
            <v>7</v>
          </cell>
          <cell r="AG162">
            <v>7.8</v>
          </cell>
          <cell r="AH162">
            <v>7.9</v>
          </cell>
          <cell r="AI162">
            <v>3.9</v>
          </cell>
          <cell r="AJ162">
            <v>6.5</v>
          </cell>
          <cell r="AK162">
            <v>7.4</v>
          </cell>
          <cell r="AL162">
            <v>6</v>
          </cell>
          <cell r="AM162">
            <v>6</v>
          </cell>
          <cell r="AN162">
            <v>6</v>
          </cell>
          <cell r="AO162">
            <v>6</v>
          </cell>
          <cell r="AP162">
            <v>6</v>
          </cell>
          <cell r="AQ162">
            <v>6</v>
          </cell>
          <cell r="AR162">
            <v>79.557466374269012</v>
          </cell>
          <cell r="AS162">
            <v>2.996473684210526</v>
          </cell>
        </row>
        <row r="163">
          <cell r="A163" t="str">
            <v>Tanzania</v>
          </cell>
          <cell r="B163" t="str">
            <v>Gross domestic product, constant prices</v>
          </cell>
          <cell r="C163" t="str">
            <v>Percent change</v>
          </cell>
          <cell r="E163" t="str">
            <v>See notes for:  Gross domestic product, constant prices (National currency).</v>
          </cell>
          <cell r="F163">
            <v>3.266</v>
          </cell>
          <cell r="G163">
            <v>1.212</v>
          </cell>
          <cell r="H163">
            <v>5.5E-2</v>
          </cell>
          <cell r="I163">
            <v>-0.88400000000000001</v>
          </cell>
          <cell r="J163">
            <v>0.46500000000000002</v>
          </cell>
          <cell r="K163">
            <v>3.9769999999999999</v>
          </cell>
          <cell r="L163">
            <v>5.6219999999999999</v>
          </cell>
          <cell r="M163">
            <v>6.2320000000000002</v>
          </cell>
          <cell r="N163">
            <v>5.8979999999999997</v>
          </cell>
          <cell r="O163">
            <v>3.7709999999999999</v>
          </cell>
          <cell r="P163">
            <v>7.0419999999999998</v>
          </cell>
          <cell r="Q163">
            <v>2.0720000000000001</v>
          </cell>
          <cell r="R163">
            <v>0.58399999999999996</v>
          </cell>
          <cell r="S163">
            <v>1.206</v>
          </cell>
          <cell r="T163">
            <v>1.5669999999999999</v>
          </cell>
          <cell r="U163">
            <v>3.5710000000000002</v>
          </cell>
          <cell r="V163">
            <v>4.5439999999999996</v>
          </cell>
          <cell r="W163">
            <v>3.5249999999999999</v>
          </cell>
          <cell r="X163">
            <v>3.7080000000000002</v>
          </cell>
          <cell r="Y163">
            <v>3.53</v>
          </cell>
          <cell r="Z163">
            <v>4.9340000000000002</v>
          </cell>
          <cell r="AA163">
            <v>5.9980000000000002</v>
          </cell>
          <cell r="AB163">
            <v>7.1639999999999997</v>
          </cell>
          <cell r="AC163">
            <v>6.8860000000000001</v>
          </cell>
          <cell r="AD163">
            <v>7.8280000000000003</v>
          </cell>
          <cell r="AE163">
            <v>7.37</v>
          </cell>
          <cell r="AF163">
            <v>7.0419999999999998</v>
          </cell>
          <cell r="AG163">
            <v>6.9489999999999998</v>
          </cell>
          <cell r="AH163">
            <v>7.2969999999999997</v>
          </cell>
          <cell r="AI163">
            <v>6.7039999999999997</v>
          </cell>
          <cell r="AJ163">
            <v>6.5469999999999997</v>
          </cell>
          <cell r="AK163">
            <v>6.6710000000000003</v>
          </cell>
          <cell r="AL163">
            <v>6.4160000000000004</v>
          </cell>
          <cell r="AM163">
            <v>6.66</v>
          </cell>
          <cell r="AN163">
            <v>6.9420000000000002</v>
          </cell>
          <cell r="AO163">
            <v>7.0759999999999996</v>
          </cell>
          <cell r="AP163">
            <v>7.05</v>
          </cell>
          <cell r="AQ163">
            <v>6.9960000000000004</v>
          </cell>
          <cell r="AR163">
            <v>6.5613158054435416</v>
          </cell>
          <cell r="AS163">
            <v>4.4485312500000003</v>
          </cell>
        </row>
        <row r="164">
          <cell r="A164" t="str">
            <v>Thailand</v>
          </cell>
          <cell r="B164" t="str">
            <v>Gross domestic product, constant prices</v>
          </cell>
          <cell r="C164" t="str">
            <v>Percent change</v>
          </cell>
          <cell r="E164" t="str">
            <v>See notes for:  Gross domestic product, constant prices (National currency).</v>
          </cell>
          <cell r="F164">
            <v>4.601</v>
          </cell>
          <cell r="G164">
            <v>5.91</v>
          </cell>
          <cell r="H164">
            <v>5.3529999999999998</v>
          </cell>
          <cell r="I164">
            <v>5.5810000000000004</v>
          </cell>
          <cell r="J164">
            <v>5.76</v>
          </cell>
          <cell r="K164">
            <v>4.6429999999999998</v>
          </cell>
          <cell r="L164">
            <v>5.5339999999999998</v>
          </cell>
          <cell r="M164">
            <v>9.5190000000000001</v>
          </cell>
          <cell r="N164">
            <v>13.288</v>
          </cell>
          <cell r="O164">
            <v>12.194000000000001</v>
          </cell>
          <cell r="P164">
            <v>11.622999999999999</v>
          </cell>
          <cell r="Q164">
            <v>8.1120000000000001</v>
          </cell>
          <cell r="R164">
            <v>8.0830000000000002</v>
          </cell>
          <cell r="S164">
            <v>8.2509999999999994</v>
          </cell>
          <cell r="T164">
            <v>8.9870000000000001</v>
          </cell>
          <cell r="U164">
            <v>9.2370000000000001</v>
          </cell>
          <cell r="V164">
            <v>5.9009999999999998</v>
          </cell>
          <cell r="W164">
            <v>-1.371</v>
          </cell>
          <cell r="X164">
            <v>-10.51</v>
          </cell>
          <cell r="Y164">
            <v>4.4480000000000004</v>
          </cell>
          <cell r="Z164">
            <v>4.75</v>
          </cell>
          <cell r="AA164">
            <v>2.1669999999999998</v>
          </cell>
          <cell r="AB164">
            <v>5.3179999999999996</v>
          </cell>
          <cell r="AC164">
            <v>7.13</v>
          </cell>
          <cell r="AD164">
            <v>6.3150000000000004</v>
          </cell>
          <cell r="AE164">
            <v>4.6020000000000003</v>
          </cell>
          <cell r="AF164">
            <v>5.1429999999999998</v>
          </cell>
          <cell r="AG164">
            <v>5.0490000000000004</v>
          </cell>
          <cell r="AH164">
            <v>2.56</v>
          </cell>
          <cell r="AI164">
            <v>-2.347</v>
          </cell>
          <cell r="AJ164">
            <v>7.7759999999999998</v>
          </cell>
          <cell r="AK164">
            <v>6.5000000000000002E-2</v>
          </cell>
          <cell r="AL164">
            <v>5.49</v>
          </cell>
          <cell r="AM164">
            <v>7.5339999999999998</v>
          </cell>
          <cell r="AN164">
            <v>4.5</v>
          </cell>
          <cell r="AO164">
            <v>4.5999999999999996</v>
          </cell>
          <cell r="AP164">
            <v>4.8</v>
          </cell>
          <cell r="AQ164">
            <v>5</v>
          </cell>
          <cell r="AR164">
            <v>20.446151741935477</v>
          </cell>
          <cell r="AS164">
            <v>5.4272499999999999</v>
          </cell>
        </row>
        <row r="165">
          <cell r="A165" t="str">
            <v>Timor-Leste</v>
          </cell>
          <cell r="B165" t="str">
            <v>Gross domestic product, constant prices</v>
          </cell>
          <cell r="C165" t="str">
            <v>Percent change</v>
          </cell>
          <cell r="E165" t="str">
            <v>See notes for:  Gross domestic product, constant prices (National currency).</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20.971</v>
          </cell>
          <cell r="AB165">
            <v>2.1339999999999999</v>
          </cell>
          <cell r="AC165">
            <v>-0.10100000000000001</v>
          </cell>
          <cell r="AD165">
            <v>4.3810000000000002</v>
          </cell>
          <cell r="AE165">
            <v>6.5049999999999999</v>
          </cell>
          <cell r="AF165">
            <v>-3.1549999999999998</v>
          </cell>
          <cell r="AG165">
            <v>11.67</v>
          </cell>
          <cell r="AH165">
            <v>14.645</v>
          </cell>
          <cell r="AI165">
            <v>12.795</v>
          </cell>
          <cell r="AJ165">
            <v>9.4689999999999994</v>
          </cell>
          <cell r="AK165">
            <v>10.596</v>
          </cell>
          <cell r="AL165">
            <v>10</v>
          </cell>
          <cell r="AM165">
            <v>10</v>
          </cell>
          <cell r="AN165">
            <v>10</v>
          </cell>
          <cell r="AO165">
            <v>10</v>
          </cell>
          <cell r="AP165">
            <v>10</v>
          </cell>
          <cell r="AQ165">
            <v>10</v>
          </cell>
          <cell r="AR165">
            <v>49.723169054545473</v>
          </cell>
        </row>
        <row r="166">
          <cell r="A166" t="str">
            <v>Togo</v>
          </cell>
          <cell r="B166" t="str">
            <v>Gross domestic product, constant prices</v>
          </cell>
          <cell r="C166" t="str">
            <v>Percent change</v>
          </cell>
          <cell r="E166" t="str">
            <v>See notes for:  Gross domestic product, constant prices (National currency).</v>
          </cell>
          <cell r="F166">
            <v>-2.2850000000000001</v>
          </cell>
          <cell r="G166">
            <v>-3.419</v>
          </cell>
          <cell r="H166">
            <v>-3.7080000000000002</v>
          </cell>
          <cell r="I166">
            <v>-5.1559999999999997</v>
          </cell>
          <cell r="J166">
            <v>5.8810000000000002</v>
          </cell>
          <cell r="K166">
            <v>3.7170000000000001</v>
          </cell>
          <cell r="L166">
            <v>3.26</v>
          </cell>
          <cell r="M166">
            <v>-2.484</v>
          </cell>
          <cell r="N166">
            <v>10.124000000000001</v>
          </cell>
          <cell r="O166">
            <v>4.0999999999999996</v>
          </cell>
          <cell r="P166">
            <v>5.8970000000000002</v>
          </cell>
          <cell r="Q166">
            <v>0.22600000000000001</v>
          </cell>
          <cell r="R166">
            <v>-3.2789999999999999</v>
          </cell>
          <cell r="S166">
            <v>-16.327999999999999</v>
          </cell>
          <cell r="T166">
            <v>13.933999999999999</v>
          </cell>
          <cell r="U166">
            <v>6.7709999999999999</v>
          </cell>
          <cell r="V166">
            <v>7.6630000000000003</v>
          </cell>
          <cell r="W166">
            <v>3.8090000000000002</v>
          </cell>
          <cell r="X166">
            <v>-2.2930000000000001</v>
          </cell>
          <cell r="Y166">
            <v>2.6139999999999999</v>
          </cell>
          <cell r="Z166">
            <v>-0.96499999999999997</v>
          </cell>
          <cell r="AA166">
            <v>-1.627</v>
          </cell>
          <cell r="AB166">
            <v>-0.92200000000000004</v>
          </cell>
          <cell r="AC166">
            <v>4.9539999999999997</v>
          </cell>
          <cell r="AD166">
            <v>2.1190000000000002</v>
          </cell>
          <cell r="AE166">
            <v>1.18</v>
          </cell>
          <cell r="AF166">
            <v>4.0519999999999996</v>
          </cell>
          <cell r="AG166">
            <v>2.29</v>
          </cell>
          <cell r="AH166">
            <v>2.379</v>
          </cell>
          <cell r="AI166">
            <v>3.4159999999999999</v>
          </cell>
          <cell r="AJ166">
            <v>4.0380000000000003</v>
          </cell>
          <cell r="AK166">
            <v>4.13</v>
          </cell>
          <cell r="AL166">
            <v>4.3869999999999996</v>
          </cell>
          <cell r="AM166">
            <v>4.5860000000000003</v>
          </cell>
          <cell r="AN166">
            <v>4.7679999999999998</v>
          </cell>
          <cell r="AO166">
            <v>4.3550000000000004</v>
          </cell>
          <cell r="AP166">
            <v>4.28</v>
          </cell>
          <cell r="AQ166">
            <v>4.133</v>
          </cell>
          <cell r="AR166">
            <v>28.872238322580646</v>
          </cell>
          <cell r="AS166">
            <v>1.69025</v>
          </cell>
        </row>
        <row r="167">
          <cell r="A167" t="str">
            <v>Tonga</v>
          </cell>
          <cell r="B167" t="str">
            <v>Gross domestic product, constant prices</v>
          </cell>
          <cell r="C167" t="str">
            <v>Percent change</v>
          </cell>
          <cell r="E167" t="str">
            <v>See notes for:  Gross domestic product, constant prices (National currency).</v>
          </cell>
          <cell r="F167">
            <v>15.8</v>
          </cell>
          <cell r="G167">
            <v>14</v>
          </cell>
          <cell r="H167">
            <v>12.8</v>
          </cell>
          <cell r="I167">
            <v>5.8</v>
          </cell>
          <cell r="J167">
            <v>44.1</v>
          </cell>
          <cell r="K167">
            <v>5.6</v>
          </cell>
          <cell r="L167">
            <v>8.8000000000000007</v>
          </cell>
          <cell r="M167">
            <v>1.7</v>
          </cell>
          <cell r="N167">
            <v>-3.5</v>
          </cell>
          <cell r="O167">
            <v>1.1000000000000001</v>
          </cell>
          <cell r="P167">
            <v>4.7</v>
          </cell>
          <cell r="Q167">
            <v>5.9</v>
          </cell>
          <cell r="R167">
            <v>-3.8</v>
          </cell>
          <cell r="S167">
            <v>-0.1</v>
          </cell>
          <cell r="T167">
            <v>1.9790000000000001</v>
          </cell>
          <cell r="U167">
            <v>4.4870000000000001</v>
          </cell>
          <cell r="V167">
            <v>1E-3</v>
          </cell>
          <cell r="W167">
            <v>-3.165</v>
          </cell>
          <cell r="X167">
            <v>3.4740000000000002</v>
          </cell>
          <cell r="Y167">
            <v>2.3490000000000002</v>
          </cell>
          <cell r="Z167">
            <v>2.798</v>
          </cell>
          <cell r="AA167">
            <v>3.786</v>
          </cell>
          <cell r="AB167">
            <v>4.0830000000000002</v>
          </cell>
          <cell r="AC167">
            <v>1.155</v>
          </cell>
          <cell r="AD167">
            <v>2.246</v>
          </cell>
          <cell r="AE167">
            <v>0.72399999999999998</v>
          </cell>
          <cell r="AF167">
            <v>-4.5090000000000003</v>
          </cell>
          <cell r="AG167">
            <v>-2.3860000000000001</v>
          </cell>
          <cell r="AH167">
            <v>0.51900000000000002</v>
          </cell>
          <cell r="AI167">
            <v>0.94099999999999995</v>
          </cell>
          <cell r="AJ167">
            <v>1.6259999999999999</v>
          </cell>
          <cell r="AK167">
            <v>1.468</v>
          </cell>
          <cell r="AL167">
            <v>1.3839999999999999</v>
          </cell>
          <cell r="AM167">
            <v>1.4830000000000001</v>
          </cell>
          <cell r="AN167">
            <v>1.778</v>
          </cell>
          <cell r="AO167">
            <v>1.794</v>
          </cell>
          <cell r="AP167">
            <v>1.8029999999999999</v>
          </cell>
          <cell r="AQ167">
            <v>1.8109999999999999</v>
          </cell>
          <cell r="AR167">
            <v>75.763830887096788</v>
          </cell>
          <cell r="AS167">
            <v>4.202375</v>
          </cell>
        </row>
        <row r="168">
          <cell r="A168" t="str">
            <v>Trinidad and Tobago</v>
          </cell>
          <cell r="B168" t="str">
            <v>Gross domestic product, constant prices</v>
          </cell>
          <cell r="C168" t="str">
            <v>Percent change</v>
          </cell>
          <cell r="E168" t="str">
            <v>See notes for:  Gross domestic product, constant prices (National currency).</v>
          </cell>
          <cell r="F168">
            <v>10.4</v>
          </cell>
          <cell r="G168">
            <v>4.5999999999999996</v>
          </cell>
          <cell r="H168">
            <v>3.8079999999999998</v>
          </cell>
          <cell r="I168">
            <v>-10.311999999999999</v>
          </cell>
          <cell r="J168">
            <v>-5.7519999999999998</v>
          </cell>
          <cell r="K168">
            <v>-4.12</v>
          </cell>
          <cell r="L168">
            <v>-3.2810000000000001</v>
          </cell>
          <cell r="M168">
            <v>-4.5620000000000003</v>
          </cell>
          <cell r="N168">
            <v>-3.9180000000000001</v>
          </cell>
          <cell r="O168">
            <v>-0.82699999999999996</v>
          </cell>
          <cell r="P168">
            <v>1.5069999999999999</v>
          </cell>
          <cell r="Q168">
            <v>2.6829999999999998</v>
          </cell>
          <cell r="R168">
            <v>-1.647</v>
          </cell>
          <cell r="S168">
            <v>-1.454</v>
          </cell>
          <cell r="T168">
            <v>3.5670000000000002</v>
          </cell>
          <cell r="U168">
            <v>3.9550000000000001</v>
          </cell>
          <cell r="V168">
            <v>7.0419999999999998</v>
          </cell>
          <cell r="W168">
            <v>7.6879999999999997</v>
          </cell>
          <cell r="X168">
            <v>8.1159999999999997</v>
          </cell>
          <cell r="Y168">
            <v>8.0250000000000004</v>
          </cell>
          <cell r="Z168">
            <v>7.56</v>
          </cell>
          <cell r="AA168">
            <v>4.1689999999999996</v>
          </cell>
          <cell r="AB168">
            <v>7.9370000000000003</v>
          </cell>
          <cell r="AC168">
            <v>14.441000000000001</v>
          </cell>
          <cell r="AD168">
            <v>7.95</v>
          </cell>
          <cell r="AE168">
            <v>6.2089999999999996</v>
          </cell>
          <cell r="AF168">
            <v>13.208</v>
          </cell>
          <cell r="AG168">
            <v>4.7539999999999996</v>
          </cell>
          <cell r="AH168">
            <v>2.7370000000000001</v>
          </cell>
          <cell r="AI168">
            <v>-3.2789999999999999</v>
          </cell>
          <cell r="AJ168">
            <v>-2.4E-2</v>
          </cell>
          <cell r="AK168">
            <v>-1.3109999999999999</v>
          </cell>
          <cell r="AL168">
            <v>1.7310000000000001</v>
          </cell>
          <cell r="AM168">
            <v>2.3679999999999999</v>
          </cell>
          <cell r="AN168">
            <v>2.4590000000000001</v>
          </cell>
          <cell r="AO168">
            <v>2.4620000000000002</v>
          </cell>
          <cell r="AP168">
            <v>2.48</v>
          </cell>
          <cell r="AQ168">
            <v>2.621</v>
          </cell>
          <cell r="AR168">
            <v>33.609959797379034</v>
          </cell>
          <cell r="AS168">
            <v>2.80840625</v>
          </cell>
        </row>
        <row r="169">
          <cell r="A169" t="str">
            <v>Tunisia</v>
          </cell>
          <cell r="B169" t="str">
            <v>Gross domestic product, constant prices</v>
          </cell>
          <cell r="C169" t="str">
            <v>Percent change</v>
          </cell>
          <cell r="E169" t="str">
            <v>See notes for:  Gross domestic product, constant prices (National currency).</v>
          </cell>
          <cell r="F169">
            <v>7.4</v>
          </cell>
          <cell r="G169">
            <v>5.5220000000000002</v>
          </cell>
          <cell r="H169">
            <v>-0.48199999999999998</v>
          </cell>
          <cell r="I169">
            <v>4.6740000000000004</v>
          </cell>
          <cell r="J169">
            <v>5.7309999999999999</v>
          </cell>
          <cell r="K169">
            <v>5.6680000000000001</v>
          </cell>
          <cell r="L169">
            <v>-1.4530000000000001</v>
          </cell>
          <cell r="M169">
            <v>6.7009999999999996</v>
          </cell>
          <cell r="N169">
            <v>7.0999999999999994E-2</v>
          </cell>
          <cell r="O169">
            <v>2.5790000000000002</v>
          </cell>
          <cell r="P169">
            <v>7.0750000000000002</v>
          </cell>
          <cell r="Q169">
            <v>3.903</v>
          </cell>
          <cell r="R169">
            <v>7.8070000000000004</v>
          </cell>
          <cell r="S169">
            <v>2.1909999999999998</v>
          </cell>
          <cell r="T169">
            <v>3.181</v>
          </cell>
          <cell r="U169">
            <v>2.347</v>
          </cell>
          <cell r="V169">
            <v>7.1470000000000002</v>
          </cell>
          <cell r="W169">
            <v>5.4390000000000001</v>
          </cell>
          <cell r="X169">
            <v>4.9649999999999999</v>
          </cell>
          <cell r="Y169">
            <v>6.0179999999999998</v>
          </cell>
          <cell r="Z169">
            <v>4.3</v>
          </cell>
          <cell r="AA169">
            <v>4.8499999999999996</v>
          </cell>
          <cell r="AB169">
            <v>1.7</v>
          </cell>
          <cell r="AC169">
            <v>5.4710000000000001</v>
          </cell>
          <cell r="AD169">
            <v>5.9589999999999996</v>
          </cell>
          <cell r="AE169">
            <v>4</v>
          </cell>
          <cell r="AF169">
            <v>5.6539999999999999</v>
          </cell>
          <cell r="AG169">
            <v>6.2590000000000003</v>
          </cell>
          <cell r="AH169">
            <v>4.5209999999999999</v>
          </cell>
          <cell r="AI169">
            <v>3.11</v>
          </cell>
          <cell r="AJ169">
            <v>3.0529999999999999</v>
          </cell>
          <cell r="AK169">
            <v>-0.81899999999999995</v>
          </cell>
          <cell r="AL169">
            <v>2.181</v>
          </cell>
          <cell r="AM169">
            <v>3.4860000000000002</v>
          </cell>
          <cell r="AN169">
            <v>4.8449999999999998</v>
          </cell>
          <cell r="AO169">
            <v>6.2279999999999998</v>
          </cell>
          <cell r="AP169">
            <v>6.6970000000000001</v>
          </cell>
          <cell r="AQ169">
            <v>6.7069999999999999</v>
          </cell>
          <cell r="AR169">
            <v>6.0027378669354787</v>
          </cell>
          <cell r="AS169">
            <v>4.2044375000000009</v>
          </cell>
        </row>
        <row r="170">
          <cell r="A170" t="str">
            <v>Turkey</v>
          </cell>
          <cell r="B170" t="str">
            <v>Gross domestic product, constant prices</v>
          </cell>
          <cell r="C170" t="str">
            <v>Percent change</v>
          </cell>
          <cell r="E170" t="str">
            <v>See notes for:  Gross domestic product, constant prices (National currency).</v>
          </cell>
          <cell r="F170">
            <v>-0.77900000000000003</v>
          </cell>
          <cell r="G170">
            <v>4.3650000000000002</v>
          </cell>
          <cell r="H170">
            <v>3.4289999999999998</v>
          </cell>
          <cell r="I170">
            <v>4.758</v>
          </cell>
          <cell r="J170">
            <v>6.8230000000000004</v>
          </cell>
          <cell r="K170">
            <v>4.258</v>
          </cell>
          <cell r="L170">
            <v>6.9409999999999998</v>
          </cell>
          <cell r="M170">
            <v>10.026999999999999</v>
          </cell>
          <cell r="N170">
            <v>2.121</v>
          </cell>
          <cell r="O170">
            <v>0.253</v>
          </cell>
          <cell r="P170">
            <v>9.2550000000000008</v>
          </cell>
          <cell r="Q170">
            <v>0.92600000000000005</v>
          </cell>
          <cell r="R170">
            <v>5.984</v>
          </cell>
          <cell r="S170">
            <v>8.0419999999999998</v>
          </cell>
          <cell r="T170">
            <v>-5.4560000000000004</v>
          </cell>
          <cell r="U170">
            <v>7.19</v>
          </cell>
          <cell r="V170">
            <v>7.0069999999999997</v>
          </cell>
          <cell r="W170">
            <v>7.5279999999999996</v>
          </cell>
          <cell r="X170">
            <v>3.0920000000000001</v>
          </cell>
          <cell r="Y170">
            <v>-3.3650000000000002</v>
          </cell>
          <cell r="Z170">
            <v>6.774</v>
          </cell>
          <cell r="AA170">
            <v>-5.6970000000000001</v>
          </cell>
          <cell r="AB170">
            <v>6.1639999999999997</v>
          </cell>
          <cell r="AC170">
            <v>5.2649999999999997</v>
          </cell>
          <cell r="AD170">
            <v>9.3629999999999995</v>
          </cell>
          <cell r="AE170">
            <v>8.4019999999999992</v>
          </cell>
          <cell r="AF170">
            <v>6.8929999999999998</v>
          </cell>
          <cell r="AG170">
            <v>4.6689999999999996</v>
          </cell>
          <cell r="AH170">
            <v>0.65900000000000003</v>
          </cell>
          <cell r="AI170">
            <v>-4.8259999999999996</v>
          </cell>
          <cell r="AJ170">
            <v>9.0060000000000002</v>
          </cell>
          <cell r="AK170">
            <v>8.4600000000000009</v>
          </cell>
          <cell r="AL170">
            <v>2.294</v>
          </cell>
          <cell r="AM170">
            <v>3.1680000000000001</v>
          </cell>
          <cell r="AN170">
            <v>4.0179999999999998</v>
          </cell>
          <cell r="AO170">
            <v>4.3410000000000002</v>
          </cell>
          <cell r="AP170">
            <v>4.5330000000000004</v>
          </cell>
          <cell r="AQ170">
            <v>4.6029999999999998</v>
          </cell>
          <cell r="AR170">
            <v>20.131623748991935</v>
          </cell>
          <cell r="AS170">
            <v>4.2978437500000011</v>
          </cell>
        </row>
        <row r="171">
          <cell r="A171" t="str">
            <v>Turkmenistan</v>
          </cell>
          <cell r="B171" t="str">
            <v>Gross domestic product, constant prices</v>
          </cell>
          <cell r="C171" t="str">
            <v>Percent change</v>
          </cell>
          <cell r="E171" t="str">
            <v>See notes for:  Gross domestic product, constant prices (National currency).</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v>-10</v>
          </cell>
          <cell r="T171">
            <v>-17.3</v>
          </cell>
          <cell r="U171">
            <v>-7.2</v>
          </cell>
          <cell r="V171">
            <v>-6.7</v>
          </cell>
          <cell r="W171">
            <v>-11.3</v>
          </cell>
          <cell r="X171">
            <v>6.7</v>
          </cell>
          <cell r="Y171">
            <v>16.498999999999999</v>
          </cell>
          <cell r="Z171">
            <v>18.587</v>
          </cell>
          <cell r="AA171">
            <v>20.390999999999998</v>
          </cell>
          <cell r="AB171">
            <v>15.768000000000001</v>
          </cell>
          <cell r="AC171">
            <v>17.094999999999999</v>
          </cell>
          <cell r="AD171">
            <v>14.692</v>
          </cell>
          <cell r="AE171">
            <v>13.04</v>
          </cell>
          <cell r="AF171">
            <v>10.967000000000001</v>
          </cell>
          <cell r="AG171">
            <v>11.057</v>
          </cell>
          <cell r="AH171">
            <v>14.747</v>
          </cell>
          <cell r="AI171">
            <v>6.0880000000000001</v>
          </cell>
          <cell r="AJ171">
            <v>9.2189999999999994</v>
          </cell>
          <cell r="AK171">
            <v>14.7</v>
          </cell>
          <cell r="AL171">
            <v>6.97</v>
          </cell>
          <cell r="AM171">
            <v>6.7469999999999999</v>
          </cell>
          <cell r="AN171">
            <v>6.1790000000000003</v>
          </cell>
          <cell r="AO171">
            <v>6.3</v>
          </cell>
          <cell r="AP171">
            <v>6.077</v>
          </cell>
          <cell r="AQ171">
            <v>6.0960000000000001</v>
          </cell>
          <cell r="AR171">
            <v>135.4688070292398</v>
          </cell>
          <cell r="AS171">
            <v>7.2131578947368409</v>
          </cell>
        </row>
        <row r="172">
          <cell r="A172" t="str">
            <v>Tuvalu</v>
          </cell>
          <cell r="B172" t="str">
            <v>Gross domestic product, constant prices</v>
          </cell>
          <cell r="C172" t="str">
            <v>Percent change</v>
          </cell>
          <cell r="E172" t="str">
            <v>See notes for:  Gross domestic product, constant prices (National currency).</v>
          </cell>
          <cell r="F172" t="str">
            <v>n/a</v>
          </cell>
          <cell r="G172" t="str">
            <v>n/a</v>
          </cell>
          <cell r="H172" t="str">
            <v>n/a</v>
          </cell>
          <cell r="I172" t="str">
            <v>n/a</v>
          </cell>
          <cell r="J172" t="str">
            <v>n/a</v>
          </cell>
          <cell r="K172" t="str">
            <v>n/a</v>
          </cell>
          <cell r="L172" t="str">
            <v>n/a</v>
          </cell>
          <cell r="M172" t="str">
            <v>n/a</v>
          </cell>
          <cell r="N172" t="str">
            <v>n/a</v>
          </cell>
          <cell r="O172" t="str">
            <v>n/a</v>
          </cell>
          <cell r="P172" t="str">
            <v>n/a</v>
          </cell>
          <cell r="Q172" t="str">
            <v>n/a</v>
          </cell>
          <cell r="R172" t="str">
            <v>n/a</v>
          </cell>
          <cell r="S172" t="str">
            <v>n/a</v>
          </cell>
          <cell r="T172" t="str">
            <v>n/a</v>
          </cell>
          <cell r="U172" t="str">
            <v>n/a</v>
          </cell>
          <cell r="V172" t="str">
            <v>n/a</v>
          </cell>
          <cell r="W172" t="str">
            <v>n/a</v>
          </cell>
          <cell r="X172" t="str">
            <v>n/a</v>
          </cell>
          <cell r="Y172" t="str">
            <v>n/a</v>
          </cell>
          <cell r="Z172" t="str">
            <v>n/a</v>
          </cell>
          <cell r="AA172">
            <v>1.6359999999999999</v>
          </cell>
          <cell r="AB172">
            <v>7.8849999999999998</v>
          </cell>
          <cell r="AC172">
            <v>-3.3340000000000001</v>
          </cell>
          <cell r="AD172">
            <v>-1.351</v>
          </cell>
          <cell r="AE172">
            <v>-4.0439999999999996</v>
          </cell>
          <cell r="AF172">
            <v>2.8719999999999999</v>
          </cell>
          <cell r="AG172">
            <v>5.46</v>
          </cell>
          <cell r="AH172">
            <v>7.5789999999999997</v>
          </cell>
          <cell r="AI172">
            <v>-1.7330000000000001</v>
          </cell>
          <cell r="AJ172">
            <v>-0.53100000000000003</v>
          </cell>
          <cell r="AK172">
            <v>0.379</v>
          </cell>
          <cell r="AL172">
            <v>1.4830000000000001</v>
          </cell>
          <cell r="AM172">
            <v>1.288</v>
          </cell>
          <cell r="AN172">
            <v>1.228</v>
          </cell>
          <cell r="AO172">
            <v>1.1679999999999999</v>
          </cell>
          <cell r="AP172">
            <v>1.208</v>
          </cell>
          <cell r="AQ172">
            <v>1.2490000000000001</v>
          </cell>
          <cell r="AR172">
            <v>17.311333690909091</v>
          </cell>
        </row>
        <row r="173">
          <cell r="A173" t="str">
            <v>Uganda</v>
          </cell>
          <cell r="B173" t="str">
            <v>Gross domestic product, constant prices</v>
          </cell>
          <cell r="C173" t="str">
            <v>Percent change</v>
          </cell>
          <cell r="E173" t="str">
            <v>See notes for:  Gross domestic product, constant prices (National currency).</v>
          </cell>
          <cell r="F173">
            <v>-3.3919999999999999</v>
          </cell>
          <cell r="G173">
            <v>3.859</v>
          </cell>
          <cell r="H173">
            <v>8.2050000000000001</v>
          </cell>
          <cell r="I173">
            <v>4.899</v>
          </cell>
          <cell r="J173">
            <v>-3</v>
          </cell>
          <cell r="K173">
            <v>-3</v>
          </cell>
          <cell r="L173">
            <v>0.94599999999999995</v>
          </cell>
          <cell r="M173">
            <v>4</v>
          </cell>
          <cell r="N173">
            <v>8.2940000000000005</v>
          </cell>
          <cell r="O173">
            <v>6.4029999999999996</v>
          </cell>
          <cell r="P173">
            <v>6.4969999999999999</v>
          </cell>
          <cell r="Q173">
            <v>1.778</v>
          </cell>
          <cell r="R173">
            <v>2.78</v>
          </cell>
          <cell r="S173">
            <v>8.2420000000000009</v>
          </cell>
          <cell r="T173">
            <v>6.4269999999999996</v>
          </cell>
          <cell r="U173">
            <v>11.292999999999999</v>
          </cell>
          <cell r="V173">
            <v>9.1020000000000003</v>
          </cell>
          <cell r="W173">
            <v>5.4720000000000004</v>
          </cell>
          <cell r="X173">
            <v>3.8079999999999998</v>
          </cell>
          <cell r="Y173">
            <v>8.1590000000000007</v>
          </cell>
          <cell r="Z173">
            <v>5.4370000000000003</v>
          </cell>
          <cell r="AA173">
            <v>5.1840000000000002</v>
          </cell>
          <cell r="AB173">
            <v>8.7330000000000005</v>
          </cell>
          <cell r="AC173">
            <v>6.4729999999999999</v>
          </cell>
          <cell r="AD173">
            <v>6.8070000000000004</v>
          </cell>
          <cell r="AE173">
            <v>6.3330000000000002</v>
          </cell>
          <cell r="AF173">
            <v>10.785</v>
          </cell>
          <cell r="AG173">
            <v>8.3699999999999992</v>
          </cell>
          <cell r="AH173">
            <v>8.7560000000000002</v>
          </cell>
          <cell r="AI173">
            <v>7.2489999999999997</v>
          </cell>
          <cell r="AJ173">
            <v>5.8570000000000002</v>
          </cell>
          <cell r="AK173">
            <v>6.6890000000000001</v>
          </cell>
          <cell r="AL173">
            <v>4.1639999999999997</v>
          </cell>
          <cell r="AM173">
            <v>5.3650000000000002</v>
          </cell>
          <cell r="AN173">
            <v>6.0270000000000001</v>
          </cell>
          <cell r="AO173">
            <v>7</v>
          </cell>
          <cell r="AP173">
            <v>7</v>
          </cell>
          <cell r="AQ173">
            <v>7.0049999999999999</v>
          </cell>
          <cell r="AR173">
            <v>13.47902781350807</v>
          </cell>
          <cell r="AS173">
            <v>5.5451562499999998</v>
          </cell>
        </row>
        <row r="174">
          <cell r="A174" t="str">
            <v>Ukraine</v>
          </cell>
          <cell r="B174" t="str">
            <v>Gross domestic product, constant prices</v>
          </cell>
          <cell r="C174" t="str">
            <v>Percent change</v>
          </cell>
          <cell r="E174" t="str">
            <v>See notes for:  Gross domestic product, constant prices (National currency).</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-14.2</v>
          </cell>
          <cell r="T174">
            <v>-22.943000000000001</v>
          </cell>
          <cell r="U174">
            <v>-12.151</v>
          </cell>
          <cell r="V174">
            <v>-10.044</v>
          </cell>
          <cell r="W174">
            <v>-2.988</v>
          </cell>
          <cell r="X174">
            <v>-1.9490000000000001</v>
          </cell>
          <cell r="Y174">
            <v>-0.224</v>
          </cell>
          <cell r="Z174">
            <v>5.85</v>
          </cell>
          <cell r="AA174">
            <v>12.194000000000001</v>
          </cell>
          <cell r="AB174">
            <v>5.2</v>
          </cell>
          <cell r="AC174">
            <v>9.6</v>
          </cell>
          <cell r="AD174">
            <v>12.1</v>
          </cell>
          <cell r="AE174">
            <v>2.7</v>
          </cell>
          <cell r="AF174">
            <v>7.3</v>
          </cell>
          <cell r="AG174">
            <v>7.9</v>
          </cell>
          <cell r="AH174">
            <v>2.2999999999999998</v>
          </cell>
          <cell r="AI174">
            <v>-14.8</v>
          </cell>
          <cell r="AJ174">
            <v>4.0999999999999996</v>
          </cell>
          <cell r="AK174">
            <v>5.2050000000000001</v>
          </cell>
          <cell r="AL174">
            <v>3.0070000000000001</v>
          </cell>
          <cell r="AM174">
            <v>3.5</v>
          </cell>
          <cell r="AN174">
            <v>3.4580000000000002</v>
          </cell>
          <cell r="AO174">
            <v>3.476</v>
          </cell>
          <cell r="AP174">
            <v>3.51</v>
          </cell>
          <cell r="AQ174">
            <v>3.5139999999999998</v>
          </cell>
          <cell r="AR174">
            <v>101.54650231578947</v>
          </cell>
          <cell r="AS174">
            <v>-0.25526315789473619</v>
          </cell>
        </row>
        <row r="175">
          <cell r="A175" t="str">
            <v>United Arab Emirates</v>
          </cell>
          <cell r="B175" t="str">
            <v>Gross domestic product, constant prices</v>
          </cell>
          <cell r="C175" t="str">
            <v>Percent change</v>
          </cell>
          <cell r="E175" t="str">
            <v>See notes for:  Gross domestic product, constant prices (National currency).</v>
          </cell>
          <cell r="F175">
            <v>-1.78</v>
          </cell>
          <cell r="G175">
            <v>8.0239999999999991</v>
          </cell>
          <cell r="H175">
            <v>-7.1879999999999997</v>
          </cell>
          <cell r="I175">
            <v>-5.25</v>
          </cell>
          <cell r="J175">
            <v>4.4509999999999996</v>
          </cell>
          <cell r="K175">
            <v>-2.5219999999999998</v>
          </cell>
          <cell r="L175">
            <v>-19.268999999999998</v>
          </cell>
          <cell r="M175">
            <v>5.3040000000000003</v>
          </cell>
          <cell r="N175">
            <v>-2.6230000000000002</v>
          </cell>
          <cell r="O175">
            <v>15.733000000000001</v>
          </cell>
          <cell r="P175">
            <v>23.562000000000001</v>
          </cell>
          <cell r="Q175">
            <v>2.141</v>
          </cell>
          <cell r="R175">
            <v>3.0950000000000002</v>
          </cell>
          <cell r="S175">
            <v>-2.9000000000000001E-2</v>
          </cell>
          <cell r="T175">
            <v>7.3630000000000004</v>
          </cell>
          <cell r="U175">
            <v>6.58</v>
          </cell>
          <cell r="V175">
            <v>5.34</v>
          </cell>
          <cell r="W175">
            <v>8.5530000000000008</v>
          </cell>
          <cell r="X175">
            <v>0.79100000000000004</v>
          </cell>
          <cell r="Y175">
            <v>3.7509999999999999</v>
          </cell>
          <cell r="Z175">
            <v>12.329000000000001</v>
          </cell>
          <cell r="AA175">
            <v>1.849</v>
          </cell>
          <cell r="AB175">
            <v>-0.73899999999999999</v>
          </cell>
          <cell r="AC175">
            <v>16.393000000000001</v>
          </cell>
          <cell r="AD175">
            <v>10.141999999999999</v>
          </cell>
          <cell r="AE175">
            <v>8.5990000000000002</v>
          </cell>
          <cell r="AF175">
            <v>8.8450000000000006</v>
          </cell>
          <cell r="AG175">
            <v>6.55</v>
          </cell>
          <cell r="AH175">
            <v>5.3230000000000004</v>
          </cell>
          <cell r="AI175">
            <v>-3.2759999999999998</v>
          </cell>
          <cell r="AJ175">
            <v>0.88</v>
          </cell>
          <cell r="AK175">
            <v>4.8970000000000002</v>
          </cell>
          <cell r="AL175">
            <v>2.2810000000000001</v>
          </cell>
          <cell r="AM175">
            <v>2.831</v>
          </cell>
          <cell r="AN175">
            <v>3.3050000000000002</v>
          </cell>
          <cell r="AO175">
            <v>3.4529999999999998</v>
          </cell>
          <cell r="AP175">
            <v>3.6269999999999998</v>
          </cell>
          <cell r="AQ175">
            <v>3.665</v>
          </cell>
          <cell r="AR175">
            <v>60.835591716733902</v>
          </cell>
          <cell r="AS175">
            <v>3.9943437499999996</v>
          </cell>
        </row>
        <row r="176">
          <cell r="A176" t="str">
            <v>United Kingdom</v>
          </cell>
          <cell r="B176" t="str">
            <v>Gross domestic product, constant prices</v>
          </cell>
          <cell r="C176" t="str">
            <v>Percent change</v>
          </cell>
          <cell r="E176" t="str">
            <v>See notes for:  Gross domestic product, constant prices (National currency).</v>
          </cell>
          <cell r="F176">
            <v>-2.0819999999999999</v>
          </cell>
          <cell r="G176">
            <v>-1.323</v>
          </cell>
          <cell r="H176">
            <v>2.0920000000000001</v>
          </cell>
          <cell r="I176">
            <v>3.6240000000000001</v>
          </cell>
          <cell r="J176">
            <v>2.6709999999999998</v>
          </cell>
          <cell r="K176">
            <v>3.6</v>
          </cell>
          <cell r="L176">
            <v>4.0119999999999996</v>
          </cell>
          <cell r="M176">
            <v>4.5620000000000003</v>
          </cell>
          <cell r="N176">
            <v>5.032</v>
          </cell>
          <cell r="O176">
            <v>2.282</v>
          </cell>
          <cell r="P176">
            <v>0.77900000000000003</v>
          </cell>
          <cell r="Q176">
            <v>-1.393</v>
          </cell>
          <cell r="R176">
            <v>0.14699999999999999</v>
          </cell>
          <cell r="S176">
            <v>2.222</v>
          </cell>
          <cell r="T176">
            <v>4.28</v>
          </cell>
          <cell r="U176">
            <v>3.052</v>
          </cell>
          <cell r="V176">
            <v>2.8849999999999998</v>
          </cell>
          <cell r="W176">
            <v>3.423</v>
          </cell>
          <cell r="X176">
            <v>3.839</v>
          </cell>
          <cell r="Y176">
            <v>3.6560000000000001</v>
          </cell>
          <cell r="Z176">
            <v>4.4580000000000002</v>
          </cell>
          <cell r="AA176">
            <v>3.1509999999999998</v>
          </cell>
          <cell r="AB176">
            <v>2.6579999999999999</v>
          </cell>
          <cell r="AC176">
            <v>3.5249999999999999</v>
          </cell>
          <cell r="AD176">
            <v>2.9550000000000001</v>
          </cell>
          <cell r="AE176">
            <v>2.0859999999999999</v>
          </cell>
          <cell r="AF176">
            <v>2.6070000000000002</v>
          </cell>
          <cell r="AG176">
            <v>3.4660000000000002</v>
          </cell>
          <cell r="AH176">
            <v>-1.103</v>
          </cell>
          <cell r="AI176">
            <v>-4.3730000000000002</v>
          </cell>
          <cell r="AJ176">
            <v>2.0920000000000001</v>
          </cell>
          <cell r="AK176">
            <v>0.65500000000000003</v>
          </cell>
          <cell r="AL176">
            <v>0.81799999999999995</v>
          </cell>
          <cell r="AM176">
            <v>2.0339999999999998</v>
          </cell>
          <cell r="AN176">
            <v>2.5489999999999999</v>
          </cell>
          <cell r="AO176">
            <v>2.61</v>
          </cell>
          <cell r="AP176">
            <v>2.7029999999999998</v>
          </cell>
          <cell r="AQ176">
            <v>2.8370000000000002</v>
          </cell>
          <cell r="AR176">
            <v>4.8269258377016149</v>
          </cell>
          <cell r="AS176">
            <v>2.1730312499999997</v>
          </cell>
        </row>
        <row r="177">
          <cell r="A177" t="str">
            <v>United States</v>
          </cell>
          <cell r="B177" t="str">
            <v>Gross domestic product, constant prices</v>
          </cell>
          <cell r="C177" t="str">
            <v>Percent change</v>
          </cell>
          <cell r="E177" t="str">
            <v>See notes for:  Gross domestic product, constant prices (National currency).</v>
          </cell>
          <cell r="F177">
            <v>-0.27500000000000002</v>
          </cell>
          <cell r="G177">
            <v>2.5390000000000001</v>
          </cell>
          <cell r="H177">
            <v>-1.9419999999999999</v>
          </cell>
          <cell r="I177">
            <v>4.5179999999999998</v>
          </cell>
          <cell r="J177">
            <v>7.1870000000000003</v>
          </cell>
          <cell r="K177">
            <v>4.1369999999999996</v>
          </cell>
          <cell r="L177">
            <v>3.4649999999999999</v>
          </cell>
          <cell r="M177">
            <v>3.2</v>
          </cell>
          <cell r="N177">
            <v>4.1100000000000003</v>
          </cell>
          <cell r="O177">
            <v>3.573</v>
          </cell>
          <cell r="P177">
            <v>1.8759999999999999</v>
          </cell>
          <cell r="Q177">
            <v>-0.23300000000000001</v>
          </cell>
          <cell r="R177">
            <v>3.3929999999999998</v>
          </cell>
          <cell r="S177">
            <v>2.8519999999999999</v>
          </cell>
          <cell r="T177">
            <v>4.0739999999999998</v>
          </cell>
          <cell r="U177">
            <v>2.5139999999999998</v>
          </cell>
          <cell r="V177">
            <v>3.7410000000000001</v>
          </cell>
          <cell r="W177">
            <v>4.4569999999999999</v>
          </cell>
          <cell r="X177">
            <v>4.3550000000000004</v>
          </cell>
          <cell r="Y177">
            <v>4.8259999999999996</v>
          </cell>
          <cell r="Z177">
            <v>4.1390000000000002</v>
          </cell>
          <cell r="AA177">
            <v>1.079</v>
          </cell>
          <cell r="AB177">
            <v>1.8140000000000001</v>
          </cell>
          <cell r="AC177">
            <v>2.5409999999999999</v>
          </cell>
          <cell r="AD177">
            <v>3.468</v>
          </cell>
          <cell r="AE177">
            <v>3.07</v>
          </cell>
          <cell r="AF177">
            <v>2.6579999999999999</v>
          </cell>
          <cell r="AG177">
            <v>1.913</v>
          </cell>
          <cell r="AH177">
            <v>-0.33700000000000002</v>
          </cell>
          <cell r="AI177">
            <v>-3.4860000000000002</v>
          </cell>
          <cell r="AJ177">
            <v>3.03</v>
          </cell>
          <cell r="AK177">
            <v>1.7350000000000001</v>
          </cell>
          <cell r="AL177">
            <v>2.1080000000000001</v>
          </cell>
          <cell r="AM177">
            <v>2.3719999999999999</v>
          </cell>
          <cell r="AN177">
            <v>2.9140000000000001</v>
          </cell>
          <cell r="AO177">
            <v>3.3170000000000002</v>
          </cell>
          <cell r="AP177">
            <v>3.5070000000000001</v>
          </cell>
          <cell r="AQ177">
            <v>3.3340000000000001</v>
          </cell>
          <cell r="AR177">
            <v>4.4469542086693545</v>
          </cell>
          <cell r="AS177">
            <v>2.6247187499999995</v>
          </cell>
        </row>
        <row r="178">
          <cell r="A178" t="str">
            <v>Uruguay</v>
          </cell>
          <cell r="B178" t="str">
            <v>Gross domestic product, constant prices</v>
          </cell>
          <cell r="C178" t="str">
            <v>Percent change</v>
          </cell>
          <cell r="E178" t="str">
            <v>See notes for:  Gross domestic product, constant prices (National currency).</v>
          </cell>
          <cell r="F178">
            <v>5.9749999999999996</v>
          </cell>
          <cell r="G178">
            <v>1.9</v>
          </cell>
          <cell r="H178">
            <v>-9.34</v>
          </cell>
          <cell r="I178">
            <v>-3.2810000000000001</v>
          </cell>
          <cell r="J178">
            <v>-1.0920000000000001</v>
          </cell>
          <cell r="K178">
            <v>1.4750000000000001</v>
          </cell>
          <cell r="L178">
            <v>8.8569999999999993</v>
          </cell>
          <cell r="M178">
            <v>7.9329999999999998</v>
          </cell>
          <cell r="N178">
            <v>1.4670000000000001</v>
          </cell>
          <cell r="O178">
            <v>1.1040000000000001</v>
          </cell>
          <cell r="P178">
            <v>0.29699999999999999</v>
          </cell>
          <cell r="Q178">
            <v>3.5390000000000001</v>
          </cell>
          <cell r="R178">
            <v>7.9320000000000004</v>
          </cell>
          <cell r="S178">
            <v>2.6579999999999999</v>
          </cell>
          <cell r="T178">
            <v>7.2809999999999997</v>
          </cell>
          <cell r="U178">
            <v>-1.448</v>
          </cell>
          <cell r="V178">
            <v>5.5780000000000003</v>
          </cell>
          <cell r="W178">
            <v>5.048</v>
          </cell>
          <cell r="X178">
            <v>4.28</v>
          </cell>
          <cell r="Y178">
            <v>-2.9649999999999999</v>
          </cell>
          <cell r="Z178">
            <v>-1.776</v>
          </cell>
          <cell r="AA178">
            <v>-3.4609999999999999</v>
          </cell>
          <cell r="AB178">
            <v>-7.0510000000000002</v>
          </cell>
          <cell r="AC178">
            <v>2.327</v>
          </cell>
          <cell r="AD178">
            <v>4.6399999999999997</v>
          </cell>
          <cell r="AE178">
            <v>6.806</v>
          </cell>
          <cell r="AF178">
            <v>4.0990000000000002</v>
          </cell>
          <cell r="AG178">
            <v>6.5419999999999998</v>
          </cell>
          <cell r="AH178">
            <v>7.1760000000000002</v>
          </cell>
          <cell r="AI178">
            <v>2.4180000000000001</v>
          </cell>
          <cell r="AJ178">
            <v>8.8949999999999996</v>
          </cell>
          <cell r="AK178">
            <v>5.7</v>
          </cell>
          <cell r="AL178">
            <v>3.5</v>
          </cell>
          <cell r="AM178">
            <v>4</v>
          </cell>
          <cell r="AN178">
            <v>4</v>
          </cell>
          <cell r="AO178">
            <v>4</v>
          </cell>
          <cell r="AP178">
            <v>4</v>
          </cell>
          <cell r="AQ178">
            <v>4</v>
          </cell>
          <cell r="AR178">
            <v>21.146974369959675</v>
          </cell>
          <cell r="AS178">
            <v>2.6097812500000002</v>
          </cell>
        </row>
        <row r="179">
          <cell r="A179" t="str">
            <v>Uzbekistan</v>
          </cell>
          <cell r="B179" t="str">
            <v>Gross domestic product, constant prices</v>
          </cell>
          <cell r="C179" t="str">
            <v>Percent change</v>
          </cell>
          <cell r="E179" t="str">
            <v>See notes for:  Gross domestic product, constant prices (National currency).</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-2.3460000000000001</v>
          </cell>
          <cell r="T179">
            <v>-5.2</v>
          </cell>
          <cell r="U179">
            <v>-0.9</v>
          </cell>
          <cell r="V179">
            <v>1.7</v>
          </cell>
          <cell r="W179">
            <v>5.2</v>
          </cell>
          <cell r="X179">
            <v>4.3090000000000002</v>
          </cell>
          <cell r="Y179">
            <v>4.3</v>
          </cell>
          <cell r="Z179">
            <v>3.8</v>
          </cell>
          <cell r="AA179">
            <v>4.2</v>
          </cell>
          <cell r="AB179">
            <v>4</v>
          </cell>
          <cell r="AC179">
            <v>4.2</v>
          </cell>
          <cell r="AD179">
            <v>7.4</v>
          </cell>
          <cell r="AE179">
            <v>7</v>
          </cell>
          <cell r="AF179">
            <v>7.5</v>
          </cell>
          <cell r="AG179">
            <v>9.5</v>
          </cell>
          <cell r="AH179">
            <v>9</v>
          </cell>
          <cell r="AI179">
            <v>8.1</v>
          </cell>
          <cell r="AJ179">
            <v>8.5</v>
          </cell>
          <cell r="AK179">
            <v>8.3000000000000007</v>
          </cell>
          <cell r="AL179">
            <v>7</v>
          </cell>
          <cell r="AM179">
            <v>6.5</v>
          </cell>
          <cell r="AN179">
            <v>6.5</v>
          </cell>
          <cell r="AO179">
            <v>6</v>
          </cell>
          <cell r="AP179">
            <v>6</v>
          </cell>
          <cell r="AQ179">
            <v>5.5</v>
          </cell>
          <cell r="AR179">
            <v>16.181133842105265</v>
          </cell>
          <cell r="AS179">
            <v>4.6612105263157888</v>
          </cell>
        </row>
        <row r="180">
          <cell r="A180" t="str">
            <v>Vanuatu</v>
          </cell>
          <cell r="B180" t="str">
            <v>Gross domestic product, constant prices</v>
          </cell>
          <cell r="C180" t="str">
            <v>Percent change</v>
          </cell>
          <cell r="E180" t="str">
            <v>See notes for:  Gross domestic product, constant prices (National currency).</v>
          </cell>
          <cell r="F180">
            <v>5.4509999999999996</v>
          </cell>
          <cell r="G180">
            <v>4.375</v>
          </cell>
          <cell r="H180">
            <v>1.98</v>
          </cell>
          <cell r="I180">
            <v>3.01</v>
          </cell>
          <cell r="J180">
            <v>9.577</v>
          </cell>
          <cell r="K180">
            <v>1.0009999999999999</v>
          </cell>
          <cell r="L180">
            <v>-0.14899999999999999</v>
          </cell>
          <cell r="M180">
            <v>-2.8940000000000001</v>
          </cell>
          <cell r="N180">
            <v>-1.6950000000000001</v>
          </cell>
          <cell r="O180">
            <v>1.5329999999999999</v>
          </cell>
          <cell r="P180">
            <v>11.696999999999999</v>
          </cell>
          <cell r="Q180">
            <v>3.1469999999999998</v>
          </cell>
          <cell r="R180">
            <v>2.5840000000000001</v>
          </cell>
          <cell r="S180">
            <v>0.73599999999999999</v>
          </cell>
          <cell r="T180">
            <v>9.0790000000000006</v>
          </cell>
          <cell r="U180">
            <v>1.0049999999999999</v>
          </cell>
          <cell r="V180">
            <v>2.3279999999999998</v>
          </cell>
          <cell r="W180">
            <v>4.907</v>
          </cell>
          <cell r="X180">
            <v>1.1759999999999999</v>
          </cell>
          <cell r="Y180">
            <v>0.33700000000000002</v>
          </cell>
          <cell r="Z180">
            <v>5.9249999999999998</v>
          </cell>
          <cell r="AA180">
            <v>-3.4860000000000002</v>
          </cell>
          <cell r="AB180">
            <v>-4.4000000000000004</v>
          </cell>
          <cell r="AC180">
            <v>3.738</v>
          </cell>
          <cell r="AD180">
            <v>4.4859999999999998</v>
          </cell>
          <cell r="AE180">
            <v>5.2450000000000001</v>
          </cell>
          <cell r="AF180">
            <v>7.36</v>
          </cell>
          <cell r="AG180">
            <v>6.5090000000000003</v>
          </cell>
          <cell r="AH180">
            <v>6.1710000000000003</v>
          </cell>
          <cell r="AI180">
            <v>3.4529999999999998</v>
          </cell>
          <cell r="AJ180">
            <v>2.2450000000000001</v>
          </cell>
          <cell r="AK180">
            <v>3.3210000000000002</v>
          </cell>
          <cell r="AL180">
            <v>4.0410000000000004</v>
          </cell>
          <cell r="AM180">
            <v>3.984</v>
          </cell>
          <cell r="AN180">
            <v>4</v>
          </cell>
          <cell r="AO180">
            <v>4</v>
          </cell>
          <cell r="AP180">
            <v>4</v>
          </cell>
          <cell r="AQ180">
            <v>4</v>
          </cell>
          <cell r="AR180">
            <v>13.433360709677412</v>
          </cell>
          <cell r="AS180">
            <v>3.1172500000000007</v>
          </cell>
        </row>
        <row r="181">
          <cell r="A181" t="str">
            <v>Venezuela</v>
          </cell>
          <cell r="B181" t="str">
            <v>Gross domestic product, constant prices</v>
          </cell>
          <cell r="C181" t="str">
            <v>Percent change</v>
          </cell>
          <cell r="E181" t="str">
            <v>See notes for:  Gross domestic product, constant prices (National currency).</v>
          </cell>
          <cell r="F181">
            <v>-4.9470000000000001</v>
          </cell>
          <cell r="G181">
            <v>-1.288</v>
          </cell>
          <cell r="H181">
            <v>2.645</v>
          </cell>
          <cell r="I181">
            <v>-9.8559999999999999</v>
          </cell>
          <cell r="J181">
            <v>5.2229999999999999</v>
          </cell>
          <cell r="K181">
            <v>0.86699999999999999</v>
          </cell>
          <cell r="L181">
            <v>6.08</v>
          </cell>
          <cell r="M181">
            <v>4.8010000000000002</v>
          </cell>
          <cell r="N181">
            <v>6.51</v>
          </cell>
          <cell r="O181">
            <v>-13.92</v>
          </cell>
          <cell r="P181">
            <v>6.468</v>
          </cell>
          <cell r="Q181">
            <v>9.73</v>
          </cell>
          <cell r="R181">
            <v>6.06</v>
          </cell>
          <cell r="S181">
            <v>0.27500000000000002</v>
          </cell>
          <cell r="T181">
            <v>-2.3490000000000002</v>
          </cell>
          <cell r="U181">
            <v>3.952</v>
          </cell>
          <cell r="V181">
            <v>-0.19800000000000001</v>
          </cell>
          <cell r="W181">
            <v>6.3710000000000004</v>
          </cell>
          <cell r="X181">
            <v>0.29399999999999998</v>
          </cell>
          <cell r="Y181">
            <v>-5.97</v>
          </cell>
          <cell r="Z181">
            <v>3.6869999999999998</v>
          </cell>
          <cell r="AA181">
            <v>3.3940000000000001</v>
          </cell>
          <cell r="AB181">
            <v>-8.8559999999999999</v>
          </cell>
          <cell r="AC181">
            <v>-7.7549999999999999</v>
          </cell>
          <cell r="AD181">
            <v>18.286999999999999</v>
          </cell>
          <cell r="AE181">
            <v>10.318</v>
          </cell>
          <cell r="AF181">
            <v>9.8719999999999999</v>
          </cell>
          <cell r="AG181">
            <v>8.7539999999999996</v>
          </cell>
          <cell r="AH181">
            <v>5.2779999999999996</v>
          </cell>
          <cell r="AI181">
            <v>-3.202</v>
          </cell>
          <cell r="AJ181">
            <v>-1.4890000000000001</v>
          </cell>
          <cell r="AK181">
            <v>4.1760000000000002</v>
          </cell>
          <cell r="AL181">
            <v>4.7359999999999998</v>
          </cell>
          <cell r="AM181">
            <v>3.1949999999999998</v>
          </cell>
          <cell r="AN181">
            <v>3.0760000000000001</v>
          </cell>
          <cell r="AO181">
            <v>3.15</v>
          </cell>
          <cell r="AP181">
            <v>2.9529999999999998</v>
          </cell>
          <cell r="AQ181">
            <v>2.855</v>
          </cell>
          <cell r="AR181">
            <v>46.348613145161274</v>
          </cell>
          <cell r="AS181">
            <v>1.9753750000000001</v>
          </cell>
        </row>
        <row r="182">
          <cell r="A182" t="str">
            <v>Vietnam</v>
          </cell>
          <cell r="B182" t="str">
            <v>Gross domestic product, constant prices</v>
          </cell>
          <cell r="C182" t="str">
            <v>Percent change</v>
          </cell>
          <cell r="E182" t="str">
            <v>See notes for:  Gross domestic product, constant prices (National currency).</v>
          </cell>
          <cell r="F182">
            <v>-3.4969999999999999</v>
          </cell>
          <cell r="G182">
            <v>5.7969999999999997</v>
          </cell>
          <cell r="H182">
            <v>8.15</v>
          </cell>
          <cell r="I182">
            <v>7.093</v>
          </cell>
          <cell r="J182">
            <v>8.3970000000000002</v>
          </cell>
          <cell r="K182">
            <v>5.6189999999999998</v>
          </cell>
          <cell r="L182">
            <v>3.3570000000000002</v>
          </cell>
          <cell r="M182">
            <v>2.5489999999999999</v>
          </cell>
          <cell r="N182">
            <v>5.0999999999999996</v>
          </cell>
          <cell r="O182">
            <v>7.8</v>
          </cell>
          <cell r="P182">
            <v>5.0469999999999997</v>
          </cell>
          <cell r="Q182">
            <v>5.8090000000000002</v>
          </cell>
          <cell r="R182">
            <v>8.6999999999999993</v>
          </cell>
          <cell r="S182">
            <v>8.0779999999999994</v>
          </cell>
          <cell r="T182">
            <v>8.8339999999999996</v>
          </cell>
          <cell r="U182">
            <v>9.5399999999999991</v>
          </cell>
          <cell r="V182">
            <v>9.34</v>
          </cell>
          <cell r="W182">
            <v>8.1519999999999992</v>
          </cell>
          <cell r="X182">
            <v>5.7649999999999997</v>
          </cell>
          <cell r="Y182">
            <v>4.774</v>
          </cell>
          <cell r="Z182">
            <v>6.7869999999999999</v>
          </cell>
          <cell r="AA182">
            <v>6.8949999999999996</v>
          </cell>
          <cell r="AB182">
            <v>7.08</v>
          </cell>
          <cell r="AC182">
            <v>7.3410000000000002</v>
          </cell>
          <cell r="AD182">
            <v>7.7889999999999997</v>
          </cell>
          <cell r="AE182">
            <v>8.4420000000000002</v>
          </cell>
          <cell r="AF182">
            <v>8.2289999999999992</v>
          </cell>
          <cell r="AG182">
            <v>8.4559999999999995</v>
          </cell>
          <cell r="AH182">
            <v>6.3109999999999999</v>
          </cell>
          <cell r="AI182">
            <v>5.3230000000000004</v>
          </cell>
          <cell r="AJ182">
            <v>6.7839999999999998</v>
          </cell>
          <cell r="AK182">
            <v>5.8849999999999998</v>
          </cell>
          <cell r="AL182">
            <v>5.61</v>
          </cell>
          <cell r="AM182">
            <v>6.2619999999999996</v>
          </cell>
          <cell r="AN182">
            <v>6.9249999999999998</v>
          </cell>
          <cell r="AO182">
            <v>7.2539999999999996</v>
          </cell>
          <cell r="AP182">
            <v>7.5</v>
          </cell>
          <cell r="AQ182">
            <v>7.5</v>
          </cell>
          <cell r="AR182">
            <v>6.1697127056451588</v>
          </cell>
          <cell r="AS182">
            <v>6.5539375000000009</v>
          </cell>
        </row>
        <row r="183">
          <cell r="A183" t="str">
            <v>Republic of Yemen</v>
          </cell>
          <cell r="B183" t="str">
            <v>Gross domestic product, constant prices</v>
          </cell>
          <cell r="C183" t="str">
            <v>Percent change</v>
          </cell>
          <cell r="E183" t="str">
            <v>See notes for:  Gross domestic product, constant prices (National currency).</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v>6.2930000000000001</v>
          </cell>
          <cell r="R183">
            <v>8.2080000000000002</v>
          </cell>
          <cell r="S183">
            <v>4.0019999999999998</v>
          </cell>
          <cell r="T183">
            <v>6.7220000000000004</v>
          </cell>
          <cell r="U183">
            <v>5.6689999999999996</v>
          </cell>
          <cell r="V183">
            <v>4.6349999999999998</v>
          </cell>
          <cell r="W183">
            <v>5.2309999999999999</v>
          </cell>
          <cell r="X183">
            <v>6.0069999999999997</v>
          </cell>
          <cell r="Y183">
            <v>3.7759999999999998</v>
          </cell>
          <cell r="Z183">
            <v>6.1820000000000004</v>
          </cell>
          <cell r="AA183">
            <v>3.8039999999999998</v>
          </cell>
          <cell r="AB183">
            <v>3.9350000000000001</v>
          </cell>
          <cell r="AC183">
            <v>3.7469999999999999</v>
          </cell>
          <cell r="AD183">
            <v>3.9729999999999999</v>
          </cell>
          <cell r="AE183">
            <v>5.5919999999999996</v>
          </cell>
          <cell r="AF183">
            <v>3.17</v>
          </cell>
          <cell r="AG183">
            <v>3.3380000000000001</v>
          </cell>
          <cell r="AH183">
            <v>3.6480000000000001</v>
          </cell>
          <cell r="AI183">
            <v>3.8660000000000001</v>
          </cell>
          <cell r="AJ183">
            <v>7.702</v>
          </cell>
          <cell r="AK183">
            <v>-10.48</v>
          </cell>
          <cell r="AL183">
            <v>-0.86299999999999999</v>
          </cell>
          <cell r="AM183">
            <v>2.948</v>
          </cell>
          <cell r="AN183">
            <v>4.4249999999999998</v>
          </cell>
          <cell r="AO183">
            <v>4.6639999999999997</v>
          </cell>
          <cell r="AP183">
            <v>4.7510000000000003</v>
          </cell>
          <cell r="AQ183">
            <v>4.5389999999999997</v>
          </cell>
          <cell r="AR183">
            <v>13.500196447619052</v>
          </cell>
          <cell r="AS183">
            <v>4.2390476190476187</v>
          </cell>
        </row>
        <row r="184">
          <cell r="A184" t="str">
            <v>Zambia</v>
          </cell>
          <cell r="B184" t="str">
            <v>Gross domestic product, constant prices</v>
          </cell>
          <cell r="C184" t="str">
            <v>Percent change</v>
          </cell>
          <cell r="E184" t="str">
            <v>See notes for:  Gross domestic product, constant prices (National currency).</v>
          </cell>
          <cell r="F184">
            <v>3.8540000000000001</v>
          </cell>
          <cell r="G184">
            <v>6.6310000000000002</v>
          </cell>
          <cell r="H184">
            <v>-2.9119999999999999</v>
          </cell>
          <cell r="I184">
            <v>-1.145</v>
          </cell>
          <cell r="J184">
            <v>-1.718</v>
          </cell>
          <cell r="K184">
            <v>1.2370000000000001</v>
          </cell>
          <cell r="L184">
            <v>1.698</v>
          </cell>
          <cell r="M184">
            <v>1.4910000000000001</v>
          </cell>
          <cell r="N184">
            <v>9.2710000000000008</v>
          </cell>
          <cell r="O184">
            <v>-3.6579999999999999</v>
          </cell>
          <cell r="P184">
            <v>-0.57899999999999996</v>
          </cell>
          <cell r="Q184">
            <v>-0.66600000000000004</v>
          </cell>
          <cell r="R184">
            <v>2.052</v>
          </cell>
          <cell r="S184">
            <v>-7.6999999999999999E-2</v>
          </cell>
          <cell r="T184">
            <v>-13.286</v>
          </cell>
          <cell r="U184">
            <v>-2.8210000000000002</v>
          </cell>
          <cell r="V184">
            <v>6.9459999999999997</v>
          </cell>
          <cell r="W184">
            <v>3.2989999999999999</v>
          </cell>
          <cell r="X184">
            <v>-1.859</v>
          </cell>
          <cell r="Y184">
            <v>2.2240000000000002</v>
          </cell>
          <cell r="Z184">
            <v>3.5750000000000002</v>
          </cell>
          <cell r="AA184">
            <v>4.8940000000000001</v>
          </cell>
          <cell r="AB184">
            <v>3.3170000000000002</v>
          </cell>
          <cell r="AC184">
            <v>5.1280000000000001</v>
          </cell>
          <cell r="AD184">
            <v>5.4039999999999999</v>
          </cell>
          <cell r="AE184">
            <v>5.3410000000000002</v>
          </cell>
          <cell r="AF184">
            <v>6.2249999999999996</v>
          </cell>
          <cell r="AG184">
            <v>6.194</v>
          </cell>
          <cell r="AH184">
            <v>5.6820000000000004</v>
          </cell>
          <cell r="AI184">
            <v>6.4029999999999996</v>
          </cell>
          <cell r="AJ184">
            <v>7.62</v>
          </cell>
          <cell r="AK184">
            <v>6.5650000000000004</v>
          </cell>
          <cell r="AL184">
            <v>7.7030000000000003</v>
          </cell>
          <cell r="AM184">
            <v>8.2609999999999992</v>
          </cell>
          <cell r="AN184">
            <v>7.8490000000000002</v>
          </cell>
          <cell r="AO184">
            <v>7.9909999999999997</v>
          </cell>
          <cell r="AP184">
            <v>7.9020000000000001</v>
          </cell>
          <cell r="AQ184">
            <v>7.6660000000000004</v>
          </cell>
          <cell r="AR184">
            <v>20.509387641129038</v>
          </cell>
          <cell r="AS184">
            <v>2.3853124999999999</v>
          </cell>
        </row>
        <row r="185">
          <cell r="A185" t="str">
            <v>Zimbabwe</v>
          </cell>
          <cell r="B185" t="str">
            <v>Gross domestic product, constant prices</v>
          </cell>
          <cell r="C185" t="str">
            <v>Percent change</v>
          </cell>
          <cell r="E185" t="str">
            <v>See notes for:  Gross domestic product, constant prices (National currency).</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v>0.67700000000000005</v>
          </cell>
          <cell r="AB185">
            <v>-9.3019999999999996</v>
          </cell>
          <cell r="AC185">
            <v>-16.954000000000001</v>
          </cell>
          <cell r="AD185">
            <v>-5.74</v>
          </cell>
          <cell r="AE185">
            <v>-5.665</v>
          </cell>
          <cell r="AF185">
            <v>-3.4809999999999999</v>
          </cell>
          <cell r="AG185">
            <v>-3.6459999999999999</v>
          </cell>
          <cell r="AH185">
            <v>-17.602</v>
          </cell>
          <cell r="AI185">
            <v>5.8010000000000002</v>
          </cell>
          <cell r="AJ185">
            <v>8.0990000000000002</v>
          </cell>
          <cell r="AK185">
            <v>9.3190000000000008</v>
          </cell>
          <cell r="AL185">
            <v>4.6669999999999998</v>
          </cell>
          <cell r="AM185">
            <v>6.2939999999999996</v>
          </cell>
          <cell r="AN185">
            <v>5.1929999999999996</v>
          </cell>
          <cell r="AO185">
            <v>4.6959999999999997</v>
          </cell>
          <cell r="AP185">
            <v>4.1189999999999998</v>
          </cell>
          <cell r="AQ185">
            <v>3.569</v>
          </cell>
          <cell r="AR185">
            <v>82.608571472727263</v>
          </cell>
        </row>
      </sheetData>
      <sheetData sheetId="5">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Gross national savings</v>
          </cell>
          <cell r="C2" t="str">
            <v>Percent of GDP</v>
          </cell>
          <cell r="E2" t="str">
            <v>Source: National Statistical Office Latest actual data: 2010. Latest actual data is for the solar year 2010/11 Notes: The data for Afghanistan is based on a solar year that runs from March 21 to March 20 National accounts manual used: SNA 1993 GDP valuation: Market prices Start/end months of reporting year: April/March. Reporting year starts March 21 Base year: 2002. Base year is the solar year 2002/03 Chain-weighted: No Primary domestic currency: Afghani Data last updated: 02/2012</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v>30.388000000000002</v>
          </cell>
          <cell r="AC2">
            <v>22.295999999999999</v>
          </cell>
          <cell r="AD2">
            <v>42.533000000000001</v>
          </cell>
          <cell r="AE2">
            <v>43.447000000000003</v>
          </cell>
          <cell r="AF2">
            <v>38.07</v>
          </cell>
          <cell r="AG2">
            <v>41.887999999999998</v>
          </cell>
          <cell r="AH2">
            <v>37.213000000000001</v>
          </cell>
          <cell r="AI2">
            <v>28.876000000000001</v>
          </cell>
          <cell r="AJ2">
            <v>27.93</v>
          </cell>
          <cell r="AK2">
            <v>22.553000000000001</v>
          </cell>
          <cell r="AL2">
            <v>20.811</v>
          </cell>
          <cell r="AM2">
            <v>18.95</v>
          </cell>
          <cell r="AN2">
            <v>18.427</v>
          </cell>
          <cell r="AO2">
            <v>18.573</v>
          </cell>
          <cell r="AP2">
            <v>18.09</v>
          </cell>
          <cell r="AQ2">
            <v>18.933</v>
          </cell>
          <cell r="AR2">
            <v>33.519399999999997</v>
          </cell>
        </row>
        <row r="3">
          <cell r="A3" t="str">
            <v>Albania</v>
          </cell>
          <cell r="B3" t="str">
            <v>Gross national savings</v>
          </cell>
          <cell r="C3" t="str">
            <v>Percent of GDP</v>
          </cell>
          <cell r="E3" t="str">
            <v>Source: IMF Staff Latest actual data: 2010 National accounts manual used: SNA 1993 GDP valuation: Market prices Start/end months of reporting year: January/December Base year: 1996 Chain-weighted: Yes, from 1996 Primary domestic currency: Albanian leks Data last updated: 03/2012</v>
          </cell>
          <cell r="F3">
            <v>28.798999999999999</v>
          </cell>
          <cell r="G3">
            <v>42.317999999999998</v>
          </cell>
          <cell r="H3">
            <v>43.561</v>
          </cell>
          <cell r="I3">
            <v>47.23</v>
          </cell>
          <cell r="J3">
            <v>49.743000000000002</v>
          </cell>
          <cell r="K3">
            <v>43.356000000000002</v>
          </cell>
          <cell r="L3">
            <v>42.808</v>
          </cell>
          <cell r="M3">
            <v>45.06</v>
          </cell>
          <cell r="N3">
            <v>42.502000000000002</v>
          </cell>
          <cell r="O3">
            <v>40.415999999999997</v>
          </cell>
          <cell r="P3">
            <v>43.552999999999997</v>
          </cell>
          <cell r="Q3">
            <v>-8.5229999999999997</v>
          </cell>
          <cell r="R3">
            <v>10.009</v>
          </cell>
          <cell r="S3">
            <v>24.835000000000001</v>
          </cell>
          <cell r="T3">
            <v>23.183</v>
          </cell>
          <cell r="U3">
            <v>22.81</v>
          </cell>
          <cell r="V3">
            <v>16.559999999999999</v>
          </cell>
          <cell r="W3">
            <v>7.3949999999999996</v>
          </cell>
          <cell r="X3">
            <v>13.54</v>
          </cell>
          <cell r="Y3">
            <v>22.954000000000001</v>
          </cell>
          <cell r="Z3">
            <v>25.771999999999998</v>
          </cell>
          <cell r="AA3">
            <v>25.516999999999999</v>
          </cell>
          <cell r="AB3">
            <v>20.776</v>
          </cell>
          <cell r="AC3">
            <v>20.460999999999999</v>
          </cell>
          <cell r="AD3">
            <v>22.347000000000001</v>
          </cell>
          <cell r="AE3">
            <v>22.81</v>
          </cell>
          <cell r="AF3">
            <v>23.562999999999999</v>
          </cell>
          <cell r="AG3">
            <v>19.091999999999999</v>
          </cell>
          <cell r="AH3">
            <v>17.32</v>
          </cell>
          <cell r="AI3">
            <v>15.465</v>
          </cell>
          <cell r="AJ3">
            <v>14.272</v>
          </cell>
          <cell r="AK3">
            <v>11.752000000000001</v>
          </cell>
          <cell r="AL3">
            <v>11.081</v>
          </cell>
          <cell r="AM3">
            <v>12.266</v>
          </cell>
          <cell r="AN3">
            <v>14.074999999999999</v>
          </cell>
          <cell r="AO3">
            <v>16.082999999999998</v>
          </cell>
          <cell r="AP3">
            <v>17.847000000000001</v>
          </cell>
          <cell r="AQ3">
            <v>19.741</v>
          </cell>
          <cell r="AR3">
            <v>18.884681818181814</v>
          </cell>
        </row>
        <row r="4">
          <cell r="A4" t="str">
            <v>Algeria</v>
          </cell>
          <cell r="B4" t="str">
            <v>Gross national savings</v>
          </cell>
          <cell r="C4" t="str">
            <v>Percent of GDP</v>
          </cell>
          <cell r="E4" t="str">
            <v>Source: IMF Staff Latest actual data: 2010 GDP valuation: Market prices Start/end months of reporting year: January/December Base year: 2001 Chain-weighted: Yes, from 2005 Primary domestic currency: Algerian dinars Data last updated: 03/2012</v>
          </cell>
          <cell r="F4">
            <v>30.431999999999999</v>
          </cell>
          <cell r="G4">
            <v>28.024000000000001</v>
          </cell>
          <cell r="H4">
            <v>26.013999999999999</v>
          </cell>
          <cell r="I4">
            <v>26.789000000000001</v>
          </cell>
          <cell r="J4">
            <v>31.867999999999999</v>
          </cell>
          <cell r="K4">
            <v>31.733000000000001</v>
          </cell>
          <cell r="L4">
            <v>24.114999999999998</v>
          </cell>
          <cell r="M4">
            <v>24.526</v>
          </cell>
          <cell r="N4">
            <v>20.167999999999999</v>
          </cell>
          <cell r="O4">
            <v>20.329999999999998</v>
          </cell>
          <cell r="P4">
            <v>26.277999999999999</v>
          </cell>
          <cell r="Q4">
            <v>34.533000000000001</v>
          </cell>
          <cell r="R4">
            <v>30.221</v>
          </cell>
          <cell r="S4">
            <v>25.65</v>
          </cell>
          <cell r="T4">
            <v>25.198</v>
          </cell>
          <cell r="U4">
            <v>24.852</v>
          </cell>
          <cell r="V4">
            <v>29.131</v>
          </cell>
          <cell r="W4">
            <v>29.600999999999999</v>
          </cell>
          <cell r="X4">
            <v>25.257999999999999</v>
          </cell>
          <cell r="Y4">
            <v>28.757999999999999</v>
          </cell>
          <cell r="Z4">
            <v>41.712000000000003</v>
          </cell>
          <cell r="AA4">
            <v>39.65</v>
          </cell>
          <cell r="AB4">
            <v>38.484999999999999</v>
          </cell>
          <cell r="AC4">
            <v>43.314</v>
          </cell>
          <cell r="AD4">
            <v>46.344999999999999</v>
          </cell>
          <cell r="AE4">
            <v>51.871000000000002</v>
          </cell>
          <cell r="AF4">
            <v>54.682000000000002</v>
          </cell>
          <cell r="AG4">
            <v>57.198</v>
          </cell>
          <cell r="AH4">
            <v>57.505000000000003</v>
          </cell>
          <cell r="AI4">
            <v>47.000999999999998</v>
          </cell>
          <cell r="AJ4">
            <v>48.957999999999998</v>
          </cell>
          <cell r="AK4">
            <v>50.094999999999999</v>
          </cell>
          <cell r="AL4">
            <v>48.718000000000004</v>
          </cell>
          <cell r="AM4">
            <v>47.133000000000003</v>
          </cell>
          <cell r="AN4">
            <v>45.738999999999997</v>
          </cell>
          <cell r="AO4">
            <v>44.963000000000001</v>
          </cell>
          <cell r="AP4">
            <v>44.401000000000003</v>
          </cell>
          <cell r="AQ4">
            <v>44.131999999999998</v>
          </cell>
          <cell r="AR4">
            <v>38.92254545454545</v>
          </cell>
        </row>
        <row r="5">
          <cell r="A5" t="str">
            <v>Angola</v>
          </cell>
          <cell r="B5" t="str">
            <v>Gross national savings</v>
          </cell>
          <cell r="C5" t="str">
            <v>Percent of GDP</v>
          </cell>
          <cell r="E5" t="str">
            <v>Source: National Statistical Office Latest actual data: 2009 GDP valuation: Market prices Base year: 2000 Chain-weighted: No Primary domestic currency: Angolan kwanzas Data last updated: 03/2012</v>
          </cell>
          <cell r="F5">
            <v>23.494</v>
          </cell>
          <cell r="G5">
            <v>20.044</v>
          </cell>
          <cell r="H5">
            <v>16.48</v>
          </cell>
          <cell r="I5">
            <v>15.212</v>
          </cell>
          <cell r="J5">
            <v>19.158999999999999</v>
          </cell>
          <cell r="K5">
            <v>15.643000000000001</v>
          </cell>
          <cell r="L5">
            <v>7.1790000000000003</v>
          </cell>
          <cell r="M5">
            <v>18.777999999999999</v>
          </cell>
          <cell r="N5">
            <v>3.5569999999999999</v>
          </cell>
          <cell r="O5">
            <v>12.061999999999999</v>
          </cell>
          <cell r="P5">
            <v>7.3310000000000004</v>
          </cell>
          <cell r="Q5">
            <v>15.093999999999999</v>
          </cell>
          <cell r="R5">
            <v>19.756</v>
          </cell>
          <cell r="S5">
            <v>19.16</v>
          </cell>
          <cell r="T5">
            <v>21.41</v>
          </cell>
          <cell r="U5">
            <v>18.231000000000002</v>
          </cell>
          <cell r="V5">
            <v>32.817</v>
          </cell>
          <cell r="W5">
            <v>15.146000000000001</v>
          </cell>
          <cell r="X5">
            <v>6.9139999999999997</v>
          </cell>
          <cell r="Y5">
            <v>0.106</v>
          </cell>
          <cell r="Z5">
            <v>25.765999999999998</v>
          </cell>
          <cell r="AA5">
            <v>-2.786</v>
          </cell>
          <cell r="AB5">
            <v>12.206</v>
          </cell>
          <cell r="AC5">
            <v>8.1479999999999997</v>
          </cell>
          <cell r="AD5">
            <v>13.647</v>
          </cell>
          <cell r="AE5">
            <v>27.518000000000001</v>
          </cell>
          <cell r="AF5">
            <v>44.936999999999998</v>
          </cell>
          <cell r="AG5">
            <v>35.247999999999998</v>
          </cell>
          <cell r="AH5">
            <v>28.972000000000001</v>
          </cell>
          <cell r="AI5">
            <v>6.351</v>
          </cell>
          <cell r="AJ5">
            <v>23.047000000000001</v>
          </cell>
          <cell r="AK5">
            <v>19.234000000000002</v>
          </cell>
          <cell r="AL5">
            <v>20.134</v>
          </cell>
          <cell r="AM5">
            <v>18.794</v>
          </cell>
          <cell r="AN5">
            <v>17.335999999999999</v>
          </cell>
          <cell r="AO5">
            <v>14.249000000000001</v>
          </cell>
          <cell r="AP5">
            <v>11.728</v>
          </cell>
          <cell r="AQ5">
            <v>9.7379999999999995</v>
          </cell>
          <cell r="AR5">
            <v>18.102409090909088</v>
          </cell>
        </row>
        <row r="6">
          <cell r="A6" t="str">
            <v>Antigua and Barbuda</v>
          </cell>
          <cell r="B6" t="str">
            <v>Gross national savings</v>
          </cell>
          <cell r="C6" t="str">
            <v>Percent of GDP</v>
          </cell>
          <cell r="E6" t="str">
            <v>Source: Central Bank Latest actual data: 2010 National accounts manual used: SNA 1993 GDP valuation: Factor costs Start/end months of reporting year: January/December Base year: 2006. Nominal and real GDP are not measured in the same way and as a result, the GDP deflator is not equal to 100. Chain-weighted: No Primary domestic currency: Eastern Caribbean dollars Data last updated: 03/2012</v>
          </cell>
          <cell r="F6">
            <v>28.795000000000002</v>
          </cell>
          <cell r="G6">
            <v>34.704000000000001</v>
          </cell>
          <cell r="H6">
            <v>32.640999999999998</v>
          </cell>
          <cell r="I6">
            <v>16.919</v>
          </cell>
          <cell r="J6">
            <v>19.54</v>
          </cell>
          <cell r="K6">
            <v>23.012</v>
          </cell>
          <cell r="L6">
            <v>29.542000000000002</v>
          </cell>
          <cell r="M6">
            <v>37.905999999999999</v>
          </cell>
          <cell r="N6">
            <v>32.97</v>
          </cell>
          <cell r="O6">
            <v>34.136000000000003</v>
          </cell>
          <cell r="P6">
            <v>19.440999999999999</v>
          </cell>
          <cell r="Q6">
            <v>24.396000000000001</v>
          </cell>
          <cell r="R6">
            <v>26.81</v>
          </cell>
          <cell r="S6">
            <v>29.035</v>
          </cell>
          <cell r="T6">
            <v>26.353999999999999</v>
          </cell>
          <cell r="U6">
            <v>30.242000000000001</v>
          </cell>
          <cell r="V6">
            <v>22.382999999999999</v>
          </cell>
          <cell r="W6">
            <v>22.739000000000001</v>
          </cell>
          <cell r="X6">
            <v>26.552</v>
          </cell>
          <cell r="Y6">
            <v>27.286000000000001</v>
          </cell>
          <cell r="Z6">
            <v>32.069000000000003</v>
          </cell>
          <cell r="AA6">
            <v>37.289000000000001</v>
          </cell>
          <cell r="AB6">
            <v>35.220999999999997</v>
          </cell>
          <cell r="AC6">
            <v>34.548999999999999</v>
          </cell>
          <cell r="AD6">
            <v>32.091999999999999</v>
          </cell>
          <cell r="AE6">
            <v>29.552</v>
          </cell>
          <cell r="AF6">
            <v>26.516999999999999</v>
          </cell>
          <cell r="AG6">
            <v>11.978999999999999</v>
          </cell>
          <cell r="AH6">
            <v>2.258</v>
          </cell>
          <cell r="AI6">
            <v>10.048999999999999</v>
          </cell>
          <cell r="AJ6">
            <v>15.945</v>
          </cell>
          <cell r="AK6">
            <v>18.704000000000001</v>
          </cell>
          <cell r="AL6">
            <v>16.850000000000001</v>
          </cell>
          <cell r="AM6">
            <v>15.04</v>
          </cell>
          <cell r="AN6">
            <v>13.301</v>
          </cell>
          <cell r="AO6">
            <v>13.44</v>
          </cell>
          <cell r="AP6">
            <v>13.852</v>
          </cell>
          <cell r="AQ6">
            <v>14.337999999999999</v>
          </cell>
          <cell r="AR6">
            <v>24.611909090909084</v>
          </cell>
        </row>
        <row r="7">
          <cell r="A7" t="str">
            <v>Argentina</v>
          </cell>
          <cell r="B7" t="str">
            <v>Gross national savings</v>
          </cell>
          <cell r="C7" t="str">
            <v>Percent of GDP</v>
          </cell>
          <cell r="E7" t="str">
            <v>Source: Haver Analytics Latest actual data: 2010 Notes: Figures are based on Argentina?s official GDP data. The IMF has called on Argentina to adopt remedial measures to address the quality of these data. The IMF staff is also using alternative measures of GDP growth for macroeconomic surveillance, including data produced by private analysts, which have shown significantly lower real GDP growth than the official data since 2008. National accounts manual used: SNA 1993 GDP valuation: Market prices Start/end months of reporting year: January/December Base year: 1993 Chain-weighted: No Primary domestic currency: Argentine pesos Data last updated: 04/2012</v>
          </cell>
          <cell r="F7">
            <v>23.2</v>
          </cell>
          <cell r="G7">
            <v>20.367999999999999</v>
          </cell>
          <cell r="H7">
            <v>19.395</v>
          </cell>
          <cell r="I7">
            <v>18.963999999999999</v>
          </cell>
          <cell r="J7">
            <v>18.231999999999999</v>
          </cell>
          <cell r="K7">
            <v>19.277999999999999</v>
          </cell>
          <cell r="L7">
            <v>18.132000000000001</v>
          </cell>
          <cell r="M7">
            <v>16.25</v>
          </cell>
          <cell r="N7">
            <v>17.405999999999999</v>
          </cell>
          <cell r="O7">
            <v>16.852</v>
          </cell>
          <cell r="P7">
            <v>17.3</v>
          </cell>
          <cell r="Q7">
            <v>14.412000000000001</v>
          </cell>
          <cell r="R7">
            <v>13.877000000000001</v>
          </cell>
          <cell r="S7">
            <v>15.653</v>
          </cell>
          <cell r="T7">
            <v>15.643000000000001</v>
          </cell>
          <cell r="U7">
            <v>15.961</v>
          </cell>
          <cell r="V7">
            <v>15.601000000000001</v>
          </cell>
          <cell r="W7">
            <v>15.234999999999999</v>
          </cell>
          <cell r="X7">
            <v>15.113</v>
          </cell>
          <cell r="Y7">
            <v>13.808999999999999</v>
          </cell>
          <cell r="Z7">
            <v>13.06</v>
          </cell>
          <cell r="AA7">
            <v>12.834</v>
          </cell>
          <cell r="AB7">
            <v>20.417000000000002</v>
          </cell>
          <cell r="AC7">
            <v>21.341999999999999</v>
          </cell>
          <cell r="AD7">
            <v>20.856999999999999</v>
          </cell>
          <cell r="AE7">
            <v>23.922999999999998</v>
          </cell>
          <cell r="AF7">
            <v>26.523</v>
          </cell>
          <cell r="AG7">
            <v>26.491</v>
          </cell>
          <cell r="AH7">
            <v>24.875</v>
          </cell>
          <cell r="AI7">
            <v>22.957000000000001</v>
          </cell>
          <cell r="AJ7">
            <v>22.53</v>
          </cell>
          <cell r="AK7">
            <v>22.023</v>
          </cell>
          <cell r="AL7">
            <v>22.207999999999998</v>
          </cell>
          <cell r="AM7">
            <v>22.41</v>
          </cell>
          <cell r="AN7">
            <v>22.504000000000001</v>
          </cell>
          <cell r="AO7">
            <v>23.109000000000002</v>
          </cell>
          <cell r="AP7">
            <v>23.338000000000001</v>
          </cell>
          <cell r="AQ7">
            <v>23.506</v>
          </cell>
          <cell r="AR7">
            <v>18.656181818181821</v>
          </cell>
        </row>
        <row r="8">
          <cell r="A8" t="str">
            <v>Armenia</v>
          </cell>
          <cell r="B8" t="str">
            <v>Gross national savings</v>
          </cell>
          <cell r="C8" t="str">
            <v>Percent of GDP</v>
          </cell>
          <cell r="E8" t="str">
            <v>Source: National Statistical Office Latest actual data: 2011 GDP valuation: Market prices Base year: 1996 Chain-weighted: No Primary domestic currency: Armenian drams Data last updated: 03/2012</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t="str">
            <v>n/a</v>
          </cell>
          <cell r="T8" t="str">
            <v>n/a</v>
          </cell>
          <cell r="U8">
            <v>3.8359999999999999</v>
          </cell>
          <cell r="V8">
            <v>2.8940000000000001</v>
          </cell>
          <cell r="W8">
            <v>4.5590000000000002</v>
          </cell>
          <cell r="X8">
            <v>0.59199999999999997</v>
          </cell>
          <cell r="Y8">
            <v>4.1360000000000001</v>
          </cell>
          <cell r="Z8">
            <v>3.67</v>
          </cell>
          <cell r="AA8">
            <v>6.38</v>
          </cell>
          <cell r="AB8">
            <v>11.930999999999999</v>
          </cell>
          <cell r="AC8">
            <v>17.602</v>
          </cell>
          <cell r="AD8">
            <v>22.37</v>
          </cell>
          <cell r="AE8">
            <v>27.321999999999999</v>
          </cell>
          <cell r="AF8">
            <v>31.716000000000001</v>
          </cell>
          <cell r="AG8">
            <v>31.76</v>
          </cell>
          <cell r="AH8">
            <v>31.960999999999999</v>
          </cell>
          <cell r="AI8">
            <v>18.016999999999999</v>
          </cell>
          <cell r="AJ8">
            <v>16.66</v>
          </cell>
          <cell r="AK8">
            <v>18.702000000000002</v>
          </cell>
          <cell r="AL8">
            <v>19.614999999999998</v>
          </cell>
          <cell r="AM8">
            <v>21.963999999999999</v>
          </cell>
          <cell r="AN8">
            <v>23.762</v>
          </cell>
          <cell r="AO8">
            <v>25.349</v>
          </cell>
          <cell r="AP8">
            <v>26.437000000000001</v>
          </cell>
          <cell r="AQ8">
            <v>27.132999999999999</v>
          </cell>
          <cell r="AR8">
            <v>14.947529411764705</v>
          </cell>
        </row>
        <row r="9">
          <cell r="A9" t="str">
            <v>Australia</v>
          </cell>
          <cell r="B9" t="str">
            <v>Gross national savings</v>
          </cell>
          <cell r="C9" t="str">
            <v>Percent of GDP</v>
          </cell>
          <cell r="E9" t="str">
            <v>Source: National Statistical Office. Australian Bureau of Statistics (via Time Series Plus &amp; dXdata) Latest actual data: 2011 GDP valuation: Market prices. Data refer to calendar years Start/end months of reporting year: July/June Base year: 1999 Chain-weighted: Yes, from 1980. From 1980. Primary domestic currency: Australian dollars Data last updated: 03/2012</v>
          </cell>
          <cell r="F9">
            <v>21.709</v>
          </cell>
          <cell r="G9">
            <v>20.847999999999999</v>
          </cell>
          <cell r="H9">
            <v>18.759</v>
          </cell>
          <cell r="I9">
            <v>16.965</v>
          </cell>
          <cell r="J9">
            <v>20.135000000000002</v>
          </cell>
          <cell r="K9">
            <v>18.300999999999998</v>
          </cell>
          <cell r="L9">
            <v>17.629000000000001</v>
          </cell>
          <cell r="M9">
            <v>20.135000000000002</v>
          </cell>
          <cell r="N9">
            <v>25.855</v>
          </cell>
          <cell r="O9">
            <v>25.645</v>
          </cell>
          <cell r="P9">
            <v>22.942</v>
          </cell>
          <cell r="Q9">
            <v>18.541</v>
          </cell>
          <cell r="R9">
            <v>19.349</v>
          </cell>
          <cell r="S9">
            <v>21.178999999999998</v>
          </cell>
          <cell r="T9">
            <v>21.681999999999999</v>
          </cell>
          <cell r="U9">
            <v>20.437999999999999</v>
          </cell>
          <cell r="V9">
            <v>21.033000000000001</v>
          </cell>
          <cell r="W9">
            <v>21.099</v>
          </cell>
          <cell r="X9">
            <v>21.437999999999999</v>
          </cell>
          <cell r="Y9">
            <v>20.536999999999999</v>
          </cell>
          <cell r="Z9">
            <v>21.436</v>
          </cell>
          <cell r="AA9">
            <v>21.327000000000002</v>
          </cell>
          <cell r="AB9">
            <v>21.053000000000001</v>
          </cell>
          <cell r="AC9">
            <v>21.363</v>
          </cell>
          <cell r="AD9">
            <v>21.291</v>
          </cell>
          <cell r="AE9">
            <v>22.225000000000001</v>
          </cell>
          <cell r="AF9">
            <v>22.094999999999999</v>
          </cell>
          <cell r="AG9">
            <v>22.49</v>
          </cell>
          <cell r="AH9">
            <v>24.724</v>
          </cell>
          <cell r="AI9">
            <v>23.018000000000001</v>
          </cell>
          <cell r="AJ9">
            <v>23.943000000000001</v>
          </cell>
          <cell r="AK9">
            <v>24.939</v>
          </cell>
          <cell r="AL9">
            <v>23.890999999999998</v>
          </cell>
          <cell r="AM9">
            <v>23.718</v>
          </cell>
          <cell r="AN9">
            <v>23.137</v>
          </cell>
          <cell r="AO9">
            <v>23.076000000000001</v>
          </cell>
          <cell r="AP9">
            <v>22.995000000000001</v>
          </cell>
          <cell r="AQ9">
            <v>23.036999999999999</v>
          </cell>
          <cell r="AR9">
            <v>21.733727272727272</v>
          </cell>
        </row>
        <row r="10">
          <cell r="A10" t="str">
            <v>Austria</v>
          </cell>
          <cell r="B10" t="str">
            <v>Gross national savings</v>
          </cell>
          <cell r="C10" t="str">
            <v>Percent of GDP</v>
          </cell>
          <cell r="E10" t="str">
            <v>Source: National Statistical Office Latest actual data: 2011 National accounts manual used: ESA 1995 GDP valuation: Market prices Start/end months of reporting year: January/December Base year: 2005 Chain-weighted: Yes, from 1988 Primary domestic currency: Euros Data last updated: 03/2012</v>
          </cell>
          <cell r="F10">
            <v>26.146999999999998</v>
          </cell>
          <cell r="G10">
            <v>24.814</v>
          </cell>
          <cell r="H10">
            <v>23.855</v>
          </cell>
          <cell r="I10">
            <v>22.170999999999999</v>
          </cell>
          <cell r="J10">
            <v>23.216999999999999</v>
          </cell>
          <cell r="K10">
            <v>23.2</v>
          </cell>
          <cell r="L10">
            <v>23.298999999999999</v>
          </cell>
          <cell r="M10">
            <v>23.51</v>
          </cell>
          <cell r="N10">
            <v>23.888999999999999</v>
          </cell>
          <cell r="O10">
            <v>25.081</v>
          </cell>
          <cell r="P10">
            <v>25.759</v>
          </cell>
          <cell r="Q10">
            <v>25.402000000000001</v>
          </cell>
          <cell r="R10">
            <v>24.303999999999998</v>
          </cell>
          <cell r="S10">
            <v>23.016999999999999</v>
          </cell>
          <cell r="T10">
            <v>22.777000000000001</v>
          </cell>
          <cell r="U10">
            <v>22.463000000000001</v>
          </cell>
          <cell r="V10">
            <v>22.045999999999999</v>
          </cell>
          <cell r="W10">
            <v>22.582999999999998</v>
          </cell>
          <cell r="X10">
            <v>23.228999999999999</v>
          </cell>
          <cell r="Y10">
            <v>23.209</v>
          </cell>
          <cell r="Z10">
            <v>23.795999999999999</v>
          </cell>
          <cell r="AA10">
            <v>23.111000000000001</v>
          </cell>
          <cell r="AB10">
            <v>24.803000000000001</v>
          </cell>
          <cell r="AC10">
            <v>24.803000000000001</v>
          </cell>
          <cell r="AD10">
            <v>24.96</v>
          </cell>
          <cell r="AE10">
            <v>24.875</v>
          </cell>
          <cell r="AF10">
            <v>25.126999999999999</v>
          </cell>
          <cell r="AG10">
            <v>26.643000000000001</v>
          </cell>
          <cell r="AH10">
            <v>27.661000000000001</v>
          </cell>
          <cell r="AI10">
            <v>23.754000000000001</v>
          </cell>
          <cell r="AJ10">
            <v>24.596</v>
          </cell>
          <cell r="AK10">
            <v>25.21</v>
          </cell>
          <cell r="AL10">
            <v>25.225999999999999</v>
          </cell>
          <cell r="AM10">
            <v>25.390999999999998</v>
          </cell>
          <cell r="AN10">
            <v>25.542999999999999</v>
          </cell>
          <cell r="AO10">
            <v>25.658999999999999</v>
          </cell>
          <cell r="AP10">
            <v>25.687000000000001</v>
          </cell>
          <cell r="AQ10">
            <v>25.495000000000001</v>
          </cell>
          <cell r="AR10">
            <v>24.278545454545451</v>
          </cell>
        </row>
        <row r="11">
          <cell r="A11" t="str">
            <v>Azerbaijan</v>
          </cell>
          <cell r="B11" t="str">
            <v>Gross national savings</v>
          </cell>
          <cell r="C11" t="str">
            <v>Percent of GDP</v>
          </cell>
          <cell r="E11" t="str">
            <v>Source: National Statistical Office Latest actual data: 2011 Notes: Data prior to 1994 cannot be confirmed by national sources at this time. National accounts manual used: SNA 1993 GDP valuation: Market prices Start/end months of reporting year: January/December Base year: 2003 Chain-weighted: Yes, from 1994 Primary domestic currency: Azerbaijan manat Data last updated: 03/2012</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v>-11.204000000000001</v>
          </cell>
          <cell r="S11">
            <v>10.587</v>
          </cell>
          <cell r="T11">
            <v>-3.7240000000000002</v>
          </cell>
          <cell r="U11">
            <v>9.8559999999999999</v>
          </cell>
          <cell r="V11">
            <v>2.1419999999999999</v>
          </cell>
          <cell r="W11">
            <v>11.124000000000001</v>
          </cell>
          <cell r="X11">
            <v>2.7829999999999999</v>
          </cell>
          <cell r="Y11">
            <v>10.315</v>
          </cell>
          <cell r="Z11">
            <v>16.416</v>
          </cell>
          <cell r="AA11">
            <v>20.312999999999999</v>
          </cell>
          <cell r="AB11">
            <v>19.651</v>
          </cell>
          <cell r="AC11">
            <v>23.420999999999999</v>
          </cell>
          <cell r="AD11">
            <v>28.158000000000001</v>
          </cell>
          <cell r="AE11">
            <v>42.787999999999997</v>
          </cell>
          <cell r="AF11">
            <v>47.491</v>
          </cell>
          <cell r="AG11">
            <v>48.780999999999999</v>
          </cell>
          <cell r="AH11">
            <v>55.302</v>
          </cell>
          <cell r="AI11">
            <v>42.543999999999997</v>
          </cell>
          <cell r="AJ11">
            <v>48.045000000000002</v>
          </cell>
          <cell r="AK11">
            <v>47.866</v>
          </cell>
          <cell r="AL11">
            <v>41.488</v>
          </cell>
          <cell r="AM11">
            <v>35.485999999999997</v>
          </cell>
          <cell r="AN11">
            <v>28.498000000000001</v>
          </cell>
          <cell r="AO11">
            <v>24.248000000000001</v>
          </cell>
          <cell r="AP11">
            <v>21.911999999999999</v>
          </cell>
          <cell r="AQ11">
            <v>21.195</v>
          </cell>
          <cell r="AR11">
            <v>23.632750000000001</v>
          </cell>
        </row>
        <row r="12">
          <cell r="A12" t="str">
            <v>The Bahamas</v>
          </cell>
          <cell r="B12" t="str">
            <v>Gross national savings</v>
          </cell>
          <cell r="C12" t="str">
            <v>Percent of GDP</v>
          </cell>
          <cell r="E12" t="str">
            <v>Source: National Statistical Office Latest actual data: 2010 National accounts manual used: SNA 1993 GDP valuation: Market prices Start/end months of reporting year: January/December Base year: 2006 Chain-weighted: No Primary domestic currency: Bahamian dollars Data last updated: 04/2012</v>
          </cell>
          <cell r="F12">
            <v>18.396000000000001</v>
          </cell>
          <cell r="G12">
            <v>15.013</v>
          </cell>
          <cell r="H12">
            <v>16.247</v>
          </cell>
          <cell r="I12">
            <v>17.617000000000001</v>
          </cell>
          <cell r="J12">
            <v>17.375</v>
          </cell>
          <cell r="K12">
            <v>17.811</v>
          </cell>
          <cell r="L12">
            <v>18.344999999999999</v>
          </cell>
          <cell r="M12">
            <v>13.637</v>
          </cell>
          <cell r="N12">
            <v>13.363</v>
          </cell>
          <cell r="O12">
            <v>18.373999999999999</v>
          </cell>
          <cell r="P12">
            <v>20.236999999999998</v>
          </cell>
          <cell r="Q12">
            <v>16.34</v>
          </cell>
          <cell r="R12">
            <v>18.134</v>
          </cell>
          <cell r="S12">
            <v>17.228000000000002</v>
          </cell>
          <cell r="T12">
            <v>16.550999999999998</v>
          </cell>
          <cell r="U12">
            <v>15.202999999999999</v>
          </cell>
          <cell r="V12">
            <v>13.461</v>
          </cell>
          <cell r="W12">
            <v>14.039</v>
          </cell>
          <cell r="X12">
            <v>10.983000000000001</v>
          </cell>
          <cell r="Y12">
            <v>22.35</v>
          </cell>
          <cell r="Z12">
            <v>17.899999999999999</v>
          </cell>
          <cell r="AA12">
            <v>15.76</v>
          </cell>
          <cell r="AB12">
            <v>15.836</v>
          </cell>
          <cell r="AC12">
            <v>17.510000000000002</v>
          </cell>
          <cell r="AD12">
            <v>18.765999999999998</v>
          </cell>
          <cell r="AE12">
            <v>16.805</v>
          </cell>
          <cell r="AF12">
            <v>12.606999999999999</v>
          </cell>
          <cell r="AG12">
            <v>11.797000000000001</v>
          </cell>
          <cell r="AH12">
            <v>9.6489999999999991</v>
          </cell>
          <cell r="AI12">
            <v>12.188000000000001</v>
          </cell>
          <cell r="AJ12">
            <v>10.028</v>
          </cell>
          <cell r="AK12">
            <v>7.0970000000000004</v>
          </cell>
          <cell r="AL12">
            <v>9.7070000000000007</v>
          </cell>
          <cell r="AM12">
            <v>10.744</v>
          </cell>
          <cell r="AN12">
            <v>12.019</v>
          </cell>
          <cell r="AO12">
            <v>12.679</v>
          </cell>
          <cell r="AP12">
            <v>12.279</v>
          </cell>
          <cell r="AQ12" t="str">
            <v>n/a</v>
          </cell>
          <cell r="AR12">
            <v>15.021318181818179</v>
          </cell>
        </row>
        <row r="13">
          <cell r="A13" t="str">
            <v>Bahrain</v>
          </cell>
          <cell r="B13" t="str">
            <v>Gross national savings</v>
          </cell>
          <cell r="C13" t="str">
            <v>Percent of GDP</v>
          </cell>
          <cell r="E13" t="str">
            <v>Source: Ministry of Finance Latest actual data: 2010 National accounts manual used: SNA 1993 GDP valuation: Market prices Start/end months of reporting year: January/December Base year: 2001 Chain-weighted: No Primary domestic currency: Bahrain dinars Data last updated: 03/2012</v>
          </cell>
          <cell r="F13">
            <v>36.856999999999999</v>
          </cell>
          <cell r="G13">
            <v>43.271000000000001</v>
          </cell>
          <cell r="H13">
            <v>46.59</v>
          </cell>
          <cell r="I13">
            <v>35.692</v>
          </cell>
          <cell r="J13">
            <v>44.578000000000003</v>
          </cell>
          <cell r="K13">
            <v>30.681999999999999</v>
          </cell>
          <cell r="L13">
            <v>7.0149999999999997</v>
          </cell>
          <cell r="M13">
            <v>17.427</v>
          </cell>
          <cell r="N13">
            <v>14.818</v>
          </cell>
          <cell r="O13">
            <v>17.588999999999999</v>
          </cell>
          <cell r="P13">
            <v>18.66</v>
          </cell>
          <cell r="Q13">
            <v>15.523999999999999</v>
          </cell>
          <cell r="R13">
            <v>12.009</v>
          </cell>
          <cell r="S13">
            <v>11.775</v>
          </cell>
          <cell r="T13">
            <v>15.02</v>
          </cell>
          <cell r="U13">
            <v>18.68</v>
          </cell>
          <cell r="V13">
            <v>18.666</v>
          </cell>
          <cell r="W13">
            <v>16.984999999999999</v>
          </cell>
          <cell r="X13">
            <v>8.8480000000000008</v>
          </cell>
          <cell r="Y13">
            <v>7.32</v>
          </cell>
          <cell r="Z13">
            <v>20.067</v>
          </cell>
          <cell r="AA13">
            <v>15.507</v>
          </cell>
          <cell r="AB13">
            <v>19.588999999999999</v>
          </cell>
          <cell r="AC13">
            <v>22.937000000000001</v>
          </cell>
          <cell r="AD13">
            <v>29.068000000000001</v>
          </cell>
          <cell r="AE13">
            <v>35.448999999999998</v>
          </cell>
          <cell r="AF13">
            <v>38.194000000000003</v>
          </cell>
          <cell r="AG13">
            <v>42.732999999999997</v>
          </cell>
          <cell r="AH13">
            <v>44.106999999999999</v>
          </cell>
          <cell r="AI13">
            <v>30.158999999999999</v>
          </cell>
          <cell r="AJ13">
            <v>33.066000000000003</v>
          </cell>
          <cell r="AK13">
            <v>28.574999999999999</v>
          </cell>
          <cell r="AL13">
            <v>33.003999999999998</v>
          </cell>
          <cell r="AM13">
            <v>35.511000000000003</v>
          </cell>
          <cell r="AN13">
            <v>34.975000000000001</v>
          </cell>
          <cell r="AO13">
            <v>34.335000000000001</v>
          </cell>
          <cell r="AP13">
            <v>33.61</v>
          </cell>
          <cell r="AQ13">
            <v>32.238999999999997</v>
          </cell>
          <cell r="AR13">
            <v>22.860818181818185</v>
          </cell>
        </row>
        <row r="14">
          <cell r="A14" t="str">
            <v>Bangladesh</v>
          </cell>
          <cell r="B14" t="str">
            <v>Gross national savings</v>
          </cell>
          <cell r="C14" t="str">
            <v>Percent of GDP</v>
          </cell>
          <cell r="E14" t="str">
            <v>Source: Bangladesh Bureau of Statistics Latest actual data: 2010 GDP valuation: Market prices Chain-weighted: No Primary domestic currency: Bangladesh taka Data last updated: 03/2012</v>
          </cell>
          <cell r="F14">
            <v>9.6859999999999999</v>
          </cell>
          <cell r="G14">
            <v>17.827999999999999</v>
          </cell>
          <cell r="H14">
            <v>17.57</v>
          </cell>
          <cell r="I14">
            <v>16.696000000000002</v>
          </cell>
          <cell r="J14">
            <v>16.46</v>
          </cell>
          <cell r="K14">
            <v>16.815000000000001</v>
          </cell>
          <cell r="L14">
            <v>16.489000000000001</v>
          </cell>
          <cell r="M14">
            <v>16.256</v>
          </cell>
          <cell r="N14">
            <v>16.766999999999999</v>
          </cell>
          <cell r="O14">
            <v>17.364999999999998</v>
          </cell>
          <cell r="P14">
            <v>18.678000000000001</v>
          </cell>
          <cell r="Q14">
            <v>19.472999999999999</v>
          </cell>
          <cell r="R14">
            <v>18.614999999999998</v>
          </cell>
          <cell r="S14">
            <v>18.391999999999999</v>
          </cell>
          <cell r="T14">
            <v>19.978999999999999</v>
          </cell>
          <cell r="U14">
            <v>20.584</v>
          </cell>
          <cell r="V14">
            <v>20.904</v>
          </cell>
          <cell r="W14">
            <v>21.68</v>
          </cell>
          <cell r="X14">
            <v>22.053999999999998</v>
          </cell>
          <cell r="Y14">
            <v>22.719000000000001</v>
          </cell>
          <cell r="Z14">
            <v>22.74</v>
          </cell>
          <cell r="AA14">
            <v>22.942</v>
          </cell>
          <cell r="AB14">
            <v>24.189</v>
          </cell>
          <cell r="AC14">
            <v>25.170999999999999</v>
          </cell>
          <cell r="AD14">
            <v>25.654</v>
          </cell>
          <cell r="AE14">
            <v>26.81</v>
          </cell>
          <cell r="AF14">
            <v>28.198</v>
          </cell>
          <cell r="AG14">
            <v>29.494</v>
          </cell>
          <cell r="AH14">
            <v>29.873999999999999</v>
          </cell>
          <cell r="AI14">
            <v>29.808</v>
          </cell>
          <cell r="AJ14">
            <v>29.157</v>
          </cell>
          <cell r="AK14">
            <v>26.716999999999999</v>
          </cell>
          <cell r="AL14">
            <v>25.442</v>
          </cell>
          <cell r="AM14">
            <v>26.617000000000001</v>
          </cell>
          <cell r="AN14">
            <v>28.161000000000001</v>
          </cell>
          <cell r="AO14">
            <v>29.183</v>
          </cell>
          <cell r="AP14">
            <v>29.952999999999999</v>
          </cell>
          <cell r="AQ14">
            <v>30.385000000000002</v>
          </cell>
          <cell r="AR14">
            <v>23.810545454545455</v>
          </cell>
        </row>
        <row r="15">
          <cell r="A15" t="str">
            <v>Barbados</v>
          </cell>
          <cell r="B15" t="str">
            <v>Gross national savings</v>
          </cell>
          <cell r="C15" t="str">
            <v>Percent of GDP</v>
          </cell>
          <cell r="E15" t="str">
            <v>Source: Central Bank Latest actual data: 2010 National accounts manual used: SNA 1993 GDP valuation: Factor costs Start/end months of reporting year: January/December Base year: 2000. GDP in current prices uses 2000 as base year, but GDP in constant price uses 1974 as base year. Chain-weighted: No Primary domestic currency: Barbados dollars Data last updated: 03/2012</v>
          </cell>
          <cell r="F15">
            <v>19.027000000000001</v>
          </cell>
          <cell r="G15">
            <v>12.694000000000001</v>
          </cell>
          <cell r="H15">
            <v>16.422000000000001</v>
          </cell>
          <cell r="I15">
            <v>13.385</v>
          </cell>
          <cell r="J15">
            <v>15.336</v>
          </cell>
          <cell r="K15">
            <v>14.093</v>
          </cell>
          <cell r="L15">
            <v>13.185</v>
          </cell>
          <cell r="M15">
            <v>10.973000000000001</v>
          </cell>
          <cell r="N15">
            <v>15.753</v>
          </cell>
          <cell r="O15">
            <v>16.908000000000001</v>
          </cell>
          <cell r="P15">
            <v>14.833</v>
          </cell>
          <cell r="Q15">
            <v>12.597</v>
          </cell>
          <cell r="R15">
            <v>15.744999999999999</v>
          </cell>
          <cell r="S15">
            <v>14.169</v>
          </cell>
          <cell r="T15">
            <v>18.132999999999999</v>
          </cell>
          <cell r="U15">
            <v>14.515000000000001</v>
          </cell>
          <cell r="V15">
            <v>15.627000000000001</v>
          </cell>
          <cell r="W15">
            <v>13.939</v>
          </cell>
          <cell r="X15">
            <v>17.344999999999999</v>
          </cell>
          <cell r="Y15">
            <v>15.135</v>
          </cell>
          <cell r="Z15">
            <v>14.039</v>
          </cell>
          <cell r="AA15">
            <v>12.510999999999999</v>
          </cell>
          <cell r="AB15">
            <v>12.616</v>
          </cell>
          <cell r="AC15">
            <v>13.654999999999999</v>
          </cell>
          <cell r="AD15">
            <v>9.4809999999999999</v>
          </cell>
          <cell r="AE15">
            <v>9.4359999999999999</v>
          </cell>
          <cell r="AF15">
            <v>13.93</v>
          </cell>
          <cell r="AG15">
            <v>16.806000000000001</v>
          </cell>
          <cell r="AH15">
            <v>7.6509999999999998</v>
          </cell>
          <cell r="AI15">
            <v>9.4469999999999992</v>
          </cell>
          <cell r="AJ15">
            <v>5.6369999999999996</v>
          </cell>
          <cell r="AK15">
            <v>3.915</v>
          </cell>
          <cell r="AL15">
            <v>5.9989999999999997</v>
          </cell>
          <cell r="AM15">
            <v>9.6340000000000003</v>
          </cell>
          <cell r="AN15">
            <v>11.227</v>
          </cell>
          <cell r="AO15">
            <v>12.308</v>
          </cell>
          <cell r="AP15">
            <v>13.331</v>
          </cell>
          <cell r="AQ15">
            <v>14.326000000000001</v>
          </cell>
          <cell r="AR15">
            <v>12.780090909090909</v>
          </cell>
        </row>
        <row r="16">
          <cell r="A16" t="str">
            <v>Belarus</v>
          </cell>
          <cell r="B16" t="str">
            <v>Gross national savings</v>
          </cell>
          <cell r="C16" t="str">
            <v>Percent of GDP</v>
          </cell>
          <cell r="E16" t="str">
            <v>Source: National Statistical Office. Formally, the National Statistical Committee of the Republic of Belarus Latest actual data: 2010. For quarterly data, latest actual is 2011Q3. Headline real GDP as of 2011Q4. National accounts manual used: ESA 1995 GDP valuation: Market prices Start/end months of reporting year: January/December Base year: 2009 Chain-weighted: Yes, from 2005 Primary domestic currency: Belarusian rubels Data last updated: 03/2012</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v>33.488999999999997</v>
          </cell>
          <cell r="S16">
            <v>60.527999999999999</v>
          </cell>
          <cell r="T16">
            <v>44.319000000000003</v>
          </cell>
          <cell r="U16">
            <v>22.414000000000001</v>
          </cell>
          <cell r="V16">
            <v>17.481000000000002</v>
          </cell>
          <cell r="W16">
            <v>19.039000000000001</v>
          </cell>
          <cell r="X16">
            <v>19.257000000000001</v>
          </cell>
          <cell r="Y16">
            <v>24.731999999999999</v>
          </cell>
          <cell r="Z16">
            <v>23.55</v>
          </cell>
          <cell r="AA16">
            <v>21.129000000000001</v>
          </cell>
          <cell r="AB16">
            <v>20.94</v>
          </cell>
          <cell r="AC16">
            <v>22.861999999999998</v>
          </cell>
          <cell r="AD16">
            <v>24.273</v>
          </cell>
          <cell r="AE16">
            <v>27.957000000000001</v>
          </cell>
          <cell r="AF16">
            <v>29.571000000000002</v>
          </cell>
          <cell r="AG16">
            <v>29.22</v>
          </cell>
          <cell r="AH16">
            <v>31.030999999999999</v>
          </cell>
          <cell r="AI16">
            <v>26.414000000000001</v>
          </cell>
          <cell r="AJ16">
            <v>27.355</v>
          </cell>
          <cell r="AK16">
            <v>27.359000000000002</v>
          </cell>
          <cell r="AL16">
            <v>30.12</v>
          </cell>
          <cell r="AM16">
            <v>30.038</v>
          </cell>
          <cell r="AN16">
            <v>30.088999999999999</v>
          </cell>
          <cell r="AO16">
            <v>30.167000000000002</v>
          </cell>
          <cell r="AP16">
            <v>30.013999999999999</v>
          </cell>
          <cell r="AQ16">
            <v>29.751999999999999</v>
          </cell>
          <cell r="AR16">
            <v>27.646000000000004</v>
          </cell>
        </row>
        <row r="17">
          <cell r="A17" t="str">
            <v>Belgium</v>
          </cell>
          <cell r="B17" t="str">
            <v>Gross national savings</v>
          </cell>
          <cell r="C17" t="str">
            <v>Percent of GDP</v>
          </cell>
          <cell r="E17" t="str">
            <v>Source: Central Bank. Data before 1995 were spliced with older series. Data from 1995 reflect current official series. Latest actual data: 2011 National accounts manual used: ESA 1995 GDP valuation: Market prices Start/end months of reporting year: January/December Base year: 2009 Chain-weighted: Yes, from 1995. Data before 1995 are spliced with older series. Primary domestic currency: Euros Data last updated: 03/2012</v>
          </cell>
          <cell r="F17">
            <v>19.602</v>
          </cell>
          <cell r="G17">
            <v>17.138000000000002</v>
          </cell>
          <cell r="H17">
            <v>16.332000000000001</v>
          </cell>
          <cell r="I17">
            <v>16.033000000000001</v>
          </cell>
          <cell r="J17">
            <v>17.279</v>
          </cell>
          <cell r="K17">
            <v>17.332999999999998</v>
          </cell>
          <cell r="L17">
            <v>18.431000000000001</v>
          </cell>
          <cell r="M17">
            <v>19.359000000000002</v>
          </cell>
          <cell r="N17">
            <v>21.858000000000001</v>
          </cell>
          <cell r="O17">
            <v>23.093</v>
          </cell>
          <cell r="P17">
            <v>23.279</v>
          </cell>
          <cell r="Q17">
            <v>22.391999999999999</v>
          </cell>
          <cell r="R17">
            <v>22.751000000000001</v>
          </cell>
          <cell r="S17">
            <v>24.02</v>
          </cell>
          <cell r="T17">
            <v>25.204999999999998</v>
          </cell>
          <cell r="U17">
            <v>26.088000000000001</v>
          </cell>
          <cell r="V17">
            <v>25.559000000000001</v>
          </cell>
          <cell r="W17">
            <v>26.521000000000001</v>
          </cell>
          <cell r="X17">
            <v>26.385000000000002</v>
          </cell>
          <cell r="Y17">
            <v>29.291</v>
          </cell>
          <cell r="Z17">
            <v>26.600999999999999</v>
          </cell>
          <cell r="AA17">
            <v>24.547000000000001</v>
          </cell>
          <cell r="AB17">
            <v>23.632999999999999</v>
          </cell>
          <cell r="AC17">
            <v>22.815000000000001</v>
          </cell>
          <cell r="AD17">
            <v>24.047999999999998</v>
          </cell>
          <cell r="AE17">
            <v>23.884</v>
          </cell>
          <cell r="AF17">
            <v>24.305</v>
          </cell>
          <cell r="AG17">
            <v>24.495000000000001</v>
          </cell>
          <cell r="AH17">
            <v>22.363</v>
          </cell>
          <cell r="AI17">
            <v>18.209</v>
          </cell>
          <cell r="AJ17">
            <v>21.652999999999999</v>
          </cell>
          <cell r="AK17">
            <v>21.123999999999999</v>
          </cell>
          <cell r="AL17">
            <v>21.376000000000001</v>
          </cell>
          <cell r="AM17">
            <v>21.966000000000001</v>
          </cell>
          <cell r="AN17">
            <v>22.638999999999999</v>
          </cell>
          <cell r="AO17">
            <v>23.158999999999999</v>
          </cell>
          <cell r="AP17">
            <v>23.603000000000002</v>
          </cell>
          <cell r="AQ17">
            <v>24.065000000000001</v>
          </cell>
          <cell r="AR17">
            <v>24.053090909090908</v>
          </cell>
        </row>
        <row r="18">
          <cell r="A18" t="str">
            <v>Belize</v>
          </cell>
          <cell r="B18" t="str">
            <v>Gross national savings</v>
          </cell>
          <cell r="C18" t="str">
            <v>Percent of GDP</v>
          </cell>
          <cell r="E18" t="str">
            <v>Source: National Statistical Office Latest actual data: 2010 National accounts manual used: SNA 1993 GDP valuation: Market prices Start/end months of reporting year: January/December Base year: 2000 Chain-weighted: No Primary domestic currency: Belize dollars Data last updated: 03/2012</v>
          </cell>
          <cell r="F18">
            <v>24.765000000000001</v>
          </cell>
          <cell r="G18">
            <v>25.388999999999999</v>
          </cell>
          <cell r="H18">
            <v>11.045999999999999</v>
          </cell>
          <cell r="I18">
            <v>13.651999999999999</v>
          </cell>
          <cell r="J18">
            <v>20.27</v>
          </cell>
          <cell r="K18">
            <v>34.514000000000003</v>
          </cell>
          <cell r="L18">
            <v>26.242000000000001</v>
          </cell>
          <cell r="M18">
            <v>29.623000000000001</v>
          </cell>
          <cell r="N18">
            <v>26.866</v>
          </cell>
          <cell r="O18">
            <v>25.306000000000001</v>
          </cell>
          <cell r="P18">
            <v>25.667000000000002</v>
          </cell>
          <cell r="Q18">
            <v>22.108000000000001</v>
          </cell>
          <cell r="R18">
            <v>22.343</v>
          </cell>
          <cell r="S18">
            <v>21.763999999999999</v>
          </cell>
          <cell r="T18">
            <v>15.04</v>
          </cell>
          <cell r="U18">
            <v>15.728</v>
          </cell>
          <cell r="V18">
            <v>12.045</v>
          </cell>
          <cell r="W18">
            <v>10.824999999999999</v>
          </cell>
          <cell r="X18">
            <v>9.2249999999999996</v>
          </cell>
          <cell r="Y18">
            <v>8.9619999999999997</v>
          </cell>
          <cell r="Z18">
            <v>13.074</v>
          </cell>
          <cell r="AA18">
            <v>5.6529999999999996</v>
          </cell>
          <cell r="AB18">
            <v>4.5469999999999997</v>
          </cell>
          <cell r="AC18">
            <v>3.274</v>
          </cell>
          <cell r="AD18">
            <v>4.24</v>
          </cell>
          <cell r="AE18">
            <v>8.0489999999999995</v>
          </cell>
          <cell r="AF18">
            <v>15.595000000000001</v>
          </cell>
          <cell r="AG18">
            <v>13.138</v>
          </cell>
          <cell r="AH18">
            <v>15.795999999999999</v>
          </cell>
          <cell r="AI18">
            <v>16.09</v>
          </cell>
          <cell r="AJ18">
            <v>14.923</v>
          </cell>
          <cell r="AK18">
            <v>17.38</v>
          </cell>
          <cell r="AL18">
            <v>15.952999999999999</v>
          </cell>
          <cell r="AM18">
            <v>15.558</v>
          </cell>
          <cell r="AN18">
            <v>15.321999999999999</v>
          </cell>
          <cell r="AO18">
            <v>15.023999999999999</v>
          </cell>
          <cell r="AP18">
            <v>14.452</v>
          </cell>
          <cell r="AQ18">
            <v>13.388999999999999</v>
          </cell>
          <cell r="AR18">
            <v>13.430272727272724</v>
          </cell>
        </row>
        <row r="19">
          <cell r="A19" t="str">
            <v>Benin</v>
          </cell>
          <cell r="B19" t="str">
            <v>Gross national savings</v>
          </cell>
          <cell r="C19" t="str">
            <v>Percent of GDP</v>
          </cell>
          <cell r="E19" t="str">
            <v>Source: National Statistical Office Latest actual data: 2010 National accounts manual used: SNA 1993 GDP valuation: Market prices Base year: 2000 Chain-weighted: No Primary domestic currency: CFA francs Data last updated: 03/2012</v>
          </cell>
          <cell r="F19">
            <v>27.562000000000001</v>
          </cell>
          <cell r="G19">
            <v>17.954000000000001</v>
          </cell>
          <cell r="H19">
            <v>2.7149999999999999</v>
          </cell>
          <cell r="I19">
            <v>0.91200000000000003</v>
          </cell>
          <cell r="J19">
            <v>7.9909999999999997</v>
          </cell>
          <cell r="K19">
            <v>4.5119999999999996</v>
          </cell>
          <cell r="L19">
            <v>6.3179999999999996</v>
          </cell>
          <cell r="M19">
            <v>6.3769999999999998</v>
          </cell>
          <cell r="N19">
            <v>7.2549999999999999</v>
          </cell>
          <cell r="O19">
            <v>9.4830000000000005</v>
          </cell>
          <cell r="P19">
            <v>13.01</v>
          </cell>
          <cell r="Q19">
            <v>13.205</v>
          </cell>
          <cell r="R19">
            <v>9.7910000000000004</v>
          </cell>
          <cell r="S19">
            <v>12.048</v>
          </cell>
          <cell r="T19">
            <v>15.292</v>
          </cell>
          <cell r="U19">
            <v>16.087</v>
          </cell>
          <cell r="V19">
            <v>13.476000000000001</v>
          </cell>
          <cell r="W19">
            <v>12.877000000000001</v>
          </cell>
          <cell r="X19">
            <v>13.519</v>
          </cell>
          <cell r="Y19">
            <v>11.912000000000001</v>
          </cell>
          <cell r="Z19">
            <v>14.85</v>
          </cell>
          <cell r="AA19">
            <v>14.804</v>
          </cell>
          <cell r="AB19">
            <v>10.065</v>
          </cell>
          <cell r="AC19">
            <v>9.7669999999999995</v>
          </cell>
          <cell r="AD19">
            <v>10.743</v>
          </cell>
          <cell r="AE19">
            <v>11.593999999999999</v>
          </cell>
          <cell r="AF19">
            <v>11.068</v>
          </cell>
          <cell r="AG19">
            <v>9.4239999999999995</v>
          </cell>
          <cell r="AH19">
            <v>10.052</v>
          </cell>
          <cell r="AI19">
            <v>11.872</v>
          </cell>
          <cell r="AJ19">
            <v>9.1219999999999999</v>
          </cell>
          <cell r="AK19">
            <v>9.7870000000000008</v>
          </cell>
          <cell r="AL19">
            <v>10.659000000000001</v>
          </cell>
          <cell r="AM19">
            <v>11.361000000000001</v>
          </cell>
          <cell r="AN19">
            <v>12.488</v>
          </cell>
          <cell r="AO19">
            <v>13.337999999999999</v>
          </cell>
          <cell r="AP19">
            <v>14.135</v>
          </cell>
          <cell r="AQ19">
            <v>14.606</v>
          </cell>
          <cell r="AR19">
            <v>12.01659090909091</v>
          </cell>
        </row>
        <row r="20">
          <cell r="A20" t="str">
            <v>Bhutan</v>
          </cell>
          <cell r="B20" t="str">
            <v>Gross national savings</v>
          </cell>
          <cell r="C20" t="str">
            <v>Percent of GDP</v>
          </cell>
          <cell r="E20" t="str">
            <v>Source: National Statistical Office Latest actual data: Fiscal year 2006/07. Data for 2007/08 is an advanced estimate. Notes: Fiscal year data converted to calendar year by staff. GDP valuation: Factor costs Start/end months of reporting year: January/December Base year: 2000. Nominal and real GDP are not measured in the same way and as a result, the GDP deflator is not equal to 100. Chain-weighted: No Primary domestic currency: Bhutanese ngultrum Data last updated: 02/2012</v>
          </cell>
          <cell r="F20">
            <v>7.9429999999999996</v>
          </cell>
          <cell r="G20">
            <v>7.0469999999999997</v>
          </cell>
          <cell r="H20">
            <v>9.2729999999999997</v>
          </cell>
          <cell r="I20">
            <v>8.43</v>
          </cell>
          <cell r="J20">
            <v>7.4329999999999998</v>
          </cell>
          <cell r="K20">
            <v>13.555</v>
          </cell>
          <cell r="L20">
            <v>8.9369999999999994</v>
          </cell>
          <cell r="M20">
            <v>16.963999999999999</v>
          </cell>
          <cell r="N20">
            <v>17.475999999999999</v>
          </cell>
          <cell r="O20">
            <v>23</v>
          </cell>
          <cell r="P20">
            <v>29.106999999999999</v>
          </cell>
          <cell r="Q20">
            <v>23.689</v>
          </cell>
          <cell r="R20">
            <v>18.155000000000001</v>
          </cell>
          <cell r="S20">
            <v>30.864999999999998</v>
          </cell>
          <cell r="T20">
            <v>42.249000000000002</v>
          </cell>
          <cell r="U20">
            <v>40.917999999999999</v>
          </cell>
          <cell r="V20">
            <v>33.64</v>
          </cell>
          <cell r="W20">
            <v>22.899000000000001</v>
          </cell>
          <cell r="X20">
            <v>19.719000000000001</v>
          </cell>
          <cell r="Y20">
            <v>21.52</v>
          </cell>
          <cell r="Z20">
            <v>25.385000000000002</v>
          </cell>
          <cell r="AA20">
            <v>38.459000000000003</v>
          </cell>
          <cell r="AB20">
            <v>38.414000000000001</v>
          </cell>
          <cell r="AC20">
            <v>38.000999999999998</v>
          </cell>
          <cell r="AD20">
            <v>36.368000000000002</v>
          </cell>
          <cell r="AE20">
            <v>29.62</v>
          </cell>
          <cell r="AF20">
            <v>41.218000000000004</v>
          </cell>
          <cell r="AG20">
            <v>37.658000000000001</v>
          </cell>
          <cell r="AH20">
            <v>32.823</v>
          </cell>
          <cell r="AI20">
            <v>36.442</v>
          </cell>
          <cell r="AJ20">
            <v>36.122</v>
          </cell>
          <cell r="AK20">
            <v>37.369</v>
          </cell>
          <cell r="AL20">
            <v>38.405999999999999</v>
          </cell>
          <cell r="AM20">
            <v>38.164999999999999</v>
          </cell>
          <cell r="AN20">
            <v>38.262</v>
          </cell>
          <cell r="AO20">
            <v>38.423999999999999</v>
          </cell>
          <cell r="AP20">
            <v>37.098999999999997</v>
          </cell>
          <cell r="AQ20" t="str">
            <v>n/a</v>
          </cell>
          <cell r="AR20">
            <v>32.301818181818177</v>
          </cell>
        </row>
        <row r="21">
          <cell r="A21" t="str">
            <v>Bolivia</v>
          </cell>
          <cell r="B21" t="str">
            <v>Gross national savings</v>
          </cell>
          <cell r="C21" t="str">
            <v>Percent of GDP</v>
          </cell>
          <cell r="E21" t="str">
            <v>Source: National Statistical Office Latest actual data: 2009 GDP valuation: Market prices Base year: 1990 Chain-weighted: No Primary domestic currency: Thousands of Bolivianos Data last updated: 04/2012</v>
          </cell>
          <cell r="F21">
            <v>15.473000000000001</v>
          </cell>
          <cell r="G21">
            <v>1.8049999999999999</v>
          </cell>
          <cell r="H21">
            <v>10.375</v>
          </cell>
          <cell r="I21">
            <v>5.0750000000000002</v>
          </cell>
          <cell r="J21">
            <v>16.777999999999999</v>
          </cell>
          <cell r="K21">
            <v>14.145</v>
          </cell>
          <cell r="L21">
            <v>5.4429999999999996</v>
          </cell>
          <cell r="M21">
            <v>2.306</v>
          </cell>
          <cell r="N21">
            <v>6.0060000000000002</v>
          </cell>
          <cell r="O21">
            <v>6.8230000000000004</v>
          </cell>
          <cell r="P21">
            <v>8.5120000000000005</v>
          </cell>
          <cell r="Q21">
            <v>10.795999999999999</v>
          </cell>
          <cell r="R21">
            <v>9.4550000000000001</v>
          </cell>
          <cell r="S21">
            <v>9.2560000000000002</v>
          </cell>
          <cell r="T21">
            <v>10.715999999999999</v>
          </cell>
          <cell r="U21">
            <v>10.238</v>
          </cell>
          <cell r="V21">
            <v>11.726000000000001</v>
          </cell>
          <cell r="W21">
            <v>12.646000000000001</v>
          </cell>
          <cell r="X21">
            <v>12.814</v>
          </cell>
          <cell r="Y21">
            <v>10.651999999999999</v>
          </cell>
          <cell r="Z21">
            <v>11.012</v>
          </cell>
          <cell r="AA21">
            <v>11.23</v>
          </cell>
          <cell r="AB21">
            <v>12.294</v>
          </cell>
          <cell r="AC21">
            <v>13.128</v>
          </cell>
          <cell r="AD21">
            <v>15.856999999999999</v>
          </cell>
          <cell r="AE21">
            <v>18.809000000000001</v>
          </cell>
          <cell r="AF21">
            <v>26.561</v>
          </cell>
          <cell r="AG21">
            <v>28.56</v>
          </cell>
          <cell r="AH21">
            <v>29.003</v>
          </cell>
          <cell r="AI21">
            <v>22.878</v>
          </cell>
          <cell r="AJ21">
            <v>24.986999999999998</v>
          </cell>
          <cell r="AK21">
            <v>23.972000000000001</v>
          </cell>
          <cell r="AL21">
            <v>22.323</v>
          </cell>
          <cell r="AM21">
            <v>21.452999999999999</v>
          </cell>
          <cell r="AN21">
            <v>20.882000000000001</v>
          </cell>
          <cell r="AO21">
            <v>20.686</v>
          </cell>
          <cell r="AP21">
            <v>20.766999999999999</v>
          </cell>
          <cell r="AQ21">
            <v>19.649000000000001</v>
          </cell>
          <cell r="AR21">
            <v>15.686454545454547</v>
          </cell>
        </row>
        <row r="22">
          <cell r="A22" t="str">
            <v>Bosnia and Herzegovina</v>
          </cell>
          <cell r="B22" t="str">
            <v>Gross national savings</v>
          </cell>
          <cell r="C22" t="str">
            <v>Percent of GDP</v>
          </cell>
          <cell r="E22" t="str">
            <v>Source: National Statistical Office. Authorities provided revised supply-side GDP data for the period 00-10 and demand -side GDP data for the period 04-10. Latest actual data: 2010 National accounts manual used: ESA 1995 GDP valuation: Market prices Start/end months of reporting year: January/December Base year: 2005 Chain-weighted: Yes, from 2000 Primary domestic currency: Convertible marka Data last updated: 03/2012</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v>27.088999999999999</v>
          </cell>
          <cell r="Y22">
            <v>18.579000000000001</v>
          </cell>
          <cell r="Z22">
            <v>20.315000000000001</v>
          </cell>
          <cell r="AA22">
            <v>13.058</v>
          </cell>
          <cell r="AB22">
            <v>10.452999999999999</v>
          </cell>
          <cell r="AC22">
            <v>9.2279999999999998</v>
          </cell>
          <cell r="AD22">
            <v>10.423</v>
          </cell>
          <cell r="AE22">
            <v>9.2040000000000006</v>
          </cell>
          <cell r="AF22">
            <v>12.558</v>
          </cell>
          <cell r="AG22">
            <v>15.742000000000001</v>
          </cell>
          <cell r="AH22">
            <v>14.207000000000001</v>
          </cell>
          <cell r="AI22">
            <v>14.65</v>
          </cell>
          <cell r="AJ22">
            <v>13.257999999999999</v>
          </cell>
          <cell r="AK22">
            <v>10.867000000000001</v>
          </cell>
          <cell r="AL22">
            <v>12.486000000000001</v>
          </cell>
          <cell r="AM22">
            <v>12.943</v>
          </cell>
          <cell r="AN22">
            <v>14.287000000000001</v>
          </cell>
          <cell r="AO22">
            <v>14.726000000000001</v>
          </cell>
          <cell r="AP22">
            <v>15.532999999999999</v>
          </cell>
          <cell r="AQ22">
            <v>15.853999999999999</v>
          </cell>
          <cell r="AR22">
            <v>14.259357142857141</v>
          </cell>
        </row>
        <row r="23">
          <cell r="A23" t="str">
            <v>Botswana</v>
          </cell>
          <cell r="B23" t="str">
            <v>Gross national savings</v>
          </cell>
          <cell r="C23" t="str">
            <v>Percent of GDP</v>
          </cell>
          <cell r="E23" t="str">
            <v>Source: National Statistical Office Latest actual data: 2010 National accounts manual used: SNA 1993 GDP valuation: Market prices Start/end months of reporting year: January/December Base year: 2000 Chain-weighted: No Primary domestic currency: Botswana pula Data last updated: 04/2012</v>
          </cell>
          <cell r="F23">
            <v>29.073</v>
          </cell>
          <cell r="G23">
            <v>26.129000000000001</v>
          </cell>
          <cell r="H23">
            <v>23.827000000000002</v>
          </cell>
          <cell r="I23">
            <v>25.398</v>
          </cell>
          <cell r="J23">
            <v>23.837</v>
          </cell>
          <cell r="K23">
            <v>28.542000000000002</v>
          </cell>
          <cell r="L23">
            <v>33.682000000000002</v>
          </cell>
          <cell r="M23">
            <v>34.383000000000003</v>
          </cell>
          <cell r="N23">
            <v>40.125999999999998</v>
          </cell>
          <cell r="O23">
            <v>45.595999999999997</v>
          </cell>
          <cell r="P23">
            <v>40.323</v>
          </cell>
          <cell r="Q23">
            <v>41.235999999999997</v>
          </cell>
          <cell r="R23">
            <v>40.725999999999999</v>
          </cell>
          <cell r="S23">
            <v>34.747</v>
          </cell>
          <cell r="T23">
            <v>29.678000000000001</v>
          </cell>
          <cell r="U23">
            <v>32.634</v>
          </cell>
          <cell r="V23">
            <v>38.340000000000003</v>
          </cell>
          <cell r="W23">
            <v>37.235999999999997</v>
          </cell>
          <cell r="X23">
            <v>37.439</v>
          </cell>
          <cell r="Y23">
            <v>34.497</v>
          </cell>
          <cell r="Z23">
            <v>41.420999999999999</v>
          </cell>
          <cell r="AA23">
            <v>35.682000000000002</v>
          </cell>
          <cell r="AB23">
            <v>30.187999999999999</v>
          </cell>
          <cell r="AC23">
            <v>35.713000000000001</v>
          </cell>
          <cell r="AD23">
            <v>36.191000000000003</v>
          </cell>
          <cell r="AE23">
            <v>41.42</v>
          </cell>
          <cell r="AF23">
            <v>41.243000000000002</v>
          </cell>
          <cell r="AG23">
            <v>40.811999999999998</v>
          </cell>
          <cell r="AH23">
            <v>37.634999999999998</v>
          </cell>
          <cell r="AI23">
            <v>24.78</v>
          </cell>
          <cell r="AJ23">
            <v>24.841000000000001</v>
          </cell>
          <cell r="AK23">
            <v>14.742000000000001</v>
          </cell>
          <cell r="AL23">
            <v>16.562000000000001</v>
          </cell>
          <cell r="AM23">
            <v>18.347999999999999</v>
          </cell>
          <cell r="AN23">
            <v>19.457000000000001</v>
          </cell>
          <cell r="AO23">
            <v>20.38</v>
          </cell>
          <cell r="AP23">
            <v>21.413</v>
          </cell>
          <cell r="AQ23">
            <v>22.646999999999998</v>
          </cell>
          <cell r="AR23">
            <v>35.069272727272725</v>
          </cell>
        </row>
        <row r="24">
          <cell r="A24" t="str">
            <v>Brazil</v>
          </cell>
          <cell r="B24" t="str">
            <v>Gross national savings</v>
          </cell>
          <cell r="C24" t="str">
            <v>Percent of GDP</v>
          </cell>
          <cell r="E24" t="str">
            <v>Source: National Statistical Office Latest actual data: 2011 GDP valuation: Market prices Start/end months of reporting year: January/December Base year: 1998 Chain-weighted: No Primary domestic currency: Brazilian reais Data last updated: 03/2012</v>
          </cell>
          <cell r="F24">
            <v>17.959</v>
          </cell>
          <cell r="G24">
            <v>18.568000000000001</v>
          </cell>
          <cell r="H24">
            <v>15.304</v>
          </cell>
          <cell r="I24">
            <v>13.262</v>
          </cell>
          <cell r="J24">
            <v>14.129</v>
          </cell>
          <cell r="K24">
            <v>17.995999999999999</v>
          </cell>
          <cell r="L24">
            <v>16.991</v>
          </cell>
          <cell r="M24">
            <v>21.814</v>
          </cell>
          <cell r="N24">
            <v>24.024999999999999</v>
          </cell>
          <cell r="O24">
            <v>24.991</v>
          </cell>
          <cell r="P24">
            <v>19.352</v>
          </cell>
          <cell r="Q24">
            <v>19.425000000000001</v>
          </cell>
          <cell r="R24">
            <v>20.507999999999999</v>
          </cell>
          <cell r="S24">
            <v>20.710999999999999</v>
          </cell>
          <cell r="T24">
            <v>21.837</v>
          </cell>
          <cell r="U24">
            <v>15.656000000000001</v>
          </cell>
          <cell r="V24">
            <v>17.04</v>
          </cell>
          <cell r="W24">
            <v>13.949</v>
          </cell>
          <cell r="X24">
            <v>13.084</v>
          </cell>
          <cell r="Y24">
            <v>12.06</v>
          </cell>
          <cell r="Z24">
            <v>14.49</v>
          </cell>
          <cell r="AA24">
            <v>13.840999999999999</v>
          </cell>
          <cell r="AB24">
            <v>14.686</v>
          </cell>
          <cell r="AC24">
            <v>16.527000000000001</v>
          </cell>
          <cell r="AD24">
            <v>18.876999999999999</v>
          </cell>
          <cell r="AE24">
            <v>17.792000000000002</v>
          </cell>
          <cell r="AF24">
            <v>18.007999999999999</v>
          </cell>
          <cell r="AG24">
            <v>18.440999999999999</v>
          </cell>
          <cell r="AH24">
            <v>18.986000000000001</v>
          </cell>
          <cell r="AI24">
            <v>16.34</v>
          </cell>
          <cell r="AJ24">
            <v>18.03</v>
          </cell>
          <cell r="AK24">
            <v>18.449000000000002</v>
          </cell>
          <cell r="AL24">
            <v>17.998000000000001</v>
          </cell>
          <cell r="AM24">
            <v>18.664000000000001</v>
          </cell>
          <cell r="AN24">
            <v>18.949000000000002</v>
          </cell>
          <cell r="AO24">
            <v>19.222999999999999</v>
          </cell>
          <cell r="AP24">
            <v>19.541</v>
          </cell>
          <cell r="AQ24">
            <v>20.151</v>
          </cell>
          <cell r="AR24">
            <v>17.185863636363635</v>
          </cell>
        </row>
        <row r="25">
          <cell r="A25" t="str">
            <v>Brunei Darussalam</v>
          </cell>
          <cell r="B25" t="str">
            <v>Gross national savings</v>
          </cell>
          <cell r="C25" t="str">
            <v>Percent of GDP</v>
          </cell>
        </row>
        <row r="26">
          <cell r="A26" t="str">
            <v>Bulgaria</v>
          </cell>
          <cell r="B26" t="str">
            <v>Gross national savings</v>
          </cell>
          <cell r="C26" t="str">
            <v>Percent of GDP</v>
          </cell>
          <cell r="E26" t="str">
            <v>Source: National Statistical Office Latest actual data: 2011 GDP valuation: Market prices Start/end months of reporting year: January/December Base year: 2005 Chain-weighted: Yes, from 2005 Primary domestic currency: Bulgarian leva Data last updated: 03/2012</v>
          </cell>
          <cell r="F26">
            <v>36.594999999999999</v>
          </cell>
          <cell r="G26">
            <v>36.603999999999999</v>
          </cell>
          <cell r="H26">
            <v>36.033999999999999</v>
          </cell>
          <cell r="I26">
            <v>36.030999999999999</v>
          </cell>
          <cell r="J26">
            <v>38.304000000000002</v>
          </cell>
          <cell r="K26">
            <v>34.445999999999998</v>
          </cell>
          <cell r="L26">
            <v>34.685000000000002</v>
          </cell>
          <cell r="M26">
            <v>32.671999999999997</v>
          </cell>
          <cell r="N26">
            <v>35.182000000000002</v>
          </cell>
          <cell r="O26">
            <v>31.978000000000002</v>
          </cell>
          <cell r="P26">
            <v>30.544</v>
          </cell>
          <cell r="Q26">
            <v>17.510000000000002</v>
          </cell>
          <cell r="R26">
            <v>10.334</v>
          </cell>
          <cell r="S26">
            <v>2.4249999999999998</v>
          </cell>
          <cell r="T26">
            <v>7.63</v>
          </cell>
          <cell r="U26">
            <v>14.715</v>
          </cell>
          <cell r="V26">
            <v>10.026999999999999</v>
          </cell>
          <cell r="W26">
            <v>21.11</v>
          </cell>
          <cell r="X26">
            <v>16.236999999999998</v>
          </cell>
          <cell r="Y26">
            <v>10.956</v>
          </cell>
          <cell r="Z26">
            <v>12.544</v>
          </cell>
          <cell r="AA26">
            <v>14.717000000000001</v>
          </cell>
          <cell r="AB26">
            <v>17.309000000000001</v>
          </cell>
          <cell r="AC26">
            <v>15.842000000000001</v>
          </cell>
          <cell r="AD26">
            <v>16.329000000000001</v>
          </cell>
          <cell r="AE26">
            <v>15.917</v>
          </cell>
          <cell r="AF26">
            <v>14.586</v>
          </cell>
          <cell r="AG26">
            <v>8.891</v>
          </cell>
          <cell r="AH26">
            <v>14.502000000000001</v>
          </cell>
          <cell r="AI26">
            <v>20.440000000000001</v>
          </cell>
          <cell r="AJ26">
            <v>21.568000000000001</v>
          </cell>
          <cell r="AK26">
            <v>25.004000000000001</v>
          </cell>
          <cell r="AL26">
            <v>25.564</v>
          </cell>
          <cell r="AM26">
            <v>25.081</v>
          </cell>
          <cell r="AN26">
            <v>25.431999999999999</v>
          </cell>
          <cell r="AO26">
            <v>24.922000000000001</v>
          </cell>
          <cell r="AP26">
            <v>24.234000000000002</v>
          </cell>
          <cell r="AQ26">
            <v>24.672000000000001</v>
          </cell>
          <cell r="AR26">
            <v>15.415318181818185</v>
          </cell>
        </row>
        <row r="27">
          <cell r="A27" t="str">
            <v>Burkina Faso</v>
          </cell>
          <cell r="B27" t="str">
            <v>Gross national savings</v>
          </cell>
          <cell r="C27" t="str">
            <v>Percent of GDP</v>
          </cell>
          <cell r="E27" t="str">
            <v>Source: National Statistical Office. The ministry of economy also provides estimates Latest actual data: 2010. INSD will update the antional accounts in April to include the latest actual of 2008 while 2009-2010 are estimates from the ministry of economy National accounts manual used: SNA 1993 GDP valuation: Market prices Start/end months of reporting year: January/December Base year: 1999 Chain-weighted: No Primary domestic currency: CFA francs Data last updated: 03/2012</v>
          </cell>
          <cell r="F27">
            <v>10.247</v>
          </cell>
          <cell r="G27">
            <v>13.367000000000001</v>
          </cell>
          <cell r="H27">
            <v>9.7149999999999999</v>
          </cell>
          <cell r="I27">
            <v>7.2160000000000002</v>
          </cell>
          <cell r="J27">
            <v>13.082000000000001</v>
          </cell>
          <cell r="K27">
            <v>16.606999999999999</v>
          </cell>
          <cell r="L27">
            <v>15.898999999999999</v>
          </cell>
          <cell r="M27">
            <v>13.343</v>
          </cell>
          <cell r="N27">
            <v>12.112</v>
          </cell>
          <cell r="O27">
            <v>17.204999999999998</v>
          </cell>
          <cell r="P27">
            <v>14.026999999999999</v>
          </cell>
          <cell r="Q27">
            <v>13.195</v>
          </cell>
          <cell r="R27">
            <v>14.041</v>
          </cell>
          <cell r="S27">
            <v>14.702</v>
          </cell>
          <cell r="T27">
            <v>19.006</v>
          </cell>
          <cell r="U27">
            <v>16.882000000000001</v>
          </cell>
          <cell r="V27">
            <v>15.09</v>
          </cell>
          <cell r="W27">
            <v>16.939</v>
          </cell>
          <cell r="X27">
            <v>18.376999999999999</v>
          </cell>
          <cell r="Y27">
            <v>13.606</v>
          </cell>
          <cell r="Z27">
            <v>3.4569999999999999</v>
          </cell>
          <cell r="AA27">
            <v>1.7370000000000001</v>
          </cell>
          <cell r="AB27">
            <v>5.508</v>
          </cell>
          <cell r="AC27">
            <v>8.0709999999999997</v>
          </cell>
          <cell r="AD27">
            <v>5.2249999999999996</v>
          </cell>
          <cell r="AE27">
            <v>8.7100000000000009</v>
          </cell>
          <cell r="AF27">
            <v>7.2789999999999999</v>
          </cell>
          <cell r="AG27">
            <v>10.641</v>
          </cell>
          <cell r="AH27">
            <v>8.9570000000000007</v>
          </cell>
          <cell r="AI27">
            <v>12.308</v>
          </cell>
          <cell r="AJ27">
            <v>15.391</v>
          </cell>
          <cell r="AK27">
            <v>11.231</v>
          </cell>
          <cell r="AL27">
            <v>5.5179999999999998</v>
          </cell>
          <cell r="AM27">
            <v>8.6430000000000007</v>
          </cell>
          <cell r="AN27">
            <v>8.1839999999999993</v>
          </cell>
          <cell r="AO27">
            <v>8.64</v>
          </cell>
          <cell r="AP27">
            <v>9.5749999999999993</v>
          </cell>
          <cell r="AQ27">
            <v>10.329000000000001</v>
          </cell>
          <cell r="AR27">
            <v>11.562727272727271</v>
          </cell>
        </row>
        <row r="28">
          <cell r="A28" t="str">
            <v>Burundi</v>
          </cell>
          <cell r="B28" t="str">
            <v>Gross national savings</v>
          </cell>
          <cell r="C28" t="str">
            <v>Percent of GDP</v>
          </cell>
          <cell r="E28" t="str">
            <v>Source: National Statistical Office Latest actual data: 2009. No official national accounts data have been published since 1998. GDP valuation: Market prices Base year: 2000 Chain-weighted: No Primary domestic currency: Burundi francs Data last updated: 03/2012</v>
          </cell>
          <cell r="F28">
            <v>3.7930000000000001</v>
          </cell>
          <cell r="G28">
            <v>8.02</v>
          </cell>
          <cell r="H28">
            <v>1.518</v>
          </cell>
          <cell r="I28">
            <v>8.4049999999999994</v>
          </cell>
          <cell r="J28">
            <v>5.14</v>
          </cell>
          <cell r="K28">
            <v>5.7089999999999996</v>
          </cell>
          <cell r="L28">
            <v>7.2569999999999997</v>
          </cell>
          <cell r="M28">
            <v>4.3410000000000002</v>
          </cell>
          <cell r="N28">
            <v>4.319</v>
          </cell>
          <cell r="O28">
            <v>6.1029999999999998</v>
          </cell>
          <cell r="P28">
            <v>-3.8069999999999999</v>
          </cell>
          <cell r="Q28">
            <v>3.3180000000000001</v>
          </cell>
          <cell r="R28">
            <v>2.1869999999999998</v>
          </cell>
          <cell r="S28">
            <v>8.2349999999999994</v>
          </cell>
          <cell r="T28">
            <v>5.8810000000000002</v>
          </cell>
          <cell r="U28">
            <v>6.0670000000000002</v>
          </cell>
          <cell r="V28">
            <v>2.573</v>
          </cell>
          <cell r="W28">
            <v>4.8529999999999998</v>
          </cell>
          <cell r="X28">
            <v>0.26300000000000001</v>
          </cell>
          <cell r="Y28">
            <v>0.72099999999999997</v>
          </cell>
          <cell r="Z28">
            <v>-4.2370000000000001</v>
          </cell>
          <cell r="AA28">
            <v>0.96099999999999997</v>
          </cell>
          <cell r="AB28">
            <v>1.343</v>
          </cell>
          <cell r="AC28">
            <v>4.6890000000000001</v>
          </cell>
          <cell r="AD28">
            <v>5.0039999999999996</v>
          </cell>
          <cell r="AE28">
            <v>3.2610000000000001</v>
          </cell>
          <cell r="AF28">
            <v>-8.7919999999999998</v>
          </cell>
          <cell r="AG28">
            <v>12.228</v>
          </cell>
          <cell r="AH28">
            <v>16.928000000000001</v>
          </cell>
          <cell r="AI28">
            <v>7.34</v>
          </cell>
          <cell r="AJ28">
            <v>8.1140000000000008</v>
          </cell>
          <cell r="AK28">
            <v>7.7380000000000004</v>
          </cell>
          <cell r="AL28">
            <v>7.3789999999999996</v>
          </cell>
          <cell r="AM28">
            <v>12.372</v>
          </cell>
          <cell r="AN28">
            <v>13.989000000000001</v>
          </cell>
          <cell r="AO28">
            <v>12.772</v>
          </cell>
          <cell r="AP28">
            <v>12.881</v>
          </cell>
          <cell r="AQ28">
            <v>13.127000000000001</v>
          </cell>
          <cell r="AR28">
            <v>3.857636363636364</v>
          </cell>
        </row>
        <row r="29">
          <cell r="A29" t="str">
            <v>Cambodia</v>
          </cell>
          <cell r="B29" t="str">
            <v>Gross national savings</v>
          </cell>
          <cell r="C29" t="str">
            <v>Percent of GDP</v>
          </cell>
          <cell r="E29" t="str">
            <v>Source: National Statistical Office Latest actual data: 2011. The authorities' published data is up to 2010. National accounts data for 2011 is Staff's estimates. National accounts manual used: SNA 1993 GDP valuation: Market prices Start/end months of reporting year: January/December Base year: 2000 Chain-weighted: No Primary domestic currency: Cambodian riels Data last updated: 03/2012</v>
          </cell>
          <cell r="F29" t="str">
            <v>n/a</v>
          </cell>
          <cell r="G29" t="str">
            <v>n/a</v>
          </cell>
          <cell r="H29" t="str">
            <v>n/a</v>
          </cell>
          <cell r="I29" t="str">
            <v>n/a</v>
          </cell>
          <cell r="J29" t="str">
            <v>n/a</v>
          </cell>
          <cell r="K29" t="str">
            <v>n/a</v>
          </cell>
          <cell r="L29">
            <v>-41.531999999999996</v>
          </cell>
          <cell r="M29">
            <v>0.44900000000000001</v>
          </cell>
          <cell r="N29">
            <v>0.6</v>
          </cell>
          <cell r="O29">
            <v>1.355</v>
          </cell>
          <cell r="P29">
            <v>5.3380000000000001</v>
          </cell>
          <cell r="Q29">
            <v>7.7450000000000001</v>
          </cell>
          <cell r="R29">
            <v>10.548</v>
          </cell>
          <cell r="S29">
            <v>9.3559999999999999</v>
          </cell>
          <cell r="T29">
            <v>11.226000000000001</v>
          </cell>
          <cell r="U29">
            <v>9.4689999999999994</v>
          </cell>
          <cell r="V29">
            <v>14.455</v>
          </cell>
          <cell r="W29">
            <v>14.766</v>
          </cell>
          <cell r="X29">
            <v>5.9210000000000003</v>
          </cell>
          <cell r="Y29">
            <v>11.96</v>
          </cell>
          <cell r="Z29">
            <v>14.71</v>
          </cell>
          <cell r="AA29">
            <v>17.600000000000001</v>
          </cell>
          <cell r="AB29">
            <v>17.602</v>
          </cell>
          <cell r="AC29">
            <v>18.504000000000001</v>
          </cell>
          <cell r="AD29">
            <v>15.656000000000001</v>
          </cell>
          <cell r="AE29">
            <v>16.414999999999999</v>
          </cell>
          <cell r="AF29">
            <v>21.872</v>
          </cell>
          <cell r="AG29">
            <v>20.315999999999999</v>
          </cell>
          <cell r="AH29">
            <v>14.977</v>
          </cell>
          <cell r="AI29">
            <v>12.545</v>
          </cell>
          <cell r="AJ29">
            <v>14.532</v>
          </cell>
          <cell r="AK29">
            <v>13.367000000000001</v>
          </cell>
          <cell r="AL29">
            <v>13.425000000000001</v>
          </cell>
          <cell r="AM29">
            <v>13.773999999999999</v>
          </cell>
          <cell r="AN29">
            <v>14.465999999999999</v>
          </cell>
          <cell r="AO29">
            <v>15.564</v>
          </cell>
          <cell r="AP29">
            <v>16.741</v>
          </cell>
          <cell r="AQ29">
            <v>17.295000000000002</v>
          </cell>
          <cell r="AR29">
            <v>13.585454545454548</v>
          </cell>
        </row>
        <row r="30">
          <cell r="A30" t="str">
            <v>Cameroon</v>
          </cell>
          <cell r="B30" t="str">
            <v>Gross national savings</v>
          </cell>
          <cell r="C30" t="str">
            <v>Percent of GDP</v>
          </cell>
          <cell r="E30" t="str">
            <v>Source: National Statistical Office Latest actual data: 2010 Notes: The percent changes in 2002 are calculated over a period of 18 months, reflecting a change in the fiscal year cycle (from July-June to January-December). National accounts manual used: SNA 1993 GDP valuation: Market prices Start/end months of reporting year: January/December Base year: 2000 Chain-weighted: No Primary domestic currency: CFA francs Data last updated: 03/2012</v>
          </cell>
          <cell r="F30">
            <v>18.004999999999999</v>
          </cell>
          <cell r="G30">
            <v>20.350999999999999</v>
          </cell>
          <cell r="H30">
            <v>17.942</v>
          </cell>
          <cell r="I30">
            <v>21.978000000000002</v>
          </cell>
          <cell r="J30">
            <v>24.292000000000002</v>
          </cell>
          <cell r="K30">
            <v>17.257000000000001</v>
          </cell>
          <cell r="L30">
            <v>17.949000000000002</v>
          </cell>
          <cell r="M30">
            <v>14.106</v>
          </cell>
          <cell r="N30">
            <v>14.103999999999999</v>
          </cell>
          <cell r="O30">
            <v>13.653</v>
          </cell>
          <cell r="P30">
            <v>14.281000000000001</v>
          </cell>
          <cell r="Q30">
            <v>14.298999999999999</v>
          </cell>
          <cell r="R30">
            <v>13.103</v>
          </cell>
          <cell r="S30">
            <v>9.8680000000000003</v>
          </cell>
          <cell r="T30">
            <v>9.8789999999999996</v>
          </cell>
          <cell r="U30">
            <v>11.994999999999999</v>
          </cell>
          <cell r="V30">
            <v>9.9589999999999996</v>
          </cell>
          <cell r="W30">
            <v>11.77</v>
          </cell>
          <cell r="X30">
            <v>13.233000000000001</v>
          </cell>
          <cell r="Y30">
            <v>12.694000000000001</v>
          </cell>
          <cell r="Z30">
            <v>12.97</v>
          </cell>
          <cell r="AA30">
            <v>12.945</v>
          </cell>
          <cell r="AB30">
            <v>15.05</v>
          </cell>
          <cell r="AC30">
            <v>15.500999999999999</v>
          </cell>
          <cell r="AD30">
            <v>17.010000000000002</v>
          </cell>
          <cell r="AE30">
            <v>13.364000000000001</v>
          </cell>
          <cell r="AF30">
            <v>15.86</v>
          </cell>
          <cell r="AG30">
            <v>16.419</v>
          </cell>
          <cell r="AH30">
            <v>16.346</v>
          </cell>
          <cell r="AI30">
            <v>12.696</v>
          </cell>
          <cell r="AJ30">
            <v>13.288</v>
          </cell>
          <cell r="AK30">
            <v>14.843</v>
          </cell>
          <cell r="AL30">
            <v>14.263</v>
          </cell>
          <cell r="AM30">
            <v>16.13</v>
          </cell>
          <cell r="AN30">
            <v>16.619</v>
          </cell>
          <cell r="AO30">
            <v>17.183</v>
          </cell>
          <cell r="AP30">
            <v>17.452999999999999</v>
          </cell>
          <cell r="AQ30">
            <v>18.001000000000001</v>
          </cell>
          <cell r="AR30">
            <v>13.516954545454547</v>
          </cell>
        </row>
        <row r="31">
          <cell r="A31" t="str">
            <v>Canada</v>
          </cell>
          <cell r="B31" t="str">
            <v>Gross national savings</v>
          </cell>
          <cell r="C31" t="str">
            <v>Percent of GDP</v>
          </cell>
          <cell r="E31" t="str">
            <v>Source: National Statistical Office Latest actual data: 2011 GDP valuation: Market prices Start/end months of reporting year: January/December Base year: 2002 Chain-weighted: Yes, from 1980 Primary domestic currency: Canadian dollars Data last updated: 04/2012</v>
          </cell>
          <cell r="F31">
            <v>22.576000000000001</v>
          </cell>
          <cell r="G31">
            <v>23.013999999999999</v>
          </cell>
          <cell r="H31">
            <v>20.038</v>
          </cell>
          <cell r="I31">
            <v>19.530999999999999</v>
          </cell>
          <cell r="J31">
            <v>20.350000000000001</v>
          </cell>
          <cell r="K31">
            <v>19.977</v>
          </cell>
          <cell r="L31">
            <v>18.367000000000001</v>
          </cell>
          <cell r="M31">
            <v>19.495999999999999</v>
          </cell>
          <cell r="N31">
            <v>20.814</v>
          </cell>
          <cell r="O31">
            <v>19.832000000000001</v>
          </cell>
          <cell r="P31">
            <v>17.317</v>
          </cell>
          <cell r="Q31">
            <v>14.694000000000001</v>
          </cell>
          <cell r="R31">
            <v>13.199</v>
          </cell>
          <cell r="S31">
            <v>13.741</v>
          </cell>
          <cell r="T31">
            <v>16.058</v>
          </cell>
          <cell r="U31">
            <v>18.202999999999999</v>
          </cell>
          <cell r="V31">
            <v>18.760999999999999</v>
          </cell>
          <cell r="W31">
            <v>19.620999999999999</v>
          </cell>
          <cell r="X31">
            <v>19.071999999999999</v>
          </cell>
          <cell r="Y31">
            <v>20.68</v>
          </cell>
          <cell r="Z31">
            <v>23.623000000000001</v>
          </cell>
          <cell r="AA31">
            <v>22.158000000000001</v>
          </cell>
          <cell r="AB31">
            <v>21.007000000000001</v>
          </cell>
          <cell r="AC31">
            <v>21.199000000000002</v>
          </cell>
          <cell r="AD31">
            <v>23.036000000000001</v>
          </cell>
          <cell r="AE31">
            <v>23.962</v>
          </cell>
          <cell r="AF31">
            <v>24.431000000000001</v>
          </cell>
          <cell r="AG31">
            <v>24.076000000000001</v>
          </cell>
          <cell r="AH31">
            <v>23.568999999999999</v>
          </cell>
          <cell r="AI31">
            <v>17.908000000000001</v>
          </cell>
          <cell r="AJ31">
            <v>19.071999999999999</v>
          </cell>
          <cell r="AK31">
            <v>20.004999999999999</v>
          </cell>
          <cell r="AL31">
            <v>20.552</v>
          </cell>
          <cell r="AM31">
            <v>20.974</v>
          </cell>
          <cell r="AN31">
            <v>21.29</v>
          </cell>
          <cell r="AO31">
            <v>21.643999999999998</v>
          </cell>
          <cell r="AP31">
            <v>21.9</v>
          </cell>
          <cell r="AQ31">
            <v>22.077999999999999</v>
          </cell>
          <cell r="AR31">
            <v>19.790545454545455</v>
          </cell>
        </row>
        <row r="32">
          <cell r="A32" t="str">
            <v>Cape Verde</v>
          </cell>
          <cell r="B32" t="str">
            <v>Gross national savings</v>
          </cell>
          <cell r="C32" t="str">
            <v>Percent of GDP</v>
          </cell>
          <cell r="E32" t="str">
            <v>Source: National Statistical Office Latest actual data: 2008 National accounts manual used: SNA 1993 GDP valuation: Market prices Start/end months of reporting year: January/December Base year: 1980 Chain-weighted: No Primary domestic currency: Cape Verde escudos Data last updated: 03/2012</v>
          </cell>
          <cell r="F32">
            <v>-107.364</v>
          </cell>
          <cell r="G32">
            <v>-102.69499999999999</v>
          </cell>
          <cell r="H32">
            <v>45.307000000000002</v>
          </cell>
          <cell r="I32">
            <v>44.457999999999998</v>
          </cell>
          <cell r="J32">
            <v>42.292000000000002</v>
          </cell>
          <cell r="K32">
            <v>40.837000000000003</v>
          </cell>
          <cell r="L32">
            <v>22.96</v>
          </cell>
          <cell r="M32">
            <v>28.736999999999998</v>
          </cell>
          <cell r="N32">
            <v>21.138000000000002</v>
          </cell>
          <cell r="O32">
            <v>22.995000000000001</v>
          </cell>
          <cell r="P32">
            <v>20.251000000000001</v>
          </cell>
          <cell r="Q32">
            <v>15.475</v>
          </cell>
          <cell r="R32">
            <v>25.321000000000002</v>
          </cell>
          <cell r="S32">
            <v>21.571000000000002</v>
          </cell>
          <cell r="T32">
            <v>24.068999999999999</v>
          </cell>
          <cell r="U32">
            <v>19.28</v>
          </cell>
          <cell r="V32">
            <v>29.068000000000001</v>
          </cell>
          <cell r="W32">
            <v>34.488</v>
          </cell>
          <cell r="X32">
            <v>20.152999999999999</v>
          </cell>
          <cell r="Y32">
            <v>23.77</v>
          </cell>
          <cell r="Z32">
            <v>19.864999999999998</v>
          </cell>
          <cell r="AA32">
            <v>21.077999999999999</v>
          </cell>
          <cell r="AB32">
            <v>24.68</v>
          </cell>
          <cell r="AC32">
            <v>19.873999999999999</v>
          </cell>
          <cell r="AD32">
            <v>25.138000000000002</v>
          </cell>
          <cell r="AE32">
            <v>32.533000000000001</v>
          </cell>
          <cell r="AF32">
            <v>32.646000000000001</v>
          </cell>
          <cell r="AG32">
            <v>32.259</v>
          </cell>
          <cell r="AH32">
            <v>30.521999999999998</v>
          </cell>
          <cell r="AI32">
            <v>23.423999999999999</v>
          </cell>
          <cell r="AJ32">
            <v>25.337</v>
          </cell>
          <cell r="AK32">
            <v>24.065000000000001</v>
          </cell>
          <cell r="AL32">
            <v>22.547999999999998</v>
          </cell>
          <cell r="AM32">
            <v>24.233000000000001</v>
          </cell>
          <cell r="AN32">
            <v>25.997</v>
          </cell>
          <cell r="AO32">
            <v>25.152999999999999</v>
          </cell>
          <cell r="AP32">
            <v>25.956</v>
          </cell>
          <cell r="AQ32">
            <v>26.189</v>
          </cell>
          <cell r="AR32">
            <v>24.766681818181823</v>
          </cell>
        </row>
        <row r="33">
          <cell r="A33" t="str">
            <v>Central African Republic</v>
          </cell>
          <cell r="B33" t="str">
            <v>Gross national savings</v>
          </cell>
          <cell r="C33" t="str">
            <v>Percent of GDP</v>
          </cell>
          <cell r="E33" t="str">
            <v>Source: National Statistical Office Latest actual data: 2010 National accounts manual used: SNA 1993 GDP valuation: Market prices Start/end months of reporting year: January/December Base year: 2000 Chain-weighted: No Primary domestic currency: CFA francs Data last updated: 03/2012</v>
          </cell>
          <cell r="F33">
            <v>-2.84</v>
          </cell>
          <cell r="G33">
            <v>5.1820000000000004</v>
          </cell>
          <cell r="H33">
            <v>-7.3920000000000003</v>
          </cell>
          <cell r="I33">
            <v>-1.012</v>
          </cell>
          <cell r="J33">
            <v>0.54700000000000004</v>
          </cell>
          <cell r="K33">
            <v>9.7769999999999992</v>
          </cell>
          <cell r="L33">
            <v>12.69</v>
          </cell>
          <cell r="M33">
            <v>6.7619999999999996</v>
          </cell>
          <cell r="N33">
            <v>7.306</v>
          </cell>
          <cell r="O33">
            <v>9.2899999999999991</v>
          </cell>
          <cell r="P33">
            <v>8.4770000000000003</v>
          </cell>
          <cell r="Q33">
            <v>7.8659999999999997</v>
          </cell>
          <cell r="R33">
            <v>-0.14299999999999999</v>
          </cell>
          <cell r="S33">
            <v>4.4930000000000003</v>
          </cell>
          <cell r="T33">
            <v>9.5</v>
          </cell>
          <cell r="U33">
            <v>6.827</v>
          </cell>
          <cell r="V33">
            <v>2.6030000000000002</v>
          </cell>
          <cell r="W33">
            <v>4.3140000000000001</v>
          </cell>
          <cell r="X33">
            <v>5.1109999999999998</v>
          </cell>
          <cell r="Y33">
            <v>10.256</v>
          </cell>
          <cell r="Z33">
            <v>8.6080000000000005</v>
          </cell>
          <cell r="AA33">
            <v>6.8920000000000003</v>
          </cell>
          <cell r="AB33">
            <v>7.8079999999999998</v>
          </cell>
          <cell r="AC33">
            <v>4.1429999999999998</v>
          </cell>
          <cell r="AD33">
            <v>5.0540000000000003</v>
          </cell>
          <cell r="AE33">
            <v>3.2469999999999999</v>
          </cell>
          <cell r="AF33">
            <v>7.1470000000000002</v>
          </cell>
          <cell r="AG33">
            <v>4.4530000000000003</v>
          </cell>
          <cell r="AH33">
            <v>2.8730000000000002</v>
          </cell>
          <cell r="AI33">
            <v>5.0860000000000003</v>
          </cell>
          <cell r="AJ33">
            <v>5.1260000000000003</v>
          </cell>
          <cell r="AK33">
            <v>5.492</v>
          </cell>
          <cell r="AL33">
            <v>6.5049999999999999</v>
          </cell>
          <cell r="AM33">
            <v>9.1470000000000002</v>
          </cell>
          <cell r="AN33">
            <v>10.539</v>
          </cell>
          <cell r="AO33">
            <v>11.76</v>
          </cell>
          <cell r="AP33">
            <v>13.067</v>
          </cell>
          <cell r="AQ33">
            <v>13.984999999999999</v>
          </cell>
          <cell r="AR33">
            <v>5.6924090909090914</v>
          </cell>
        </row>
        <row r="34">
          <cell r="A34" t="str">
            <v>Chad</v>
          </cell>
          <cell r="B34" t="str">
            <v>Gross national savings</v>
          </cell>
          <cell r="C34" t="str">
            <v>Percent of GDP</v>
          </cell>
          <cell r="E34" t="str">
            <v>Source: Central Bank Latest actual data: 2010 National accounts manual used: Unknown GDP valuation: Market prices Start/end months of reporting year: January/December Base year: 1995 Chain-weighted: No Primary domestic currency: CFA francs Data last updated: 03/2012</v>
          </cell>
          <cell r="F34">
            <v>11.266</v>
          </cell>
          <cell r="G34">
            <v>4.3620000000000001</v>
          </cell>
          <cell r="H34">
            <v>3.1930000000000001</v>
          </cell>
          <cell r="I34">
            <v>3.5739999999999998</v>
          </cell>
          <cell r="J34">
            <v>3.7120000000000002</v>
          </cell>
          <cell r="K34">
            <v>0.83499999999999996</v>
          </cell>
          <cell r="L34">
            <v>-3.0139999999999998</v>
          </cell>
          <cell r="M34">
            <v>0.746</v>
          </cell>
          <cell r="N34">
            <v>4.8659999999999997</v>
          </cell>
          <cell r="O34">
            <v>-1.8520000000000001</v>
          </cell>
          <cell r="P34">
            <v>0.38800000000000001</v>
          </cell>
          <cell r="Q34">
            <v>1.726</v>
          </cell>
          <cell r="R34">
            <v>-0.623</v>
          </cell>
          <cell r="S34">
            <v>-11.159000000000001</v>
          </cell>
          <cell r="T34">
            <v>11.006</v>
          </cell>
          <cell r="U34">
            <v>5.6980000000000004</v>
          </cell>
          <cell r="V34">
            <v>12.15</v>
          </cell>
          <cell r="W34">
            <v>9.6319999999999997</v>
          </cell>
          <cell r="X34">
            <v>6.4219999999999997</v>
          </cell>
          <cell r="Y34">
            <v>5.6289999999999996</v>
          </cell>
          <cell r="Z34">
            <v>5.0460000000000003</v>
          </cell>
          <cell r="AA34">
            <v>-1.5149999999999999</v>
          </cell>
          <cell r="AB34">
            <v>-53.558999999999997</v>
          </cell>
          <cell r="AC34">
            <v>-14.483000000000001</v>
          </cell>
          <cell r="AD34">
            <v>-20.837</v>
          </cell>
          <cell r="AE34">
            <v>25.149000000000001</v>
          </cell>
          <cell r="AF34">
            <v>32.844000000000001</v>
          </cell>
          <cell r="AG34">
            <v>38.091999999999999</v>
          </cell>
          <cell r="AH34">
            <v>36.036999999999999</v>
          </cell>
          <cell r="AI34">
            <v>32.92</v>
          </cell>
          <cell r="AJ34">
            <v>38.896000000000001</v>
          </cell>
          <cell r="AK34">
            <v>18.760999999999999</v>
          </cell>
          <cell r="AL34">
            <v>12.502000000000001</v>
          </cell>
          <cell r="AM34">
            <v>25.22</v>
          </cell>
          <cell r="AN34">
            <v>22.388999999999999</v>
          </cell>
          <cell r="AO34">
            <v>21.443999999999999</v>
          </cell>
          <cell r="AP34">
            <v>20.838999999999999</v>
          </cell>
          <cell r="AQ34">
            <v>20.885000000000002</v>
          </cell>
          <cell r="AR34">
            <v>8.1009090909090915</v>
          </cell>
        </row>
        <row r="35">
          <cell r="A35" t="str">
            <v>Chile</v>
          </cell>
          <cell r="B35" t="str">
            <v>Gross national savings</v>
          </cell>
          <cell r="C35" t="str">
            <v>Percent of GDP</v>
          </cell>
          <cell r="E35" t="str">
            <v>Source: Central Bank Latest actual data: 2011 GDP valuation: Market prices Start/end months of reporting year: January/December Base year: 2008 Chain-weighted: Yes, from 2003 Primary domestic currency: Chilean pesos Data last updated: 04/2012</v>
          </cell>
          <cell r="F35">
            <v>12.545</v>
          </cell>
          <cell r="G35">
            <v>7.984</v>
          </cell>
          <cell r="H35">
            <v>1.488</v>
          </cell>
          <cell r="I35">
            <v>4.141</v>
          </cell>
          <cell r="J35">
            <v>2.3290000000000002</v>
          </cell>
          <cell r="K35">
            <v>8.1039999999999992</v>
          </cell>
          <cell r="L35">
            <v>10.766</v>
          </cell>
          <cell r="M35">
            <v>17.736999999999998</v>
          </cell>
          <cell r="N35">
            <v>21.045999999999999</v>
          </cell>
          <cell r="O35">
            <v>30.297999999999998</v>
          </cell>
          <cell r="P35">
            <v>21.74</v>
          </cell>
          <cell r="Q35">
            <v>22.861999999999998</v>
          </cell>
          <cell r="R35">
            <v>20.395</v>
          </cell>
          <cell r="S35">
            <v>21.853999999999999</v>
          </cell>
          <cell r="T35">
            <v>20.163</v>
          </cell>
          <cell r="U35">
            <v>24.77</v>
          </cell>
          <cell r="V35">
            <v>25.140999999999998</v>
          </cell>
          <cell r="W35">
            <v>25.097000000000001</v>
          </cell>
          <cell r="X35">
            <v>24.111999999999998</v>
          </cell>
          <cell r="Y35">
            <v>22.745000000000001</v>
          </cell>
          <cell r="Z35">
            <v>23.478000000000002</v>
          </cell>
          <cell r="AA35">
            <v>23.003</v>
          </cell>
          <cell r="AB35">
            <v>23.224</v>
          </cell>
          <cell r="AC35">
            <v>20.821000000000002</v>
          </cell>
          <cell r="AD35">
            <v>22.843</v>
          </cell>
          <cell r="AE35">
            <v>23.524000000000001</v>
          </cell>
          <cell r="AF35">
            <v>25.28</v>
          </cell>
          <cell r="AG35">
            <v>24.716000000000001</v>
          </cell>
          <cell r="AH35">
            <v>22.353999999999999</v>
          </cell>
          <cell r="AI35">
            <v>22.277999999999999</v>
          </cell>
          <cell r="AJ35">
            <v>25.039000000000001</v>
          </cell>
          <cell r="AK35">
            <v>23.356999999999999</v>
          </cell>
          <cell r="AL35">
            <v>22.065999999999999</v>
          </cell>
          <cell r="AM35">
            <v>21.843</v>
          </cell>
          <cell r="AN35">
            <v>21.667999999999999</v>
          </cell>
          <cell r="AO35">
            <v>21.571999999999999</v>
          </cell>
          <cell r="AP35">
            <v>21.521999999999998</v>
          </cell>
          <cell r="AQ35">
            <v>21.295999999999999</v>
          </cell>
          <cell r="AR35">
            <v>23.12709090909091</v>
          </cell>
        </row>
        <row r="36">
          <cell r="A36" t="str">
            <v>China</v>
          </cell>
          <cell r="B36" t="str">
            <v>Gross national savings</v>
          </cell>
          <cell r="C36" t="str">
            <v>Percent of GDP</v>
          </cell>
          <cell r="E36" t="str">
            <v>Source: CEIC Latest actual data: 2011 National accounts manual used: SNA 2008 GDP valuation: Market prices. Production-based measure Start/end months of reporting year: January/December 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 Chain-weighted: No Primary domestic currency: Chinese yuan Data last updated: 03/2012</v>
          </cell>
          <cell r="F36">
            <v>48.838999999999999</v>
          </cell>
          <cell r="G36">
            <v>54.954999999999998</v>
          </cell>
          <cell r="H36">
            <v>35.506999999999998</v>
          </cell>
          <cell r="I36">
            <v>35.569000000000003</v>
          </cell>
          <cell r="J36">
            <v>35.518999999999998</v>
          </cell>
          <cell r="K36">
            <v>34.6</v>
          </cell>
          <cell r="L36">
            <v>35.933</v>
          </cell>
          <cell r="M36">
            <v>37.094999999999999</v>
          </cell>
          <cell r="N36">
            <v>36.951999999999998</v>
          </cell>
          <cell r="O36">
            <v>36.311</v>
          </cell>
          <cell r="P36">
            <v>39.216000000000001</v>
          </cell>
          <cell r="Q36">
            <v>39.366</v>
          </cell>
          <cell r="R36">
            <v>38.774000000000001</v>
          </cell>
          <cell r="S36">
            <v>42.542000000000002</v>
          </cell>
          <cell r="T36">
            <v>43.573</v>
          </cell>
          <cell r="U36">
            <v>42.118000000000002</v>
          </cell>
          <cell r="V36">
            <v>41.287999999999997</v>
          </cell>
          <cell r="W36">
            <v>41.826999999999998</v>
          </cell>
          <cell r="X36">
            <v>40.188000000000002</v>
          </cell>
          <cell r="Y36">
            <v>38.191000000000003</v>
          </cell>
          <cell r="Z36">
            <v>36.831000000000003</v>
          </cell>
          <cell r="AA36">
            <v>37.581000000000003</v>
          </cell>
          <cell r="AB36">
            <v>40.302</v>
          </cell>
          <cell r="AC36">
            <v>43.999000000000002</v>
          </cell>
          <cell r="AD36">
            <v>46.817999999999998</v>
          </cell>
          <cell r="AE36">
            <v>48.040999999999997</v>
          </cell>
          <cell r="AF36">
            <v>51.552999999999997</v>
          </cell>
          <cell r="AG36">
            <v>51.866</v>
          </cell>
          <cell r="AH36">
            <v>53.17</v>
          </cell>
          <cell r="AI36">
            <v>53.472999999999999</v>
          </cell>
          <cell r="AJ36">
            <v>52.89</v>
          </cell>
          <cell r="AK36">
            <v>51.036000000000001</v>
          </cell>
          <cell r="AL36">
            <v>50.634</v>
          </cell>
          <cell r="AM36">
            <v>50.774999999999999</v>
          </cell>
          <cell r="AN36">
            <v>50.795999999999999</v>
          </cell>
          <cell r="AO36">
            <v>50.524999999999999</v>
          </cell>
          <cell r="AP36">
            <v>50.228000000000002</v>
          </cell>
          <cell r="AQ36">
            <v>49.640999999999998</v>
          </cell>
          <cell r="AR36">
            <v>44.301954545454535</v>
          </cell>
        </row>
        <row r="37">
          <cell r="A37" t="str">
            <v>Colombia</v>
          </cell>
          <cell r="B37" t="str">
            <v>Gross national savings</v>
          </cell>
          <cell r="C37" t="str">
            <v>Percent of GDP</v>
          </cell>
          <cell r="E37" t="str">
            <v>Source: National Statistical Office Latest actual data: 2009 GDP valuation: Market prices Start/end months of reporting year: January/December Base year: 2005. DANE (Colombia Institute of Statistics) has done a rebasing of the national accounts (now base year is 2005 and before 2000). Data with the new base is ONLY AVAILABLE FROM 2000. The change also includes methodological changes (for example, direct estimation of private consumption based on a survey) and most important, change in the index formulae (historically a Laspeyres fixed-base index and now a Laspeyres chain index). The main implications are that the 2000 and 2005 series are not comparable and the chain index is associated with non-additivity of the components. Chain-weighted: Yes, from 2000 Primary domestic currency: Colombian pesos Data last updated: 03/2012</v>
          </cell>
          <cell r="F37">
            <v>17.914999999999999</v>
          </cell>
          <cell r="G37">
            <v>14.492000000000001</v>
          </cell>
          <cell r="H37">
            <v>11.092000000000001</v>
          </cell>
          <cell r="I37">
            <v>10.795999999999999</v>
          </cell>
          <cell r="J37">
            <v>12.269</v>
          </cell>
          <cell r="K37">
            <v>13.877000000000001</v>
          </cell>
          <cell r="L37">
            <v>18.190000000000001</v>
          </cell>
          <cell r="M37">
            <v>18.786000000000001</v>
          </cell>
          <cell r="N37">
            <v>20.263999999999999</v>
          </cell>
          <cell r="O37">
            <v>18.399000000000001</v>
          </cell>
          <cell r="P37">
            <v>18.556999999999999</v>
          </cell>
          <cell r="Q37">
            <v>19.484999999999999</v>
          </cell>
          <cell r="R37">
            <v>17.631</v>
          </cell>
          <cell r="S37">
            <v>16.734000000000002</v>
          </cell>
          <cell r="T37">
            <v>19.818000000000001</v>
          </cell>
          <cell r="U37">
            <v>19.611999999999998</v>
          </cell>
          <cell r="V37">
            <v>16.369</v>
          </cell>
          <cell r="W37">
            <v>14.631</v>
          </cell>
          <cell r="X37">
            <v>13.945</v>
          </cell>
          <cell r="Y37">
            <v>12.862</v>
          </cell>
          <cell r="Z37">
            <v>15.692</v>
          </cell>
          <cell r="AA37">
            <v>14.936999999999999</v>
          </cell>
          <cell r="AB37">
            <v>15.928000000000001</v>
          </cell>
          <cell r="AC37">
            <v>17.648</v>
          </cell>
          <cell r="AD37">
            <v>18.675999999999998</v>
          </cell>
          <cell r="AE37">
            <v>18.934000000000001</v>
          </cell>
          <cell r="AF37">
            <v>20.544</v>
          </cell>
          <cell r="AG37">
            <v>20.187999999999999</v>
          </cell>
          <cell r="AH37">
            <v>20.545999999999999</v>
          </cell>
          <cell r="AI37">
            <v>20.521999999999998</v>
          </cell>
          <cell r="AJ37">
            <v>19.109000000000002</v>
          </cell>
          <cell r="AK37">
            <v>21.821999999999999</v>
          </cell>
          <cell r="AL37">
            <v>21.888000000000002</v>
          </cell>
          <cell r="AM37">
            <v>21.463999999999999</v>
          </cell>
          <cell r="AN37">
            <v>21.74</v>
          </cell>
          <cell r="AO37">
            <v>21.54</v>
          </cell>
          <cell r="AP37">
            <v>21.742999999999999</v>
          </cell>
          <cell r="AQ37">
            <v>22.059000000000001</v>
          </cell>
          <cell r="AR37">
            <v>17.917727272727269</v>
          </cell>
        </row>
        <row r="38">
          <cell r="A38" t="str">
            <v>Comoros</v>
          </cell>
          <cell r="B38" t="str">
            <v>Gross national savings</v>
          </cell>
          <cell r="C38" t="str">
            <v>Percent of GDP</v>
          </cell>
          <cell r="E38" t="str">
            <v>Source: Planning Commissariat Latest actual data: 2010 National accounts manual used: GDP valuation: Market prices Start/end months of reporting year: January/December Base year: 2000 Chain-weighted: No Primary domestic currency: Comorian francs Data last updated: 03/2012</v>
          </cell>
          <cell r="F38">
            <v>14.746</v>
          </cell>
          <cell r="G38">
            <v>29.946000000000002</v>
          </cell>
          <cell r="H38">
            <v>13.215999999999999</v>
          </cell>
          <cell r="I38">
            <v>26.911999999999999</v>
          </cell>
          <cell r="J38">
            <v>15.811</v>
          </cell>
          <cell r="K38">
            <v>14.417</v>
          </cell>
          <cell r="L38">
            <v>11.795</v>
          </cell>
          <cell r="M38">
            <v>15.432</v>
          </cell>
          <cell r="N38">
            <v>14.044</v>
          </cell>
          <cell r="O38">
            <v>13.204000000000001</v>
          </cell>
          <cell r="P38">
            <v>18.315999999999999</v>
          </cell>
          <cell r="Q38">
            <v>12.03</v>
          </cell>
          <cell r="R38">
            <v>19.556999999999999</v>
          </cell>
          <cell r="S38">
            <v>18.324000000000002</v>
          </cell>
          <cell r="T38">
            <v>19.507999999999999</v>
          </cell>
          <cell r="U38">
            <v>6.6479999999999997</v>
          </cell>
          <cell r="V38">
            <v>4.8979999999999997</v>
          </cell>
          <cell r="W38">
            <v>-2.395</v>
          </cell>
          <cell r="X38">
            <v>9.5069999999999997</v>
          </cell>
          <cell r="Y38">
            <v>8.6059999999999999</v>
          </cell>
          <cell r="Z38">
            <v>9.8940000000000001</v>
          </cell>
          <cell r="AA38">
            <v>12.510999999999999</v>
          </cell>
          <cell r="AB38">
            <v>9.2829999999999995</v>
          </cell>
          <cell r="AC38">
            <v>7.1269999999999998</v>
          </cell>
          <cell r="AD38">
            <v>4.7560000000000002</v>
          </cell>
          <cell r="AE38">
            <v>1.9470000000000001</v>
          </cell>
          <cell r="AF38">
            <v>3.617</v>
          </cell>
          <cell r="AG38">
            <v>5.5170000000000003</v>
          </cell>
          <cell r="AH38">
            <v>3.3479999999999999</v>
          </cell>
          <cell r="AI38">
            <v>4.694</v>
          </cell>
          <cell r="AJ38">
            <v>8.5419999999999998</v>
          </cell>
          <cell r="AK38">
            <v>8.34</v>
          </cell>
          <cell r="AL38">
            <v>8.0630000000000006</v>
          </cell>
          <cell r="AM38">
            <v>10.541</v>
          </cell>
          <cell r="AN38">
            <v>11.888</v>
          </cell>
          <cell r="AO38">
            <v>13.516999999999999</v>
          </cell>
          <cell r="AP38">
            <v>14.398</v>
          </cell>
          <cell r="AQ38">
            <v>15.327999999999999</v>
          </cell>
          <cell r="AR38">
            <v>8.8443181818181813</v>
          </cell>
        </row>
        <row r="39">
          <cell r="A39" t="str">
            <v>Democratic Republic of Congo</v>
          </cell>
          <cell r="B39" t="str">
            <v>Gross national savings</v>
          </cell>
          <cell r="C39" t="str">
            <v>Percent of GDP</v>
          </cell>
          <cell r="E39" t="str">
            <v>Source: Central Bank Latest actual data: 2008 Notes: Data prior to 2001 cannot be confirmed by national sources at this time. National accounts manual used: SNA 1993 GDP valuation: Market prices Start/end months of reporting year: January/December Base year: 2000 Chain-weighted: No Primary domestic currency: Congo francs Data last updated: 03/2012</v>
          </cell>
          <cell r="F39">
            <v>23.084</v>
          </cell>
          <cell r="G39">
            <v>22.404</v>
          </cell>
          <cell r="H39">
            <v>17.077999999999999</v>
          </cell>
          <cell r="I39">
            <v>20.744</v>
          </cell>
          <cell r="J39">
            <v>28.562999999999999</v>
          </cell>
          <cell r="K39">
            <v>32.15</v>
          </cell>
          <cell r="L39">
            <v>29.847999999999999</v>
          </cell>
          <cell r="M39">
            <v>23.693999999999999</v>
          </cell>
          <cell r="N39">
            <v>32.024000000000001</v>
          </cell>
          <cell r="O39">
            <v>28.738</v>
          </cell>
          <cell r="P39">
            <v>26.736000000000001</v>
          </cell>
          <cell r="Q39">
            <v>5.9180000000000001</v>
          </cell>
          <cell r="R39">
            <v>17.186</v>
          </cell>
          <cell r="S39">
            <v>13.427</v>
          </cell>
          <cell r="T39">
            <v>2.702</v>
          </cell>
          <cell r="U39">
            <v>11.14</v>
          </cell>
          <cell r="V39">
            <v>23.702000000000002</v>
          </cell>
          <cell r="W39">
            <v>33.097000000000001</v>
          </cell>
          <cell r="X39">
            <v>8.6809999999999992</v>
          </cell>
          <cell r="Y39">
            <v>13.837</v>
          </cell>
          <cell r="Z39">
            <v>-0.65600000000000003</v>
          </cell>
          <cell r="AA39">
            <v>1.234</v>
          </cell>
          <cell r="AB39">
            <v>5.9450000000000003</v>
          </cell>
          <cell r="AC39">
            <v>13.105</v>
          </cell>
          <cell r="AD39">
            <v>9.798</v>
          </cell>
          <cell r="AE39">
            <v>0.54100000000000004</v>
          </cell>
          <cell r="AF39">
            <v>10.548999999999999</v>
          </cell>
          <cell r="AG39">
            <v>17.109000000000002</v>
          </cell>
          <cell r="AH39">
            <v>4.9290000000000003</v>
          </cell>
          <cell r="AI39">
            <v>8.8819999999999997</v>
          </cell>
          <cell r="AJ39">
            <v>20.163</v>
          </cell>
          <cell r="AK39">
            <v>19.940000000000001</v>
          </cell>
          <cell r="AL39">
            <v>23.786999999999999</v>
          </cell>
          <cell r="AM39">
            <v>25.074999999999999</v>
          </cell>
          <cell r="AN39">
            <v>26.433</v>
          </cell>
          <cell r="AO39">
            <v>23.904</v>
          </cell>
          <cell r="AP39">
            <v>21.614000000000001</v>
          </cell>
          <cell r="AQ39">
            <v>23.298999999999999</v>
          </cell>
          <cell r="AR39">
            <v>12.180227272727274</v>
          </cell>
        </row>
        <row r="40">
          <cell r="A40" t="str">
            <v>Republic of Congo</v>
          </cell>
          <cell r="B40" t="str">
            <v>Gross national savings</v>
          </cell>
          <cell r="C40" t="str">
            <v>Percent of GDP</v>
          </cell>
          <cell r="E40" t="str">
            <v>Source: National Statistical Office Latest actual data: 2009 National accounts manual used: SNA 1993 GDP valuation: Market prices Start/end months of reporting year: January/December Base year: 1990 Chain-weighted: No Primary domestic currency: CFA francs Data last updated: 03/2012</v>
          </cell>
          <cell r="F40">
            <v>30.452000000000002</v>
          </cell>
          <cell r="G40">
            <v>37.073999999999998</v>
          </cell>
          <cell r="H40">
            <v>30.811</v>
          </cell>
          <cell r="I40">
            <v>33.883000000000003</v>
          </cell>
          <cell r="J40">
            <v>23.815000000000001</v>
          </cell>
          <cell r="K40">
            <v>21.945</v>
          </cell>
          <cell r="L40">
            <v>25.292000000000002</v>
          </cell>
          <cell r="M40">
            <v>22.808</v>
          </cell>
          <cell r="N40">
            <v>29.408000000000001</v>
          </cell>
          <cell r="O40">
            <v>16.754999999999999</v>
          </cell>
          <cell r="P40">
            <v>38.201999999999998</v>
          </cell>
          <cell r="Q40">
            <v>24.655000000000001</v>
          </cell>
          <cell r="R40">
            <v>36.119</v>
          </cell>
          <cell r="S40">
            <v>32.389000000000003</v>
          </cell>
          <cell r="T40">
            <v>22.965</v>
          </cell>
          <cell r="U40">
            <v>-11.471</v>
          </cell>
          <cell r="V40">
            <v>0.46600000000000003</v>
          </cell>
          <cell r="W40">
            <v>15.95</v>
          </cell>
          <cell r="X40">
            <v>-1.825</v>
          </cell>
          <cell r="Y40">
            <v>17.681999999999999</v>
          </cell>
          <cell r="Z40">
            <v>36.173000000000002</v>
          </cell>
          <cell r="AA40">
            <v>21.762</v>
          </cell>
          <cell r="AB40">
            <v>24.041</v>
          </cell>
          <cell r="AC40">
            <v>30.867000000000001</v>
          </cell>
          <cell r="AD40">
            <v>16.844000000000001</v>
          </cell>
          <cell r="AE40">
            <v>23.859000000000002</v>
          </cell>
          <cell r="AF40">
            <v>25.189</v>
          </cell>
          <cell r="AG40">
            <v>15.286</v>
          </cell>
          <cell r="AH40">
            <v>20.606000000000002</v>
          </cell>
          <cell r="AI40">
            <v>15.118</v>
          </cell>
          <cell r="AJ40">
            <v>25.530999999999999</v>
          </cell>
          <cell r="AK40">
            <v>31.219000000000001</v>
          </cell>
          <cell r="AL40">
            <v>32.445999999999998</v>
          </cell>
          <cell r="AM40">
            <v>32.286000000000001</v>
          </cell>
          <cell r="AN40">
            <v>31.149000000000001</v>
          </cell>
          <cell r="AO40">
            <v>30.449000000000002</v>
          </cell>
          <cell r="AP40">
            <v>29.617000000000001</v>
          </cell>
          <cell r="AQ40">
            <v>26.702000000000002</v>
          </cell>
          <cell r="AR40">
            <v>20.983045454545454</v>
          </cell>
        </row>
        <row r="41">
          <cell r="A41" t="str">
            <v>Costa Rica</v>
          </cell>
          <cell r="B41" t="str">
            <v>Gross national savings</v>
          </cell>
          <cell r="C41" t="str">
            <v>Percent of GDP</v>
          </cell>
          <cell r="E41" t="str">
            <v>Source: Central Bank Latest actual data: 2010 National accounts manual used: SNA 1993 GDP valuation: Market prices Base year: 1991 Chain-weighted: No Primary domestic currency: Costa Rican colones Data last updated: 03/2012</v>
          </cell>
          <cell r="F41">
            <v>12.843999999999999</v>
          </cell>
          <cell r="G41">
            <v>13.016999999999999</v>
          </cell>
          <cell r="H41">
            <v>15.478</v>
          </cell>
          <cell r="I41">
            <v>13.51</v>
          </cell>
          <cell r="J41">
            <v>18.437999999999999</v>
          </cell>
          <cell r="K41">
            <v>22.574999999999999</v>
          </cell>
          <cell r="L41">
            <v>23.529</v>
          </cell>
          <cell r="M41">
            <v>22.068999999999999</v>
          </cell>
          <cell r="N41">
            <v>20.988</v>
          </cell>
          <cell r="O41">
            <v>19.393999999999998</v>
          </cell>
          <cell r="P41">
            <v>19.489999999999998</v>
          </cell>
          <cell r="Q41">
            <v>14.811999999999999</v>
          </cell>
          <cell r="R41">
            <v>15.47</v>
          </cell>
          <cell r="S41">
            <v>13.724</v>
          </cell>
          <cell r="T41">
            <v>15.186</v>
          </cell>
          <cell r="U41">
            <v>15.055999999999999</v>
          </cell>
          <cell r="V41">
            <v>13.632999999999999</v>
          </cell>
          <cell r="W41">
            <v>14.502000000000001</v>
          </cell>
          <cell r="X41">
            <v>16.978999999999999</v>
          </cell>
          <cell r="Y41">
            <v>12.826000000000001</v>
          </cell>
          <cell r="Z41">
            <v>12.416</v>
          </cell>
          <cell r="AA41">
            <v>16.632000000000001</v>
          </cell>
          <cell r="AB41">
            <v>17.533999999999999</v>
          </cell>
          <cell r="AC41">
            <v>15.62</v>
          </cell>
          <cell r="AD41">
            <v>18.873999999999999</v>
          </cell>
          <cell r="AE41">
            <v>19.433</v>
          </cell>
          <cell r="AF41">
            <v>21.878</v>
          </cell>
          <cell r="AG41">
            <v>18.41</v>
          </cell>
          <cell r="AH41">
            <v>18.238</v>
          </cell>
          <cell r="AI41">
            <v>14.33</v>
          </cell>
          <cell r="AJ41">
            <v>16.574999999999999</v>
          </cell>
          <cell r="AK41">
            <v>16.084</v>
          </cell>
          <cell r="AL41">
            <v>15.948</v>
          </cell>
          <cell r="AM41">
            <v>15.988</v>
          </cell>
          <cell r="AN41">
            <v>16.312999999999999</v>
          </cell>
          <cell r="AO41">
            <v>16.646000000000001</v>
          </cell>
          <cell r="AP41">
            <v>17.041</v>
          </cell>
          <cell r="AQ41">
            <v>17.561</v>
          </cell>
          <cell r="AR41">
            <v>16.259181818181816</v>
          </cell>
        </row>
        <row r="42">
          <cell r="A42" t="str">
            <v>Côte d'Ivoire</v>
          </cell>
          <cell r="B42" t="str">
            <v>Gross national savings</v>
          </cell>
          <cell r="C42" t="str">
            <v>Percent of GDP</v>
          </cell>
          <cell r="E42" t="str">
            <v>Source: Ministry of Economy Latest actual data: 2011 GDP valuation: Market prices Start/end months of reporting year: January/December Base year: 2000 Chain-weighted: No Primary domestic currency: CFA francs Data last updated: 03/2012</v>
          </cell>
          <cell r="F42">
            <v>22.14</v>
          </cell>
          <cell r="G42">
            <v>17.146999999999998</v>
          </cell>
          <cell r="H42">
            <v>17.143999999999998</v>
          </cell>
          <cell r="I42">
            <v>16.024999999999999</v>
          </cell>
          <cell r="J42">
            <v>11.762</v>
          </cell>
          <cell r="K42">
            <v>12.170999999999999</v>
          </cell>
          <cell r="L42">
            <v>11.802</v>
          </cell>
          <cell r="M42">
            <v>2.7069999999999999</v>
          </cell>
          <cell r="N42">
            <v>-1.0329999999999999</v>
          </cell>
          <cell r="O42">
            <v>-0.129</v>
          </cell>
          <cell r="P42">
            <v>-0.83599999999999997</v>
          </cell>
          <cell r="Q42">
            <v>-0.80500000000000005</v>
          </cell>
          <cell r="R42">
            <v>-2.8559999999999999</v>
          </cell>
          <cell r="S42">
            <v>-0.52800000000000002</v>
          </cell>
          <cell r="T42">
            <v>7.7080000000000002</v>
          </cell>
          <cell r="U42">
            <v>11.792999999999999</v>
          </cell>
          <cell r="V42">
            <v>10.145</v>
          </cell>
          <cell r="W42">
            <v>12.64</v>
          </cell>
          <cell r="X42">
            <v>10.667999999999999</v>
          </cell>
          <cell r="Y42">
            <v>11.73</v>
          </cell>
          <cell r="Z42">
            <v>7.9829999999999997</v>
          </cell>
          <cell r="AA42">
            <v>10.590999999999999</v>
          </cell>
          <cell r="AB42">
            <v>16.751999999999999</v>
          </cell>
          <cell r="AC42">
            <v>12.26</v>
          </cell>
          <cell r="AD42">
            <v>12.358000000000001</v>
          </cell>
          <cell r="AE42">
            <v>9.9760000000000009</v>
          </cell>
          <cell r="AF42">
            <v>12.093</v>
          </cell>
          <cell r="AG42">
            <v>8.0020000000000007</v>
          </cell>
          <cell r="AH42">
            <v>12.067</v>
          </cell>
          <cell r="AI42">
            <v>15.942</v>
          </cell>
          <cell r="AJ42">
            <v>10.067</v>
          </cell>
          <cell r="AK42">
            <v>14.867000000000001</v>
          </cell>
          <cell r="AL42">
            <v>9.2840000000000007</v>
          </cell>
          <cell r="AM42">
            <v>11.587</v>
          </cell>
          <cell r="AN42">
            <v>13.317</v>
          </cell>
          <cell r="AO42">
            <v>14.071999999999999</v>
          </cell>
          <cell r="AP42">
            <v>15.065</v>
          </cell>
          <cell r="AQ42">
            <v>16.170000000000002</v>
          </cell>
          <cell r="AR42">
            <v>9.2098636363636377</v>
          </cell>
        </row>
        <row r="43">
          <cell r="A43" t="str">
            <v>Croatia</v>
          </cell>
          <cell r="B43" t="str">
            <v>Gross national savings</v>
          </cell>
          <cell r="C43" t="str">
            <v>Percent of GDP</v>
          </cell>
          <cell r="E43" t="str">
            <v>Source: National Statistical Office. Formally, the Central Bureau of Statistics of the Republic of Croatia (CroStat) Latest actual data: 2011. For quarterly data, latest actual is 2011Q4. Notes: National account statistics for 1995?2008 were revised in 2009. Under the new ESA95 methodology, revised data include estimates for the "gray economy," imputed dwelling rates, and financial intermediation services indirectly measured (FISIM). National accounts manual used: ESA 1995 GDP valuation: Market prices Start/end months of reporting year: January/December Base year: 2000 Chain-weighted: No Primary domestic currency: Croatian kunas Data last updated: 03/2012</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v>13.929</v>
          </cell>
          <cell r="S43">
            <v>4.9480000000000004</v>
          </cell>
          <cell r="T43">
            <v>21.024000000000001</v>
          </cell>
          <cell r="U43">
            <v>10.541</v>
          </cell>
          <cell r="V43">
            <v>15.699</v>
          </cell>
          <cell r="W43">
            <v>15.228</v>
          </cell>
          <cell r="X43">
            <v>17.231999999999999</v>
          </cell>
          <cell r="Y43">
            <v>15.566000000000001</v>
          </cell>
          <cell r="Z43">
            <v>16.754999999999999</v>
          </cell>
          <cell r="AA43">
            <v>18.45</v>
          </cell>
          <cell r="AB43">
            <v>18.050999999999998</v>
          </cell>
          <cell r="AC43">
            <v>21.260999999999999</v>
          </cell>
          <cell r="AD43">
            <v>22.61</v>
          </cell>
          <cell r="AE43">
            <v>22.03</v>
          </cell>
          <cell r="AF43">
            <v>22.753</v>
          </cell>
          <cell r="AG43">
            <v>22.161999999999999</v>
          </cell>
          <cell r="AH43">
            <v>21.789000000000001</v>
          </cell>
          <cell r="AI43">
            <v>22.035</v>
          </cell>
          <cell r="AJ43">
            <v>22.356000000000002</v>
          </cell>
          <cell r="AK43">
            <v>23.443999999999999</v>
          </cell>
          <cell r="AL43">
            <v>24.577999999999999</v>
          </cell>
          <cell r="AM43">
            <v>24.861999999999998</v>
          </cell>
          <cell r="AN43">
            <v>25.481999999999999</v>
          </cell>
          <cell r="AO43">
            <v>25.759</v>
          </cell>
          <cell r="AP43">
            <v>26.122</v>
          </cell>
          <cell r="AQ43">
            <v>26.734000000000002</v>
          </cell>
          <cell r="AR43">
            <v>18.393149999999999</v>
          </cell>
        </row>
        <row r="44">
          <cell r="A44" t="str">
            <v>Cyprus</v>
          </cell>
          <cell r="B44" t="str">
            <v>Gross national savings</v>
          </cell>
          <cell r="C44" t="str">
            <v>Percent of GDP</v>
          </cell>
          <cell r="E44" t="str">
            <v>Source: Eurostat Latest actual data: 2010 National accounts manual used: ESA 1995 GDP valuation: Market prices Start/end months of reporting year: January/December Base year: 2005 Chain-weighted: Yes, from 1995 Primary domestic currency: Euros Data last updated: 03/2012</v>
          </cell>
          <cell r="F44">
            <v>31.167000000000002</v>
          </cell>
          <cell r="G44">
            <v>32.159999999999997</v>
          </cell>
          <cell r="H44">
            <v>29.814</v>
          </cell>
          <cell r="I44">
            <v>26.036999999999999</v>
          </cell>
          <cell r="J44">
            <v>30.452999999999999</v>
          </cell>
          <cell r="K44">
            <v>29.071000000000002</v>
          </cell>
          <cell r="L44">
            <v>29.465</v>
          </cell>
          <cell r="M44">
            <v>26.806000000000001</v>
          </cell>
          <cell r="N44">
            <v>26.815000000000001</v>
          </cell>
          <cell r="O44">
            <v>27.672999999999998</v>
          </cell>
          <cell r="P44">
            <v>24.686</v>
          </cell>
          <cell r="Q44">
            <v>19.084</v>
          </cell>
          <cell r="R44">
            <v>19.780999999999999</v>
          </cell>
          <cell r="S44">
            <v>26.1</v>
          </cell>
          <cell r="T44">
            <v>26.786999999999999</v>
          </cell>
          <cell r="U44">
            <v>19.954999999999998</v>
          </cell>
          <cell r="V44">
            <v>16.82</v>
          </cell>
          <cell r="W44">
            <v>14.853999999999999</v>
          </cell>
          <cell r="X44">
            <v>22.532</v>
          </cell>
          <cell r="Y44">
            <v>15.488</v>
          </cell>
          <cell r="Z44">
            <v>12.521000000000001</v>
          </cell>
          <cell r="AA44">
            <v>13.071</v>
          </cell>
          <cell r="AB44">
            <v>14.79</v>
          </cell>
          <cell r="AC44">
            <v>14.773999999999999</v>
          </cell>
          <cell r="AD44">
            <v>14.741</v>
          </cell>
          <cell r="AE44">
            <v>13.89</v>
          </cell>
          <cell r="AF44">
            <v>13.602</v>
          </cell>
          <cell r="AG44">
            <v>10.166</v>
          </cell>
          <cell r="AH44">
            <v>8.01</v>
          </cell>
          <cell r="AI44">
            <v>9.2010000000000005</v>
          </cell>
          <cell r="AJ44">
            <v>8.8940000000000001</v>
          </cell>
          <cell r="AK44">
            <v>8.1349999999999998</v>
          </cell>
          <cell r="AL44">
            <v>8.9640000000000004</v>
          </cell>
          <cell r="AM44">
            <v>8.843</v>
          </cell>
          <cell r="AN44">
            <v>9.5540000000000003</v>
          </cell>
          <cell r="AO44">
            <v>9.7230000000000008</v>
          </cell>
          <cell r="AP44">
            <v>9.76</v>
          </cell>
          <cell r="AQ44">
            <v>9.7080000000000002</v>
          </cell>
          <cell r="AR44">
            <v>15.812818181818177</v>
          </cell>
        </row>
        <row r="45">
          <cell r="A45" t="str">
            <v>Czech Republic</v>
          </cell>
          <cell r="B45" t="str">
            <v>Gross national savings</v>
          </cell>
          <cell r="C45" t="str">
            <v>Percent of GDP</v>
          </cell>
          <cell r="E45" t="str">
            <v>Source: National Statistical Office Latest actual data: 2011 National accounts manual used: ESA 1995 GDP valuation: Market prices Start/end months of reporting year: January/December Base year: 2005 Chain-weighted: Yes, from 1995 Primary domestic currency: Czech koruny Data last updated: 03/2012</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v>29.757999999999999</v>
          </cell>
          <cell r="V45">
            <v>27.408000000000001</v>
          </cell>
          <cell r="W45">
            <v>24.39</v>
          </cell>
          <cell r="X45">
            <v>26.504000000000001</v>
          </cell>
          <cell r="Y45">
            <v>25.143000000000001</v>
          </cell>
          <cell r="Z45">
            <v>25.358000000000001</v>
          </cell>
          <cell r="AA45">
            <v>24.588999999999999</v>
          </cell>
          <cell r="AB45">
            <v>22.736000000000001</v>
          </cell>
          <cell r="AC45">
            <v>20.978999999999999</v>
          </cell>
          <cell r="AD45">
            <v>22.064</v>
          </cell>
          <cell r="AE45">
            <v>25.573</v>
          </cell>
          <cell r="AF45">
            <v>25.582999999999998</v>
          </cell>
          <cell r="AG45">
            <v>25.408000000000001</v>
          </cell>
          <cell r="AH45">
            <v>26.821000000000002</v>
          </cell>
          <cell r="AI45">
            <v>21.553999999999998</v>
          </cell>
          <cell r="AJ45">
            <v>22.056000000000001</v>
          </cell>
          <cell r="AK45">
            <v>21.504999999999999</v>
          </cell>
          <cell r="AL45">
            <v>21.295000000000002</v>
          </cell>
          <cell r="AM45">
            <v>21.798999999999999</v>
          </cell>
          <cell r="AN45">
            <v>21.873000000000001</v>
          </cell>
          <cell r="AO45">
            <v>21.818999999999999</v>
          </cell>
          <cell r="AP45">
            <v>21.817</v>
          </cell>
          <cell r="AQ45">
            <v>21.858000000000001</v>
          </cell>
          <cell r="AR45">
            <v>24.55464705882353</v>
          </cell>
        </row>
        <row r="46">
          <cell r="A46" t="str">
            <v>Denmark</v>
          </cell>
          <cell r="B46" t="str">
            <v>Gross national savings</v>
          </cell>
          <cell r="C46" t="str">
            <v>Percent of GDP</v>
          </cell>
          <cell r="E46" t="str">
            <v>Source: National Statistical Office Latest actual data: 2011 National accounts manual used: ESA 1995 GDP valuation: Market prices Start/end months of reporting year: January/December Base year: 2005 Chain-weighted: Yes, from 1980 Primary domestic currency: Danish kroner Data last updated: 04/2012</v>
          </cell>
          <cell r="F46">
            <v>19.896999999999998</v>
          </cell>
          <cell r="G46">
            <v>16.652000000000001</v>
          </cell>
          <cell r="H46">
            <v>17.817</v>
          </cell>
          <cell r="I46">
            <v>17.844999999999999</v>
          </cell>
          <cell r="J46">
            <v>20.106999999999999</v>
          </cell>
          <cell r="K46">
            <v>21.556999999999999</v>
          </cell>
          <cell r="L46">
            <v>23.361999999999998</v>
          </cell>
          <cell r="M46">
            <v>21.391999999999999</v>
          </cell>
          <cell r="N46">
            <v>18.838999999999999</v>
          </cell>
          <cell r="O46">
            <v>19.065999999999999</v>
          </cell>
          <cell r="P46">
            <v>20.344000000000001</v>
          </cell>
          <cell r="Q46">
            <v>19.539000000000001</v>
          </cell>
          <cell r="R46">
            <v>19.978000000000002</v>
          </cell>
          <cell r="S46">
            <v>19.007999999999999</v>
          </cell>
          <cell r="T46">
            <v>19.143000000000001</v>
          </cell>
          <cell r="U46">
            <v>20.207999999999998</v>
          </cell>
          <cell r="V46">
            <v>20.48</v>
          </cell>
          <cell r="W46">
            <v>21.42</v>
          </cell>
          <cell r="X46">
            <v>20.681999999999999</v>
          </cell>
          <cell r="Y46">
            <v>21.748999999999999</v>
          </cell>
          <cell r="Z46">
            <v>22.588999999999999</v>
          </cell>
          <cell r="AA46">
            <v>23.495000000000001</v>
          </cell>
          <cell r="AB46">
            <v>22.893000000000001</v>
          </cell>
          <cell r="AC46">
            <v>23.079000000000001</v>
          </cell>
          <cell r="AD46">
            <v>23.373999999999999</v>
          </cell>
          <cell r="AE46">
            <v>25.17</v>
          </cell>
          <cell r="AF46">
            <v>25.692</v>
          </cell>
          <cell r="AG46">
            <v>24.728000000000002</v>
          </cell>
          <cell r="AH46">
            <v>25.248000000000001</v>
          </cell>
          <cell r="AI46">
            <v>20.866</v>
          </cell>
          <cell r="AJ46">
            <v>22.683</v>
          </cell>
          <cell r="AK46">
            <v>23.814</v>
          </cell>
          <cell r="AL46">
            <v>22.184000000000001</v>
          </cell>
          <cell r="AM46">
            <v>21.946999999999999</v>
          </cell>
          <cell r="AN46">
            <v>21.867999999999999</v>
          </cell>
          <cell r="AO46">
            <v>21.844000000000001</v>
          </cell>
          <cell r="AP46">
            <v>21.741</v>
          </cell>
          <cell r="AQ46">
            <v>21.599</v>
          </cell>
          <cell r="AR46">
            <v>22.099181818181822</v>
          </cell>
        </row>
        <row r="47">
          <cell r="A47" t="str">
            <v>Djibouti</v>
          </cell>
          <cell r="B47" t="str">
            <v>Gross national savings</v>
          </cell>
          <cell r="C47" t="str">
            <v>Percent of GDP</v>
          </cell>
          <cell r="E47" t="str">
            <v>Source: National Statistical Office Latest actual data: 1999 GDP valuation: Market prices Start/end months of reporting year: January/December Base year: 1990 Chain-weighted: No Primary domestic currency: Djibouti francs Data last updated: 04/2012</v>
          </cell>
          <cell r="F47" t="str">
            <v>n/a</v>
          </cell>
          <cell r="G47" t="str">
            <v>n/a</v>
          </cell>
          <cell r="H47" t="str">
            <v>n/a</v>
          </cell>
          <cell r="I47" t="str">
            <v>n/a</v>
          </cell>
          <cell r="J47" t="str">
            <v>n/a</v>
          </cell>
          <cell r="K47" t="str">
            <v>n/a</v>
          </cell>
          <cell r="L47" t="str">
            <v>n/a</v>
          </cell>
          <cell r="M47" t="str">
            <v>n/a</v>
          </cell>
          <cell r="N47" t="str">
            <v>n/a</v>
          </cell>
          <cell r="O47" t="str">
            <v>n/a</v>
          </cell>
          <cell r="P47">
            <v>-1.0999999999999999E-2</v>
          </cell>
          <cell r="Q47">
            <v>20.515000000000001</v>
          </cell>
          <cell r="R47">
            <v>16.172999999999998</v>
          </cell>
          <cell r="S47">
            <v>16.913</v>
          </cell>
          <cell r="T47">
            <v>11.981999999999999</v>
          </cell>
          <cell r="U47">
            <v>5.6609999999999996</v>
          </cell>
          <cell r="V47">
            <v>5.2190000000000003</v>
          </cell>
          <cell r="W47">
            <v>3.8639999999999999</v>
          </cell>
          <cell r="X47">
            <v>4.4550000000000001</v>
          </cell>
          <cell r="Y47">
            <v>4.242</v>
          </cell>
          <cell r="Z47">
            <v>3.9590000000000001</v>
          </cell>
          <cell r="AA47">
            <v>9.0860000000000003</v>
          </cell>
          <cell r="AB47">
            <v>12.446</v>
          </cell>
          <cell r="AC47">
            <v>22.181000000000001</v>
          </cell>
          <cell r="AD47">
            <v>19.808</v>
          </cell>
          <cell r="AE47">
            <v>19.977</v>
          </cell>
          <cell r="AF47">
            <v>23.495999999999999</v>
          </cell>
          <cell r="AG47">
            <v>21.555</v>
          </cell>
          <cell r="AH47">
            <v>22.353000000000002</v>
          </cell>
          <cell r="AI47">
            <v>26.440999999999999</v>
          </cell>
          <cell r="AJ47">
            <v>14.907999999999999</v>
          </cell>
          <cell r="AK47">
            <v>11.952999999999999</v>
          </cell>
          <cell r="AL47">
            <v>15.135999999999999</v>
          </cell>
          <cell r="AM47">
            <v>20.547000000000001</v>
          </cell>
          <cell r="AN47">
            <v>21.719000000000001</v>
          </cell>
          <cell r="AO47">
            <v>23.22</v>
          </cell>
          <cell r="AP47">
            <v>24.625</v>
          </cell>
          <cell r="AQ47">
            <v>25.693999999999999</v>
          </cell>
          <cell r="AR47">
            <v>13.507999999999999</v>
          </cell>
        </row>
        <row r="48">
          <cell r="A48" t="str">
            <v>Dominica</v>
          </cell>
          <cell r="B48" t="str">
            <v>Gross national savings</v>
          </cell>
          <cell r="C48" t="str">
            <v>Percent of GDP</v>
          </cell>
          <cell r="E48" t="str">
            <v>Source: National Statistical Office Latest actual data: 2010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48">
            <v>-7.0679999999999996</v>
          </cell>
          <cell r="G48">
            <v>-1.1579999999999999</v>
          </cell>
          <cell r="H48">
            <v>8.8989999999999991</v>
          </cell>
          <cell r="I48">
            <v>12.627000000000001</v>
          </cell>
          <cell r="J48">
            <v>13.909000000000001</v>
          </cell>
          <cell r="K48">
            <v>3.613</v>
          </cell>
          <cell r="L48">
            <v>13.444000000000001</v>
          </cell>
          <cell r="M48">
            <v>14.843999999999999</v>
          </cell>
          <cell r="N48">
            <v>17.753</v>
          </cell>
          <cell r="O48">
            <v>9.7170000000000005</v>
          </cell>
          <cell r="P48">
            <v>11.359</v>
          </cell>
          <cell r="Q48">
            <v>10.375999999999999</v>
          </cell>
          <cell r="R48">
            <v>12.651</v>
          </cell>
          <cell r="S48">
            <v>11.875</v>
          </cell>
          <cell r="T48">
            <v>11.148999999999999</v>
          </cell>
          <cell r="U48">
            <v>10.726000000000001</v>
          </cell>
          <cell r="V48">
            <v>6.7709999999999999</v>
          </cell>
          <cell r="W48">
            <v>12.08</v>
          </cell>
          <cell r="X48">
            <v>15.295</v>
          </cell>
          <cell r="Y48">
            <v>12.387</v>
          </cell>
          <cell r="Z48">
            <v>5.867</v>
          </cell>
          <cell r="AA48">
            <v>6.0650000000000004</v>
          </cell>
          <cell r="AB48">
            <v>4.6870000000000003</v>
          </cell>
          <cell r="AC48">
            <v>5.9249999999999998</v>
          </cell>
          <cell r="AD48">
            <v>8.0449999999999999</v>
          </cell>
          <cell r="AE48">
            <v>4.2549999999999999</v>
          </cell>
          <cell r="AF48">
            <v>13.654</v>
          </cell>
          <cell r="AG48">
            <v>12.641</v>
          </cell>
          <cell r="AH48">
            <v>6.4770000000000003</v>
          </cell>
          <cell r="AI48">
            <v>7.548</v>
          </cell>
          <cell r="AJ48">
            <v>7.5839999999999996</v>
          </cell>
          <cell r="AK48">
            <v>6.931</v>
          </cell>
          <cell r="AL48">
            <v>4.1280000000000001</v>
          </cell>
          <cell r="AM48">
            <v>5.3970000000000002</v>
          </cell>
          <cell r="AN48">
            <v>5.2960000000000003</v>
          </cell>
          <cell r="AO48">
            <v>6.1639999999999997</v>
          </cell>
          <cell r="AP48">
            <v>6.0780000000000003</v>
          </cell>
          <cell r="AQ48">
            <v>6.7370000000000001</v>
          </cell>
          <cell r="AR48">
            <v>9.2885454545454547</v>
          </cell>
        </row>
        <row r="49">
          <cell r="A49" t="str">
            <v>Dominican Republic</v>
          </cell>
          <cell r="B49" t="str">
            <v>Gross national savings</v>
          </cell>
          <cell r="C49" t="str">
            <v>Percent of GDP</v>
          </cell>
          <cell r="E49" t="str">
            <v>Source: Central Bank Latest actual data: 2010 National accounts manual used: SNA 1993 GDP valuation: Market prices Start/end months of reporting year: January/December Base year: 1991 Chain-weighted: Yes, from 1991 Primary domestic currency: Dominican pesos Data last updated: 03/2012</v>
          </cell>
          <cell r="F49">
            <v>8.1219999999999999</v>
          </cell>
          <cell r="G49">
            <v>11.148</v>
          </cell>
          <cell r="H49">
            <v>7.4969999999999999</v>
          </cell>
          <cell r="I49">
            <v>11.750999999999999</v>
          </cell>
          <cell r="J49">
            <v>12.624000000000001</v>
          </cell>
          <cell r="K49">
            <v>12.157999999999999</v>
          </cell>
          <cell r="L49">
            <v>12.627000000000001</v>
          </cell>
          <cell r="M49">
            <v>13.462999999999999</v>
          </cell>
          <cell r="N49">
            <v>16.844999999999999</v>
          </cell>
          <cell r="O49">
            <v>17.015000000000001</v>
          </cell>
          <cell r="P49">
            <v>14.526999999999999</v>
          </cell>
          <cell r="Q49">
            <v>12.808999999999999</v>
          </cell>
          <cell r="R49">
            <v>9.8070000000000004</v>
          </cell>
          <cell r="S49">
            <v>13.837999999999999</v>
          </cell>
          <cell r="T49">
            <v>14.106</v>
          </cell>
          <cell r="U49">
            <v>13.82</v>
          </cell>
          <cell r="V49">
            <v>13.632999999999999</v>
          </cell>
          <cell r="W49">
            <v>17.844999999999999</v>
          </cell>
          <cell r="X49">
            <v>21.966999999999999</v>
          </cell>
          <cell r="Y49">
            <v>20.446000000000002</v>
          </cell>
          <cell r="Z49">
            <v>18.934000000000001</v>
          </cell>
          <cell r="AA49">
            <v>18.033000000000001</v>
          </cell>
          <cell r="AB49">
            <v>17.588999999999999</v>
          </cell>
          <cell r="AC49">
            <v>19.888999999999999</v>
          </cell>
          <cell r="AD49">
            <v>19.744</v>
          </cell>
          <cell r="AE49">
            <v>15.099</v>
          </cell>
          <cell r="AF49">
            <v>14.795</v>
          </cell>
          <cell r="AG49">
            <v>13.635</v>
          </cell>
          <cell r="AH49">
            <v>8.359</v>
          </cell>
          <cell r="AI49">
            <v>9.8889999999999993</v>
          </cell>
          <cell r="AJ49">
            <v>7.91</v>
          </cell>
          <cell r="AK49">
            <v>8.2870000000000008</v>
          </cell>
          <cell r="AL49">
            <v>8.7919999999999998</v>
          </cell>
          <cell r="AM49">
            <v>9.0890000000000004</v>
          </cell>
          <cell r="AN49">
            <v>9.2669999999999995</v>
          </cell>
          <cell r="AO49">
            <v>9.641</v>
          </cell>
          <cell r="AP49">
            <v>10.148999999999999</v>
          </cell>
          <cell r="AQ49">
            <v>10.442</v>
          </cell>
          <cell r="AR49">
            <v>14.770954545454545</v>
          </cell>
        </row>
        <row r="50">
          <cell r="A50" t="str">
            <v>Ecuador</v>
          </cell>
          <cell r="B50" t="str">
            <v>Gross national savings</v>
          </cell>
          <cell r="C50" t="str">
            <v>Percent of GDP</v>
          </cell>
          <cell r="E50" t="str">
            <v>Source: Central Bank Latest actual data: 2010 National accounts manual used: SNA 1993 GDP valuation: Market prices Base year: 2000 Chain-weighted: No Primary domestic currency: U.S. dollars Data last updated: 04/2012</v>
          </cell>
          <cell r="F50">
            <v>19.878</v>
          </cell>
          <cell r="G50">
            <v>17.064</v>
          </cell>
          <cell r="H50">
            <v>19.11</v>
          </cell>
          <cell r="I50">
            <v>16.309000000000001</v>
          </cell>
          <cell r="J50">
            <v>15.561</v>
          </cell>
          <cell r="K50">
            <v>19.911000000000001</v>
          </cell>
          <cell r="L50">
            <v>16.202999999999999</v>
          </cell>
          <cell r="M50">
            <v>12.132</v>
          </cell>
          <cell r="N50">
            <v>15.936</v>
          </cell>
          <cell r="O50">
            <v>14.807</v>
          </cell>
          <cell r="P50">
            <v>14.113</v>
          </cell>
          <cell r="Q50">
            <v>16.055</v>
          </cell>
          <cell r="R50">
            <v>19.606999999999999</v>
          </cell>
          <cell r="S50">
            <v>16.614999999999998</v>
          </cell>
          <cell r="T50">
            <v>18.459</v>
          </cell>
          <cell r="U50">
            <v>17.126000000000001</v>
          </cell>
          <cell r="V50">
            <v>20.28</v>
          </cell>
          <cell r="W50">
            <v>19.036999999999999</v>
          </cell>
          <cell r="X50">
            <v>15.615</v>
          </cell>
          <cell r="Y50">
            <v>19.736000000000001</v>
          </cell>
          <cell r="Z50">
            <v>26.463000000000001</v>
          </cell>
          <cell r="AA50">
            <v>21.608000000000001</v>
          </cell>
          <cell r="AB50">
            <v>21.992999999999999</v>
          </cell>
          <cell r="AC50">
            <v>19.486999999999998</v>
          </cell>
          <cell r="AD50">
            <v>21.681000000000001</v>
          </cell>
          <cell r="AE50">
            <v>24.555</v>
          </cell>
          <cell r="AF50">
            <v>28.146999999999998</v>
          </cell>
          <cell r="AG50">
            <v>27.937000000000001</v>
          </cell>
          <cell r="AH50">
            <v>30.376000000000001</v>
          </cell>
          <cell r="AI50">
            <v>22.992000000000001</v>
          </cell>
          <cell r="AJ50">
            <v>22.87</v>
          </cell>
          <cell r="AK50">
            <v>28.736000000000001</v>
          </cell>
          <cell r="AL50">
            <v>29.210999999999999</v>
          </cell>
          <cell r="AM50">
            <v>28.140999999999998</v>
          </cell>
          <cell r="AN50">
            <v>25.495999999999999</v>
          </cell>
          <cell r="AO50">
            <v>24.38</v>
          </cell>
          <cell r="AP50">
            <v>23.213000000000001</v>
          </cell>
          <cell r="AQ50">
            <v>22.285</v>
          </cell>
          <cell r="AR50">
            <v>21.522181818181817</v>
          </cell>
        </row>
        <row r="51">
          <cell r="A51" t="str">
            <v>Egypt</v>
          </cell>
          <cell r="B51" t="str">
            <v>Gross national savings</v>
          </cell>
          <cell r="C51" t="str">
            <v>Percent of GDP</v>
          </cell>
          <cell r="E51" t="str">
            <v>Latest actual data: 2010/11. Fiscal year 2010/2011 (June 2011) Notes: Data prior to 1987 cannot be confirmed by national sources at this time. GDP valuation: Market prices. Data refer to fiscal years Start/end months of reporting year: July/June Base year: 2001/02 Chain-weighted: No Primary domestic currency: Egyptian pounds Data last updated: 03/2012</v>
          </cell>
          <cell r="F51">
            <v>16.483000000000001</v>
          </cell>
          <cell r="G51">
            <v>14.068</v>
          </cell>
          <cell r="H51">
            <v>13.076000000000001</v>
          </cell>
          <cell r="I51">
            <v>13.635</v>
          </cell>
          <cell r="J51">
            <v>10.75</v>
          </cell>
          <cell r="K51">
            <v>10.074</v>
          </cell>
          <cell r="L51">
            <v>8.5050000000000008</v>
          </cell>
          <cell r="M51">
            <v>20</v>
          </cell>
          <cell r="N51">
            <v>19.968</v>
          </cell>
          <cell r="O51">
            <v>20.052</v>
          </cell>
          <cell r="P51">
            <v>20.289000000000001</v>
          </cell>
          <cell r="Q51">
            <v>29.873000000000001</v>
          </cell>
          <cell r="R51">
            <v>33.366</v>
          </cell>
          <cell r="S51">
            <v>21.443000000000001</v>
          </cell>
          <cell r="T51">
            <v>21.824999999999999</v>
          </cell>
          <cell r="U51">
            <v>22.331</v>
          </cell>
          <cell r="V51">
            <v>18.43</v>
          </cell>
          <cell r="W51">
            <v>18.754999999999999</v>
          </cell>
          <cell r="X51">
            <v>18.408000000000001</v>
          </cell>
          <cell r="Y51">
            <v>18.89</v>
          </cell>
          <cell r="Z51">
            <v>18.38</v>
          </cell>
          <cell r="AA51">
            <v>18.225000000000001</v>
          </cell>
          <cell r="AB51">
            <v>18.978000000000002</v>
          </cell>
          <cell r="AC51">
            <v>19.391999999999999</v>
          </cell>
          <cell r="AD51">
            <v>21.276</v>
          </cell>
          <cell r="AE51">
            <v>21.216999999999999</v>
          </cell>
          <cell r="AF51">
            <v>20.361999999999998</v>
          </cell>
          <cell r="AG51">
            <v>22.591999999999999</v>
          </cell>
          <cell r="AH51">
            <v>22.937000000000001</v>
          </cell>
          <cell r="AI51">
            <v>16.844000000000001</v>
          </cell>
          <cell r="AJ51">
            <v>17.524999999999999</v>
          </cell>
          <cell r="AK51">
            <v>15.122999999999999</v>
          </cell>
          <cell r="AL51">
            <v>14.804</v>
          </cell>
          <cell r="AM51">
            <v>15.76</v>
          </cell>
          <cell r="AN51">
            <v>16.602</v>
          </cell>
          <cell r="AO51">
            <v>17.856000000000002</v>
          </cell>
          <cell r="AP51">
            <v>19.356000000000002</v>
          </cell>
          <cell r="AQ51">
            <v>21.677</v>
          </cell>
          <cell r="AR51">
            <v>20.748227272727274</v>
          </cell>
        </row>
        <row r="52">
          <cell r="A52" t="str">
            <v>El Salvador</v>
          </cell>
          <cell r="B52" t="str">
            <v>Gross national savings</v>
          </cell>
          <cell r="C52" t="str">
            <v>Percent of GDP</v>
          </cell>
          <cell r="E52" t="str">
            <v>Source: Central Bank Latest actual data: 2010 GDP valuation: Market prices Base year: 1990 Chain-weighted: No Primary domestic currency: U.S. dollars Data last updated: 03/2012</v>
          </cell>
          <cell r="F52" t="str">
            <v>n/a</v>
          </cell>
          <cell r="G52">
            <v>10.680999999999999</v>
          </cell>
          <cell r="H52">
            <v>11.589</v>
          </cell>
          <cell r="I52">
            <v>13.567</v>
          </cell>
          <cell r="J52">
            <v>11.760999999999999</v>
          </cell>
          <cell r="K52">
            <v>9.0709999999999997</v>
          </cell>
          <cell r="L52">
            <v>19.282</v>
          </cell>
          <cell r="M52">
            <v>16.911000000000001</v>
          </cell>
          <cell r="N52">
            <v>13.321</v>
          </cell>
          <cell r="O52">
            <v>6.9409999999999998</v>
          </cell>
          <cell r="P52">
            <v>9.5649999999999995</v>
          </cell>
          <cell r="Q52">
            <v>11.789</v>
          </cell>
          <cell r="R52">
            <v>15.536</v>
          </cell>
          <cell r="S52">
            <v>16.8</v>
          </cell>
          <cell r="T52">
            <v>18.693999999999999</v>
          </cell>
          <cell r="U52">
            <v>17.475999999999999</v>
          </cell>
          <cell r="V52">
            <v>13.199</v>
          </cell>
          <cell r="W52">
            <v>14.214</v>
          </cell>
          <cell r="X52">
            <v>16.617999999999999</v>
          </cell>
          <cell r="Y52">
            <v>14.507</v>
          </cell>
          <cell r="Z52">
            <v>13.638</v>
          </cell>
          <cell r="AA52">
            <v>15.583</v>
          </cell>
          <cell r="AB52">
            <v>13.555999999999999</v>
          </cell>
          <cell r="AC52">
            <v>12.314</v>
          </cell>
          <cell r="AD52">
            <v>12.138999999999999</v>
          </cell>
          <cell r="AE52">
            <v>12.446</v>
          </cell>
          <cell r="AF52">
            <v>12.702</v>
          </cell>
          <cell r="AG52">
            <v>10.26</v>
          </cell>
          <cell r="AH52">
            <v>8.0510000000000002</v>
          </cell>
          <cell r="AI52">
            <v>11.961</v>
          </cell>
          <cell r="AJ52">
            <v>10.991</v>
          </cell>
          <cell r="AK52">
            <v>8.3759999999999994</v>
          </cell>
          <cell r="AL52">
            <v>9.4390000000000001</v>
          </cell>
          <cell r="AM52">
            <v>10.827</v>
          </cell>
          <cell r="AN52">
            <v>11.872999999999999</v>
          </cell>
          <cell r="AO52">
            <v>12.632999999999999</v>
          </cell>
          <cell r="AP52">
            <v>13.446</v>
          </cell>
          <cell r="AQ52">
            <v>13.944000000000001</v>
          </cell>
          <cell r="AR52">
            <v>13.200681818181817</v>
          </cell>
        </row>
        <row r="53">
          <cell r="A53" t="str">
            <v>Equatorial Guinea</v>
          </cell>
          <cell r="B53" t="str">
            <v>Gross national savings</v>
          </cell>
          <cell r="C53" t="str">
            <v>Percent of GDP</v>
          </cell>
          <cell r="E53" t="str">
            <v>Source: National Statistical Office. And Banque des Etats de l'Afrique Centrale (Central Bank) Latest actual data: 2010 Notes: Since 2000, IMF staff estimate Real GDP by including upward coverage adjustment in non-oil sector activities; the national authorities are considering the adoption of the IMF staff estimates. National accounts manual used: SNA 2008 GDP valuation: Market prices Start/end months of reporting year: January/December Base year: 2000 Chain-weighted: No Primary domestic currency: CFA francs Data last updated: 03/2012</v>
          </cell>
          <cell r="F53">
            <v>-29.43</v>
          </cell>
          <cell r="G53">
            <v>-69.168000000000006</v>
          </cell>
          <cell r="H53">
            <v>-20.789000000000001</v>
          </cell>
          <cell r="I53">
            <v>32.426000000000002</v>
          </cell>
          <cell r="J53">
            <v>11.695</v>
          </cell>
          <cell r="K53">
            <v>21.402000000000001</v>
          </cell>
          <cell r="L53">
            <v>29.318000000000001</v>
          </cell>
          <cell r="M53">
            <v>16.353000000000002</v>
          </cell>
          <cell r="N53">
            <v>24.873999999999999</v>
          </cell>
          <cell r="O53">
            <v>22.283999999999999</v>
          </cell>
          <cell r="P53">
            <v>40.097999999999999</v>
          </cell>
          <cell r="Q53">
            <v>15.292</v>
          </cell>
          <cell r="R53">
            <v>28.548999999999999</v>
          </cell>
          <cell r="S53">
            <v>41.412999999999997</v>
          </cell>
          <cell r="T53">
            <v>53.222999999999999</v>
          </cell>
          <cell r="U53">
            <v>4.9349999999999996</v>
          </cell>
          <cell r="V53">
            <v>-9.4550000000000001</v>
          </cell>
          <cell r="W53">
            <v>45.817</v>
          </cell>
          <cell r="X53">
            <v>17.658000000000001</v>
          </cell>
          <cell r="Y53">
            <v>46.478999999999999</v>
          </cell>
          <cell r="Z53">
            <v>45.192</v>
          </cell>
          <cell r="AA53">
            <v>30.721</v>
          </cell>
          <cell r="AB53">
            <v>32.534999999999997</v>
          </cell>
          <cell r="AC53">
            <v>26.358000000000001</v>
          </cell>
          <cell r="AD53">
            <v>22.105</v>
          </cell>
          <cell r="AE53">
            <v>33.642000000000003</v>
          </cell>
          <cell r="AF53">
            <v>40.174999999999997</v>
          </cell>
          <cell r="AG53">
            <v>40.317</v>
          </cell>
          <cell r="AH53">
            <v>35.115000000000002</v>
          </cell>
          <cell r="AI53">
            <v>31.175999999999998</v>
          </cell>
          <cell r="AJ53">
            <v>24.321999999999999</v>
          </cell>
          <cell r="AK53">
            <v>25.13</v>
          </cell>
          <cell r="AL53">
            <v>24.741</v>
          </cell>
          <cell r="AM53">
            <v>22.571999999999999</v>
          </cell>
          <cell r="AN53">
            <v>20.678999999999998</v>
          </cell>
          <cell r="AO53">
            <v>20.151</v>
          </cell>
          <cell r="AP53">
            <v>20.524999999999999</v>
          </cell>
          <cell r="AQ53">
            <v>14.696</v>
          </cell>
          <cell r="AR53">
            <v>30.490772727272727</v>
          </cell>
        </row>
        <row r="54">
          <cell r="A54" t="str">
            <v>Eritrea</v>
          </cell>
          <cell r="B54" t="str">
            <v>Gross national savings</v>
          </cell>
          <cell r="C54" t="str">
            <v>Percent of GDP</v>
          </cell>
          <cell r="E54" t="str">
            <v>Source: National Statistical Office Latest actual data: 2006 National accounts manual used: SNA 1993 GDP valuation: Market prices Start/end months of reporting year: January/December Base year: 2000 Chain-weighted: No Primary domestic currency: Eritrean nakfa Data last updated: 03/2012</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v>18.029</v>
          </cell>
          <cell r="S54">
            <v>26.329000000000001</v>
          </cell>
          <cell r="T54">
            <v>32.896999999999998</v>
          </cell>
          <cell r="U54">
            <v>7.8079999999999998</v>
          </cell>
          <cell r="V54">
            <v>10.279</v>
          </cell>
          <cell r="W54">
            <v>31.530999999999999</v>
          </cell>
          <cell r="X54">
            <v>8.4290000000000003</v>
          </cell>
          <cell r="Y54">
            <v>23.657</v>
          </cell>
          <cell r="Z54">
            <v>21.373000000000001</v>
          </cell>
          <cell r="AA54">
            <v>30.687999999999999</v>
          </cell>
          <cell r="AB54">
            <v>36.350999999999999</v>
          </cell>
          <cell r="AC54">
            <v>35.896000000000001</v>
          </cell>
          <cell r="AD54">
            <v>18.919</v>
          </cell>
          <cell r="AE54">
            <v>20.821000000000002</v>
          </cell>
          <cell r="AF54">
            <v>10.224</v>
          </cell>
          <cell r="AG54">
            <v>6.399</v>
          </cell>
          <cell r="AH54">
            <v>7.181</v>
          </cell>
          <cell r="AI54">
            <v>1.68</v>
          </cell>
          <cell r="AJ54">
            <v>3.69</v>
          </cell>
          <cell r="AK54">
            <v>10.755000000000001</v>
          </cell>
          <cell r="AL54">
            <v>12.616</v>
          </cell>
          <cell r="AM54">
            <v>11.368</v>
          </cell>
          <cell r="AN54">
            <v>10.484999999999999</v>
          </cell>
          <cell r="AO54">
            <v>8.01</v>
          </cell>
          <cell r="AP54">
            <v>7.3570000000000002</v>
          </cell>
          <cell r="AQ54">
            <v>3.4009999999999998</v>
          </cell>
          <cell r="AR54">
            <v>18.146799999999999</v>
          </cell>
        </row>
        <row r="55">
          <cell r="A55" t="str">
            <v>Estonia</v>
          </cell>
          <cell r="B55" t="str">
            <v>Gross national savings</v>
          </cell>
          <cell r="C55" t="str">
            <v>Percent of GDP</v>
          </cell>
          <cell r="E55" t="str">
            <v>Source: National Statistical Office Latest actual data: 2011 Notes: Data from 2003 onwards reflect methodological revisions. National accounts manual used: ESA 1995 GDP valuation: Market prices Start/end months of reporting year: January/December Base year: 2005 Chain-weighted: Yes, from 1995 Primary domestic currency: Euro Data last updated: 03/2012</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v>27.366</v>
          </cell>
          <cell r="T55">
            <v>20.157</v>
          </cell>
          <cell r="U55">
            <v>24.024000000000001</v>
          </cell>
          <cell r="V55">
            <v>19.686</v>
          </cell>
          <cell r="W55">
            <v>19.753</v>
          </cell>
          <cell r="X55">
            <v>22.423999999999999</v>
          </cell>
          <cell r="Y55">
            <v>21.004999999999999</v>
          </cell>
          <cell r="Z55">
            <v>23.015999999999998</v>
          </cell>
          <cell r="AA55">
            <v>22.736999999999998</v>
          </cell>
          <cell r="AB55">
            <v>21.678999999999998</v>
          </cell>
          <cell r="AC55">
            <v>21.846</v>
          </cell>
          <cell r="AD55">
            <v>21.759</v>
          </cell>
          <cell r="AE55">
            <v>23.803999999999998</v>
          </cell>
          <cell r="AF55">
            <v>23.364999999999998</v>
          </cell>
          <cell r="AG55">
            <v>22.690999999999999</v>
          </cell>
          <cell r="AH55">
            <v>20.707000000000001</v>
          </cell>
          <cell r="AI55">
            <v>22.494</v>
          </cell>
          <cell r="AJ55">
            <v>23.114999999999998</v>
          </cell>
          <cell r="AK55">
            <v>27.699000000000002</v>
          </cell>
          <cell r="AL55">
            <v>25.532</v>
          </cell>
          <cell r="AM55">
            <v>24.651</v>
          </cell>
          <cell r="AN55">
            <v>23.303000000000001</v>
          </cell>
          <cell r="AO55">
            <v>23.07</v>
          </cell>
          <cell r="AP55">
            <v>22.88</v>
          </cell>
          <cell r="AQ55">
            <v>22.645</v>
          </cell>
          <cell r="AR55">
            <v>22.596157894736837</v>
          </cell>
        </row>
        <row r="56">
          <cell r="A56" t="str">
            <v>Ethiopia</v>
          </cell>
          <cell r="B56" t="str">
            <v>Gross national savings</v>
          </cell>
          <cell r="C56" t="str">
            <v>Percent of GDP</v>
          </cell>
          <cell r="E56" t="str">
            <v>Source: IMF Staff Latest actual data: 2011 GDP valuation: Factor costs. Data refer to fiscal years (July 8/July 7). Data for 2011 represent fiscal year 2010/11. Start/end months of reporting year: July/June Base year: 2000 Chain-weighted: No Primary domestic currency: Ethiopian birr Data last updated: 03/2012</v>
          </cell>
          <cell r="F56">
            <v>5.0410000000000004</v>
          </cell>
          <cell r="G56">
            <v>6.0519999999999996</v>
          </cell>
          <cell r="H56">
            <v>5.2069999999999999</v>
          </cell>
          <cell r="I56">
            <v>5.4660000000000002</v>
          </cell>
          <cell r="J56">
            <v>8.1489999999999991</v>
          </cell>
          <cell r="K56">
            <v>5.9589999999999996</v>
          </cell>
          <cell r="L56">
            <v>7.3529999999999998</v>
          </cell>
          <cell r="M56">
            <v>5.6040000000000001</v>
          </cell>
          <cell r="N56">
            <v>10.269</v>
          </cell>
          <cell r="O56">
            <v>8.25</v>
          </cell>
          <cell r="P56">
            <v>7.2030000000000003</v>
          </cell>
          <cell r="Q56">
            <v>4.9870000000000001</v>
          </cell>
          <cell r="R56">
            <v>6.601</v>
          </cell>
          <cell r="S56">
            <v>7.5380000000000003</v>
          </cell>
          <cell r="T56">
            <v>9.2949999999999999</v>
          </cell>
          <cell r="U56">
            <v>13.584</v>
          </cell>
          <cell r="V56">
            <v>12.318</v>
          </cell>
          <cell r="W56">
            <v>10.106</v>
          </cell>
          <cell r="X56">
            <v>12.617000000000001</v>
          </cell>
          <cell r="Y56">
            <v>7.4489999999999998</v>
          </cell>
          <cell r="Z56">
            <v>16.843</v>
          </cell>
          <cell r="AA56">
            <v>18.864000000000001</v>
          </cell>
          <cell r="AB56">
            <v>15.545</v>
          </cell>
          <cell r="AC56">
            <v>16.827000000000002</v>
          </cell>
          <cell r="AD56">
            <v>24.582999999999998</v>
          </cell>
          <cell r="AE56">
            <v>19.984000000000002</v>
          </cell>
          <cell r="AF56">
            <v>18.134</v>
          </cell>
          <cell r="AG56">
            <v>23.544</v>
          </cell>
          <cell r="AH56">
            <v>19.184999999999999</v>
          </cell>
          <cell r="AI56">
            <v>19.54</v>
          </cell>
          <cell r="AJ56">
            <v>20.716000000000001</v>
          </cell>
          <cell r="AK56">
            <v>25.643999999999998</v>
          </cell>
          <cell r="AL56">
            <v>17.472999999999999</v>
          </cell>
          <cell r="AM56">
            <v>18.773</v>
          </cell>
          <cell r="AN56">
            <v>19.143999999999998</v>
          </cell>
          <cell r="AO56">
            <v>19.994</v>
          </cell>
          <cell r="AP56">
            <v>20.448</v>
          </cell>
          <cell r="AQ56">
            <v>19.155000000000001</v>
          </cell>
          <cell r="AR56">
            <v>15.050318181818183</v>
          </cell>
        </row>
        <row r="57">
          <cell r="A57" t="str">
            <v>Fiji</v>
          </cell>
          <cell r="B57" t="str">
            <v>Gross national savings</v>
          </cell>
          <cell r="C57" t="str">
            <v>Percent of GDP</v>
          </cell>
        </row>
        <row r="58">
          <cell r="A58" t="str">
            <v>Finland</v>
          </cell>
          <cell r="B58" t="str">
            <v>Gross national savings</v>
          </cell>
          <cell r="C58" t="str">
            <v>Percent of GDP</v>
          </cell>
          <cell r="E58" t="str">
            <v>Source: National Statistical Office. Downloaded through Haver Analytics and DataInsight Latest actual data: 2011 National accounts manual used: SNA 1993 GDP valuation: Market prices Start/end months of reporting year: January/December Base year: 2000 Chain-weighted: Yes, from 1980 Primary domestic currency: Euros Data last updated: 03/2012</v>
          </cell>
          <cell r="F58">
            <v>27.364000000000001</v>
          </cell>
          <cell r="G58">
            <v>26.238</v>
          </cell>
          <cell r="H58">
            <v>24.876000000000001</v>
          </cell>
          <cell r="I58">
            <v>24.443999999999999</v>
          </cell>
          <cell r="J58">
            <v>25.308</v>
          </cell>
          <cell r="K58">
            <v>24.344999999999999</v>
          </cell>
          <cell r="L58">
            <v>24.085999999999999</v>
          </cell>
          <cell r="M58">
            <v>23.675999999999998</v>
          </cell>
          <cell r="N58">
            <v>25.931000000000001</v>
          </cell>
          <cell r="O58">
            <v>25.398</v>
          </cell>
          <cell r="P58">
            <v>23.658000000000001</v>
          </cell>
          <cell r="Q58">
            <v>16.329999999999998</v>
          </cell>
          <cell r="R58">
            <v>13.654999999999999</v>
          </cell>
          <cell r="S58">
            <v>14.757999999999999</v>
          </cell>
          <cell r="T58">
            <v>18.064</v>
          </cell>
          <cell r="U58">
            <v>21.663</v>
          </cell>
          <cell r="V58">
            <v>20.678999999999998</v>
          </cell>
          <cell r="W58">
            <v>23.753</v>
          </cell>
          <cell r="X58">
            <v>24.786000000000001</v>
          </cell>
          <cell r="Y58">
            <v>24.657</v>
          </cell>
          <cell r="Z58">
            <v>28.59</v>
          </cell>
          <cell r="AA58">
            <v>28.777999999999999</v>
          </cell>
          <cell r="AB58">
            <v>27.559000000000001</v>
          </cell>
          <cell r="AC58">
            <v>24.2</v>
          </cell>
          <cell r="AD58">
            <v>26.146999999999998</v>
          </cell>
          <cell r="AE58">
            <v>25.149000000000001</v>
          </cell>
          <cell r="AF58">
            <v>25.420999999999999</v>
          </cell>
          <cell r="AG58">
            <v>27.116</v>
          </cell>
          <cell r="AH58">
            <v>24.844000000000001</v>
          </cell>
          <cell r="AI58">
            <v>20.379000000000001</v>
          </cell>
          <cell r="AJ58">
            <v>20.885000000000002</v>
          </cell>
          <cell r="AK58">
            <v>21.006</v>
          </cell>
          <cell r="AL58">
            <v>19.841000000000001</v>
          </cell>
          <cell r="AM58">
            <v>19.911000000000001</v>
          </cell>
          <cell r="AN58">
            <v>20.335000000000001</v>
          </cell>
          <cell r="AO58">
            <v>20.591999999999999</v>
          </cell>
          <cell r="AP58">
            <v>20.760999999999999</v>
          </cell>
          <cell r="AQ58">
            <v>20.902999999999999</v>
          </cell>
          <cell r="AR58">
            <v>22.821681818181819</v>
          </cell>
        </row>
        <row r="59">
          <cell r="A59" t="str">
            <v>France</v>
          </cell>
          <cell r="B59" t="str">
            <v>Gross national savings</v>
          </cell>
          <cell r="C59" t="str">
            <v>Percent of GDP</v>
          </cell>
          <cell r="E5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59">
            <v>24.175999999999998</v>
          </cell>
          <cell r="G59">
            <v>24.594000000000001</v>
          </cell>
          <cell r="H59">
            <v>21.872</v>
          </cell>
          <cell r="I59">
            <v>20.785</v>
          </cell>
          <cell r="J59">
            <v>20.396999999999998</v>
          </cell>
          <cell r="K59">
            <v>20.038</v>
          </cell>
          <cell r="L59">
            <v>20.323</v>
          </cell>
          <cell r="M59">
            <v>19.898</v>
          </cell>
          <cell r="N59">
            <v>20.637</v>
          </cell>
          <cell r="O59">
            <v>21.1</v>
          </cell>
          <cell r="P59">
            <v>20.881</v>
          </cell>
          <cell r="Q59">
            <v>20.911000000000001</v>
          </cell>
          <cell r="R59">
            <v>20.321999999999999</v>
          </cell>
          <cell r="S59">
            <v>19.411000000000001</v>
          </cell>
          <cell r="T59">
            <v>19.234000000000002</v>
          </cell>
          <cell r="U59">
            <v>18.922000000000001</v>
          </cell>
          <cell r="V59">
            <v>19.062999999999999</v>
          </cell>
          <cell r="W59">
            <v>20.103999999999999</v>
          </cell>
          <cell r="X59">
            <v>20.338000000000001</v>
          </cell>
          <cell r="Y59">
            <v>21.818999999999999</v>
          </cell>
          <cell r="Z59">
            <v>20.805</v>
          </cell>
          <cell r="AA59">
            <v>21.17</v>
          </cell>
          <cell r="AB59">
            <v>20.177</v>
          </cell>
          <cell r="AC59">
            <v>19.788</v>
          </cell>
          <cell r="AD59">
            <v>19.658000000000001</v>
          </cell>
          <cell r="AE59">
            <v>19.422000000000001</v>
          </cell>
          <cell r="AF59">
            <v>20.266999999999999</v>
          </cell>
          <cell r="AG59">
            <v>20.94</v>
          </cell>
          <cell r="AH59">
            <v>20.103999999999999</v>
          </cell>
          <cell r="AI59">
            <v>17.486000000000001</v>
          </cell>
          <cell r="AJ59">
            <v>18.556000000000001</v>
          </cell>
          <cell r="AK59">
            <v>18.78</v>
          </cell>
          <cell r="AL59">
            <v>19.376000000000001</v>
          </cell>
          <cell r="AM59">
            <v>19.695</v>
          </cell>
          <cell r="AN59">
            <v>20.167999999999999</v>
          </cell>
          <cell r="AO59">
            <v>20.492000000000001</v>
          </cell>
          <cell r="AP59">
            <v>20.841000000000001</v>
          </cell>
          <cell r="AQ59">
            <v>21.218</v>
          </cell>
          <cell r="AR59">
            <v>19.916272727272727</v>
          </cell>
        </row>
        <row r="60">
          <cell r="A60" t="str">
            <v>Gabon</v>
          </cell>
          <cell r="B60" t="str">
            <v>Gross national savings</v>
          </cell>
          <cell r="C60" t="str">
            <v>Percent of GDP</v>
          </cell>
          <cell r="E60" t="str">
            <v>Source: Ministry of Finance Latest actual data: 2008 National accounts manual used: SNA 1993 GDP valuation: Market prices Start/end months of reporting year: January/December Base year: 1991 Chain-weighted: No Primary domestic currency: CFA francs Data last updated: 03/2012</v>
          </cell>
          <cell r="F60">
            <v>54.534999999999997</v>
          </cell>
          <cell r="G60">
            <v>52.079000000000001</v>
          </cell>
          <cell r="H60">
            <v>48.421999999999997</v>
          </cell>
          <cell r="I60">
            <v>47.417000000000002</v>
          </cell>
          <cell r="J60">
            <v>53.924999999999997</v>
          </cell>
          <cell r="K60">
            <v>49.395000000000003</v>
          </cell>
          <cell r="L60">
            <v>17.492999999999999</v>
          </cell>
          <cell r="M60">
            <v>22.172999999999998</v>
          </cell>
          <cell r="N60">
            <v>20.157</v>
          </cell>
          <cell r="O60">
            <v>22.068999999999999</v>
          </cell>
          <cell r="P60">
            <v>24.198</v>
          </cell>
          <cell r="Q60">
            <v>28.937000000000001</v>
          </cell>
          <cell r="R60">
            <v>18.565000000000001</v>
          </cell>
          <cell r="S60">
            <v>21.001999999999999</v>
          </cell>
          <cell r="T60">
            <v>29.571999999999999</v>
          </cell>
          <cell r="U60">
            <v>32.680999999999997</v>
          </cell>
          <cell r="V60">
            <v>35.56</v>
          </cell>
          <cell r="W60">
            <v>41.447000000000003</v>
          </cell>
          <cell r="X60">
            <v>25.245999999999999</v>
          </cell>
          <cell r="Y60">
            <v>32.311</v>
          </cell>
          <cell r="Z60">
            <v>40.061999999999998</v>
          </cell>
          <cell r="AA60">
            <v>38.478000000000002</v>
          </cell>
          <cell r="AB60">
            <v>37.406999999999996</v>
          </cell>
          <cell r="AC60">
            <v>36.587000000000003</v>
          </cell>
          <cell r="AD60">
            <v>35.545000000000002</v>
          </cell>
          <cell r="AE60">
            <v>44.194000000000003</v>
          </cell>
          <cell r="AF60">
            <v>40.649000000000001</v>
          </cell>
          <cell r="AG60">
            <v>41.81</v>
          </cell>
          <cell r="AH60">
            <v>45.686999999999998</v>
          </cell>
          <cell r="AI60">
            <v>33.167000000000002</v>
          </cell>
          <cell r="AJ60">
            <v>36.369999999999997</v>
          </cell>
          <cell r="AK60">
            <v>40.5</v>
          </cell>
          <cell r="AL60">
            <v>39.018999999999998</v>
          </cell>
          <cell r="AM60">
            <v>35.506</v>
          </cell>
          <cell r="AN60">
            <v>33.351999999999997</v>
          </cell>
          <cell r="AO60">
            <v>31.488</v>
          </cell>
          <cell r="AP60">
            <v>29.247</v>
          </cell>
          <cell r="AQ60">
            <v>28.835999999999999</v>
          </cell>
          <cell r="AR60">
            <v>34.544318181818184</v>
          </cell>
        </row>
        <row r="61">
          <cell r="A61" t="str">
            <v>The Gambia</v>
          </cell>
          <cell r="B61" t="str">
            <v>Gross national savings</v>
          </cell>
          <cell r="C61" t="str">
            <v>Percent of GDP</v>
          </cell>
          <cell r="E61" t="str">
            <v>Source: National Statistical Office Latest actual data: 2010 National accounts manual used: SNA 1993 GDP valuation: Market prices Start/end months of reporting year: January/December Base year: 2004 Chain-weighted: No Primary domestic currency: Gambian dalasis Data last updated: 03/2012</v>
          </cell>
          <cell r="F61">
            <v>0</v>
          </cell>
          <cell r="G61">
            <v>10.109</v>
          </cell>
          <cell r="H61">
            <v>15.414</v>
          </cell>
          <cell r="I61">
            <v>14.428000000000001</v>
          </cell>
          <cell r="J61">
            <v>11.295</v>
          </cell>
          <cell r="K61">
            <v>12.398</v>
          </cell>
          <cell r="L61">
            <v>10.178000000000001</v>
          </cell>
          <cell r="M61">
            <v>12.116</v>
          </cell>
          <cell r="N61">
            <v>13.488</v>
          </cell>
          <cell r="O61">
            <v>13.474</v>
          </cell>
          <cell r="P61">
            <v>12.298999999999999</v>
          </cell>
          <cell r="Q61">
            <v>12.891999999999999</v>
          </cell>
          <cell r="R61">
            <v>13.42</v>
          </cell>
          <cell r="S61">
            <v>11.026</v>
          </cell>
          <cell r="T61">
            <v>10.641</v>
          </cell>
          <cell r="U61">
            <v>15.536</v>
          </cell>
          <cell r="V61">
            <v>8.9719999999999995</v>
          </cell>
          <cell r="W61">
            <v>12.983000000000001</v>
          </cell>
          <cell r="X61">
            <v>11.367000000000001</v>
          </cell>
          <cell r="Y61">
            <v>10.721</v>
          </cell>
          <cell r="Z61">
            <v>-1.117</v>
          </cell>
          <cell r="AA61">
            <v>5.7</v>
          </cell>
          <cell r="AB61">
            <v>1.2150000000000001</v>
          </cell>
          <cell r="AC61">
            <v>2.722</v>
          </cell>
          <cell r="AD61">
            <v>19.696000000000002</v>
          </cell>
          <cell r="AE61">
            <v>11.542999999999999</v>
          </cell>
          <cell r="AF61">
            <v>17.356999999999999</v>
          </cell>
          <cell r="AG61">
            <v>10.753</v>
          </cell>
          <cell r="AH61">
            <v>2.7189999999999999</v>
          </cell>
          <cell r="AI61">
            <v>7.2460000000000004</v>
          </cell>
          <cell r="AJ61">
            <v>5.6879999999999997</v>
          </cell>
          <cell r="AK61">
            <v>3.609</v>
          </cell>
          <cell r="AL61">
            <v>3.5910000000000002</v>
          </cell>
          <cell r="AM61">
            <v>5.87</v>
          </cell>
          <cell r="AN61">
            <v>6.8369999999999997</v>
          </cell>
          <cell r="AO61">
            <v>8.08</v>
          </cell>
          <cell r="AP61">
            <v>8.0990000000000002</v>
          </cell>
          <cell r="AQ61">
            <v>8.1470000000000002</v>
          </cell>
          <cell r="AR61">
            <v>9.4085454545454539</v>
          </cell>
        </row>
        <row r="62">
          <cell r="A62" t="str">
            <v>Georgia</v>
          </cell>
          <cell r="B62" t="str">
            <v>Gross national savings</v>
          </cell>
          <cell r="C62" t="str">
            <v>Percent of GDP</v>
          </cell>
          <cell r="E62" t="str">
            <v>Source: National Statistical Office Latest actual data: 2010 National accounts manual used: SNA 1993 GDP valuation: Market prices Start/end months of reporting year: January/December Base year: 2000 Chain-weighted: Yes, from 1996 Primary domestic currency: Georgian lari Data last updated: 03/2012</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v>-1.7210000000000001</v>
          </cell>
          <cell r="U62">
            <v>12.582000000000001</v>
          </cell>
          <cell r="V62">
            <v>-61.015000000000001</v>
          </cell>
          <cell r="W62">
            <v>-58.093000000000004</v>
          </cell>
          <cell r="X62">
            <v>-62.055999999999997</v>
          </cell>
          <cell r="Y62">
            <v>-67.253</v>
          </cell>
          <cell r="Z62">
            <v>-78.992999999999995</v>
          </cell>
          <cell r="AA62">
            <v>-71.783000000000001</v>
          </cell>
          <cell r="AB62">
            <v>0</v>
          </cell>
          <cell r="AC62">
            <v>22.893999999999998</v>
          </cell>
          <cell r="AD62">
            <v>22.451000000000001</v>
          </cell>
          <cell r="AE62">
            <v>22.477</v>
          </cell>
          <cell r="AF62">
            <v>14.952999999999999</v>
          </cell>
          <cell r="AG62">
            <v>14.510999999999999</v>
          </cell>
          <cell r="AH62">
            <v>4.4240000000000004</v>
          </cell>
          <cell r="AI62">
            <v>1.887</v>
          </cell>
          <cell r="AJ62">
            <v>10.428000000000001</v>
          </cell>
          <cell r="AK62">
            <v>10.903</v>
          </cell>
          <cell r="AL62">
            <v>13</v>
          </cell>
          <cell r="AM62">
            <v>13.971</v>
          </cell>
          <cell r="AN62">
            <v>15.003</v>
          </cell>
          <cell r="AO62">
            <v>16.483000000000001</v>
          </cell>
          <cell r="AP62">
            <v>16.521000000000001</v>
          </cell>
          <cell r="AQ62">
            <v>16.504999999999999</v>
          </cell>
          <cell r="AR62">
            <v>-14.633555555555555</v>
          </cell>
        </row>
        <row r="63">
          <cell r="A63" t="str">
            <v>Germany</v>
          </cell>
          <cell r="B63" t="str">
            <v>Gross national savings</v>
          </cell>
          <cell r="C63" t="str">
            <v>Percent of GDP</v>
          </cell>
          <cell r="E63" t="str">
            <v>Source: National Statistical Office Latest actual data: 2011 Notes: Data until 1990 refers to German federation only (West Germany). National accounts data until 1990 do not include FISIM. Data from 1991 refer to United Germany and include FISIM. National accounts manual used: ESA 1995 GDP valuation: Market prices Start/end months of reporting year: January/December Base year: 2005 Chain-weighted: Yes, from 1991. From 1991. Primary domestic currency: Euros Data last updated: 04/2012</v>
          </cell>
          <cell r="F63">
            <v>22.259</v>
          </cell>
          <cell r="G63">
            <v>20.827000000000002</v>
          </cell>
          <cell r="H63">
            <v>20.812000000000001</v>
          </cell>
          <cell r="I63">
            <v>21.792000000000002</v>
          </cell>
          <cell r="J63">
            <v>22.492000000000001</v>
          </cell>
          <cell r="K63">
            <v>22.870999999999999</v>
          </cell>
          <cell r="L63">
            <v>24.47</v>
          </cell>
          <cell r="M63">
            <v>23.648</v>
          </cell>
          <cell r="N63">
            <v>24.84</v>
          </cell>
          <cell r="O63">
            <v>26.193999999999999</v>
          </cell>
          <cell r="P63">
            <v>25.152999999999999</v>
          </cell>
          <cell r="Q63">
            <v>22.702999999999999</v>
          </cell>
          <cell r="R63">
            <v>22.388999999999999</v>
          </cell>
          <cell r="S63">
            <v>21.215</v>
          </cell>
          <cell r="T63">
            <v>21.041</v>
          </cell>
          <cell r="U63">
            <v>21.166</v>
          </cell>
          <cell r="V63">
            <v>20.702999999999999</v>
          </cell>
          <cell r="W63">
            <v>20.867999999999999</v>
          </cell>
          <cell r="X63">
            <v>21.099</v>
          </cell>
          <cell r="Y63">
            <v>20.504999999999999</v>
          </cell>
          <cell r="Z63">
            <v>20.568000000000001</v>
          </cell>
          <cell r="AA63">
            <v>20.344999999999999</v>
          </cell>
          <cell r="AB63">
            <v>20.074000000000002</v>
          </cell>
          <cell r="AC63">
            <v>19.739999999999998</v>
          </cell>
          <cell r="AD63">
            <v>22.292999999999999</v>
          </cell>
          <cell r="AE63">
            <v>22.331</v>
          </cell>
          <cell r="AF63">
            <v>24.39</v>
          </cell>
          <cell r="AG63">
            <v>26.71</v>
          </cell>
          <cell r="AH63">
            <v>25.585999999999999</v>
          </cell>
          <cell r="AI63">
            <v>22.46</v>
          </cell>
          <cell r="AJ63">
            <v>23.427</v>
          </cell>
          <cell r="AK63">
            <v>23.716000000000001</v>
          </cell>
          <cell r="AL63">
            <v>23.68</v>
          </cell>
          <cell r="AM63">
            <v>23.327999999999999</v>
          </cell>
          <cell r="AN63">
            <v>23.065000000000001</v>
          </cell>
          <cell r="AO63">
            <v>22.873000000000001</v>
          </cell>
          <cell r="AP63">
            <v>22.378</v>
          </cell>
          <cell r="AQ63">
            <v>22.224</v>
          </cell>
          <cell r="AR63">
            <v>22.203727272727274</v>
          </cell>
        </row>
        <row r="64">
          <cell r="A64" t="str">
            <v>Ghana</v>
          </cell>
          <cell r="B64" t="str">
            <v>Gross national savings</v>
          </cell>
          <cell r="C64" t="str">
            <v>Percent of GDP</v>
          </cell>
          <cell r="E64" t="str">
            <v>Source: National Statistical Office Latest actual data: 2010 GDP valuation: Market prices Start/end months of reporting year: January/December Base year: 2006 Chain-weighted: No Primary domestic currency: Ghanaian cedis Data last updated: 03/2012</v>
          </cell>
          <cell r="F64">
            <v>0.61</v>
          </cell>
          <cell r="G64">
            <v>1.5840000000000001</v>
          </cell>
          <cell r="H64">
            <v>1.1919999999999999</v>
          </cell>
          <cell r="I64">
            <v>4.6449999999999996</v>
          </cell>
          <cell r="J64">
            <v>3.335</v>
          </cell>
          <cell r="K64">
            <v>4.391</v>
          </cell>
          <cell r="L64">
            <v>6.1420000000000003</v>
          </cell>
          <cell r="M64">
            <v>7.1020000000000003</v>
          </cell>
          <cell r="N64">
            <v>8.6579999999999995</v>
          </cell>
          <cell r="O64">
            <v>9.0489999999999995</v>
          </cell>
          <cell r="P64">
            <v>21.280999999999999</v>
          </cell>
          <cell r="Q64">
            <v>15.227</v>
          </cell>
          <cell r="R64">
            <v>12.173</v>
          </cell>
          <cell r="S64">
            <v>7.8170000000000002</v>
          </cell>
          <cell r="T64">
            <v>12.407</v>
          </cell>
          <cell r="U64">
            <v>13.163</v>
          </cell>
          <cell r="V64">
            <v>13.305999999999999</v>
          </cell>
          <cell r="W64">
            <v>9.3879999999999999</v>
          </cell>
          <cell r="X64">
            <v>10.86</v>
          </cell>
          <cell r="Y64">
            <v>-4.516</v>
          </cell>
          <cell r="Z64">
            <v>11.564</v>
          </cell>
          <cell r="AA64">
            <v>13.106</v>
          </cell>
          <cell r="AB64">
            <v>14.276999999999999</v>
          </cell>
          <cell r="AC64">
            <v>18.27</v>
          </cell>
          <cell r="AD64">
            <v>15.747</v>
          </cell>
          <cell r="AE64">
            <v>14.602</v>
          </cell>
          <cell r="AF64">
            <v>14.542999999999999</v>
          </cell>
          <cell r="AG64">
            <v>14.971</v>
          </cell>
          <cell r="AH64">
            <v>12.163</v>
          </cell>
          <cell r="AI64">
            <v>20.58</v>
          </cell>
          <cell r="AJ64">
            <v>17.413</v>
          </cell>
          <cell r="AK64">
            <v>16.155000000000001</v>
          </cell>
          <cell r="AL64">
            <v>19.587</v>
          </cell>
          <cell r="AM64">
            <v>19.292000000000002</v>
          </cell>
          <cell r="AN64">
            <v>21.888000000000002</v>
          </cell>
          <cell r="AO64">
            <v>20.638999999999999</v>
          </cell>
          <cell r="AP64">
            <v>16.545999999999999</v>
          </cell>
          <cell r="AQ64">
            <v>15.355</v>
          </cell>
          <cell r="AR64">
            <v>13.386227272727275</v>
          </cell>
        </row>
        <row r="65">
          <cell r="A65" t="str">
            <v>Greece</v>
          </cell>
          <cell r="B65" t="str">
            <v>Gross national savings</v>
          </cell>
          <cell r="C65" t="str">
            <v>Percent of GDP</v>
          </cell>
          <cell r="E65" t="str">
            <v>Source: National Statistical Office Latest actual data: 2010 Notes: The National Statistical Office revised the national accounts data significantly in October, 2007. Official data are only available from 2000. Staff has estimated data prior to 2000 using growth rates from the October 2007 release of WEO. Therefore, these estimates should be treated as very provisional. Data for 2009 are provisional. National accounts manual used: ESA 1995 GDP valuation: Market prices Start/end months of reporting year: January/December Base year: 2000 Chain-weighted: Yes, from 2000 Primary domestic currency: Euros Data last updated: 03/2012</v>
          </cell>
          <cell r="F65">
            <v>21.015000000000001</v>
          </cell>
          <cell r="G65">
            <v>15.555</v>
          </cell>
          <cell r="H65">
            <v>20.678000000000001</v>
          </cell>
          <cell r="I65">
            <v>19.289000000000001</v>
          </cell>
          <cell r="J65">
            <v>19.61</v>
          </cell>
          <cell r="K65">
            <v>18.350000000000001</v>
          </cell>
          <cell r="L65">
            <v>21.690999999999999</v>
          </cell>
          <cell r="M65">
            <v>16.55</v>
          </cell>
          <cell r="N65">
            <v>20.151</v>
          </cell>
          <cell r="O65">
            <v>18.315999999999999</v>
          </cell>
          <cell r="P65">
            <v>18.483000000000001</v>
          </cell>
          <cell r="Q65">
            <v>21.420999999999999</v>
          </cell>
          <cell r="R65">
            <v>18.486999999999998</v>
          </cell>
          <cell r="S65">
            <v>18.597000000000001</v>
          </cell>
          <cell r="T65">
            <v>17.959</v>
          </cell>
          <cell r="U65">
            <v>15.62</v>
          </cell>
          <cell r="V65">
            <v>15.311</v>
          </cell>
          <cell r="W65">
            <v>15.443</v>
          </cell>
          <cell r="X65">
            <v>17.744</v>
          </cell>
          <cell r="Y65">
            <v>17.013999999999999</v>
          </cell>
          <cell r="Z65">
            <v>15.622</v>
          </cell>
          <cell r="AA65">
            <v>16.038</v>
          </cell>
          <cell r="AB65">
            <v>15.83</v>
          </cell>
          <cell r="AC65">
            <v>17.91</v>
          </cell>
          <cell r="AD65">
            <v>16.655999999999999</v>
          </cell>
          <cell r="AE65">
            <v>12.382</v>
          </cell>
          <cell r="AF65">
            <v>9.1430000000000007</v>
          </cell>
          <cell r="AG65">
            <v>7.5110000000000001</v>
          </cell>
          <cell r="AH65">
            <v>5.8280000000000003</v>
          </cell>
          <cell r="AI65">
            <v>5.117</v>
          </cell>
          <cell r="AJ65">
            <v>4.5739999999999998</v>
          </cell>
          <cell r="AK65">
            <v>4.7919999999999998</v>
          </cell>
          <cell r="AL65">
            <v>7.3049999999999997</v>
          </cell>
          <cell r="AM65">
            <v>9.0459999999999994</v>
          </cell>
          <cell r="AN65">
            <v>10.96</v>
          </cell>
          <cell r="AO65">
            <v>13.595000000000001</v>
          </cell>
          <cell r="AP65">
            <v>15.221</v>
          </cell>
          <cell r="AQ65">
            <v>17.065000000000001</v>
          </cell>
          <cell r="AR65">
            <v>13.976454545454549</v>
          </cell>
        </row>
        <row r="66">
          <cell r="A66" t="str">
            <v>Grenada</v>
          </cell>
          <cell r="B66" t="str">
            <v>Gross national savings</v>
          </cell>
          <cell r="C66" t="str">
            <v>Percent of GDP</v>
          </cell>
          <cell r="E66" t="str">
            <v>Source: National Statistical Office Latest actual data: 2010. Preliminary. National accounts manual used: SNA 1993 GDP valuation: Factor costs Start/end months of reporting year: January/December Base year: 2006. Nominal and real GDP are not measured in the same way and as a result, the GDP deflator is not equal to 100. In addition, note that real GDP is measured at factor cost and Nominal GDP is measured at market prices. Chain-weighted: No Primary domestic currency: Eastern Caribbean dollars Data last updated: 03/2012</v>
          </cell>
          <cell r="F66">
            <v>18.181999999999999</v>
          </cell>
          <cell r="G66">
            <v>19.654</v>
          </cell>
          <cell r="H66">
            <v>19.004999999999999</v>
          </cell>
          <cell r="I66">
            <v>19.273</v>
          </cell>
          <cell r="J66">
            <v>24.824999999999999</v>
          </cell>
          <cell r="K66">
            <v>24.503</v>
          </cell>
          <cell r="L66">
            <v>18.699000000000002</v>
          </cell>
          <cell r="M66">
            <v>14.504</v>
          </cell>
          <cell r="N66">
            <v>16.213999999999999</v>
          </cell>
          <cell r="O66">
            <v>15.946</v>
          </cell>
          <cell r="P66">
            <v>18.109000000000002</v>
          </cell>
          <cell r="Q66">
            <v>16.747</v>
          </cell>
          <cell r="R66">
            <v>14.746</v>
          </cell>
          <cell r="S66">
            <v>10.8</v>
          </cell>
          <cell r="T66">
            <v>18.925999999999998</v>
          </cell>
          <cell r="U66">
            <v>12.561999999999999</v>
          </cell>
          <cell r="V66">
            <v>36.170999999999999</v>
          </cell>
          <cell r="W66">
            <v>33.545999999999999</v>
          </cell>
          <cell r="X66">
            <v>26.143999999999998</v>
          </cell>
          <cell r="Y66">
            <v>31.553999999999998</v>
          </cell>
          <cell r="Z66">
            <v>28.916</v>
          </cell>
          <cell r="AA66">
            <v>18.004999999999999</v>
          </cell>
          <cell r="AB66">
            <v>12.433999999999999</v>
          </cell>
          <cell r="AC66">
            <v>17.895</v>
          </cell>
          <cell r="AD66">
            <v>29.925999999999998</v>
          </cell>
          <cell r="AE66">
            <v>18.635000000000002</v>
          </cell>
          <cell r="AF66">
            <v>7.0209999999999999</v>
          </cell>
          <cell r="AG66">
            <v>4.9290000000000003</v>
          </cell>
          <cell r="AH66">
            <v>2.3130000000000002</v>
          </cell>
          <cell r="AI66">
            <v>-5.4260000000000002</v>
          </cell>
          <cell r="AJ66">
            <v>-5.2089999999999996</v>
          </cell>
          <cell r="AK66">
            <v>-2.5459999999999998</v>
          </cell>
          <cell r="AL66">
            <v>-3.367</v>
          </cell>
          <cell r="AM66">
            <v>-4.3289999999999997</v>
          </cell>
          <cell r="AN66">
            <v>-6.9850000000000003</v>
          </cell>
          <cell r="AO66">
            <v>-2.883</v>
          </cell>
          <cell r="AP66">
            <v>2.355</v>
          </cell>
          <cell r="AQ66">
            <v>2.887</v>
          </cell>
          <cell r="AR66">
            <v>15.736272727272727</v>
          </cell>
        </row>
        <row r="67">
          <cell r="A67" t="str">
            <v>Guatemala</v>
          </cell>
          <cell r="B67" t="str">
            <v>Gross national savings</v>
          </cell>
          <cell r="C67" t="str">
            <v>Percent of GDP</v>
          </cell>
          <cell r="E67" t="str">
            <v>Source: Central Bank Latest actual data: 2009 GDP valuation: Market prices Start/end months of reporting year: January/December Base year: 2001 Chain-weighted: Yes, from 2001 Primary domestic currency: Guatemalan quetzales Data last updated: 03/2012</v>
          </cell>
          <cell r="F67">
            <v>14.497</v>
          </cell>
          <cell r="G67">
            <v>10.956</v>
          </cell>
          <cell r="H67">
            <v>9.9990000000000006</v>
          </cell>
          <cell r="I67">
            <v>9.4410000000000007</v>
          </cell>
          <cell r="J67">
            <v>8.2729999999999997</v>
          </cell>
          <cell r="K67">
            <v>8.2309999999999999</v>
          </cell>
          <cell r="L67">
            <v>9.8629999999999995</v>
          </cell>
          <cell r="M67">
            <v>5.99</v>
          </cell>
          <cell r="N67">
            <v>7.5250000000000004</v>
          </cell>
          <cell r="O67">
            <v>9.0169999999999995</v>
          </cell>
          <cell r="P67">
            <v>12.8</v>
          </cell>
          <cell r="Q67">
            <v>12.824999999999999</v>
          </cell>
          <cell r="R67">
            <v>12.016</v>
          </cell>
          <cell r="S67">
            <v>12.333</v>
          </cell>
          <cell r="T67">
            <v>11.583</v>
          </cell>
          <cell r="U67">
            <v>12.712</v>
          </cell>
          <cell r="V67">
            <v>11.961</v>
          </cell>
          <cell r="W67">
            <v>12.816000000000001</v>
          </cell>
          <cell r="X67">
            <v>14.013</v>
          </cell>
          <cell r="Y67">
            <v>14.292</v>
          </cell>
          <cell r="Z67">
            <v>13.807</v>
          </cell>
          <cell r="AA67">
            <v>13.183</v>
          </cell>
          <cell r="AB67">
            <v>14.481999999999999</v>
          </cell>
          <cell r="AC67">
            <v>15.648</v>
          </cell>
          <cell r="AD67">
            <v>15.987</v>
          </cell>
          <cell r="AE67">
            <v>15.176</v>
          </cell>
          <cell r="AF67">
            <v>15.782999999999999</v>
          </cell>
          <cell r="AG67">
            <v>15.596</v>
          </cell>
          <cell r="AH67">
            <v>12.109</v>
          </cell>
          <cell r="AI67">
            <v>12.920999999999999</v>
          </cell>
          <cell r="AJ67">
            <v>13.122999999999999</v>
          </cell>
          <cell r="AK67">
            <v>12.94</v>
          </cell>
          <cell r="AL67">
            <v>13.305999999999999</v>
          </cell>
          <cell r="AM67">
            <v>13.707000000000001</v>
          </cell>
          <cell r="AN67">
            <v>14.273999999999999</v>
          </cell>
          <cell r="AO67">
            <v>14.759</v>
          </cell>
          <cell r="AP67">
            <v>15.156000000000001</v>
          </cell>
          <cell r="AQ67">
            <v>15.762</v>
          </cell>
          <cell r="AR67">
            <v>13.550272727272725</v>
          </cell>
        </row>
        <row r="68">
          <cell r="A68" t="str">
            <v>Guinea</v>
          </cell>
          <cell r="B68" t="str">
            <v>Gross national savings</v>
          </cell>
          <cell r="C68" t="str">
            <v>Percent of GDP</v>
          </cell>
          <cell r="E68" t="str">
            <v>Source: National Statistical Office Latest actual data: 2009 Notes: Data prior to 1995 cannot be confirmed by national sources at this time. National accounts manual used: SNA 1993 GDP valuation: Market prices Start/end months of reporting year: January/December Base year: 2003 Chain-weighted: No Primary domestic currency: Guinean francs Data last updated: 03/2012</v>
          </cell>
          <cell r="F68">
            <v>9.048</v>
          </cell>
          <cell r="G68">
            <v>6.4320000000000004</v>
          </cell>
          <cell r="H68">
            <v>4.7130000000000001</v>
          </cell>
          <cell r="I68">
            <v>8.2750000000000004</v>
          </cell>
          <cell r="J68">
            <v>9.1630000000000003</v>
          </cell>
          <cell r="K68">
            <v>5.5540000000000003</v>
          </cell>
          <cell r="L68">
            <v>8.8059999999999992</v>
          </cell>
          <cell r="M68">
            <v>9.5169999999999995</v>
          </cell>
          <cell r="N68">
            <v>5.2249999999999996</v>
          </cell>
          <cell r="O68">
            <v>9.1620000000000008</v>
          </cell>
          <cell r="P68">
            <v>16.306999999999999</v>
          </cell>
          <cell r="Q68">
            <v>15.090999999999999</v>
          </cell>
          <cell r="R68">
            <v>13.991</v>
          </cell>
          <cell r="S68">
            <v>15.645</v>
          </cell>
          <cell r="T68">
            <v>13.891</v>
          </cell>
          <cell r="U68">
            <v>14.023</v>
          </cell>
          <cell r="V68">
            <v>12.242000000000001</v>
          </cell>
          <cell r="W68">
            <v>13.896000000000001</v>
          </cell>
          <cell r="X68">
            <v>10.743</v>
          </cell>
          <cell r="Y68">
            <v>12.952999999999999</v>
          </cell>
          <cell r="Z68">
            <v>13.272</v>
          </cell>
          <cell r="AA68">
            <v>12.679</v>
          </cell>
          <cell r="AB68">
            <v>10.904</v>
          </cell>
          <cell r="AC68">
            <v>21.658000000000001</v>
          </cell>
          <cell r="AD68">
            <v>18.268000000000001</v>
          </cell>
          <cell r="AE68">
            <v>18.535</v>
          </cell>
          <cell r="AF68">
            <v>12.587</v>
          </cell>
          <cell r="AG68">
            <v>2.5870000000000002</v>
          </cell>
          <cell r="AH68">
            <v>7.1840000000000002</v>
          </cell>
          <cell r="AI68">
            <v>1.5760000000000001</v>
          </cell>
          <cell r="AJ68">
            <v>-1.7849999999999999</v>
          </cell>
          <cell r="AK68">
            <v>8.6270000000000007</v>
          </cell>
          <cell r="AL68">
            <v>1.163</v>
          </cell>
          <cell r="AM68">
            <v>4.3609999999999998</v>
          </cell>
          <cell r="AN68">
            <v>5.3959999999999999</v>
          </cell>
          <cell r="AO68">
            <v>14.39</v>
          </cell>
          <cell r="AP68">
            <v>15.882999999999999</v>
          </cell>
          <cell r="AQ68">
            <v>15.273</v>
          </cell>
          <cell r="AR68">
            <v>12.039727272727271</v>
          </cell>
        </row>
        <row r="69">
          <cell r="A69" t="str">
            <v>Guinea-Bissau</v>
          </cell>
          <cell r="B69" t="str">
            <v>Gross national savings</v>
          </cell>
          <cell r="C69" t="str">
            <v>Percent of GDP</v>
          </cell>
          <cell r="E69" t="str">
            <v>Source: National Statistical Office Latest actual data: 2011 Notes: Data prior to 1997 cannot be confirmed by national sources at this time. National accounts manual used: SNA 1993 GDP valuation: Market prices Start/end months of reporting year: January/December Base year: 2005 Chain-weighted: No Primary domestic currency: CFA francs Data last updated: 04/2012</v>
          </cell>
          <cell r="F69">
            <v>5.6289999999999996</v>
          </cell>
          <cell r="G69">
            <v>7.1379999999999999</v>
          </cell>
          <cell r="H69">
            <v>2.581</v>
          </cell>
          <cell r="I69">
            <v>3.4670000000000001</v>
          </cell>
          <cell r="J69">
            <v>4.6180000000000003</v>
          </cell>
          <cell r="K69">
            <v>3.2549999999999999</v>
          </cell>
          <cell r="L69">
            <v>3.6560000000000001</v>
          </cell>
          <cell r="M69">
            <v>9.0779999999999994</v>
          </cell>
          <cell r="N69">
            <v>8.3870000000000005</v>
          </cell>
          <cell r="O69">
            <v>4.5330000000000004</v>
          </cell>
          <cell r="P69">
            <v>8.4849999999999994</v>
          </cell>
          <cell r="Q69">
            <v>4.0140000000000002</v>
          </cell>
          <cell r="R69">
            <v>6.2610000000000001</v>
          </cell>
          <cell r="S69">
            <v>5.88</v>
          </cell>
          <cell r="T69">
            <v>5.585</v>
          </cell>
          <cell r="U69">
            <v>2.8180000000000001</v>
          </cell>
          <cell r="V69">
            <v>3.8420000000000001</v>
          </cell>
          <cell r="W69">
            <v>7.7220000000000004</v>
          </cell>
          <cell r="X69">
            <v>-1.0649999999999999</v>
          </cell>
          <cell r="Y69">
            <v>2.8580000000000001</v>
          </cell>
          <cell r="Z69">
            <v>14.962</v>
          </cell>
          <cell r="AA69">
            <v>6.02</v>
          </cell>
          <cell r="AB69">
            <v>7.6870000000000003</v>
          </cell>
          <cell r="AC69">
            <v>9.3260000000000005</v>
          </cell>
          <cell r="AD69">
            <v>9.06</v>
          </cell>
          <cell r="AE69">
            <v>4.4989999999999997</v>
          </cell>
          <cell r="AF69">
            <v>0.751</v>
          </cell>
          <cell r="AG69">
            <v>8.2040000000000006</v>
          </cell>
          <cell r="AH69">
            <v>3.867</v>
          </cell>
          <cell r="AI69">
            <v>3.698</v>
          </cell>
          <cell r="AJ69">
            <v>1.5640000000000001</v>
          </cell>
          <cell r="AK69">
            <v>3.8980000000000001</v>
          </cell>
          <cell r="AL69">
            <v>3.4689999999999999</v>
          </cell>
          <cell r="AM69">
            <v>3.0619999999999998</v>
          </cell>
          <cell r="AN69">
            <v>3.718</v>
          </cell>
          <cell r="AO69">
            <v>5.2309999999999999</v>
          </cell>
          <cell r="AP69">
            <v>5.7</v>
          </cell>
          <cell r="AQ69">
            <v>9.1549999999999994</v>
          </cell>
          <cell r="AR69">
            <v>5.4516363636363625</v>
          </cell>
        </row>
        <row r="70">
          <cell r="A70" t="str">
            <v>Guyana</v>
          </cell>
          <cell r="B70" t="str">
            <v>Gross national savings</v>
          </cell>
          <cell r="C70" t="str">
            <v>Percent of GDP</v>
          </cell>
          <cell r="E70" t="str">
            <v>Source: National Statistical Office Latest actual data: 2010 National accounts manual used: SNA 1993 GDP valuation: Factor costs Start/end months of reporting year: January/December Base year: 2006. Previous base year 1988. Rebased to 2006 in 2009. GDP deflator not equal to 100 in base year (2006) because the nominal GDP at market prices includes indirect taxes. Chain-weighted: No Primary domestic currency: Guyana dollars Data last updated: 02/2012</v>
          </cell>
          <cell r="F70">
            <v>4.0720000000000001</v>
          </cell>
          <cell r="G70">
            <v>-9.3369999999999997</v>
          </cell>
          <cell r="H70">
            <v>-12.996</v>
          </cell>
          <cell r="I70">
            <v>-16.315999999999999</v>
          </cell>
          <cell r="J70">
            <v>0.66600000000000004</v>
          </cell>
          <cell r="K70">
            <v>-4.3540000000000001</v>
          </cell>
          <cell r="L70">
            <v>-4.1479999999999997</v>
          </cell>
          <cell r="M70">
            <v>-3.347</v>
          </cell>
          <cell r="N70">
            <v>-2.0209999999999999</v>
          </cell>
          <cell r="O70">
            <v>-0.88400000000000001</v>
          </cell>
          <cell r="P70">
            <v>-0.95899999999999996</v>
          </cell>
          <cell r="Q70">
            <v>0.86499999999999999</v>
          </cell>
          <cell r="R70">
            <v>6.8680000000000003</v>
          </cell>
          <cell r="S70">
            <v>8.3420000000000005</v>
          </cell>
          <cell r="T70">
            <v>6.3159999999999998</v>
          </cell>
          <cell r="U70">
            <v>10.372</v>
          </cell>
          <cell r="V70">
            <v>15.64</v>
          </cell>
          <cell r="W70">
            <v>12.225</v>
          </cell>
          <cell r="X70">
            <v>10.78</v>
          </cell>
          <cell r="Y70">
            <v>12.002000000000001</v>
          </cell>
          <cell r="Z70">
            <v>7.6890000000000001</v>
          </cell>
          <cell r="AA70">
            <v>5.1390000000000002</v>
          </cell>
          <cell r="AB70">
            <v>5.1580000000000004</v>
          </cell>
          <cell r="AC70">
            <v>6.6959999999999997</v>
          </cell>
          <cell r="AD70">
            <v>6.9859999999999998</v>
          </cell>
          <cell r="AE70">
            <v>10.196</v>
          </cell>
          <cell r="AF70">
            <v>7.9009999999999998</v>
          </cell>
          <cell r="AG70">
            <v>9.593</v>
          </cell>
          <cell r="AH70">
            <v>5.81</v>
          </cell>
          <cell r="AI70">
            <v>7.3570000000000002</v>
          </cell>
          <cell r="AJ70">
            <v>7.2560000000000002</v>
          </cell>
          <cell r="AK70">
            <v>7.827</v>
          </cell>
          <cell r="AL70">
            <v>7.5069999999999997</v>
          </cell>
          <cell r="AM70">
            <v>11.151999999999999</v>
          </cell>
          <cell r="AN70">
            <v>12.973000000000001</v>
          </cell>
          <cell r="AO70">
            <v>13.967000000000001</v>
          </cell>
          <cell r="AP70">
            <v>10.178000000000001</v>
          </cell>
          <cell r="AQ70">
            <v>11.497</v>
          </cell>
          <cell r="AR70">
            <v>7.729954545454544</v>
          </cell>
        </row>
        <row r="71">
          <cell r="A71" t="str">
            <v>Haiti</v>
          </cell>
          <cell r="B71" t="str">
            <v>Gross national savings</v>
          </cell>
          <cell r="C71" t="str">
            <v>Percent of GDP</v>
          </cell>
          <cell r="E71" t="str">
            <v>Source: National Statistical Office Latest actual data: 2009 GDP valuation: Market prices Start/end months of reporting year: October/September Chain-weighted: No Primary domestic currency: Haitian gourdes Data last updated: 03/2012</v>
          </cell>
          <cell r="F71">
            <v>15.94</v>
          </cell>
          <cell r="G71">
            <v>16.434000000000001</v>
          </cell>
          <cell r="H71">
            <v>18.686</v>
          </cell>
          <cell r="I71">
            <v>18.056999999999999</v>
          </cell>
          <cell r="J71">
            <v>18.300999999999998</v>
          </cell>
          <cell r="K71">
            <v>19.687999999999999</v>
          </cell>
          <cell r="L71">
            <v>18.863</v>
          </cell>
          <cell r="M71">
            <v>37.244999999999997</v>
          </cell>
          <cell r="N71">
            <v>53.831000000000003</v>
          </cell>
          <cell r="O71">
            <v>65.27</v>
          </cell>
          <cell r="P71">
            <v>52.857999999999997</v>
          </cell>
          <cell r="Q71">
            <v>63.37</v>
          </cell>
          <cell r="R71">
            <v>75.450999999999993</v>
          </cell>
          <cell r="S71">
            <v>34.813000000000002</v>
          </cell>
          <cell r="T71">
            <v>12.196</v>
          </cell>
          <cell r="U71">
            <v>24.704000000000001</v>
          </cell>
          <cell r="V71">
            <v>26.756</v>
          </cell>
          <cell r="W71">
            <v>24.177</v>
          </cell>
          <cell r="X71">
            <v>26.422999999999998</v>
          </cell>
          <cell r="Y71">
            <v>26.646999999999998</v>
          </cell>
          <cell r="Z71">
            <v>26.327999999999999</v>
          </cell>
          <cell r="AA71">
            <v>23.808</v>
          </cell>
          <cell r="AB71">
            <v>24.207000000000001</v>
          </cell>
          <cell r="AC71">
            <v>29.177</v>
          </cell>
          <cell r="AD71">
            <v>25.751000000000001</v>
          </cell>
          <cell r="AE71">
            <v>28.126000000000001</v>
          </cell>
          <cell r="AF71">
            <v>27.9</v>
          </cell>
          <cell r="AG71">
            <v>29.03</v>
          </cell>
          <cell r="AH71">
            <v>24.431000000000001</v>
          </cell>
          <cell r="AI71">
            <v>23.988</v>
          </cell>
          <cell r="AJ71">
            <v>22.876999999999999</v>
          </cell>
          <cell r="AK71">
            <v>24.452000000000002</v>
          </cell>
          <cell r="AL71">
            <v>28.106000000000002</v>
          </cell>
          <cell r="AM71">
            <v>24.962</v>
          </cell>
          <cell r="AN71">
            <v>23.186</v>
          </cell>
          <cell r="AO71">
            <v>22.11</v>
          </cell>
          <cell r="AP71">
            <v>20.055</v>
          </cell>
          <cell r="AQ71">
            <v>19.821999999999999</v>
          </cell>
          <cell r="AR71">
            <v>30.794090909090901</v>
          </cell>
        </row>
        <row r="72">
          <cell r="A72" t="str">
            <v>Honduras</v>
          </cell>
          <cell r="B72" t="str">
            <v>Gross national savings</v>
          </cell>
          <cell r="C72" t="str">
            <v>Percent of GDP</v>
          </cell>
          <cell r="E72" t="str">
            <v>Source: Central Bank Latest actual data: 2010. Estimates of the CBH, subject to change National accounts manual used: SNA 1993 GDP valuation: Market prices Start/end months of reporting year: January/December Base year: 2000 Chain-weighted: No Primary domestic currency: Honduran lempiras Data last updated: 03/2012</v>
          </cell>
          <cell r="F72">
            <v>10.414</v>
          </cell>
          <cell r="G72">
            <v>8.6539999999999999</v>
          </cell>
          <cell r="H72">
            <v>5.41</v>
          </cell>
          <cell r="I72">
            <v>5.617</v>
          </cell>
          <cell r="J72">
            <v>7.7030000000000003</v>
          </cell>
          <cell r="K72">
            <v>10.327</v>
          </cell>
          <cell r="L72">
            <v>9.3979999999999997</v>
          </cell>
          <cell r="M72">
            <v>9.7080000000000002</v>
          </cell>
          <cell r="N72">
            <v>15.21</v>
          </cell>
          <cell r="O72">
            <v>12.513</v>
          </cell>
          <cell r="P72">
            <v>17.052</v>
          </cell>
          <cell r="Q72">
            <v>16.556999999999999</v>
          </cell>
          <cell r="R72">
            <v>16.372</v>
          </cell>
          <cell r="S72">
            <v>20.718</v>
          </cell>
          <cell r="T72">
            <v>23.995000000000001</v>
          </cell>
          <cell r="U72">
            <v>17.021000000000001</v>
          </cell>
          <cell r="V72">
            <v>16.866</v>
          </cell>
          <cell r="W72">
            <v>18.835999999999999</v>
          </cell>
          <cell r="X72">
            <v>21.582999999999998</v>
          </cell>
          <cell r="Y72">
            <v>21.297999999999998</v>
          </cell>
          <cell r="Z72">
            <v>21.15</v>
          </cell>
          <cell r="AA72">
            <v>19.673999999999999</v>
          </cell>
          <cell r="AB72">
            <v>20.637</v>
          </cell>
          <cell r="AC72">
            <v>18.491</v>
          </cell>
          <cell r="AD72">
            <v>21.933</v>
          </cell>
          <cell r="AE72">
            <v>24.622</v>
          </cell>
          <cell r="AF72">
            <v>24.616</v>
          </cell>
          <cell r="AG72">
            <v>24.184000000000001</v>
          </cell>
          <cell r="AH72">
            <v>20.683</v>
          </cell>
          <cell r="AI72">
            <v>16.186</v>
          </cell>
          <cell r="AJ72">
            <v>16.734000000000002</v>
          </cell>
          <cell r="AK72">
            <v>18.36</v>
          </cell>
          <cell r="AL72">
            <v>18.949000000000002</v>
          </cell>
          <cell r="AM72">
            <v>19.085000000000001</v>
          </cell>
          <cell r="AN72">
            <v>19.071000000000002</v>
          </cell>
          <cell r="AO72">
            <v>19.052</v>
          </cell>
          <cell r="AP72">
            <v>19.033999999999999</v>
          </cell>
          <cell r="AQ72">
            <v>19.013999999999999</v>
          </cell>
          <cell r="AR72">
            <v>19.889454545454548</v>
          </cell>
        </row>
        <row r="73">
          <cell r="A73" t="str">
            <v>Hong Kong SAR</v>
          </cell>
          <cell r="B73" t="str">
            <v>Gross national savings</v>
          </cell>
          <cell r="C73" t="str">
            <v>Percent of GDP</v>
          </cell>
          <cell r="E73" t="str">
            <v>Source: CEIC Latest actual data: 2011 GDP valuation: Market prices Start/end months of reporting year: January/December Base year: 2009 Chain-weighted: Yes, from 1980 Primary domestic currency: Hong Kong dollars Data last updated: 03/2012</v>
          </cell>
          <cell r="F73">
            <v>33.921999999999997</v>
          </cell>
          <cell r="G73">
            <v>32.951999999999998</v>
          </cell>
          <cell r="H73">
            <v>30.917999999999999</v>
          </cell>
          <cell r="I73">
            <v>27.728999999999999</v>
          </cell>
          <cell r="J73">
            <v>31.792000000000002</v>
          </cell>
          <cell r="K73">
            <v>30.814</v>
          </cell>
          <cell r="L73">
            <v>32.640999999999998</v>
          </cell>
          <cell r="M73">
            <v>36.564999999999998</v>
          </cell>
          <cell r="N73">
            <v>37.292000000000002</v>
          </cell>
          <cell r="O73">
            <v>37.947000000000003</v>
          </cell>
          <cell r="P73">
            <v>35.661999999999999</v>
          </cell>
          <cell r="Q73">
            <v>33.694000000000003</v>
          </cell>
          <cell r="R73">
            <v>33.350999999999999</v>
          </cell>
          <cell r="S73">
            <v>35.331000000000003</v>
          </cell>
          <cell r="T73">
            <v>33.6</v>
          </cell>
          <cell r="U73">
            <v>31.452000000000002</v>
          </cell>
          <cell r="V73">
            <v>31.658000000000001</v>
          </cell>
          <cell r="W73">
            <v>29.623000000000001</v>
          </cell>
          <cell r="X73">
            <v>30.361000000000001</v>
          </cell>
          <cell r="Y73">
            <v>31.125</v>
          </cell>
          <cell r="Z73">
            <v>31.577000000000002</v>
          </cell>
          <cell r="AA73">
            <v>30.943999999999999</v>
          </cell>
          <cell r="AB73">
            <v>30.414000000000001</v>
          </cell>
          <cell r="AC73">
            <v>32.308</v>
          </cell>
          <cell r="AD73">
            <v>31.318999999999999</v>
          </cell>
          <cell r="AE73">
            <v>31.922000000000001</v>
          </cell>
          <cell r="AF73">
            <v>33.804000000000002</v>
          </cell>
          <cell r="AG73">
            <v>33.268999999999998</v>
          </cell>
          <cell r="AH73">
            <v>34.128999999999998</v>
          </cell>
          <cell r="AI73">
            <v>29.895</v>
          </cell>
          <cell r="AJ73">
            <v>28.949000000000002</v>
          </cell>
          <cell r="AK73">
            <v>27.004000000000001</v>
          </cell>
          <cell r="AL73">
            <v>26.286000000000001</v>
          </cell>
          <cell r="AM73">
            <v>26.518999999999998</v>
          </cell>
          <cell r="AN73">
            <v>26.887</v>
          </cell>
          <cell r="AO73">
            <v>27.257999999999999</v>
          </cell>
          <cell r="AP73">
            <v>28.033000000000001</v>
          </cell>
          <cell r="AQ73">
            <v>28.763000000000002</v>
          </cell>
          <cell r="AR73">
            <v>31.881409090909088</v>
          </cell>
        </row>
        <row r="74">
          <cell r="A74" t="str">
            <v>Hungary</v>
          </cell>
          <cell r="B74" t="str">
            <v>Gross national savings</v>
          </cell>
          <cell r="C74" t="str">
            <v>Percent of GDP</v>
          </cell>
          <cell r="E74" t="str">
            <v>Source: National Statistical Office Latest actual data: 2011. Preliminary Notes: We maintain data only after 1995, as this is what the Statistical office provides. National accounts manual used: SNA 2008 GDP valuation: Market prices Start/end months of reporting year: January/December Base year: 2005 Chain-weighted: Yes, from 2005. Changes in inventories is an estimate. Primary domestic currency: Hungarian forint Data last updated: 03/2012</v>
          </cell>
          <cell r="F74">
            <v>27.992000000000001</v>
          </cell>
          <cell r="G74">
            <v>28.15</v>
          </cell>
          <cell r="H74">
            <v>27.768999999999998</v>
          </cell>
          <cell r="I74">
            <v>27.85</v>
          </cell>
          <cell r="J74">
            <v>23.893999999999998</v>
          </cell>
          <cell r="K74">
            <v>20.795999999999999</v>
          </cell>
          <cell r="L74">
            <v>19.449000000000002</v>
          </cell>
          <cell r="M74">
            <v>22.456</v>
          </cell>
          <cell r="N74">
            <v>21.95</v>
          </cell>
          <cell r="O74">
            <v>22.995000000000001</v>
          </cell>
          <cell r="P74">
            <v>25.381</v>
          </cell>
          <cell r="Q74">
            <v>21.337</v>
          </cell>
          <cell r="R74">
            <v>16.597999999999999</v>
          </cell>
          <cell r="S74">
            <v>9.1669999999999998</v>
          </cell>
          <cell r="T74">
            <v>13.509</v>
          </cell>
          <cell r="U74">
            <v>18.43</v>
          </cell>
          <cell r="V74">
            <v>21.896999999999998</v>
          </cell>
          <cell r="W74">
            <v>22.591000000000001</v>
          </cell>
          <cell r="X74">
            <v>22.559000000000001</v>
          </cell>
          <cell r="Y74">
            <v>20.545000000000002</v>
          </cell>
          <cell r="Z74">
            <v>21.472000000000001</v>
          </cell>
          <cell r="AA74">
            <v>21.06</v>
          </cell>
          <cell r="AB74">
            <v>18.698</v>
          </cell>
          <cell r="AC74">
            <v>16.689</v>
          </cell>
          <cell r="AD74">
            <v>18.457999999999998</v>
          </cell>
          <cell r="AE74">
            <v>17.074000000000002</v>
          </cell>
          <cell r="AF74">
            <v>16.733000000000001</v>
          </cell>
          <cell r="AG74">
            <v>15.167999999999999</v>
          </cell>
          <cell r="AH74">
            <v>16.173999999999999</v>
          </cell>
          <cell r="AI74">
            <v>17.734000000000002</v>
          </cell>
          <cell r="AJ74">
            <v>19.498000000000001</v>
          </cell>
          <cell r="AK74">
            <v>20.698</v>
          </cell>
          <cell r="AL74">
            <v>21.59</v>
          </cell>
          <cell r="AM74">
            <v>19.515999999999998</v>
          </cell>
          <cell r="AN74">
            <v>17.376999999999999</v>
          </cell>
          <cell r="AO74">
            <v>16.68</v>
          </cell>
          <cell r="AP74">
            <v>16.411999999999999</v>
          </cell>
          <cell r="AQ74">
            <v>15.839</v>
          </cell>
          <cell r="AR74">
            <v>18.703181818181818</v>
          </cell>
        </row>
        <row r="75">
          <cell r="A75" t="str">
            <v>Iceland</v>
          </cell>
          <cell r="B75" t="str">
            <v>Gross national savings</v>
          </cell>
          <cell r="C75" t="str">
            <v>Percent of GDP</v>
          </cell>
          <cell r="E75" t="str">
            <v>Source: National Statistical Office Latest actual data: 2011 National accounts manual used: ESA 1995 GDP valuation: Market prices Start/end months of reporting year: January/December Base year: 2000 Chain-weighted: Yes, from 1990 Primary domestic currency: Icelandic krónur Data last updated: 03/2012</v>
          </cell>
          <cell r="F75">
            <v>26.943000000000001</v>
          </cell>
          <cell r="G75">
            <v>25.241</v>
          </cell>
          <cell r="H75">
            <v>23.193000000000001</v>
          </cell>
          <cell r="I75">
            <v>23.134</v>
          </cell>
          <cell r="J75">
            <v>23.170999999999999</v>
          </cell>
          <cell r="K75">
            <v>20.962</v>
          </cell>
          <cell r="L75">
            <v>22.395</v>
          </cell>
          <cell r="M75">
            <v>19.663</v>
          </cell>
          <cell r="N75">
            <v>19.934999999999999</v>
          </cell>
          <cell r="O75">
            <v>21.007999999999999</v>
          </cell>
          <cell r="P75">
            <v>16.873999999999999</v>
          </cell>
          <cell r="Q75">
            <v>16.02</v>
          </cell>
          <cell r="R75">
            <v>15.698</v>
          </cell>
          <cell r="S75">
            <v>17.585000000000001</v>
          </cell>
          <cell r="T75">
            <v>17.914999999999999</v>
          </cell>
          <cell r="U75">
            <v>17.062999999999999</v>
          </cell>
          <cell r="V75">
            <v>17.140999999999998</v>
          </cell>
          <cell r="W75">
            <v>17.859000000000002</v>
          </cell>
          <cell r="X75">
            <v>17.327999999999999</v>
          </cell>
          <cell r="Y75">
            <v>14.961</v>
          </cell>
          <cell r="Z75">
            <v>12.984</v>
          </cell>
          <cell r="AA75">
            <v>16.835000000000001</v>
          </cell>
          <cell r="AB75">
            <v>19.649999999999999</v>
          </cell>
          <cell r="AC75">
            <v>14.923</v>
          </cell>
          <cell r="AD75">
            <v>13.565</v>
          </cell>
          <cell r="AE75">
            <v>12.026</v>
          </cell>
          <cell r="AF75">
            <v>9.32</v>
          </cell>
          <cell r="AG75">
            <v>12.698</v>
          </cell>
          <cell r="AH75">
            <v>-4.1029999999999998</v>
          </cell>
          <cell r="AI75">
            <v>2.1070000000000002</v>
          </cell>
          <cell r="AJ75">
            <v>4.2560000000000002</v>
          </cell>
          <cell r="AK75">
            <v>7.8380000000000001</v>
          </cell>
          <cell r="AL75">
            <v>12.922000000000001</v>
          </cell>
          <cell r="AM75">
            <v>15.143000000000001</v>
          </cell>
          <cell r="AN75">
            <v>14.087999999999999</v>
          </cell>
          <cell r="AO75">
            <v>13.38</v>
          </cell>
          <cell r="AP75">
            <v>12.952999999999999</v>
          </cell>
          <cell r="AQ75">
            <v>14.082000000000001</v>
          </cell>
          <cell r="AR75">
            <v>13.206500000000004</v>
          </cell>
        </row>
        <row r="76">
          <cell r="A76" t="str">
            <v>India</v>
          </cell>
          <cell r="B76" t="str">
            <v>Gross national savings</v>
          </cell>
          <cell r="C76" t="str">
            <v>Percent of GDP</v>
          </cell>
          <cell r="E76" t="str">
            <v>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 Latest actual data: 2011. Official data for the latest year are advanced estimates. Data available on quarter-by-quarter basis. National accounts manual used: SNA 1993 GDP valuation: Market prices Start/end months of reporting year: January/December Base year: 2004/05 Chain-weighted: No Primary domestic currency: Indian rupees Data last updated: 03/2012</v>
          </cell>
          <cell r="F76">
            <v>17.954000000000001</v>
          </cell>
          <cell r="G76">
            <v>20.808</v>
          </cell>
          <cell r="H76">
            <v>20.933</v>
          </cell>
          <cell r="I76">
            <v>19.007999999999999</v>
          </cell>
          <cell r="J76">
            <v>20.466000000000001</v>
          </cell>
          <cell r="K76">
            <v>22.196000000000002</v>
          </cell>
          <cell r="L76">
            <v>22.201000000000001</v>
          </cell>
          <cell r="M76">
            <v>21.07</v>
          </cell>
          <cell r="N76">
            <v>21.606999999999999</v>
          </cell>
          <cell r="O76">
            <v>22.035</v>
          </cell>
          <cell r="P76">
            <v>23.29</v>
          </cell>
          <cell r="Q76">
            <v>22.295999999999999</v>
          </cell>
          <cell r="R76">
            <v>22.408000000000001</v>
          </cell>
          <cell r="S76">
            <v>22.343</v>
          </cell>
          <cell r="T76">
            <v>24.524000000000001</v>
          </cell>
          <cell r="U76">
            <v>25.422999999999998</v>
          </cell>
          <cell r="V76">
            <v>24.128</v>
          </cell>
          <cell r="W76">
            <v>24.216000000000001</v>
          </cell>
          <cell r="X76">
            <v>22.998999999999999</v>
          </cell>
          <cell r="Y76">
            <v>25.068999999999999</v>
          </cell>
          <cell r="Z76">
            <v>23.277000000000001</v>
          </cell>
          <cell r="AA76">
            <v>22.896000000000001</v>
          </cell>
          <cell r="AB76">
            <v>25.315000000000001</v>
          </cell>
          <cell r="AC76">
            <v>27.597000000000001</v>
          </cell>
          <cell r="AD76">
            <v>31.370999999999999</v>
          </cell>
          <cell r="AE76">
            <v>32.881</v>
          </cell>
          <cell r="AF76">
            <v>34.276000000000003</v>
          </cell>
          <cell r="AG76">
            <v>36.648000000000003</v>
          </cell>
          <cell r="AH76">
            <v>32.168999999999997</v>
          </cell>
          <cell r="AI76">
            <v>35.082000000000001</v>
          </cell>
          <cell r="AJ76">
            <v>32.143999999999998</v>
          </cell>
          <cell r="AK76">
            <v>31.577999999999999</v>
          </cell>
          <cell r="AL76">
            <v>31.41</v>
          </cell>
          <cell r="AM76">
            <v>31.512</v>
          </cell>
          <cell r="AN76">
            <v>31.442</v>
          </cell>
          <cell r="AO76">
            <v>31.765000000000001</v>
          </cell>
          <cell r="AP76">
            <v>32.469000000000001</v>
          </cell>
          <cell r="AQ76">
            <v>33.24</v>
          </cell>
          <cell r="AR76">
            <v>27.360454545454544</v>
          </cell>
        </row>
        <row r="77">
          <cell r="A77" t="str">
            <v>Indonesia</v>
          </cell>
          <cell r="B77" t="str">
            <v>Gross national savings</v>
          </cell>
          <cell r="C77" t="str">
            <v>Percent of GDP</v>
          </cell>
          <cell r="E77" t="str">
            <v>Source: CEIC Latest actual data: 2011 GDP valuation: Market prices Start/end months of reporting year: January/December Base year: 2000 Chain-weighted: No Primary domestic currency: Indonesian rupiah Data last updated: 03/2012</v>
          </cell>
          <cell r="F77">
            <v>23.462</v>
          </cell>
          <cell r="G77">
            <v>25.556000000000001</v>
          </cell>
          <cell r="H77">
            <v>19.443000000000001</v>
          </cell>
          <cell r="I77">
            <v>18.547999999999998</v>
          </cell>
          <cell r="J77">
            <v>20.812000000000001</v>
          </cell>
          <cell r="K77">
            <v>22.599</v>
          </cell>
          <cell r="L77">
            <v>20.222999999999999</v>
          </cell>
          <cell r="M77">
            <v>24.646999999999998</v>
          </cell>
          <cell r="N77">
            <v>25.416</v>
          </cell>
          <cell r="O77">
            <v>31.088000000000001</v>
          </cell>
          <cell r="P77">
            <v>28.05</v>
          </cell>
          <cell r="Q77">
            <v>29.038</v>
          </cell>
          <cell r="R77">
            <v>27.716999999999999</v>
          </cell>
          <cell r="S77">
            <v>28.161000000000001</v>
          </cell>
          <cell r="T77">
            <v>29.523</v>
          </cell>
          <cell r="U77">
            <v>28.884</v>
          </cell>
          <cell r="V77">
            <v>27.78</v>
          </cell>
          <cell r="W77">
            <v>30.157</v>
          </cell>
          <cell r="X77">
            <v>20.568000000000001</v>
          </cell>
          <cell r="Y77">
            <v>15.085000000000001</v>
          </cell>
          <cell r="Z77">
            <v>27.071999999999999</v>
          </cell>
          <cell r="AA77">
            <v>26.835000000000001</v>
          </cell>
          <cell r="AB77">
            <v>25.402999999999999</v>
          </cell>
          <cell r="AC77">
            <v>29.053000000000001</v>
          </cell>
          <cell r="AD77">
            <v>23.861000000000001</v>
          </cell>
          <cell r="AE77">
            <v>24.047999999999998</v>
          </cell>
          <cell r="AF77">
            <v>28.381</v>
          </cell>
          <cell r="AG77">
            <v>27.347999999999999</v>
          </cell>
          <cell r="AH77">
            <v>27.841000000000001</v>
          </cell>
          <cell r="AI77">
            <v>33.508000000000003</v>
          </cell>
          <cell r="AJ77">
            <v>33.372999999999998</v>
          </cell>
          <cell r="AK77">
            <v>33.015000000000001</v>
          </cell>
          <cell r="AL77">
            <v>33.21</v>
          </cell>
          <cell r="AM77">
            <v>34.036999999999999</v>
          </cell>
          <cell r="AN77">
            <v>35.179000000000002</v>
          </cell>
          <cell r="AO77">
            <v>36.619999999999997</v>
          </cell>
          <cell r="AP77">
            <v>38.192</v>
          </cell>
          <cell r="AQ77">
            <v>39.892000000000003</v>
          </cell>
          <cell r="AR77">
            <v>27.486409090909092</v>
          </cell>
        </row>
        <row r="78">
          <cell r="A78" t="str">
            <v>Iran</v>
          </cell>
          <cell r="B78" t="str">
            <v>Gross national savings</v>
          </cell>
          <cell r="C78" t="str">
            <v>Percent of GDP</v>
          </cell>
          <cell r="E78" t="str">
            <v>Source: Central Bank Latest actual data: 2010 Notes: Data prior to 1990 cannot be confirmed by national sources at this time. GDP valuation: Market prices. Data refer to fiscal years Start/end months of reporting year: April/March Base year: 1997. 1997/1998=100 Chain-weighted: No Primary domestic currency: Iranian rials Data last updated: 03/2012</v>
          </cell>
          <cell r="F78">
            <v>31.696000000000002</v>
          </cell>
          <cell r="G78">
            <v>33.469000000000001</v>
          </cell>
          <cell r="H78">
            <v>18.766999999999999</v>
          </cell>
          <cell r="I78">
            <v>28.1</v>
          </cell>
          <cell r="J78">
            <v>19.655999999999999</v>
          </cell>
          <cell r="K78">
            <v>19.388999999999999</v>
          </cell>
          <cell r="L78">
            <v>23.832999999999998</v>
          </cell>
          <cell r="M78">
            <v>24.869</v>
          </cell>
          <cell r="N78">
            <v>8.25</v>
          </cell>
          <cell r="O78">
            <v>12.552</v>
          </cell>
          <cell r="P78">
            <v>28.474</v>
          </cell>
          <cell r="Q78">
            <v>31.271000000000001</v>
          </cell>
          <cell r="R78">
            <v>34.368000000000002</v>
          </cell>
          <cell r="S78">
            <v>39.457000000000001</v>
          </cell>
          <cell r="T78">
            <v>38.314999999999998</v>
          </cell>
          <cell r="U78">
            <v>37.064999999999998</v>
          </cell>
          <cell r="V78">
            <v>41.091000000000001</v>
          </cell>
          <cell r="W78">
            <v>37.722999999999999</v>
          </cell>
          <cell r="X78">
            <v>30.919</v>
          </cell>
          <cell r="Y78">
            <v>36.167999999999999</v>
          </cell>
          <cell r="Z78">
            <v>45.938000000000002</v>
          </cell>
          <cell r="AA78">
            <v>38.045000000000002</v>
          </cell>
          <cell r="AB78">
            <v>38.308999999999997</v>
          </cell>
          <cell r="AC78">
            <v>35.965000000000003</v>
          </cell>
          <cell r="AD78">
            <v>35.01</v>
          </cell>
          <cell r="AE78">
            <v>38.305999999999997</v>
          </cell>
          <cell r="AF78">
            <v>38.436999999999998</v>
          </cell>
          <cell r="AG78">
            <v>46.408000000000001</v>
          </cell>
          <cell r="AH78">
            <v>44.277999999999999</v>
          </cell>
          <cell r="AI78">
            <v>40.247999999999998</v>
          </cell>
          <cell r="AJ78">
            <v>42.728000000000002</v>
          </cell>
          <cell r="AK78">
            <v>53.774000000000001</v>
          </cell>
          <cell r="AL78">
            <v>47.243000000000002</v>
          </cell>
          <cell r="AM78">
            <v>43.353999999999999</v>
          </cell>
          <cell r="AN78">
            <v>41.341999999999999</v>
          </cell>
          <cell r="AO78">
            <v>39.304000000000002</v>
          </cell>
          <cell r="AP78">
            <v>37.677999999999997</v>
          </cell>
          <cell r="AQ78">
            <v>36.146999999999998</v>
          </cell>
          <cell r="AR78">
            <v>38.740772727272734</v>
          </cell>
        </row>
        <row r="79">
          <cell r="A79" t="str">
            <v>Iraq</v>
          </cell>
          <cell r="B79" t="str">
            <v>Gross national savings</v>
          </cell>
          <cell r="C79" t="str">
            <v>Percent of GDP</v>
          </cell>
          <cell r="E79" t="str">
            <v>Source: National Statistical Office Latest actual data: 2010 GDP valuation: Market prices Base year: 1988 Chain-weighted: No Primary domestic currency: Iraqi Dinar (ID) Data last updated: 03/2012</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v>33.536999999999999</v>
          </cell>
          <cell r="AF79">
            <v>35.813000000000002</v>
          </cell>
          <cell r="AG79">
            <v>30.213000000000001</v>
          </cell>
          <cell r="AH79">
            <v>52.511000000000003</v>
          </cell>
          <cell r="AI79">
            <v>15.478</v>
          </cell>
          <cell r="AJ79">
            <v>27.689</v>
          </cell>
          <cell r="AK79">
            <v>32.320999999999998</v>
          </cell>
          <cell r="AL79">
            <v>37.81</v>
          </cell>
          <cell r="AM79">
            <v>37.133000000000003</v>
          </cell>
          <cell r="AN79">
            <v>37.79</v>
          </cell>
          <cell r="AO79">
            <v>38.973999999999997</v>
          </cell>
          <cell r="AP79">
            <v>39.152000000000001</v>
          </cell>
          <cell r="AQ79">
            <v>40.137</v>
          </cell>
          <cell r="AR79">
            <v>32.508857142857138</v>
          </cell>
        </row>
        <row r="80">
          <cell r="A80" t="str">
            <v>Ireland</v>
          </cell>
          <cell r="B80" t="str">
            <v>Gross national savings</v>
          </cell>
          <cell r="C80" t="str">
            <v>Percent of GDP</v>
          </cell>
          <cell r="E80" t="str">
            <v>Source: National Statistical Office. Central Statistical Office of Ireland (CSO) Latest actual data: 2011 Notes: Prior to 1995 Real GDP is calculated using implied growth rates and excludes services produced by financial intermediaries (FISIM). National accounts manual used: ESA 1995 GDP valuation: Market prices Start/end months of reporting year: January/December Base year: 2009 Chain-weighted: Yes, from 2004 Primary domestic currency: Euros Data last updated: 04/2012</v>
          </cell>
          <cell r="F80">
            <v>15.496</v>
          </cell>
          <cell r="G80">
            <v>13.618</v>
          </cell>
          <cell r="H80">
            <v>16.143000000000001</v>
          </cell>
          <cell r="I80">
            <v>15.965999999999999</v>
          </cell>
          <cell r="J80">
            <v>15.609</v>
          </cell>
          <cell r="K80">
            <v>14.712999999999999</v>
          </cell>
          <cell r="L80">
            <v>14.82</v>
          </cell>
          <cell r="M80">
            <v>16.085999999999999</v>
          </cell>
          <cell r="N80">
            <v>15.582000000000001</v>
          </cell>
          <cell r="O80">
            <v>16.613</v>
          </cell>
          <cell r="P80">
            <v>19.428000000000001</v>
          </cell>
          <cell r="Q80">
            <v>18.882000000000001</v>
          </cell>
          <cell r="R80">
            <v>16.763000000000002</v>
          </cell>
          <cell r="S80">
            <v>18.896999999999998</v>
          </cell>
          <cell r="T80">
            <v>19.13</v>
          </cell>
          <cell r="U80">
            <v>21.184999999999999</v>
          </cell>
          <cell r="V80">
            <v>22.946000000000002</v>
          </cell>
          <cell r="W80">
            <v>24.516999999999999</v>
          </cell>
          <cell r="X80">
            <v>23.901</v>
          </cell>
          <cell r="Y80">
            <v>23.759</v>
          </cell>
          <cell r="Z80">
            <v>23.513999999999999</v>
          </cell>
          <cell r="AA80">
            <v>21.981000000000002</v>
          </cell>
          <cell r="AB80">
            <v>21.058</v>
          </cell>
          <cell r="AC80">
            <v>23.266999999999999</v>
          </cell>
          <cell r="AD80">
            <v>24.047000000000001</v>
          </cell>
          <cell r="AE80">
            <v>23.646999999999998</v>
          </cell>
          <cell r="AF80">
            <v>24.498000000000001</v>
          </cell>
          <cell r="AG80">
            <v>20.731999999999999</v>
          </cell>
          <cell r="AH80">
            <v>15.926</v>
          </cell>
          <cell r="AI80">
            <v>11.414999999999999</v>
          </cell>
          <cell r="AJ80">
            <v>11.528</v>
          </cell>
          <cell r="AK80">
            <v>10.593</v>
          </cell>
          <cell r="AL80">
            <v>10.82</v>
          </cell>
          <cell r="AM80">
            <v>11.564</v>
          </cell>
          <cell r="AN80">
            <v>12.965</v>
          </cell>
          <cell r="AO80">
            <v>14.233000000000001</v>
          </cell>
          <cell r="AP80">
            <v>14.339</v>
          </cell>
          <cell r="AQ80">
            <v>15.262</v>
          </cell>
          <cell r="AR80">
            <v>20.073363636363641</v>
          </cell>
        </row>
        <row r="81">
          <cell r="A81" t="str">
            <v>Israel</v>
          </cell>
          <cell r="B81" t="str">
            <v>Gross national savings</v>
          </cell>
          <cell r="C81" t="str">
            <v>Percent of GDP</v>
          </cell>
          <cell r="E81" t="str">
            <v>Source: Haver Analytics Latest actual data: 2011 GDP valuation: Market prices Start/end months of reporting year: January/December Base year: 2005 Chain-weighted: Yes, from 1995 Primary domestic currency: Israeli new sheqalim Data last updated: 03/2012</v>
          </cell>
          <cell r="F81">
            <v>15.747</v>
          </cell>
          <cell r="G81">
            <v>13.159000000000001</v>
          </cell>
          <cell r="H81">
            <v>12.606999999999999</v>
          </cell>
          <cell r="I81">
            <v>13.86</v>
          </cell>
          <cell r="J81">
            <v>14.476000000000001</v>
          </cell>
          <cell r="K81">
            <v>20.884</v>
          </cell>
          <cell r="L81">
            <v>21.681000000000001</v>
          </cell>
          <cell r="M81">
            <v>13.545</v>
          </cell>
          <cell r="N81">
            <v>15.340999999999999</v>
          </cell>
          <cell r="O81">
            <v>16.899000000000001</v>
          </cell>
          <cell r="P81">
            <v>18.562999999999999</v>
          </cell>
          <cell r="Q81">
            <v>21.425000000000001</v>
          </cell>
          <cell r="R81">
            <v>21.844000000000001</v>
          </cell>
          <cell r="S81">
            <v>19.533999999999999</v>
          </cell>
          <cell r="T81">
            <v>17.498000000000001</v>
          </cell>
          <cell r="U81">
            <v>19.916</v>
          </cell>
          <cell r="V81">
            <v>19.616</v>
          </cell>
          <cell r="W81">
            <v>20.305</v>
          </cell>
          <cell r="X81">
            <v>20.581</v>
          </cell>
          <cell r="Y81">
            <v>20.024000000000001</v>
          </cell>
          <cell r="Z81">
            <v>18.815000000000001</v>
          </cell>
          <cell r="AA81">
            <v>18.271999999999998</v>
          </cell>
          <cell r="AB81">
            <v>17.010000000000002</v>
          </cell>
          <cell r="AC81">
            <v>17.844000000000001</v>
          </cell>
          <cell r="AD81">
            <v>19.045999999999999</v>
          </cell>
          <cell r="AE81">
            <v>21.925999999999998</v>
          </cell>
          <cell r="AF81">
            <v>23.86</v>
          </cell>
          <cell r="AG81">
            <v>22.888999999999999</v>
          </cell>
          <cell r="AH81">
            <v>19.693000000000001</v>
          </cell>
          <cell r="AI81">
            <v>20.282</v>
          </cell>
          <cell r="AJ81">
            <v>18.879000000000001</v>
          </cell>
          <cell r="AK81">
            <v>18.785</v>
          </cell>
          <cell r="AL81">
            <v>18.940000000000001</v>
          </cell>
          <cell r="AM81">
            <v>20.071999999999999</v>
          </cell>
          <cell r="AN81">
            <v>20.881</v>
          </cell>
          <cell r="AO81">
            <v>21.766999999999999</v>
          </cell>
          <cell r="AP81">
            <v>22.331</v>
          </cell>
          <cell r="AQ81">
            <v>22.861000000000001</v>
          </cell>
          <cell r="AR81">
            <v>19.845772727272728</v>
          </cell>
        </row>
        <row r="82">
          <cell r="A82" t="str">
            <v>Italy</v>
          </cell>
          <cell r="B82" t="str">
            <v>Gross national savings</v>
          </cell>
          <cell r="C82" t="str">
            <v>Percent of GDP</v>
          </cell>
          <cell r="E82" t="str">
            <v>Source: National Statistical Office Latest actual data: 2011 GDP valuation: Gross domestic product, chained Base year: 2005 Chain-weighted: Yes, from 1980 Primary domestic currency: Euros Data last updated: 03/2012</v>
          </cell>
          <cell r="F82">
            <v>23.303999999999998</v>
          </cell>
          <cell r="G82">
            <v>20.82</v>
          </cell>
          <cell r="H82">
            <v>20.146999999999998</v>
          </cell>
          <cell r="I82">
            <v>20.369</v>
          </cell>
          <cell r="J82">
            <v>20.698</v>
          </cell>
          <cell r="K82">
            <v>19.812999999999999</v>
          </cell>
          <cell r="L82">
            <v>20.702000000000002</v>
          </cell>
          <cell r="M82">
            <v>20.027999999999999</v>
          </cell>
          <cell r="N82">
            <v>21.18</v>
          </cell>
          <cell r="O82">
            <v>20.207000000000001</v>
          </cell>
          <cell r="P82">
            <v>20.311</v>
          </cell>
          <cell r="Q82">
            <v>19.405000000000001</v>
          </cell>
          <cell r="R82">
            <v>18.63</v>
          </cell>
          <cell r="S82">
            <v>19.911000000000001</v>
          </cell>
          <cell r="T82">
            <v>20.184000000000001</v>
          </cell>
          <cell r="U82">
            <v>22.675999999999998</v>
          </cell>
          <cell r="V82">
            <v>22.446000000000002</v>
          </cell>
          <cell r="W82">
            <v>22.597999999999999</v>
          </cell>
          <cell r="X82">
            <v>21.763999999999999</v>
          </cell>
          <cell r="Y82">
            <v>21.452999999999999</v>
          </cell>
          <cell r="Z82">
            <v>20.623999999999999</v>
          </cell>
          <cell r="AA82">
            <v>20.991</v>
          </cell>
          <cell r="AB82">
            <v>20.956</v>
          </cell>
          <cell r="AC82">
            <v>20.103999999999999</v>
          </cell>
          <cell r="AD82">
            <v>20.677</v>
          </cell>
          <cell r="AE82">
            <v>20.073</v>
          </cell>
          <cell r="AF82">
            <v>20.314</v>
          </cell>
          <cell r="AG82">
            <v>20.873000000000001</v>
          </cell>
          <cell r="AH82">
            <v>18.715</v>
          </cell>
          <cell r="AI82">
            <v>16.773</v>
          </cell>
          <cell r="AJ82">
            <v>16.725000000000001</v>
          </cell>
          <cell r="AK82">
            <v>16.440000000000001</v>
          </cell>
          <cell r="AL82">
            <v>16.599</v>
          </cell>
          <cell r="AM82">
            <v>17.175999999999998</v>
          </cell>
          <cell r="AN82">
            <v>17.466999999999999</v>
          </cell>
          <cell r="AO82">
            <v>17.606000000000002</v>
          </cell>
          <cell r="AP82">
            <v>17.748000000000001</v>
          </cell>
          <cell r="AQ82">
            <v>17.779</v>
          </cell>
          <cell r="AR82">
            <v>20.120136363636366</v>
          </cell>
        </row>
        <row r="83">
          <cell r="A83" t="str">
            <v>Jamaica</v>
          </cell>
          <cell r="B83" t="str">
            <v>Gross national savings</v>
          </cell>
          <cell r="C83" t="str">
            <v>Percent of GDP</v>
          </cell>
          <cell r="E83" t="str">
            <v>Source: National Statistical Office Latest actual data: 2011 National accounts manual used: SNA 1993 GDP valuation: Market prices Start/end months of reporting year: January/December Base year: 2007. Base year was changed from 2003 to 2007 for the Spring 2012 WEO round. Chain-weighted: No Primary domestic currency: Jamaica dollars Data last updated: 04/2012</v>
          </cell>
          <cell r="F83">
            <v>11.151999999999999</v>
          </cell>
          <cell r="G83">
            <v>8.5909999999999993</v>
          </cell>
          <cell r="H83">
            <v>8.3439999999999994</v>
          </cell>
          <cell r="I83">
            <v>14.191000000000001</v>
          </cell>
          <cell r="J83">
            <v>16.616</v>
          </cell>
          <cell r="K83">
            <v>16.434999999999999</v>
          </cell>
          <cell r="L83">
            <v>17.867999999999999</v>
          </cell>
          <cell r="M83">
            <v>19.352</v>
          </cell>
          <cell r="N83">
            <v>22.878</v>
          </cell>
          <cell r="O83">
            <v>20.73</v>
          </cell>
          <cell r="P83">
            <v>25.521999999999998</v>
          </cell>
          <cell r="Q83">
            <v>28.341000000000001</v>
          </cell>
          <cell r="R83">
            <v>26.814</v>
          </cell>
          <cell r="S83">
            <v>25.445</v>
          </cell>
          <cell r="T83">
            <v>24.521000000000001</v>
          </cell>
          <cell r="U83">
            <v>22.393999999999998</v>
          </cell>
          <cell r="V83">
            <v>23.957000000000001</v>
          </cell>
          <cell r="W83">
            <v>22.181000000000001</v>
          </cell>
          <cell r="X83">
            <v>19.183</v>
          </cell>
          <cell r="Y83">
            <v>18.640999999999998</v>
          </cell>
          <cell r="Z83">
            <v>16.792999999999999</v>
          </cell>
          <cell r="AA83">
            <v>17.366</v>
          </cell>
          <cell r="AB83">
            <v>15.83</v>
          </cell>
          <cell r="AC83">
            <v>17.747</v>
          </cell>
          <cell r="AD83">
            <v>20.715</v>
          </cell>
          <cell r="AE83">
            <v>14.997999999999999</v>
          </cell>
          <cell r="AF83">
            <v>17.439</v>
          </cell>
          <cell r="AG83">
            <v>15.109</v>
          </cell>
          <cell r="AH83">
            <v>5.383</v>
          </cell>
          <cell r="AI83">
            <v>12.903</v>
          </cell>
          <cell r="AJ83">
            <v>14.401</v>
          </cell>
          <cell r="AK83">
            <v>14.544</v>
          </cell>
          <cell r="AL83">
            <v>13.287000000000001</v>
          </cell>
          <cell r="AM83">
            <v>13.805999999999999</v>
          </cell>
          <cell r="AN83">
            <v>14.11</v>
          </cell>
          <cell r="AO83">
            <v>14.215</v>
          </cell>
          <cell r="AP83">
            <v>14.427</v>
          </cell>
          <cell r="AQ83">
            <v>13.733000000000001</v>
          </cell>
          <cell r="AR83">
            <v>19.101227272727268</v>
          </cell>
        </row>
        <row r="84">
          <cell r="A84" t="str">
            <v>Japan</v>
          </cell>
          <cell r="B84" t="str">
            <v>Gross national savings</v>
          </cell>
          <cell r="C84" t="str">
            <v>Percent of GDP</v>
          </cell>
          <cell r="E84" t="str">
            <v>Source: Global Insight and Nomura database. Latest actual data: 2011 National accounts manual used: SNA 1993 GDP valuation: Market prices Start/end months of reporting year: January/December Base year: 2005 Chain-weighted: Yes, from 1980 Primary domestic currency: Japanese yen Data last updated: 03/2012</v>
          </cell>
          <cell r="F84">
            <v>30.728000000000002</v>
          </cell>
          <cell r="G84">
            <v>31.161999999999999</v>
          </cell>
          <cell r="H84">
            <v>30.091999999999999</v>
          </cell>
          <cell r="I84">
            <v>29.225000000000001</v>
          </cell>
          <cell r="J84">
            <v>30.178999999999998</v>
          </cell>
          <cell r="K84">
            <v>31.544</v>
          </cell>
          <cell r="L84">
            <v>31.821000000000002</v>
          </cell>
          <cell r="M84">
            <v>31.536999999999999</v>
          </cell>
          <cell r="N84">
            <v>33.01</v>
          </cell>
          <cell r="O84">
            <v>33.570999999999998</v>
          </cell>
          <cell r="P84">
            <v>33.622</v>
          </cell>
          <cell r="Q84">
            <v>33.832000000000001</v>
          </cell>
          <cell r="R84">
            <v>33.195</v>
          </cell>
          <cell r="S84">
            <v>31.898</v>
          </cell>
          <cell r="T84">
            <v>30.718</v>
          </cell>
          <cell r="U84">
            <v>30.126000000000001</v>
          </cell>
          <cell r="V84">
            <v>30.056000000000001</v>
          </cell>
          <cell r="W84">
            <v>30.373000000000001</v>
          </cell>
          <cell r="X84">
            <v>29.050999999999998</v>
          </cell>
          <cell r="Y84">
            <v>27.353999999999999</v>
          </cell>
          <cell r="Z84">
            <v>27.672000000000001</v>
          </cell>
          <cell r="AA84">
            <v>26.436</v>
          </cell>
          <cell r="AB84">
            <v>25.31</v>
          </cell>
          <cell r="AC84">
            <v>25.577999999999999</v>
          </cell>
          <cell r="AD84">
            <v>26.193999999999999</v>
          </cell>
          <cell r="AE84">
            <v>26.085999999999999</v>
          </cell>
          <cell r="AF84">
            <v>26.573</v>
          </cell>
          <cell r="AG84">
            <v>27.681000000000001</v>
          </cell>
          <cell r="AH84">
            <v>26.143000000000001</v>
          </cell>
          <cell r="AI84">
            <v>22.411999999999999</v>
          </cell>
          <cell r="AJ84">
            <v>23.314</v>
          </cell>
          <cell r="AK84">
            <v>21.931999999999999</v>
          </cell>
          <cell r="AL84">
            <v>22.956</v>
          </cell>
          <cell r="AM84">
            <v>23.655000000000001</v>
          </cell>
          <cell r="AN84">
            <v>23.716999999999999</v>
          </cell>
          <cell r="AO84">
            <v>23.510999999999999</v>
          </cell>
          <cell r="AP84">
            <v>23.244</v>
          </cell>
          <cell r="AQ84">
            <v>23.167000000000002</v>
          </cell>
          <cell r="AR84">
            <v>27.979818181818185</v>
          </cell>
        </row>
        <row r="85">
          <cell r="A85" t="str">
            <v>Jordan</v>
          </cell>
          <cell r="B85" t="str">
            <v>Gross national savings</v>
          </cell>
          <cell r="C85" t="str">
            <v>Percent of GDP</v>
          </cell>
          <cell r="E85" t="str">
            <v>Source: National Statistical Office Latest actual data: 2010 GDP valuation: Market prices Base year: 1994 Chain-weighted: No Primary domestic currency: Jordanian dinars Data last updated: 03/2012</v>
          </cell>
          <cell r="F85">
            <v>32.155999999999999</v>
          </cell>
          <cell r="G85">
            <v>43.506999999999998</v>
          </cell>
          <cell r="H85">
            <v>29.225000000000001</v>
          </cell>
          <cell r="I85">
            <v>13.708</v>
          </cell>
          <cell r="J85">
            <v>10.509</v>
          </cell>
          <cell r="K85">
            <v>5.78</v>
          </cell>
          <cell r="L85">
            <v>7.7119999999999997</v>
          </cell>
          <cell r="M85">
            <v>5.4340000000000002</v>
          </cell>
          <cell r="N85">
            <v>18.094000000000001</v>
          </cell>
          <cell r="O85">
            <v>26.887</v>
          </cell>
          <cell r="P85">
            <v>15.086</v>
          </cell>
          <cell r="Q85">
            <v>10.102</v>
          </cell>
          <cell r="R85">
            <v>18.713999999999999</v>
          </cell>
          <cell r="S85">
            <v>24.989000000000001</v>
          </cell>
          <cell r="T85">
            <v>26.85</v>
          </cell>
          <cell r="U85">
            <v>29.151</v>
          </cell>
          <cell r="V85">
            <v>27.318000000000001</v>
          </cell>
          <cell r="W85">
            <v>26.131</v>
          </cell>
          <cell r="X85">
            <v>22.094999999999999</v>
          </cell>
          <cell r="Y85">
            <v>26.536999999999999</v>
          </cell>
          <cell r="Z85">
            <v>23.065999999999999</v>
          </cell>
          <cell r="AA85">
            <v>21.108000000000001</v>
          </cell>
          <cell r="AB85">
            <v>25.785</v>
          </cell>
          <cell r="AC85">
            <v>32.335999999999999</v>
          </cell>
          <cell r="AD85">
            <v>27.443000000000001</v>
          </cell>
          <cell r="AE85">
            <v>16.106000000000002</v>
          </cell>
          <cell r="AF85">
            <v>18.667000000000002</v>
          </cell>
          <cell r="AG85">
            <v>13.157</v>
          </cell>
          <cell r="AH85">
            <v>16.395</v>
          </cell>
          <cell r="AI85">
            <v>19.504999999999999</v>
          </cell>
          <cell r="AJ85">
            <v>17.567</v>
          </cell>
          <cell r="AK85">
            <v>14.385</v>
          </cell>
          <cell r="AL85">
            <v>14.048999999999999</v>
          </cell>
          <cell r="AM85">
            <v>16.41</v>
          </cell>
          <cell r="AN85">
            <v>17.198</v>
          </cell>
          <cell r="AO85">
            <v>17.696999999999999</v>
          </cell>
          <cell r="AP85">
            <v>18.251999999999999</v>
          </cell>
          <cell r="AQ85">
            <v>18.378</v>
          </cell>
          <cell r="AR85">
            <v>21.476954545454547</v>
          </cell>
        </row>
        <row r="86">
          <cell r="A86" t="str">
            <v>Kazakhstan</v>
          </cell>
          <cell r="B86" t="str">
            <v>Gross national savings</v>
          </cell>
          <cell r="C86" t="str">
            <v>Percent of GDP</v>
          </cell>
          <cell r="E86" t="str">
            <v>Source: National Statistical Office Latest actual data: 2011 Notes: Data prior to 1996 cannot be confirmed by national sources at this time. GDP valuation: Market prices Start/end months of reporting year: January/December Base year: 1994 Chain-weighted: Yes, from 1994 Primary domestic currency: Kazakhstani tenge Data last updated: 03/2012</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7.5019999999999998</v>
          </cell>
          <cell r="S86">
            <v>14.1</v>
          </cell>
          <cell r="T86">
            <v>20.902000000000001</v>
          </cell>
          <cell r="U86">
            <v>19.888999999999999</v>
          </cell>
          <cell r="V86">
            <v>20.526</v>
          </cell>
          <cell r="W86">
            <v>16.120999999999999</v>
          </cell>
          <cell r="X86">
            <v>16.166</v>
          </cell>
          <cell r="Y86">
            <v>13.488</v>
          </cell>
          <cell r="Z86">
            <v>21.658999999999999</v>
          </cell>
          <cell r="AA86">
            <v>24.34</v>
          </cell>
          <cell r="AB86">
            <v>29.678000000000001</v>
          </cell>
          <cell r="AC86">
            <v>28.003</v>
          </cell>
          <cell r="AD86">
            <v>27.038</v>
          </cell>
          <cell r="AE86">
            <v>28.23</v>
          </cell>
          <cell r="AF86">
            <v>30.89</v>
          </cell>
          <cell r="AG86">
            <v>28.047000000000001</v>
          </cell>
          <cell r="AH86">
            <v>31.821000000000002</v>
          </cell>
          <cell r="AI86">
            <v>26.768999999999998</v>
          </cell>
          <cell r="AJ86">
            <v>34.445999999999998</v>
          </cell>
          <cell r="AK86">
            <v>39.631</v>
          </cell>
          <cell r="AL86">
            <v>37.387</v>
          </cell>
          <cell r="AM86">
            <v>36.85</v>
          </cell>
          <cell r="AN86">
            <v>35.892000000000003</v>
          </cell>
          <cell r="AO86">
            <v>35.709000000000003</v>
          </cell>
          <cell r="AP86">
            <v>35.625</v>
          </cell>
          <cell r="AQ86">
            <v>35.988999999999997</v>
          </cell>
          <cell r="AR86">
            <v>23.962299999999999</v>
          </cell>
        </row>
        <row r="87">
          <cell r="A87" t="str">
            <v>Kenya</v>
          </cell>
          <cell r="B87" t="str">
            <v>Gross national savings</v>
          </cell>
          <cell r="C87" t="str">
            <v>Percent of GDP</v>
          </cell>
          <cell r="E87" t="str">
            <v>Source: National Statistical Office Latest actual data: 2010 National accounts manual used: SNA 1993 GDP valuation: Market prices Start/end months of reporting year: January/December Base year: 2000 Chain-weighted: No Primary domestic currency: Kenya shillings Data last updated: 03/2012</v>
          </cell>
          <cell r="F87">
            <v>5.2809999999999997</v>
          </cell>
          <cell r="G87">
            <v>10.097</v>
          </cell>
          <cell r="H87">
            <v>13.994999999999999</v>
          </cell>
          <cell r="I87">
            <v>16.852</v>
          </cell>
          <cell r="J87">
            <v>14.21</v>
          </cell>
          <cell r="K87">
            <v>20.527000000000001</v>
          </cell>
          <cell r="L87">
            <v>18.393000000000001</v>
          </cell>
          <cell r="M87">
            <v>16.010999999999999</v>
          </cell>
          <cell r="N87">
            <v>16.222000000000001</v>
          </cell>
          <cell r="O87">
            <v>12.38</v>
          </cell>
          <cell r="P87">
            <v>15.081</v>
          </cell>
          <cell r="Q87">
            <v>14.856999999999999</v>
          </cell>
          <cell r="R87">
            <v>10.837</v>
          </cell>
          <cell r="S87">
            <v>14.307</v>
          </cell>
          <cell r="T87">
            <v>13.781000000000001</v>
          </cell>
          <cell r="U87">
            <v>11.715999999999999</v>
          </cell>
          <cell r="V87">
            <v>13.252000000000001</v>
          </cell>
          <cell r="W87">
            <v>11.57</v>
          </cell>
          <cell r="X87">
            <v>12.695</v>
          </cell>
          <cell r="Y87">
            <v>13.504</v>
          </cell>
          <cell r="Z87">
            <v>15.664</v>
          </cell>
          <cell r="AA87">
            <v>16.097000000000001</v>
          </cell>
          <cell r="AB87">
            <v>18.513000000000002</v>
          </cell>
          <cell r="AC87">
            <v>17.231000000000002</v>
          </cell>
          <cell r="AD87">
            <v>17.239999999999998</v>
          </cell>
          <cell r="AE87">
            <v>17.29</v>
          </cell>
          <cell r="AF87">
            <v>16.895</v>
          </cell>
          <cell r="AG87">
            <v>15.651999999999999</v>
          </cell>
          <cell r="AH87">
            <v>11.977</v>
          </cell>
          <cell r="AI87">
            <v>13.429</v>
          </cell>
          <cell r="AJ87">
            <v>14.912000000000001</v>
          </cell>
          <cell r="AK87">
            <v>11.263</v>
          </cell>
          <cell r="AL87">
            <v>13.692</v>
          </cell>
          <cell r="AM87">
            <v>16.603999999999999</v>
          </cell>
          <cell r="AN87">
            <v>16.532</v>
          </cell>
          <cell r="AO87">
            <v>19.158000000000001</v>
          </cell>
          <cell r="AP87">
            <v>17.672000000000001</v>
          </cell>
          <cell r="AQ87">
            <v>19.190000000000001</v>
          </cell>
          <cell r="AR87">
            <v>14.443772727272721</v>
          </cell>
        </row>
        <row r="88">
          <cell r="A88" t="str">
            <v>Kiribati</v>
          </cell>
          <cell r="B88" t="str">
            <v>Gross national savings</v>
          </cell>
          <cell r="C88" t="str">
            <v>Percent of GDP</v>
          </cell>
        </row>
        <row r="89">
          <cell r="A89" t="str">
            <v>Korea</v>
          </cell>
          <cell r="B89" t="str">
            <v>Gross national savings</v>
          </cell>
          <cell r="C89" t="str">
            <v>Percent of GDP</v>
          </cell>
          <cell r="E89" t="str">
            <v>Source: CEIC Latest actual data: 2010 National accounts manual used: SNA 1993 GDP valuation: Market prices Start/end months of reporting year: January/December Base year: 2005 Chain-weighted: Yes, from before 1980 Primary domestic currency: Korean won Data last updated: 04/2012</v>
          </cell>
          <cell r="F89">
            <v>25.007000000000001</v>
          </cell>
          <cell r="G89">
            <v>24.821999999999999</v>
          </cell>
          <cell r="H89">
            <v>27.135999999999999</v>
          </cell>
          <cell r="I89">
            <v>29.347999999999999</v>
          </cell>
          <cell r="J89">
            <v>30.427</v>
          </cell>
          <cell r="K89">
            <v>29.367999999999999</v>
          </cell>
          <cell r="L89">
            <v>34.188000000000002</v>
          </cell>
          <cell r="M89">
            <v>38.322000000000003</v>
          </cell>
          <cell r="N89">
            <v>40.308999999999997</v>
          </cell>
          <cell r="O89">
            <v>37.588999999999999</v>
          </cell>
          <cell r="P89">
            <v>37.576000000000001</v>
          </cell>
          <cell r="Q89">
            <v>37.683</v>
          </cell>
          <cell r="R89">
            <v>36.418999999999997</v>
          </cell>
          <cell r="S89">
            <v>36.79</v>
          </cell>
          <cell r="T89">
            <v>35.966000000000001</v>
          </cell>
          <cell r="U89">
            <v>35.426000000000002</v>
          </cell>
          <cell r="V89">
            <v>33.843000000000004</v>
          </cell>
          <cell r="W89">
            <v>33.909999999999997</v>
          </cell>
          <cell r="X89">
            <v>36.979999999999997</v>
          </cell>
          <cell r="Y89">
            <v>34.195999999999998</v>
          </cell>
          <cell r="Z89">
            <v>33.335999999999999</v>
          </cell>
          <cell r="AA89">
            <v>30.832000000000001</v>
          </cell>
          <cell r="AB89">
            <v>30.507000000000001</v>
          </cell>
          <cell r="AC89">
            <v>32.308999999999997</v>
          </cell>
          <cell r="AD89">
            <v>34.411999999999999</v>
          </cell>
          <cell r="AE89">
            <v>31.89</v>
          </cell>
          <cell r="AF89">
            <v>31.103000000000002</v>
          </cell>
          <cell r="AG89">
            <v>31.501999999999999</v>
          </cell>
          <cell r="AH89">
            <v>31.553999999999998</v>
          </cell>
          <cell r="AI89">
            <v>30.209</v>
          </cell>
          <cell r="AJ89">
            <v>32.423999999999999</v>
          </cell>
          <cell r="AK89">
            <v>31.824999999999999</v>
          </cell>
          <cell r="AL89">
            <v>31.041</v>
          </cell>
          <cell r="AM89">
            <v>30.664000000000001</v>
          </cell>
          <cell r="AN89">
            <v>30.196000000000002</v>
          </cell>
          <cell r="AO89">
            <v>29.984999999999999</v>
          </cell>
          <cell r="AP89">
            <v>29.661999999999999</v>
          </cell>
          <cell r="AQ89">
            <v>29.503</v>
          </cell>
          <cell r="AR89">
            <v>33.667818181818184</v>
          </cell>
        </row>
        <row r="90">
          <cell r="A90" t="str">
            <v>Kosovo</v>
          </cell>
          <cell r="B90" t="str">
            <v>Gross national savings</v>
          </cell>
          <cell r="C90" t="str">
            <v>Percent of GDP</v>
          </cell>
        </row>
        <row r="91">
          <cell r="A91" t="str">
            <v>Kuwait</v>
          </cell>
          <cell r="B91" t="str">
            <v>Gross national savings</v>
          </cell>
          <cell r="C91" t="str">
            <v>Percent of GDP</v>
          </cell>
          <cell r="E91" t="str">
            <v>Source: Ministry of Planning and Central Statistical Office Latest actual data: 2010. The latest year of  data for national accounts at constant prices is 2007. Notes: Real GDP data for the period 1990-1999 have been adjusted by desk economist to account for breaks in the source data. The breaks are associated with changes in the base year from 1984 to 1995 and subsequently to 2000. Only pre-revision data exist for the period prior to 1995. Simple rebasing technique does not apply because even the nominal data were revised back to 1995. Using the pre-revision data, desk economist recalculated the constant price data for the period prior to 1995 so that y-o-y change of each component remains unchanged. A similar adjustment was made to the period 1995-1999. National accounts manual used: SNA 1993 GDP valuation: Market prices Start/end months of reporting year: January/December Base year: 2000 Chain-weighted: No Primary domestic currency: Kuwaiti dinars Data last updated: 03/2012</v>
          </cell>
          <cell r="F91">
            <v>70.286000000000001</v>
          </cell>
          <cell r="G91">
            <v>72.311000000000007</v>
          </cell>
          <cell r="H91">
            <v>47.491</v>
          </cell>
          <cell r="I91">
            <v>51.567999999999998</v>
          </cell>
          <cell r="J91">
            <v>53.301000000000002</v>
          </cell>
          <cell r="K91">
            <v>43.811999999999998</v>
          </cell>
          <cell r="L91">
            <v>56.226999999999997</v>
          </cell>
          <cell r="M91">
            <v>52.767000000000003</v>
          </cell>
          <cell r="N91">
            <v>50.531999999999996</v>
          </cell>
          <cell r="O91">
            <v>50.929000000000002</v>
          </cell>
          <cell r="P91">
            <v>2.7890000000000001</v>
          </cell>
          <cell r="Q91">
            <v>-236.428</v>
          </cell>
          <cell r="R91">
            <v>-3.49</v>
          </cell>
          <cell r="S91">
            <v>31.196999999999999</v>
          </cell>
          <cell r="T91">
            <v>35.478999999999999</v>
          </cell>
          <cell r="U91">
            <v>37.72</v>
          </cell>
          <cell r="V91">
            <v>39.921999999999997</v>
          </cell>
          <cell r="W91">
            <v>42.616999999999997</v>
          </cell>
          <cell r="X91">
            <v>26.986000000000001</v>
          </cell>
          <cell r="Y91">
            <v>31.361999999999998</v>
          </cell>
          <cell r="Z91">
            <v>49.566000000000003</v>
          </cell>
          <cell r="AA91">
            <v>38.142000000000003</v>
          </cell>
          <cell r="AB91">
            <v>28.288</v>
          </cell>
          <cell r="AC91">
            <v>36.264000000000003</v>
          </cell>
          <cell r="AD91">
            <v>47.295000000000002</v>
          </cell>
          <cell r="AE91">
            <v>56.798999999999999</v>
          </cell>
          <cell r="AF91">
            <v>64.715999999999994</v>
          </cell>
          <cell r="AG91">
            <v>57.244999999999997</v>
          </cell>
          <cell r="AH91">
            <v>58.503</v>
          </cell>
          <cell r="AI91">
            <v>42.314</v>
          </cell>
          <cell r="AJ91">
            <v>48.703000000000003</v>
          </cell>
          <cell r="AK91">
            <v>59.57</v>
          </cell>
          <cell r="AL91">
            <v>62.57</v>
          </cell>
          <cell r="AM91">
            <v>60.634</v>
          </cell>
          <cell r="AN91">
            <v>58.847000000000001</v>
          </cell>
          <cell r="AO91">
            <v>57.999000000000002</v>
          </cell>
          <cell r="AP91">
            <v>57.844000000000001</v>
          </cell>
          <cell r="AQ91">
            <v>58.801000000000002</v>
          </cell>
          <cell r="AR91">
            <v>27.070863636363637</v>
          </cell>
        </row>
        <row r="92">
          <cell r="A92" t="str">
            <v>Kyrgyz Republic</v>
          </cell>
          <cell r="B92" t="str">
            <v>Gross national savings</v>
          </cell>
          <cell r="C92" t="str">
            <v>Percent of GDP</v>
          </cell>
          <cell r="E92" t="str">
            <v>Source: National Statistical Office Latest actual data: 2011 National accounts manual used: SNA 1993 GDP valuation: Market prices Start/end months of reporting year: January/December Base year: 1995 Chain-weighted: No Primary domestic currency: Kyrgyz som Data last updated: 03/2012</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v>5.4359999999999999</v>
          </cell>
          <cell r="S92">
            <v>-27.803999999999998</v>
          </cell>
          <cell r="T92">
            <v>-2.2120000000000002</v>
          </cell>
          <cell r="U92">
            <v>2.0880000000000001</v>
          </cell>
          <cell r="V92">
            <v>1.734</v>
          </cell>
          <cell r="W92">
            <v>13.922000000000001</v>
          </cell>
          <cell r="X92">
            <v>-6.859</v>
          </cell>
          <cell r="Y92">
            <v>2.9889999999999999</v>
          </cell>
          <cell r="Z92">
            <v>15.692</v>
          </cell>
          <cell r="AA92">
            <v>18.106999999999999</v>
          </cell>
          <cell r="AB92">
            <v>16.324999999999999</v>
          </cell>
          <cell r="AC92">
            <v>22.288</v>
          </cell>
          <cell r="AD92">
            <v>25.771999999999998</v>
          </cell>
          <cell r="AE92">
            <v>24.43</v>
          </cell>
          <cell r="AF92">
            <v>19.452999999999999</v>
          </cell>
          <cell r="AG92">
            <v>20.864000000000001</v>
          </cell>
          <cell r="AH92">
            <v>12.255000000000001</v>
          </cell>
          <cell r="AI92">
            <v>23.611000000000001</v>
          </cell>
          <cell r="AJ92">
            <v>17.018999999999998</v>
          </cell>
          <cell r="AK92">
            <v>21.344999999999999</v>
          </cell>
          <cell r="AL92">
            <v>20.193999999999999</v>
          </cell>
          <cell r="AM92">
            <v>21.099</v>
          </cell>
          <cell r="AN92">
            <v>20.77</v>
          </cell>
          <cell r="AO92">
            <v>21.812000000000001</v>
          </cell>
          <cell r="AP92">
            <v>22.347000000000001</v>
          </cell>
          <cell r="AQ92">
            <v>21.361999999999998</v>
          </cell>
          <cell r="AR92">
            <v>11.322750000000001</v>
          </cell>
        </row>
        <row r="93">
          <cell r="A93" t="str">
            <v>Lao PDR</v>
          </cell>
          <cell r="B93" t="str">
            <v>Gross national savings</v>
          </cell>
          <cell r="C93" t="str">
            <v>Percent of GDP</v>
          </cell>
        </row>
        <row r="94">
          <cell r="A94" t="str">
            <v>Latvia</v>
          </cell>
          <cell r="B94" t="str">
            <v>Gross national savings</v>
          </cell>
          <cell r="C94" t="str">
            <v>Percent of GDP</v>
          </cell>
          <cell r="E94" t="str">
            <v>Source: National Statistical Office Latest actual data: 2011 National accounts manual used: ESA 1995 GDP valuation: Market prices Start/end months of reporting year: January/December Base year: 2000 Chain-weighted: Yes, from 1995 Primary domestic currency: Latvian lats Data last updated: 03/2012</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v>19.86</v>
          </cell>
          <cell r="S94">
            <v>17.492999999999999</v>
          </cell>
          <cell r="T94">
            <v>18.114000000000001</v>
          </cell>
          <cell r="U94">
            <v>13.787000000000001</v>
          </cell>
          <cell r="V94">
            <v>11.159000000000001</v>
          </cell>
          <cell r="W94">
            <v>14.564</v>
          </cell>
          <cell r="X94">
            <v>14.821</v>
          </cell>
          <cell r="Y94">
            <v>14.534000000000001</v>
          </cell>
          <cell r="Z94">
            <v>18.846</v>
          </cell>
          <cell r="AA94">
            <v>19.047000000000001</v>
          </cell>
          <cell r="AB94">
            <v>20.074999999999999</v>
          </cell>
          <cell r="AC94">
            <v>20.603999999999999</v>
          </cell>
          <cell r="AD94">
            <v>20.122</v>
          </cell>
          <cell r="AE94">
            <v>21.885999999999999</v>
          </cell>
          <cell r="AF94">
            <v>16.481999999999999</v>
          </cell>
          <cell r="AG94">
            <v>17.516999999999999</v>
          </cell>
          <cell r="AH94">
            <v>17.989000000000001</v>
          </cell>
          <cell r="AI94">
            <v>29.163</v>
          </cell>
          <cell r="AJ94">
            <v>23.908000000000001</v>
          </cell>
          <cell r="AK94">
            <v>24.952999999999999</v>
          </cell>
          <cell r="AL94">
            <v>25.492999999999999</v>
          </cell>
          <cell r="AM94">
            <v>25.72</v>
          </cell>
          <cell r="AN94">
            <v>26.021999999999998</v>
          </cell>
          <cell r="AO94">
            <v>26.797000000000001</v>
          </cell>
          <cell r="AP94">
            <v>27.667999999999999</v>
          </cell>
          <cell r="AQ94">
            <v>28.311</v>
          </cell>
          <cell r="AR94">
            <v>18.746199999999998</v>
          </cell>
        </row>
        <row r="95">
          <cell r="A95" t="str">
            <v>Lebanon</v>
          </cell>
          <cell r="B95" t="str">
            <v>Gross national savings</v>
          </cell>
          <cell r="C95" t="str">
            <v>Percent of GDP</v>
          </cell>
          <cell r="E95" t="str">
            <v>Source: Central Bank. Presidency of the Council of Ministers for data since 1997 Latest actual data: 2010 National accounts manual used: Accounts were established according to a simplified model adapted to Lebanon, which takes into account statistical constraints. Main aggregates are compatible though with internationally adopted concepts. GDP valuation: Market prices Start/end months of reporting year: January/December Base year: 2000. Used by Fund staff (the authorities use 1997 as base year). Chain-weighted: Yes, from 1997. The previous year is used as base year. Primary domestic currency: Lebanese pounds Data last updated: 03/2012</v>
          </cell>
          <cell r="F95">
            <v>14.079000000000001</v>
          </cell>
          <cell r="G95">
            <v>-1.2370000000000001</v>
          </cell>
          <cell r="H95">
            <v>62.625999999999998</v>
          </cell>
          <cell r="I95">
            <v>-10.595000000000001</v>
          </cell>
          <cell r="J95">
            <v>-13.29</v>
          </cell>
          <cell r="K95">
            <v>-5.94</v>
          </cell>
          <cell r="L95">
            <v>-2.0550000000000002</v>
          </cell>
          <cell r="M95">
            <v>-2.133</v>
          </cell>
          <cell r="N95">
            <v>-5.38</v>
          </cell>
          <cell r="O95">
            <v>24.998999999999999</v>
          </cell>
          <cell r="P95">
            <v>17.318999999999999</v>
          </cell>
          <cell r="Q95">
            <v>18.798999999999999</v>
          </cell>
          <cell r="R95">
            <v>34.902999999999999</v>
          </cell>
          <cell r="S95">
            <v>22.4</v>
          </cell>
          <cell r="T95">
            <v>25.574000000000002</v>
          </cell>
          <cell r="U95">
            <v>22.718</v>
          </cell>
          <cell r="V95">
            <v>19.53</v>
          </cell>
          <cell r="W95">
            <v>-1.1619999999999999</v>
          </cell>
          <cell r="X95">
            <v>-1.0960000000000001</v>
          </cell>
          <cell r="Y95">
            <v>4.141</v>
          </cell>
          <cell r="Z95">
            <v>2.2029999999999998</v>
          </cell>
          <cell r="AA95">
            <v>3.1880000000000002</v>
          </cell>
          <cell r="AB95">
            <v>3.7280000000000002</v>
          </cell>
          <cell r="AC95">
            <v>6.734</v>
          </cell>
          <cell r="AD95">
            <v>7.1970000000000001</v>
          </cell>
          <cell r="AE95">
            <v>7.9989999999999997</v>
          </cell>
          <cell r="AF95">
            <v>16.588999999999999</v>
          </cell>
          <cell r="AG95">
            <v>20.795000000000002</v>
          </cell>
          <cell r="AH95">
            <v>20.683</v>
          </cell>
          <cell r="AI95">
            <v>24.390999999999998</v>
          </cell>
          <cell r="AJ95">
            <v>22.34</v>
          </cell>
          <cell r="AK95">
            <v>16.262</v>
          </cell>
          <cell r="AL95">
            <v>13.266</v>
          </cell>
          <cell r="AM95">
            <v>14.593999999999999</v>
          </cell>
          <cell r="AN95">
            <v>15.47</v>
          </cell>
          <cell r="AO95">
            <v>15.87</v>
          </cell>
          <cell r="AP95">
            <v>16.109000000000002</v>
          </cell>
          <cell r="AQ95">
            <v>16.920000000000002</v>
          </cell>
          <cell r="AR95">
            <v>14.328863636363634</v>
          </cell>
        </row>
        <row r="96">
          <cell r="A96" t="str">
            <v>Lesotho</v>
          </cell>
          <cell r="B96" t="str">
            <v>Gross national savings</v>
          </cell>
          <cell r="C96" t="str">
            <v>Percent of GDP</v>
          </cell>
          <cell r="E96" t="str">
            <v>Source: National Statistical Office Latest actual data: 2008 Notes: Revised national accounts were released in November 2008 where GDP was rebased from 1981 to 2007. GDP valuation: Market prices Base year: 2004 Chain-weighted: No Primary domestic currency: Loti Data last updated: 04/2012</v>
          </cell>
          <cell r="F96">
            <v>46.686999999999998</v>
          </cell>
          <cell r="G96">
            <v>43.631</v>
          </cell>
          <cell r="H96">
            <v>48.854999999999997</v>
          </cell>
          <cell r="I96">
            <v>43.798999999999999</v>
          </cell>
          <cell r="J96">
            <v>51.715000000000003</v>
          </cell>
          <cell r="K96">
            <v>57.606999999999999</v>
          </cell>
          <cell r="L96">
            <v>33.295999999999999</v>
          </cell>
          <cell r="M96">
            <v>31.158000000000001</v>
          </cell>
          <cell r="N96">
            <v>23.728000000000002</v>
          </cell>
          <cell r="O96">
            <v>19.411000000000001</v>
          </cell>
          <cell r="P96">
            <v>45.548999999999999</v>
          </cell>
          <cell r="Q96">
            <v>29.596</v>
          </cell>
          <cell r="R96">
            <v>33.323</v>
          </cell>
          <cell r="S96">
            <v>22.603999999999999</v>
          </cell>
          <cell r="T96">
            <v>33.387</v>
          </cell>
          <cell r="U96">
            <v>36.289000000000001</v>
          </cell>
          <cell r="V96">
            <v>27.766999999999999</v>
          </cell>
          <cell r="W96">
            <v>24.914000000000001</v>
          </cell>
          <cell r="X96">
            <v>12.879</v>
          </cell>
          <cell r="Y96">
            <v>17.88</v>
          </cell>
          <cell r="Z96">
            <v>41.912999999999997</v>
          </cell>
          <cell r="AA96">
            <v>42.548000000000002</v>
          </cell>
          <cell r="AB96">
            <v>38.072000000000003</v>
          </cell>
          <cell r="AC96">
            <v>31.742999999999999</v>
          </cell>
          <cell r="AD96">
            <v>34.838999999999999</v>
          </cell>
          <cell r="AE96">
            <v>20.602</v>
          </cell>
          <cell r="AF96">
            <v>36.798999999999999</v>
          </cell>
          <cell r="AG96">
            <v>31.478000000000002</v>
          </cell>
          <cell r="AH96">
            <v>38.960999999999999</v>
          </cell>
          <cell r="AI96">
            <v>24.853000000000002</v>
          </cell>
          <cell r="AJ96">
            <v>15.334</v>
          </cell>
          <cell r="AK96">
            <v>20.288</v>
          </cell>
          <cell r="AL96">
            <v>34.953000000000003</v>
          </cell>
          <cell r="AM96">
            <v>32.918999999999997</v>
          </cell>
          <cell r="AN96">
            <v>29.46</v>
          </cell>
          <cell r="AO96">
            <v>34.625</v>
          </cell>
          <cell r="AP96">
            <v>33.386000000000003</v>
          </cell>
          <cell r="AQ96">
            <v>27.292999999999999</v>
          </cell>
          <cell r="AR96">
            <v>30.073545454545446</v>
          </cell>
        </row>
        <row r="97">
          <cell r="A97" t="str">
            <v>Liberia</v>
          </cell>
          <cell r="B97" t="str">
            <v>Gross national savings</v>
          </cell>
          <cell r="C97" t="str">
            <v>Percent of GDP</v>
          </cell>
        </row>
        <row r="98">
          <cell r="A98" t="str">
            <v>Libya</v>
          </cell>
          <cell r="B98" t="str">
            <v>Gross national savings</v>
          </cell>
          <cell r="C98" t="str">
            <v>Percent of GDP</v>
          </cell>
          <cell r="E98" t="str">
            <v>Source: Ministry of Planning . Latest actual data: 2009 National accounts manual used: SNA 1993 GDP valuation: Market prices. Compiled using the 1968 System of National Accounts (SNA) methodology. Start/end months of reporting year: January/December Base year: 2003 Chain-weighted: No Primary domestic currency: Libyan dinars Data last updated: 03/2012</v>
          </cell>
          <cell r="F98">
            <v>45.945</v>
          </cell>
          <cell r="G98">
            <v>17.298999999999999</v>
          </cell>
          <cell r="H98">
            <v>23.751999999999999</v>
          </cell>
          <cell r="I98">
            <v>22.364999999999998</v>
          </cell>
          <cell r="J98">
            <v>19.963000000000001</v>
          </cell>
          <cell r="K98">
            <v>24.728999999999999</v>
          </cell>
          <cell r="L98">
            <v>19.251999999999999</v>
          </cell>
          <cell r="M98">
            <v>9.8580000000000005</v>
          </cell>
          <cell r="N98">
            <v>8.532</v>
          </cell>
          <cell r="O98">
            <v>13.736000000000001</v>
          </cell>
          <cell r="P98">
            <v>30.068999999999999</v>
          </cell>
          <cell r="Q98">
            <v>21.834</v>
          </cell>
          <cell r="R98">
            <v>22.689</v>
          </cell>
          <cell r="S98">
            <v>18.117999999999999</v>
          </cell>
          <cell r="T98">
            <v>21.425999999999998</v>
          </cell>
          <cell r="U98">
            <v>23.626000000000001</v>
          </cell>
          <cell r="V98">
            <v>24.707000000000001</v>
          </cell>
          <cell r="W98">
            <v>20.094999999999999</v>
          </cell>
          <cell r="X98">
            <v>14.939</v>
          </cell>
          <cell r="Y98">
            <v>20.184999999999999</v>
          </cell>
          <cell r="Z98">
            <v>41.551000000000002</v>
          </cell>
          <cell r="AA98">
            <v>60.167000000000002</v>
          </cell>
          <cell r="AB98">
            <v>53.884</v>
          </cell>
          <cell r="AC98">
            <v>55.296999999999997</v>
          </cell>
          <cell r="AD98">
            <v>50.17</v>
          </cell>
          <cell r="AE98">
            <v>66.608000000000004</v>
          </cell>
          <cell r="AF98">
            <v>71.849000000000004</v>
          </cell>
          <cell r="AG98">
            <v>63.408999999999999</v>
          </cell>
          <cell r="AH98">
            <v>61.037999999999997</v>
          </cell>
          <cell r="AI98">
            <v>42.920999999999999</v>
          </cell>
          <cell r="AJ98">
            <v>50.103000000000002</v>
          </cell>
          <cell r="AK98">
            <v>18.061</v>
          </cell>
          <cell r="AL98">
            <v>34.871000000000002</v>
          </cell>
          <cell r="AM98">
            <v>41.802</v>
          </cell>
          <cell r="AN98">
            <v>38.213000000000001</v>
          </cell>
          <cell r="AO98">
            <v>35.429000000000002</v>
          </cell>
          <cell r="AP98">
            <v>32.195999999999998</v>
          </cell>
          <cell r="AQ98">
            <v>30.132999999999999</v>
          </cell>
          <cell r="AR98">
            <v>38.761181818181825</v>
          </cell>
        </row>
        <row r="99">
          <cell r="A99" t="str">
            <v>Lithuania</v>
          </cell>
          <cell r="B99" t="str">
            <v>Gross national savings</v>
          </cell>
          <cell r="C99" t="str">
            <v>Percent of GDP</v>
          </cell>
          <cell r="E99" t="str">
            <v>Source: National Statistical Office. Data from Statistics Lithuania: http://www.stat.gov.lt/en/ Latest actual data: 2011 Notes: Data prior to 1995 cannot be confirmed by national sources at this time. GDP valuation: Market prices Start/end months of reporting year: January/December Base year: 2005 Chain-weighted: Yes, from 2005 Primary domestic currency: Lithuanian litai Data last updated: 03/2012</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v>13.516</v>
          </cell>
          <cell r="V99">
            <v>12.379</v>
          </cell>
          <cell r="W99">
            <v>14.849</v>
          </cell>
          <cell r="X99">
            <v>12.737</v>
          </cell>
          <cell r="Y99">
            <v>10.417</v>
          </cell>
          <cell r="Z99">
            <v>12.574</v>
          </cell>
          <cell r="AA99">
            <v>14.042</v>
          </cell>
          <cell r="AB99">
            <v>15.201000000000001</v>
          </cell>
          <cell r="AC99">
            <v>14.625</v>
          </cell>
          <cell r="AD99">
            <v>14.849</v>
          </cell>
          <cell r="AE99">
            <v>16.55</v>
          </cell>
          <cell r="AF99">
            <v>15.754</v>
          </cell>
          <cell r="AG99">
            <v>16.222000000000001</v>
          </cell>
          <cell r="AH99">
            <v>13.897</v>
          </cell>
          <cell r="AI99">
            <v>15.106</v>
          </cell>
          <cell r="AJ99">
            <v>17.88</v>
          </cell>
          <cell r="AK99">
            <v>17.123999999999999</v>
          </cell>
          <cell r="AL99">
            <v>17.766999999999999</v>
          </cell>
          <cell r="AM99">
            <v>18.295999999999999</v>
          </cell>
          <cell r="AN99">
            <v>18.672000000000001</v>
          </cell>
          <cell r="AO99">
            <v>18.738</v>
          </cell>
          <cell r="AP99">
            <v>19.093</v>
          </cell>
          <cell r="AQ99">
            <v>19.581</v>
          </cell>
          <cell r="AR99">
            <v>14.571882352941175</v>
          </cell>
        </row>
        <row r="100">
          <cell r="A100" t="str">
            <v>Luxembourg</v>
          </cell>
          <cell r="B100" t="str">
            <v>Gross national savings</v>
          </cell>
          <cell r="C100" t="str">
            <v>Percent of GDP</v>
          </cell>
          <cell r="E100" t="str">
            <v>Source: National Statistical Office Latest actual data: 2011 National accounts manual used: ESA 1995 GDP valuation: Market prices Start/end months of reporting year: January/December Base year: 2000 Chain-weighted: Yes, from 1995 Primary domestic currency: Euros Data last updated: 03/2012</v>
          </cell>
          <cell r="F100">
            <v>15.513</v>
          </cell>
          <cell r="G100">
            <v>14.497</v>
          </cell>
          <cell r="H100">
            <v>11.177</v>
          </cell>
          <cell r="I100">
            <v>14.884</v>
          </cell>
          <cell r="J100">
            <v>16.521999999999998</v>
          </cell>
          <cell r="K100">
            <v>29.689</v>
          </cell>
          <cell r="L100">
            <v>30.606999999999999</v>
          </cell>
          <cell r="M100">
            <v>30.084</v>
          </cell>
          <cell r="N100">
            <v>30.437999999999999</v>
          </cell>
          <cell r="O100">
            <v>32.408000000000001</v>
          </cell>
          <cell r="P100">
            <v>33.811999999999998</v>
          </cell>
          <cell r="Q100">
            <v>35.030999999999999</v>
          </cell>
          <cell r="R100">
            <v>35.466999999999999</v>
          </cell>
          <cell r="S100">
            <v>35.43</v>
          </cell>
          <cell r="T100">
            <v>33.630000000000003</v>
          </cell>
          <cell r="U100">
            <v>31.553999999999998</v>
          </cell>
          <cell r="V100">
            <v>31.686</v>
          </cell>
          <cell r="W100">
            <v>32.156999999999996</v>
          </cell>
          <cell r="X100">
            <v>31.84</v>
          </cell>
          <cell r="Y100">
            <v>34.65</v>
          </cell>
          <cell r="Z100">
            <v>36.377000000000002</v>
          </cell>
          <cell r="AA100">
            <v>33.183</v>
          </cell>
          <cell r="AB100">
            <v>32.555999999999997</v>
          </cell>
          <cell r="AC100">
            <v>30.308</v>
          </cell>
          <cell r="AD100">
            <v>33.619999999999997</v>
          </cell>
          <cell r="AE100">
            <v>34.076000000000001</v>
          </cell>
          <cell r="AF100">
            <v>30.838999999999999</v>
          </cell>
          <cell r="AG100">
            <v>31.058</v>
          </cell>
          <cell r="AH100">
            <v>25.847000000000001</v>
          </cell>
          <cell r="AI100">
            <v>23.609000000000002</v>
          </cell>
          <cell r="AJ100">
            <v>26.364999999999998</v>
          </cell>
          <cell r="AK100">
            <v>28.045999999999999</v>
          </cell>
          <cell r="AL100">
            <v>26.574000000000002</v>
          </cell>
          <cell r="AM100">
            <v>26.751999999999999</v>
          </cell>
          <cell r="AN100">
            <v>27.35</v>
          </cell>
          <cell r="AO100">
            <v>28.193999999999999</v>
          </cell>
          <cell r="AP100">
            <v>28.039000000000001</v>
          </cell>
          <cell r="AQ100">
            <v>27.834</v>
          </cell>
          <cell r="AR100">
            <v>31.870045454545451</v>
          </cell>
        </row>
        <row r="101">
          <cell r="A101" t="str">
            <v>Macedonia</v>
          </cell>
          <cell r="B101" t="str">
            <v>Gross national savings</v>
          </cell>
          <cell r="C101" t="str">
            <v>Percent of GDP</v>
          </cell>
          <cell r="E101" t="str">
            <v>Source: National Statistical Office Latest actual data: 2011 GDP valuation: Market prices Start/end months of reporting year: January/December Base year: 1997 Chain-weighted: No Primary domestic currency: Macedonia denars Data last updated: 03/2012</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v>4.5670000000000002</v>
          </cell>
          <cell r="S101">
            <v>2.1539999999999999</v>
          </cell>
          <cell r="T101">
            <v>3.181</v>
          </cell>
          <cell r="U101">
            <v>15.244</v>
          </cell>
          <cell r="V101">
            <v>13.91</v>
          </cell>
          <cell r="W101">
            <v>13.603999999999999</v>
          </cell>
          <cell r="X101">
            <v>14.872</v>
          </cell>
          <cell r="Y101">
            <v>17.039000000000001</v>
          </cell>
          <cell r="Z101">
            <v>20.372</v>
          </cell>
          <cell r="AA101">
            <v>11.862</v>
          </cell>
          <cell r="AB101">
            <v>11.250999999999999</v>
          </cell>
          <cell r="AC101">
            <v>18.091999999999999</v>
          </cell>
          <cell r="AD101">
            <v>13.840999999999999</v>
          </cell>
          <cell r="AE101">
            <v>18.779</v>
          </cell>
          <cell r="AF101">
            <v>21.052</v>
          </cell>
          <cell r="AG101">
            <v>17.577999999999999</v>
          </cell>
          <cell r="AH101">
            <v>13.986000000000001</v>
          </cell>
          <cell r="AI101">
            <v>19.081</v>
          </cell>
          <cell r="AJ101">
            <v>21.524000000000001</v>
          </cell>
          <cell r="AK101">
            <v>22.693000000000001</v>
          </cell>
          <cell r="AL101">
            <v>21.768000000000001</v>
          </cell>
          <cell r="AM101">
            <v>21.323</v>
          </cell>
          <cell r="AN101">
            <v>21.614999999999998</v>
          </cell>
          <cell r="AO101">
            <v>22.039000000000001</v>
          </cell>
          <cell r="AP101">
            <v>22.001999999999999</v>
          </cell>
          <cell r="AQ101">
            <v>21.623000000000001</v>
          </cell>
          <cell r="AR101">
            <v>14.734099999999994</v>
          </cell>
        </row>
        <row r="102">
          <cell r="A102" t="str">
            <v>Madagascar</v>
          </cell>
          <cell r="B102" t="str">
            <v>Gross national savings</v>
          </cell>
          <cell r="C102" t="str">
            <v>Percent of GDP</v>
          </cell>
          <cell r="E102" t="str">
            <v>Source: National Statistical Office Latest actual data: 2010 GDP valuation: Market prices Base year: 2000 Chain-weighted: No Primary domestic currency: Malagasy ariary Data last updated: 03/2012</v>
          </cell>
          <cell r="F102">
            <v>1.181</v>
          </cell>
          <cell r="G102">
            <v>1.381</v>
          </cell>
          <cell r="H102">
            <v>-2.1000000000000001E-2</v>
          </cell>
          <cell r="I102">
            <v>1.3320000000000001</v>
          </cell>
          <cell r="J102">
            <v>2.1259999999999999</v>
          </cell>
          <cell r="K102">
            <v>-0.19900000000000001</v>
          </cell>
          <cell r="L102">
            <v>6.056</v>
          </cell>
          <cell r="M102">
            <v>4.3600000000000003</v>
          </cell>
          <cell r="N102">
            <v>7.4550000000000001</v>
          </cell>
          <cell r="O102">
            <v>7.6849999999999996</v>
          </cell>
          <cell r="P102">
            <v>4.1479999999999997</v>
          </cell>
          <cell r="Q102">
            <v>1.171</v>
          </cell>
          <cell r="R102">
            <v>3.9039999999999999</v>
          </cell>
          <cell r="S102">
            <v>3.6339999999999999</v>
          </cell>
          <cell r="T102">
            <v>1.4970000000000001</v>
          </cell>
          <cell r="U102">
            <v>1.5720000000000001</v>
          </cell>
          <cell r="V102">
            <v>5.7069999999999999</v>
          </cell>
          <cell r="W102">
            <v>7.1669999999999998</v>
          </cell>
          <cell r="X102">
            <v>7.4850000000000003</v>
          </cell>
          <cell r="Y102">
            <v>9.4489999999999998</v>
          </cell>
          <cell r="Z102">
            <v>9.2929999999999993</v>
          </cell>
          <cell r="AA102">
            <v>17.09</v>
          </cell>
          <cell r="AB102">
            <v>8.2520000000000007</v>
          </cell>
          <cell r="AC102">
            <v>10.816000000000001</v>
          </cell>
          <cell r="AD102">
            <v>15.266999999999999</v>
          </cell>
          <cell r="AE102">
            <v>12.131</v>
          </cell>
          <cell r="AF102">
            <v>15.096</v>
          </cell>
          <cell r="AG102">
            <v>15.641999999999999</v>
          </cell>
          <cell r="AH102">
            <v>20.375</v>
          </cell>
          <cell r="AI102">
            <v>12.977</v>
          </cell>
          <cell r="AJ102">
            <v>18.928000000000001</v>
          </cell>
          <cell r="AK102">
            <v>17.887</v>
          </cell>
          <cell r="AL102">
            <v>18.664999999999999</v>
          </cell>
          <cell r="AM102">
            <v>20.751000000000001</v>
          </cell>
          <cell r="AN102">
            <v>22.385999999999999</v>
          </cell>
          <cell r="AO102">
            <v>24.988</v>
          </cell>
          <cell r="AP102">
            <v>27.068000000000001</v>
          </cell>
          <cell r="AQ102">
            <v>28.704000000000001</v>
          </cell>
          <cell r="AR102">
            <v>9.9767272727272722</v>
          </cell>
        </row>
        <row r="103">
          <cell r="A103" t="str">
            <v>Malawi</v>
          </cell>
          <cell r="B103" t="str">
            <v>Gross national savings</v>
          </cell>
          <cell r="C103" t="str">
            <v>Percent of GDP</v>
          </cell>
          <cell r="E103" t="str">
            <v>Source: National Statistical Office Latest actual data: 2009 National accounts manual used: SNA 2008 GDP valuation: Market prices Start/end months of reporting year: January/December Base year: 2006 Chain-weighted: No Primary domestic currency: Malawi kwacha Data last updated: 02/2012</v>
          </cell>
          <cell r="F103">
            <v>8.0129999999999999</v>
          </cell>
          <cell r="G103">
            <v>10.619</v>
          </cell>
          <cell r="H103">
            <v>13.68</v>
          </cell>
          <cell r="I103">
            <v>14.3</v>
          </cell>
          <cell r="J103">
            <v>13.2</v>
          </cell>
          <cell r="K103">
            <v>12.209</v>
          </cell>
          <cell r="L103">
            <v>8.7149999999999999</v>
          </cell>
          <cell r="M103">
            <v>13.08</v>
          </cell>
          <cell r="N103">
            <v>17.385000000000002</v>
          </cell>
          <cell r="O103">
            <v>12.089</v>
          </cell>
          <cell r="P103">
            <v>16.882999999999999</v>
          </cell>
          <cell r="Q103">
            <v>13.271000000000001</v>
          </cell>
          <cell r="R103">
            <v>7.444</v>
          </cell>
          <cell r="S103">
            <v>6.3460000000000001</v>
          </cell>
          <cell r="T103">
            <v>4.7140000000000004</v>
          </cell>
          <cell r="U103">
            <v>7.1520000000000001</v>
          </cell>
          <cell r="V103">
            <v>4.734</v>
          </cell>
          <cell r="W103">
            <v>0.247</v>
          </cell>
          <cell r="X103">
            <v>13.034000000000001</v>
          </cell>
          <cell r="Y103">
            <v>6.343</v>
          </cell>
          <cell r="Z103">
            <v>8.3140000000000001</v>
          </cell>
          <cell r="AA103">
            <v>7.0069999999999997</v>
          </cell>
          <cell r="AB103">
            <v>7.5490000000000004</v>
          </cell>
          <cell r="AC103">
            <v>5.375</v>
          </cell>
          <cell r="AD103">
            <v>7.04</v>
          </cell>
          <cell r="AE103">
            <v>10.739000000000001</v>
          </cell>
          <cell r="AF103">
            <v>14.42</v>
          </cell>
          <cell r="AG103">
            <v>27.448</v>
          </cell>
          <cell r="AH103">
            <v>15.97</v>
          </cell>
          <cell r="AI103">
            <v>20.094999999999999</v>
          </cell>
          <cell r="AJ103">
            <v>24.78</v>
          </cell>
          <cell r="AK103">
            <v>11.571999999999999</v>
          </cell>
          <cell r="AL103">
            <v>10.821999999999999</v>
          </cell>
          <cell r="AM103">
            <v>9.5510000000000002</v>
          </cell>
          <cell r="AN103">
            <v>8.2309999999999999</v>
          </cell>
          <cell r="AO103">
            <v>8.109</v>
          </cell>
          <cell r="AP103">
            <v>8.1470000000000002</v>
          </cell>
          <cell r="AQ103">
            <v>7.9729999999999999</v>
          </cell>
          <cell r="AR103">
            <v>10.930772727272728</v>
          </cell>
        </row>
        <row r="104">
          <cell r="A104" t="str">
            <v>Malaysia</v>
          </cell>
          <cell r="B104" t="str">
            <v>Gross national savings</v>
          </cell>
          <cell r="C104" t="str">
            <v>Percent of GDP</v>
          </cell>
          <cell r="E104" t="str">
            <v>Source: National Statistical Office Latest actual data: 2011 Notes: GDP was rebased by the National Statistical Office, new base year is 2000. The official series starts in 2000. Data prior to that is spliced based on the old series. National accounts manual used: SNA 1993 GDP valuation: Market prices Start/end months of reporting year: January/December Base year: 2000 Chain-weighted: No Primary domestic currency: Malaysian ringgit Data last updated: 03/2012</v>
          </cell>
          <cell r="F104">
            <v>31.495000000000001</v>
          </cell>
          <cell r="G104">
            <v>31.129000000000001</v>
          </cell>
          <cell r="H104">
            <v>31.387</v>
          </cell>
          <cell r="I104">
            <v>31.006</v>
          </cell>
          <cell r="J104">
            <v>30.375</v>
          </cell>
          <cell r="K104">
            <v>25.155000000000001</v>
          </cell>
          <cell r="L104">
            <v>25.084</v>
          </cell>
          <cell r="M104">
            <v>30.951000000000001</v>
          </cell>
          <cell r="N104">
            <v>30.663</v>
          </cell>
          <cell r="O104">
            <v>28.481000000000002</v>
          </cell>
          <cell r="P104">
            <v>30.274999999999999</v>
          </cell>
          <cell r="Q104">
            <v>28.74</v>
          </cell>
          <cell r="R104">
            <v>31.158000000000001</v>
          </cell>
          <cell r="S104">
            <v>34.067999999999998</v>
          </cell>
          <cell r="T104">
            <v>33.143999999999998</v>
          </cell>
          <cell r="U104">
            <v>34.055</v>
          </cell>
          <cell r="V104">
            <v>37.119999999999997</v>
          </cell>
          <cell r="W104">
            <v>37.136000000000003</v>
          </cell>
          <cell r="X104">
            <v>39.680999999999997</v>
          </cell>
          <cell r="Y104">
            <v>38.07</v>
          </cell>
          <cell r="Z104">
            <v>35.917000000000002</v>
          </cell>
          <cell r="AA104">
            <v>32.250999999999998</v>
          </cell>
          <cell r="AB104">
            <v>32.734999999999999</v>
          </cell>
          <cell r="AC104">
            <v>34.747</v>
          </cell>
          <cell r="AD104">
            <v>35.137999999999998</v>
          </cell>
          <cell r="AE104">
            <v>34.985999999999997</v>
          </cell>
          <cell r="AF104">
            <v>37.17</v>
          </cell>
          <cell r="AG104">
            <v>37.472999999999999</v>
          </cell>
          <cell r="AH104">
            <v>37.021999999999998</v>
          </cell>
          <cell r="AI104">
            <v>30.937000000000001</v>
          </cell>
          <cell r="AJ104">
            <v>32.914999999999999</v>
          </cell>
          <cell r="AK104">
            <v>33.667000000000002</v>
          </cell>
          <cell r="AL104">
            <v>32.619</v>
          </cell>
          <cell r="AM104">
            <v>32.35</v>
          </cell>
          <cell r="AN104">
            <v>32.100999999999999</v>
          </cell>
          <cell r="AO104">
            <v>31.742999999999999</v>
          </cell>
          <cell r="AP104">
            <v>31.294</v>
          </cell>
          <cell r="AQ104">
            <v>30.8</v>
          </cell>
          <cell r="AR104">
            <v>34.472954545454542</v>
          </cell>
        </row>
        <row r="105">
          <cell r="A105" t="str">
            <v>Maldives</v>
          </cell>
          <cell r="B105" t="str">
            <v>Gross national savings</v>
          </cell>
          <cell r="C105" t="str">
            <v>Percent of GDP</v>
          </cell>
          <cell r="E105" t="str">
            <v>Source: Department of National Planning. Latest actual data: 2009 National accounts manual used: SNA 1993 GDP valuation: Market prices. Production-based measure. Start/end months of reporting year: January/December Base year: 2003 Chain-weighted: No Primary domestic currency: Maldivian rufiyaa Data last updated: 03/2012</v>
          </cell>
          <cell r="F105">
            <v>-0.65100000000000002</v>
          </cell>
          <cell r="G105">
            <v>11.468999999999999</v>
          </cell>
          <cell r="H105">
            <v>11.510999999999999</v>
          </cell>
          <cell r="I105">
            <v>14.596</v>
          </cell>
          <cell r="J105">
            <v>20.335999999999999</v>
          </cell>
          <cell r="K105">
            <v>25.581</v>
          </cell>
          <cell r="L105">
            <v>24.802</v>
          </cell>
          <cell r="M105">
            <v>37.305999999999997</v>
          </cell>
          <cell r="N105">
            <v>37.057000000000002</v>
          </cell>
          <cell r="O105">
            <v>37.823</v>
          </cell>
          <cell r="P105">
            <v>40.473999999999997</v>
          </cell>
          <cell r="Q105">
            <v>30.446999999999999</v>
          </cell>
          <cell r="R105">
            <v>21.658999999999999</v>
          </cell>
          <cell r="S105">
            <v>12.532</v>
          </cell>
          <cell r="T105">
            <v>25.164000000000001</v>
          </cell>
          <cell r="U105">
            <v>24.167999999999999</v>
          </cell>
          <cell r="V105">
            <v>26.658000000000001</v>
          </cell>
          <cell r="W105">
            <v>22.75</v>
          </cell>
          <cell r="X105">
            <v>24.917000000000002</v>
          </cell>
          <cell r="Y105">
            <v>17.635000000000002</v>
          </cell>
          <cell r="Z105">
            <v>21.649000000000001</v>
          </cell>
          <cell r="AA105">
            <v>20.417000000000002</v>
          </cell>
          <cell r="AB105">
            <v>21.222999999999999</v>
          </cell>
          <cell r="AC105">
            <v>23.905999999999999</v>
          </cell>
          <cell r="AD105">
            <v>16.626999999999999</v>
          </cell>
          <cell r="AE105">
            <v>17.492000000000001</v>
          </cell>
          <cell r="AF105">
            <v>16.831</v>
          </cell>
          <cell r="AG105">
            <v>6.6050000000000004</v>
          </cell>
          <cell r="AH105">
            <v>-4.2510000000000003</v>
          </cell>
          <cell r="AI105">
            <v>-0.98199999999999998</v>
          </cell>
          <cell r="AJ105">
            <v>-2.3559999999999999</v>
          </cell>
          <cell r="AK105">
            <v>6.7960000000000003</v>
          </cell>
          <cell r="AL105">
            <v>-1.5509999999999999</v>
          </cell>
          <cell r="AM105">
            <v>2.7869999999999999</v>
          </cell>
          <cell r="AN105">
            <v>2.3719999999999999</v>
          </cell>
          <cell r="AO105">
            <v>3.681</v>
          </cell>
          <cell r="AP105">
            <v>4.032</v>
          </cell>
          <cell r="AQ105">
            <v>0.99</v>
          </cell>
          <cell r="AR105">
            <v>17.743681818181823</v>
          </cell>
        </row>
        <row r="106">
          <cell r="A106" t="str">
            <v>Mali</v>
          </cell>
          <cell r="B106" t="str">
            <v>Gross national savings</v>
          </cell>
          <cell r="C106" t="str">
            <v>Percent of GDP</v>
          </cell>
          <cell r="E106" t="str">
            <v>Source: Ministry of Finance Latest actual data: 2011 Notes: National accounts have new methodology starting in 1990. National accounts manual used: SNA 1993 GDP valuation: Market prices Start/end months of reporting year: January/December Base year: 1987 Chain-weighted: No Primary domestic currency: CFA francs Data last updated: 03/2012</v>
          </cell>
          <cell r="F106">
            <v>7.9770000000000003</v>
          </cell>
          <cell r="G106">
            <v>9.4290000000000003</v>
          </cell>
          <cell r="H106">
            <v>9.0329999999999995</v>
          </cell>
          <cell r="I106">
            <v>5.3540000000000001</v>
          </cell>
          <cell r="J106">
            <v>8.4920000000000009</v>
          </cell>
          <cell r="K106">
            <v>18.227</v>
          </cell>
          <cell r="L106">
            <v>23.155000000000001</v>
          </cell>
          <cell r="M106">
            <v>31.204000000000001</v>
          </cell>
          <cell r="N106">
            <v>31.29</v>
          </cell>
          <cell r="O106">
            <v>34.095999999999997</v>
          </cell>
          <cell r="P106">
            <v>13.419</v>
          </cell>
          <cell r="Q106">
            <v>19.917000000000002</v>
          </cell>
          <cell r="R106">
            <v>14.427</v>
          </cell>
          <cell r="S106">
            <v>17.555</v>
          </cell>
          <cell r="T106">
            <v>26.024999999999999</v>
          </cell>
          <cell r="U106">
            <v>25.184999999999999</v>
          </cell>
          <cell r="V106">
            <v>12.41</v>
          </cell>
          <cell r="W106">
            <v>17.117000000000001</v>
          </cell>
          <cell r="X106">
            <v>14.529</v>
          </cell>
          <cell r="Y106">
            <v>7.6079999999999997</v>
          </cell>
          <cell r="Z106">
            <v>12.295</v>
          </cell>
          <cell r="AA106">
            <v>17.123999999999999</v>
          </cell>
          <cell r="AB106">
            <v>11.599</v>
          </cell>
          <cell r="AC106">
            <v>10.14</v>
          </cell>
          <cell r="AD106">
            <v>8.6140000000000008</v>
          </cell>
          <cell r="AE106">
            <v>7.008</v>
          </cell>
          <cell r="AF106">
            <v>12.862</v>
          </cell>
          <cell r="AG106">
            <v>10.016</v>
          </cell>
          <cell r="AH106">
            <v>6.8659999999999997</v>
          </cell>
          <cell r="AI106">
            <v>12.959</v>
          </cell>
          <cell r="AJ106">
            <v>5.7960000000000003</v>
          </cell>
          <cell r="AK106">
            <v>10.24</v>
          </cell>
          <cell r="AL106">
            <v>9.68</v>
          </cell>
          <cell r="AM106">
            <v>12.316000000000001</v>
          </cell>
          <cell r="AN106">
            <v>14.057</v>
          </cell>
          <cell r="AO106">
            <v>15.797000000000001</v>
          </cell>
          <cell r="AP106">
            <v>16.16</v>
          </cell>
          <cell r="AQ106">
            <v>15.923</v>
          </cell>
          <cell r="AR106">
            <v>13.350499999999998</v>
          </cell>
        </row>
        <row r="107">
          <cell r="A107" t="str">
            <v>Malta</v>
          </cell>
          <cell r="B107" t="str">
            <v>Gross national savings</v>
          </cell>
          <cell r="C107" t="str">
            <v>Percent of GDP</v>
          </cell>
          <cell r="E107" t="str">
            <v>Source: Eurostat Latest actual data: 2010 National accounts manual used: ESA 1995 GDP valuation: Market prices Start/end months of reporting year: January/December Base year: 2005 Chain-weighted: Yes, from 2000 Primary domestic currency: Euro Data last updated: 03/2012</v>
          </cell>
          <cell r="F107" t="str">
            <v>n/a</v>
          </cell>
          <cell r="G107" t="str">
            <v>n/a</v>
          </cell>
          <cell r="H107" t="str">
            <v>n/a</v>
          </cell>
          <cell r="I107" t="str">
            <v>n/a</v>
          </cell>
          <cell r="J107" t="str">
            <v>n/a</v>
          </cell>
          <cell r="K107" t="str">
            <v>n/a</v>
          </cell>
          <cell r="L107" t="str">
            <v>n/a</v>
          </cell>
          <cell r="M107" t="str">
            <v>n/a</v>
          </cell>
          <cell r="N107" t="str">
            <v>n/a</v>
          </cell>
          <cell r="O107" t="str">
            <v>n/a</v>
          </cell>
          <cell r="P107" t="str">
            <v>n/a</v>
          </cell>
          <cell r="Q107" t="str">
            <v>n/a</v>
          </cell>
          <cell r="R107" t="str">
            <v>n/a</v>
          </cell>
          <cell r="S107" t="str">
            <v>n/a</v>
          </cell>
          <cell r="T107" t="str">
            <v>n/a</v>
          </cell>
          <cell r="U107">
            <v>18.690000000000001</v>
          </cell>
          <cell r="V107">
            <v>14.552</v>
          </cell>
          <cell r="W107">
            <v>15.301</v>
          </cell>
          <cell r="X107">
            <v>12.94</v>
          </cell>
          <cell r="Y107">
            <v>14.526999999999999</v>
          </cell>
          <cell r="Z107">
            <v>12.961</v>
          </cell>
          <cell r="AA107">
            <v>13.459</v>
          </cell>
          <cell r="AB107">
            <v>16.015000000000001</v>
          </cell>
          <cell r="AC107">
            <v>12.666</v>
          </cell>
          <cell r="AD107">
            <v>9.093</v>
          </cell>
          <cell r="AE107">
            <v>9.3550000000000004</v>
          </cell>
          <cell r="AF107">
            <v>9.593</v>
          </cell>
          <cell r="AG107">
            <v>14.317</v>
          </cell>
          <cell r="AH107">
            <v>12.465999999999999</v>
          </cell>
          <cell r="AI107">
            <v>7.51</v>
          </cell>
          <cell r="AJ107">
            <v>9.5310000000000006</v>
          </cell>
          <cell r="AK107">
            <v>9.3170000000000002</v>
          </cell>
          <cell r="AL107">
            <v>8.4060000000000006</v>
          </cell>
          <cell r="AM107">
            <v>8.609</v>
          </cell>
          <cell r="AN107">
            <v>8.91</v>
          </cell>
          <cell r="AO107">
            <v>9.4909999999999997</v>
          </cell>
          <cell r="AP107">
            <v>10.074</v>
          </cell>
          <cell r="AQ107">
            <v>10.814</v>
          </cell>
          <cell r="AR107">
            <v>12.487823529411765</v>
          </cell>
        </row>
        <row r="108">
          <cell r="A108" t="str">
            <v>Mauritania</v>
          </cell>
          <cell r="B108" t="str">
            <v>Gross national savings</v>
          </cell>
          <cell r="C108" t="str">
            <v>Percent of GDP</v>
          </cell>
          <cell r="E108" t="str">
            <v>Source: National Statistical Office Latest actual data: 2009 GDP valuation: Market prices Base year: 1998 Primary domestic currency: Mauritanian ouguiyas Data last updated: 03/2012</v>
          </cell>
          <cell r="F108">
            <v>12.438000000000001</v>
          </cell>
          <cell r="G108">
            <v>18.027999999999999</v>
          </cell>
          <cell r="H108">
            <v>6.1079999999999997</v>
          </cell>
          <cell r="I108">
            <v>-9.0879999999999992</v>
          </cell>
          <cell r="J108">
            <v>5.056</v>
          </cell>
          <cell r="K108">
            <v>10.218999999999999</v>
          </cell>
          <cell r="L108">
            <v>10.365</v>
          </cell>
          <cell r="M108">
            <v>9.7840000000000007</v>
          </cell>
          <cell r="N108">
            <v>11.917999999999999</v>
          </cell>
          <cell r="O108">
            <v>29.18</v>
          </cell>
          <cell r="P108">
            <v>9.2319999999999993</v>
          </cell>
          <cell r="Q108">
            <v>11.926</v>
          </cell>
          <cell r="R108">
            <v>13.563000000000001</v>
          </cell>
          <cell r="S108">
            <v>6.8419999999999996</v>
          </cell>
          <cell r="T108">
            <v>44.703000000000003</v>
          </cell>
          <cell r="U108">
            <v>18.856999999999999</v>
          </cell>
          <cell r="V108">
            <v>13.561</v>
          </cell>
          <cell r="W108">
            <v>9.7729999999999997</v>
          </cell>
          <cell r="X108">
            <v>18.727</v>
          </cell>
          <cell r="Y108">
            <v>12.39</v>
          </cell>
          <cell r="Z108">
            <v>7.524</v>
          </cell>
          <cell r="AA108">
            <v>12.93</v>
          </cell>
          <cell r="AB108">
            <v>33.42</v>
          </cell>
          <cell r="AC108">
            <v>20.706</v>
          </cell>
          <cell r="AD108">
            <v>17.125</v>
          </cell>
          <cell r="AE108">
            <v>14.336</v>
          </cell>
          <cell r="AF108">
            <v>23.699000000000002</v>
          </cell>
          <cell r="AG108">
            <v>10.962999999999999</v>
          </cell>
          <cell r="AH108">
            <v>12.505000000000001</v>
          </cell>
          <cell r="AI108">
            <v>13.945</v>
          </cell>
          <cell r="AJ108">
            <v>15.688000000000001</v>
          </cell>
          <cell r="AK108">
            <v>26.681999999999999</v>
          </cell>
          <cell r="AL108">
            <v>15.944000000000001</v>
          </cell>
          <cell r="AM108">
            <v>17.576000000000001</v>
          </cell>
          <cell r="AN108">
            <v>20.422999999999998</v>
          </cell>
          <cell r="AO108">
            <v>23.423999999999999</v>
          </cell>
          <cell r="AP108">
            <v>23.521999999999998</v>
          </cell>
          <cell r="AQ108">
            <v>23.526</v>
          </cell>
          <cell r="AR108">
            <v>16.777136363636366</v>
          </cell>
        </row>
        <row r="109">
          <cell r="A109" t="str">
            <v>Mauritius</v>
          </cell>
          <cell r="B109" t="str">
            <v>Gross national savings</v>
          </cell>
          <cell r="C109" t="str">
            <v>Percent of GDP</v>
          </cell>
          <cell r="E109" t="str">
            <v>Source: National Statistical Office Latest actual data: 2010. 2010Q3 for quarterly data Notes: Figures for exports and imports of services are not equal to those compiled by the BOM, due to the difference in the treatment of FISIM by CSO and BOM. National accounts manual used: SNA 1993 GDP valuation: Market prices Start/end months of reporting year: January/December Base year: 2000 Chain-weighted: Yes, from 1999 Primary domestic currency: Mauritian rupees Data last updated: 03/2012</v>
          </cell>
          <cell r="F109">
            <v>13.592000000000001</v>
          </cell>
          <cell r="G109">
            <v>7.6340000000000003</v>
          </cell>
          <cell r="H109">
            <v>14.603</v>
          </cell>
          <cell r="I109">
            <v>11.493</v>
          </cell>
          <cell r="J109">
            <v>15.842000000000001</v>
          </cell>
          <cell r="K109">
            <v>17.596</v>
          </cell>
          <cell r="L109">
            <v>21.779</v>
          </cell>
          <cell r="M109">
            <v>28.576000000000001</v>
          </cell>
          <cell r="N109">
            <v>22.917000000000002</v>
          </cell>
          <cell r="O109">
            <v>28.446000000000002</v>
          </cell>
          <cell r="P109">
            <v>23.652999999999999</v>
          </cell>
          <cell r="Q109">
            <v>25.81</v>
          </cell>
          <cell r="R109">
            <v>25.686</v>
          </cell>
          <cell r="S109">
            <v>15.788</v>
          </cell>
          <cell r="T109">
            <v>17.305</v>
          </cell>
          <cell r="U109">
            <v>13.193</v>
          </cell>
          <cell r="V109">
            <v>15.096</v>
          </cell>
          <cell r="W109">
            <v>17.87</v>
          </cell>
          <cell r="X109">
            <v>15.456</v>
          </cell>
          <cell r="Y109">
            <v>14.916</v>
          </cell>
          <cell r="Z109">
            <v>24.59</v>
          </cell>
          <cell r="AA109">
            <v>25.934000000000001</v>
          </cell>
          <cell r="AB109">
            <v>26.507999999999999</v>
          </cell>
          <cell r="AC109">
            <v>24.352</v>
          </cell>
          <cell r="AD109">
            <v>21.893999999999998</v>
          </cell>
          <cell r="AE109">
            <v>17.667999999999999</v>
          </cell>
          <cell r="AF109">
            <v>17.614000000000001</v>
          </cell>
          <cell r="AG109">
            <v>21.494</v>
          </cell>
          <cell r="AH109">
            <v>17.224</v>
          </cell>
          <cell r="AI109">
            <v>13.814</v>
          </cell>
          <cell r="AJ109">
            <v>15.59</v>
          </cell>
          <cell r="AK109">
            <v>14.36</v>
          </cell>
          <cell r="AL109">
            <v>13.994999999999999</v>
          </cell>
          <cell r="AM109">
            <v>15.382</v>
          </cell>
          <cell r="AN109">
            <v>17.009</v>
          </cell>
          <cell r="AO109">
            <v>18.658999999999999</v>
          </cell>
          <cell r="AP109">
            <v>20.143999999999998</v>
          </cell>
          <cell r="AQ109">
            <v>21.52</v>
          </cell>
          <cell r="AR109">
            <v>19.355227272727266</v>
          </cell>
        </row>
        <row r="110">
          <cell r="A110" t="str">
            <v>Mexico</v>
          </cell>
          <cell r="B110" t="str">
            <v>Gross national savings</v>
          </cell>
          <cell r="C110" t="str">
            <v>Percent of GDP</v>
          </cell>
          <cell r="E110" t="str">
            <v>Source: National Statistical Office Latest actual data: 2010 National accounts manual used: SNA 1993 GDP valuation: Market prices Start/end months of reporting year: January/December Base year: 2003 Chain-weighted: No Primary domestic currency: Mexican pesos Data last updated: 03/2012</v>
          </cell>
          <cell r="F110">
            <v>23.507000000000001</v>
          </cell>
          <cell r="G110">
            <v>22.731000000000002</v>
          </cell>
          <cell r="H110">
            <v>22.134</v>
          </cell>
          <cell r="I110">
            <v>25.602</v>
          </cell>
          <cell r="J110">
            <v>23.494</v>
          </cell>
          <cell r="K110">
            <v>23.123999999999999</v>
          </cell>
          <cell r="L110">
            <v>18.734999999999999</v>
          </cell>
          <cell r="M110">
            <v>24.08</v>
          </cell>
          <cell r="N110">
            <v>19.465</v>
          </cell>
          <cell r="O110">
            <v>18.588000000000001</v>
          </cell>
          <cell r="P110">
            <v>18.535</v>
          </cell>
          <cell r="Q110">
            <v>17.02</v>
          </cell>
          <cell r="R110">
            <v>15.061999999999999</v>
          </cell>
          <cell r="S110">
            <v>25.795000000000002</v>
          </cell>
          <cell r="T110">
            <v>24.23</v>
          </cell>
          <cell r="U110">
            <v>26.568000000000001</v>
          </cell>
          <cell r="V110">
            <v>27.372</v>
          </cell>
          <cell r="W110">
            <v>27.681000000000001</v>
          </cell>
          <cell r="X110">
            <v>23.856000000000002</v>
          </cell>
          <cell r="Y110">
            <v>22.875</v>
          </cell>
          <cell r="Z110">
            <v>22.759</v>
          </cell>
          <cell r="AA110">
            <v>20.312999999999999</v>
          </cell>
          <cell r="AB110">
            <v>21.538</v>
          </cell>
          <cell r="AC110">
            <v>21.864999999999998</v>
          </cell>
          <cell r="AD110">
            <v>24.178999999999998</v>
          </cell>
          <cell r="AE110">
            <v>23.706</v>
          </cell>
          <cell r="AF110">
            <v>25.721</v>
          </cell>
          <cell r="AG110">
            <v>25.634</v>
          </cell>
          <cell r="AH110">
            <v>25.457000000000001</v>
          </cell>
          <cell r="AI110">
            <v>23.117999999999999</v>
          </cell>
          <cell r="AJ110">
            <v>23.541</v>
          </cell>
          <cell r="AK110">
            <v>24.18</v>
          </cell>
          <cell r="AL110">
            <v>24.17</v>
          </cell>
          <cell r="AM110">
            <v>24.004000000000001</v>
          </cell>
          <cell r="AN110">
            <v>23.920999999999999</v>
          </cell>
          <cell r="AO110">
            <v>23.77</v>
          </cell>
          <cell r="AP110">
            <v>23.809000000000001</v>
          </cell>
          <cell r="AQ110">
            <v>23.97</v>
          </cell>
          <cell r="AR110">
            <v>23.227499999999999</v>
          </cell>
        </row>
        <row r="111">
          <cell r="A111" t="str">
            <v>Moldova</v>
          </cell>
          <cell r="B111" t="str">
            <v>Gross national savings</v>
          </cell>
          <cell r="C111" t="str">
            <v>Percent of GDP</v>
          </cell>
          <cell r="E111" t="str">
            <v>Source: National Statistical Office Latest actual data: 2011 National accounts manual used: SNA 1993 GDP valuation: Market prices Start/end months of reporting year: January/December Base year: 1995 Chain-weighted: No Primary domestic currency: Moldovan lei Data last updated: 03/2012</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v>55.289000000000001</v>
          </cell>
          <cell r="S111">
            <v>37.918999999999997</v>
          </cell>
          <cell r="T111">
            <v>28.26</v>
          </cell>
          <cell r="U111">
            <v>19.007000000000001</v>
          </cell>
          <cell r="V111">
            <v>12.928000000000001</v>
          </cell>
          <cell r="W111">
            <v>9.5619999999999994</v>
          </cell>
          <cell r="X111">
            <v>6.1420000000000003</v>
          </cell>
          <cell r="Y111">
            <v>17.065999999999999</v>
          </cell>
          <cell r="Z111">
            <v>16.327999999999999</v>
          </cell>
          <cell r="AA111">
            <v>21.475000000000001</v>
          </cell>
          <cell r="AB111">
            <v>20.469000000000001</v>
          </cell>
          <cell r="AC111">
            <v>16.606000000000002</v>
          </cell>
          <cell r="AD111">
            <v>24.584</v>
          </cell>
          <cell r="AE111">
            <v>23.268999999999998</v>
          </cell>
          <cell r="AF111">
            <v>21.411000000000001</v>
          </cell>
          <cell r="AG111">
            <v>22.858000000000001</v>
          </cell>
          <cell r="AH111">
            <v>23.059000000000001</v>
          </cell>
          <cell r="AI111">
            <v>14.59</v>
          </cell>
          <cell r="AJ111">
            <v>15.206</v>
          </cell>
          <cell r="AK111">
            <v>13.875999999999999</v>
          </cell>
          <cell r="AL111">
            <v>14.981</v>
          </cell>
          <cell r="AM111">
            <v>15.569000000000001</v>
          </cell>
          <cell r="AN111">
            <v>16.709</v>
          </cell>
          <cell r="AO111">
            <v>17.798999999999999</v>
          </cell>
          <cell r="AP111">
            <v>18.387</v>
          </cell>
          <cell r="AQ111">
            <v>18.893000000000001</v>
          </cell>
          <cell r="AR111">
            <v>20.995200000000001</v>
          </cell>
        </row>
        <row r="112">
          <cell r="A112" t="str">
            <v>Mongolia</v>
          </cell>
          <cell r="B112" t="str">
            <v>Gross national savings</v>
          </cell>
          <cell r="C112" t="str">
            <v>Percent of GDP</v>
          </cell>
          <cell r="E112" t="str">
            <v>Source: National Statistical Office Latest actual data: 2010 Notes: Data prior to 1991 cannot be confirmed by national sources. National accounts manual used: SNA 1993 GDP valuation: Market prices Start/end months of reporting year: January/December Base year: 2005 Chain-weighted: No Primary domestic currency: Mongolian togrogs Data last updated: 03/2012</v>
          </cell>
          <cell r="F112">
            <v>24.48</v>
          </cell>
          <cell r="G112">
            <v>35.826999999999998</v>
          </cell>
          <cell r="H112">
            <v>31.027000000000001</v>
          </cell>
          <cell r="I112">
            <v>24.623000000000001</v>
          </cell>
          <cell r="J112">
            <v>19.581</v>
          </cell>
          <cell r="K112">
            <v>24.468</v>
          </cell>
          <cell r="L112">
            <v>20.341999999999999</v>
          </cell>
          <cell r="M112">
            <v>18.268999999999998</v>
          </cell>
          <cell r="N112">
            <v>17.268999999999998</v>
          </cell>
          <cell r="O112">
            <v>12.782</v>
          </cell>
          <cell r="P112">
            <v>13.843</v>
          </cell>
          <cell r="Q112">
            <v>18.305</v>
          </cell>
          <cell r="R112">
            <v>20.992000000000001</v>
          </cell>
          <cell r="S112">
            <v>24.329000000000001</v>
          </cell>
          <cell r="T112">
            <v>22.398</v>
          </cell>
          <cell r="U112">
            <v>24.782</v>
          </cell>
          <cell r="V112">
            <v>21.439</v>
          </cell>
          <cell r="W112">
            <v>29.477</v>
          </cell>
          <cell r="X112">
            <v>17.829999999999998</v>
          </cell>
          <cell r="Y112">
            <v>18.658999999999999</v>
          </cell>
          <cell r="Z112">
            <v>16.843</v>
          </cell>
          <cell r="AA112">
            <v>13.26</v>
          </cell>
          <cell r="AB112">
            <v>11.478</v>
          </cell>
          <cell r="AC112">
            <v>20.2</v>
          </cell>
          <cell r="AD112">
            <v>28.904</v>
          </cell>
          <cell r="AE112">
            <v>37.679000000000002</v>
          </cell>
          <cell r="AF112">
            <v>40.976999999999997</v>
          </cell>
          <cell r="AG112">
            <v>44.753</v>
          </cell>
          <cell r="AH112">
            <v>38.326000000000001</v>
          </cell>
          <cell r="AI112">
            <v>37.24</v>
          </cell>
          <cell r="AJ112">
            <v>35.749000000000002</v>
          </cell>
          <cell r="AK112">
            <v>48.027000000000001</v>
          </cell>
          <cell r="AL112">
            <v>43.597000000000001</v>
          </cell>
          <cell r="AM112">
            <v>42.19</v>
          </cell>
          <cell r="AN112">
            <v>41.93</v>
          </cell>
          <cell r="AO112">
            <v>39.031999999999996</v>
          </cell>
          <cell r="AP112">
            <v>39.521999999999998</v>
          </cell>
          <cell r="AQ112">
            <v>40.11</v>
          </cell>
          <cell r="AR112">
            <v>26.613181818181818</v>
          </cell>
        </row>
        <row r="113">
          <cell r="A113" t="str">
            <v>Montenegro</v>
          </cell>
          <cell r="B113" t="str">
            <v>Gross national savings</v>
          </cell>
          <cell r="C113" t="str">
            <v>Percent of GDP</v>
          </cell>
          <cell r="E113" t="str">
            <v>Source: National Statistical Office Latest actual data: 2009 GDP valuation: Market prices Base year: 2004 Chain-weighted: No Primary domestic currency: euro Data last updated: 03/2012</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t="str">
            <v>n/a</v>
          </cell>
          <cell r="AB113" t="str">
            <v>n/a</v>
          </cell>
          <cell r="AC113">
            <v>8.6479999999999997</v>
          </cell>
          <cell r="AD113">
            <v>9.4570000000000007</v>
          </cell>
          <cell r="AE113">
            <v>9.2390000000000008</v>
          </cell>
          <cell r="AF113">
            <v>1.603</v>
          </cell>
          <cell r="AG113">
            <v>-5.1180000000000003</v>
          </cell>
          <cell r="AH113">
            <v>-9.9960000000000004</v>
          </cell>
          <cell r="AI113">
            <v>-3.1339999999999999</v>
          </cell>
          <cell r="AJ113">
            <v>-2.6230000000000002</v>
          </cell>
          <cell r="AK113">
            <v>-1.242</v>
          </cell>
          <cell r="AL113">
            <v>-0.60199999999999998</v>
          </cell>
          <cell r="AM113">
            <v>-0.36199999999999999</v>
          </cell>
          <cell r="AN113">
            <v>3.1E-2</v>
          </cell>
          <cell r="AO113">
            <v>1.0980000000000001</v>
          </cell>
          <cell r="AP113">
            <v>1.8149999999999999</v>
          </cell>
          <cell r="AQ113">
            <v>2.4809999999999999</v>
          </cell>
          <cell r="AR113">
            <v>0.75933333333333342</v>
          </cell>
        </row>
        <row r="114">
          <cell r="A114" t="str">
            <v>Morocco</v>
          </cell>
          <cell r="B114" t="str">
            <v>Gross national savings</v>
          </cell>
          <cell r="C114" t="str">
            <v>Percent of GDP</v>
          </cell>
          <cell r="E114" t="str">
            <v>Source: National Statistical Office Latest actual data: 2011 National accounts manual used: SNA 1993 GDP valuation: Market prices Start/end months of reporting year: January/December Base year: 1998 Chain-weighted: No Primary domestic currency: Moroccan dirhams Data last updated: 03/2012</v>
          </cell>
          <cell r="F114">
            <v>21.661000000000001</v>
          </cell>
          <cell r="G114">
            <v>19.137</v>
          </cell>
          <cell r="H114">
            <v>21.670999999999999</v>
          </cell>
          <cell r="I114">
            <v>23.55</v>
          </cell>
          <cell r="J114">
            <v>23.535</v>
          </cell>
          <cell r="K114">
            <v>27.512</v>
          </cell>
          <cell r="L114">
            <v>28.795999999999999</v>
          </cell>
          <cell r="M114">
            <v>29.420999999999999</v>
          </cell>
          <cell r="N114">
            <v>28.321999999999999</v>
          </cell>
          <cell r="O114">
            <v>25.594000000000001</v>
          </cell>
          <cell r="P114">
            <v>30.117999999999999</v>
          </cell>
          <cell r="Q114">
            <v>27.52</v>
          </cell>
          <cell r="R114">
            <v>28.067</v>
          </cell>
          <cell r="S114">
            <v>27.463999999999999</v>
          </cell>
          <cell r="T114">
            <v>24.440999999999999</v>
          </cell>
          <cell r="U114">
            <v>22.731999999999999</v>
          </cell>
          <cell r="V114">
            <v>25.899000000000001</v>
          </cell>
          <cell r="W114">
            <v>26.901</v>
          </cell>
          <cell r="X114">
            <v>25.652999999999999</v>
          </cell>
          <cell r="Y114">
            <v>24.376000000000001</v>
          </cell>
          <cell r="Z114">
            <v>24.242000000000001</v>
          </cell>
          <cell r="AA114">
            <v>30.417000000000002</v>
          </cell>
          <cell r="AB114">
            <v>29.582000000000001</v>
          </cell>
          <cell r="AC114">
            <v>30.547999999999998</v>
          </cell>
          <cell r="AD114">
            <v>30.824000000000002</v>
          </cell>
          <cell r="AE114">
            <v>30.584</v>
          </cell>
          <cell r="AF114">
            <v>31.58</v>
          </cell>
          <cell r="AG114">
            <v>32.392000000000003</v>
          </cell>
          <cell r="AH114">
            <v>32.899000000000001</v>
          </cell>
          <cell r="AI114">
            <v>30.2</v>
          </cell>
          <cell r="AJ114">
            <v>30.556999999999999</v>
          </cell>
          <cell r="AK114">
            <v>27.231999999999999</v>
          </cell>
          <cell r="AL114">
            <v>28.93</v>
          </cell>
          <cell r="AM114">
            <v>29.350999999999999</v>
          </cell>
          <cell r="AN114">
            <v>30.047999999999998</v>
          </cell>
          <cell r="AO114">
            <v>30.646000000000001</v>
          </cell>
          <cell r="AP114">
            <v>30.460999999999999</v>
          </cell>
          <cell r="AQ114">
            <v>30.753</v>
          </cell>
          <cell r="AR114">
            <v>28.374000000000002</v>
          </cell>
        </row>
        <row r="115">
          <cell r="A115" t="str">
            <v>Mozambique</v>
          </cell>
          <cell r="B115" t="str">
            <v>Gross national savings</v>
          </cell>
          <cell r="C115" t="str">
            <v>Percent of GDP</v>
          </cell>
          <cell r="E115" t="str">
            <v>Source: National Statistical Office. Instituto Nacional de Estadistica (INE). Latest actual data: 2011 Notes: Data prior to 1992 cannot be confirmed by national sources at this time. National accounts manual used: SNA 1993 GDP valuation: Market prices Start/end months of reporting year: January/December Base year: 2003 Chain-weighted: No Primary domestic currency: Mozambican meticais Data last updated: 03/2012</v>
          </cell>
          <cell r="F115">
            <v>8.9610000000000003</v>
          </cell>
          <cell r="G115">
            <v>23.141999999999999</v>
          </cell>
          <cell r="H115">
            <v>17.274999999999999</v>
          </cell>
          <cell r="I115">
            <v>11.69</v>
          </cell>
          <cell r="J115">
            <v>11.48</v>
          </cell>
          <cell r="K115">
            <v>8.58</v>
          </cell>
          <cell r="L115">
            <v>6.1890000000000001</v>
          </cell>
          <cell r="M115">
            <v>15.933999999999999</v>
          </cell>
          <cell r="N115">
            <v>24.882000000000001</v>
          </cell>
          <cell r="O115">
            <v>20.010000000000002</v>
          </cell>
          <cell r="P115">
            <v>31.54</v>
          </cell>
          <cell r="Q115">
            <v>7.58</v>
          </cell>
          <cell r="R115">
            <v>9.9960000000000004</v>
          </cell>
          <cell r="S115">
            <v>7.3170000000000002</v>
          </cell>
          <cell r="T115">
            <v>10.092000000000001</v>
          </cell>
          <cell r="U115">
            <v>19.010999999999999</v>
          </cell>
          <cell r="V115">
            <v>13.173</v>
          </cell>
          <cell r="W115">
            <v>15.622999999999999</v>
          </cell>
          <cell r="X115">
            <v>17.834</v>
          </cell>
          <cell r="Y115">
            <v>23.206</v>
          </cell>
          <cell r="Z115">
            <v>16.885000000000002</v>
          </cell>
          <cell r="AA115">
            <v>9.952</v>
          </cell>
          <cell r="AB115">
            <v>8.9120000000000008</v>
          </cell>
          <cell r="AC115">
            <v>4.9800000000000004</v>
          </cell>
          <cell r="AD115">
            <v>7.6859999999999999</v>
          </cell>
          <cell r="AE115">
            <v>6.1150000000000002</v>
          </cell>
          <cell r="AF115">
            <v>6.2770000000000001</v>
          </cell>
          <cell r="AG115">
            <v>5.6369999999999996</v>
          </cell>
          <cell r="AH115">
            <v>5.7329999999999997</v>
          </cell>
          <cell r="AI115">
            <v>2.7080000000000002</v>
          </cell>
          <cell r="AJ115">
            <v>10.257999999999999</v>
          </cell>
          <cell r="AK115">
            <v>11.227</v>
          </cell>
          <cell r="AL115">
            <v>9.99</v>
          </cell>
          <cell r="AM115">
            <v>11.297000000000001</v>
          </cell>
          <cell r="AN115">
            <v>11.776999999999999</v>
          </cell>
          <cell r="AO115">
            <v>12.266999999999999</v>
          </cell>
          <cell r="AP115">
            <v>13.157999999999999</v>
          </cell>
          <cell r="AQ115">
            <v>13.228</v>
          </cell>
          <cell r="AR115">
            <v>11.442818181818181</v>
          </cell>
        </row>
        <row r="116">
          <cell r="A116" t="str">
            <v>Myanmar</v>
          </cell>
          <cell r="B116" t="str">
            <v>Gross national savings</v>
          </cell>
          <cell r="C116" t="str">
            <v>Percent of GDP</v>
          </cell>
          <cell r="E116" t="str">
            <v>Source: Ministry of National Planning and Economic Development Latest actual data: 2010 GDP valuation: Market prices. Data refer to fiscal years Start/end months of reporting year: April/March Base year: 2000. Base year is FY 2000/01. Chain-weighted: No Primary domestic currency: Myanmar kyats Data last updated: 02/2012</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v>9.7680000000000007</v>
          </cell>
          <cell r="Y116">
            <v>10.744999999999999</v>
          </cell>
          <cell r="Z116">
            <v>13.726000000000001</v>
          </cell>
          <cell r="AA116">
            <v>12.073</v>
          </cell>
          <cell r="AB116">
            <v>13.129</v>
          </cell>
          <cell r="AC116">
            <v>12.824999999999999</v>
          </cell>
          <cell r="AD116">
            <v>16.95</v>
          </cell>
          <cell r="AE116">
            <v>18.847999999999999</v>
          </cell>
          <cell r="AF116">
            <v>23.738</v>
          </cell>
          <cell r="AG116">
            <v>18.687000000000001</v>
          </cell>
          <cell r="AH116">
            <v>13.417999999999999</v>
          </cell>
          <cell r="AI116">
            <v>14.654</v>
          </cell>
          <cell r="AJ116">
            <v>16.687000000000001</v>
          </cell>
          <cell r="AK116">
            <v>15.988</v>
          </cell>
          <cell r="AL116">
            <v>14.366</v>
          </cell>
          <cell r="AM116">
            <v>14.88</v>
          </cell>
          <cell r="AN116">
            <v>16.238</v>
          </cell>
          <cell r="AO116">
            <v>13.928000000000001</v>
          </cell>
          <cell r="AP116">
            <v>12.5</v>
          </cell>
          <cell r="AQ116">
            <v>11.814</v>
          </cell>
          <cell r="AR116">
            <v>15.088285714285716</v>
          </cell>
        </row>
        <row r="117">
          <cell r="A117" t="str">
            <v>Namibia</v>
          </cell>
          <cell r="B117" t="str">
            <v>Gross national savings</v>
          </cell>
          <cell r="C117" t="str">
            <v>Percent of GDP</v>
          </cell>
          <cell r="E117" t="str">
            <v>Source: National Statistical Office Latest actual data: 2009 National accounts manual used: SNA 1993 GDP valuation: Market prices Start/end months of reporting year: January/December Base year: 2000 Chain-weighted: No Primary domestic currency: Namibia dollars Data last updated: 03/2012</v>
          </cell>
          <cell r="F117" t="str">
            <v>n/a</v>
          </cell>
          <cell r="G117" t="str">
            <v>n/a</v>
          </cell>
          <cell r="H117" t="str">
            <v>n/a</v>
          </cell>
          <cell r="I117" t="str">
            <v>n/a</v>
          </cell>
          <cell r="J117" t="str">
            <v>n/a</v>
          </cell>
          <cell r="K117" t="str">
            <v>n/a</v>
          </cell>
          <cell r="L117" t="str">
            <v>n/a</v>
          </cell>
          <cell r="M117" t="str">
            <v>n/a</v>
          </cell>
          <cell r="N117" t="str">
            <v>n/a</v>
          </cell>
          <cell r="O117" t="str">
            <v>n/a</v>
          </cell>
          <cell r="P117">
            <v>28.818000000000001</v>
          </cell>
          <cell r="Q117">
            <v>20.026</v>
          </cell>
          <cell r="R117">
            <v>22.221</v>
          </cell>
          <cell r="S117">
            <v>19.423999999999999</v>
          </cell>
          <cell r="T117">
            <v>23.358000000000001</v>
          </cell>
          <cell r="U117">
            <v>26.657</v>
          </cell>
          <cell r="V117">
            <v>26.623999999999999</v>
          </cell>
          <cell r="W117">
            <v>21.835000000000001</v>
          </cell>
          <cell r="X117">
            <v>28.143999999999998</v>
          </cell>
          <cell r="Y117">
            <v>25.093</v>
          </cell>
          <cell r="Z117">
            <v>24.972000000000001</v>
          </cell>
          <cell r="AA117">
            <v>23.998999999999999</v>
          </cell>
          <cell r="AB117">
            <v>21.934000000000001</v>
          </cell>
          <cell r="AC117">
            <v>25.452000000000002</v>
          </cell>
          <cell r="AD117">
            <v>26.045000000000002</v>
          </cell>
          <cell r="AE117">
            <v>24.434999999999999</v>
          </cell>
          <cell r="AF117">
            <v>36.104999999999997</v>
          </cell>
          <cell r="AG117">
            <v>32.869999999999997</v>
          </cell>
          <cell r="AH117">
            <v>31.004000000000001</v>
          </cell>
          <cell r="AI117">
            <v>31.268999999999998</v>
          </cell>
          <cell r="AJ117">
            <v>26.302</v>
          </cell>
          <cell r="AK117">
            <v>26.038</v>
          </cell>
          <cell r="AL117">
            <v>25.946000000000002</v>
          </cell>
          <cell r="AM117">
            <v>25.292000000000002</v>
          </cell>
          <cell r="AN117">
            <v>25.138000000000002</v>
          </cell>
          <cell r="AO117">
            <v>24.469000000000001</v>
          </cell>
          <cell r="AP117">
            <v>26.1</v>
          </cell>
          <cell r="AQ117">
            <v>26.204000000000001</v>
          </cell>
          <cell r="AR117">
            <v>26.028409090909097</v>
          </cell>
        </row>
        <row r="118">
          <cell r="A118" t="str">
            <v>Nepal</v>
          </cell>
          <cell r="B118" t="str">
            <v>Gross national savings</v>
          </cell>
          <cell r="C118" t="str">
            <v>Percent of GDP</v>
          </cell>
          <cell r="E118" t="str">
            <v>Source: National Statistical Office Latest actual data: 2010. Latest data availalbe for fiscal year 2009/10. National accounts manual used: SNA 1993 GDP valuation: Market prices. Data refer to fiscal years Start/end months of reporting year: August/July. Fiscal year starts on July 16th. Base year: 2000/01. Data prior to 2000/01 were estimated by IMF staff by using data splicing Chain-weighted: No Primary domestic currency: Nepalese rupees Data last updated: 03/2012</v>
          </cell>
          <cell r="F118">
            <v>17.228000000000002</v>
          </cell>
          <cell r="G118">
            <v>17.748000000000001</v>
          </cell>
          <cell r="H118">
            <v>16.376000000000001</v>
          </cell>
          <cell r="I118">
            <v>17.013999999999999</v>
          </cell>
          <cell r="J118">
            <v>16.765999999999998</v>
          </cell>
          <cell r="K118">
            <v>14.988</v>
          </cell>
          <cell r="L118">
            <v>12.497</v>
          </cell>
          <cell r="M118">
            <v>15.391</v>
          </cell>
          <cell r="N118">
            <v>14.734</v>
          </cell>
          <cell r="O118">
            <v>12.923999999999999</v>
          </cell>
          <cell r="P118">
            <v>9.3330000000000002</v>
          </cell>
          <cell r="Q118">
            <v>11.167999999999999</v>
          </cell>
          <cell r="R118">
            <v>13.52</v>
          </cell>
          <cell r="S118">
            <v>15.78</v>
          </cell>
          <cell r="T118">
            <v>14.984</v>
          </cell>
          <cell r="U118">
            <v>21.350999999999999</v>
          </cell>
          <cell r="V118">
            <v>20.343</v>
          </cell>
          <cell r="W118">
            <v>22.893000000000001</v>
          </cell>
          <cell r="X118">
            <v>22.199000000000002</v>
          </cell>
          <cell r="Y118">
            <v>23.114999999999998</v>
          </cell>
          <cell r="Z118">
            <v>26.966999999999999</v>
          </cell>
          <cell r="AA118">
            <v>23.962</v>
          </cell>
          <cell r="AB118">
            <v>23.933</v>
          </cell>
          <cell r="AC118">
            <v>27.033999999999999</v>
          </cell>
          <cell r="AD118">
            <v>27.143000000000001</v>
          </cell>
          <cell r="AE118">
            <v>28.745999999999999</v>
          </cell>
          <cell r="AF118">
            <v>28.593</v>
          </cell>
          <cell r="AG118">
            <v>30.079000000000001</v>
          </cell>
          <cell r="AH118">
            <v>30.681999999999999</v>
          </cell>
          <cell r="AI118">
            <v>35.703000000000003</v>
          </cell>
          <cell r="AJ118">
            <v>33.412999999999997</v>
          </cell>
          <cell r="AK118">
            <v>33.634999999999998</v>
          </cell>
          <cell r="AL118">
            <v>34.848999999999997</v>
          </cell>
          <cell r="AM118">
            <v>34.646999999999998</v>
          </cell>
          <cell r="AN118">
            <v>34.453000000000003</v>
          </cell>
          <cell r="AO118">
            <v>33.957000000000001</v>
          </cell>
          <cell r="AP118">
            <v>33.517000000000003</v>
          </cell>
          <cell r="AQ118">
            <v>32.637999999999998</v>
          </cell>
          <cell r="AR118">
            <v>23.844363636363639</v>
          </cell>
        </row>
        <row r="119">
          <cell r="A119" t="str">
            <v>Netherlands</v>
          </cell>
          <cell r="B119" t="str">
            <v>Gross national savings</v>
          </cell>
          <cell r="C119" t="str">
            <v>Percent of GDP</v>
          </cell>
          <cell r="E119" t="str">
            <v>Source: National Statistical Office Latest actual data: 2011 National accounts manual used: ESA 1995 GDP valuation: Market prices Start/end months of reporting year: January/December Base year: 2005 Chain-weighted: Yes, from 1980 Primary domestic currency: Euros Data last updated: 03/2012</v>
          </cell>
          <cell r="F119">
            <v>21.843</v>
          </cell>
          <cell r="G119">
            <v>25.370999999999999</v>
          </cell>
          <cell r="H119">
            <v>26.474</v>
          </cell>
          <cell r="I119">
            <v>27.605</v>
          </cell>
          <cell r="J119">
            <v>30.893000000000001</v>
          </cell>
          <cell r="K119">
            <v>27.861000000000001</v>
          </cell>
          <cell r="L119">
            <v>24.387</v>
          </cell>
          <cell r="M119">
            <v>23.724</v>
          </cell>
          <cell r="N119">
            <v>26.117000000000001</v>
          </cell>
          <cell r="O119">
            <v>27.873000000000001</v>
          </cell>
          <cell r="P119">
            <v>26.198</v>
          </cell>
          <cell r="Q119">
            <v>24.984000000000002</v>
          </cell>
          <cell r="R119">
            <v>24.614000000000001</v>
          </cell>
          <cell r="S119">
            <v>24.629000000000001</v>
          </cell>
          <cell r="T119">
            <v>25.734999999999999</v>
          </cell>
          <cell r="U119">
            <v>27.327999999999999</v>
          </cell>
          <cell r="V119">
            <v>26.943999999999999</v>
          </cell>
          <cell r="W119">
            <v>28.843</v>
          </cell>
          <cell r="X119">
            <v>26.009</v>
          </cell>
          <cell r="Y119">
            <v>26.765000000000001</v>
          </cell>
          <cell r="Z119">
            <v>24.076000000000001</v>
          </cell>
          <cell r="AA119">
            <v>24.084</v>
          </cell>
          <cell r="AB119">
            <v>22.33</v>
          </cell>
          <cell r="AC119">
            <v>24.85</v>
          </cell>
          <cell r="AD119">
            <v>26.611000000000001</v>
          </cell>
          <cell r="AE119">
            <v>26.413</v>
          </cell>
          <cell r="AF119">
            <v>29.346</v>
          </cell>
          <cell r="AG119">
            <v>27.149000000000001</v>
          </cell>
          <cell r="AH119">
            <v>24.786000000000001</v>
          </cell>
          <cell r="AI119">
            <v>22.890999999999998</v>
          </cell>
          <cell r="AJ119">
            <v>25.245999999999999</v>
          </cell>
          <cell r="AK119">
            <v>26.385999999999999</v>
          </cell>
          <cell r="AL119">
            <v>26.285</v>
          </cell>
          <cell r="AM119">
            <v>25.937000000000001</v>
          </cell>
          <cell r="AN119">
            <v>25.687999999999999</v>
          </cell>
          <cell r="AO119">
            <v>25.622</v>
          </cell>
          <cell r="AP119">
            <v>25.548999999999999</v>
          </cell>
          <cell r="AQ119">
            <v>25.462</v>
          </cell>
          <cell r="AR119">
            <v>25.737136363636363</v>
          </cell>
        </row>
        <row r="120">
          <cell r="A120" t="str">
            <v>New Zealand</v>
          </cell>
          <cell r="B120" t="str">
            <v>Gross national savings</v>
          </cell>
          <cell r="C120" t="str">
            <v>Percent of GDP</v>
          </cell>
          <cell r="E120" t="str">
            <v>Source: New Zealand Time Series Latest actual data: 2011 GDP valuation: Market prices. Data refer to calendar years Start/end months of reporting year: January/December Base year: 1996. 1995/1996 Chain-weighted: Yes, from 1987. From 1987. Primary domestic currency: New Zealand dollars Data last updated: 04/2012</v>
          </cell>
          <cell r="F120">
            <v>14.772</v>
          </cell>
          <cell r="G120">
            <v>13.331</v>
          </cell>
          <cell r="H120">
            <v>12.904999999999999</v>
          </cell>
          <cell r="I120">
            <v>20.538</v>
          </cell>
          <cell r="J120">
            <v>19.745000000000001</v>
          </cell>
          <cell r="K120">
            <v>19.254000000000001</v>
          </cell>
          <cell r="L120">
            <v>19.254999999999999</v>
          </cell>
          <cell r="M120">
            <v>18.759</v>
          </cell>
          <cell r="N120">
            <v>18.629000000000001</v>
          </cell>
          <cell r="O120">
            <v>18.379000000000001</v>
          </cell>
          <cell r="P120">
            <v>17.483000000000001</v>
          </cell>
          <cell r="Q120">
            <v>14.997</v>
          </cell>
          <cell r="R120">
            <v>15.055</v>
          </cell>
          <cell r="S120">
            <v>17.573</v>
          </cell>
          <cell r="T120">
            <v>19.202999999999999</v>
          </cell>
          <cell r="U120">
            <v>19.873000000000001</v>
          </cell>
          <cell r="V120">
            <v>18.593</v>
          </cell>
          <cell r="W120">
            <v>16.841000000000001</v>
          </cell>
          <cell r="X120">
            <v>15.865</v>
          </cell>
          <cell r="Y120">
            <v>15.393000000000001</v>
          </cell>
          <cell r="Z120">
            <v>16.905000000000001</v>
          </cell>
          <cell r="AA120">
            <v>19.82</v>
          </cell>
          <cell r="AB120">
            <v>20.167000000000002</v>
          </cell>
          <cell r="AC120">
            <v>19.553999999999998</v>
          </cell>
          <cell r="AD120">
            <v>18.547000000000001</v>
          </cell>
          <cell r="AE120">
            <v>16.440000000000001</v>
          </cell>
          <cell r="AF120">
            <v>15.185</v>
          </cell>
          <cell r="AG120">
            <v>15.584</v>
          </cell>
          <cell r="AH120">
            <v>15.239000000000001</v>
          </cell>
          <cell r="AI120">
            <v>16.291</v>
          </cell>
          <cell r="AJ120">
            <v>16.161999999999999</v>
          </cell>
          <cell r="AK120">
            <v>15.349</v>
          </cell>
          <cell r="AL120">
            <v>15.906000000000001</v>
          </cell>
          <cell r="AM120">
            <v>15.882</v>
          </cell>
          <cell r="AN120">
            <v>16.106999999999999</v>
          </cell>
          <cell r="AO120">
            <v>16.010999999999999</v>
          </cell>
          <cell r="AP120">
            <v>16.129000000000001</v>
          </cell>
          <cell r="AQ120">
            <v>16.286000000000001</v>
          </cell>
          <cell r="AR120">
            <v>17.09631818181818</v>
          </cell>
        </row>
        <row r="121">
          <cell r="A121" t="str">
            <v>Nicaragua</v>
          </cell>
          <cell r="B121" t="str">
            <v>Gross national savings</v>
          </cell>
          <cell r="C121" t="str">
            <v>Percent of GDP</v>
          </cell>
          <cell r="E121" t="str">
            <v>Source: IMF Staff Latest actual data: 2010. 2011 Q1 GDP is available Notes: Due to political and economic events (civil war and hyperinflation) data prior to 1995 are less reliable. National accounts manual used: SNA 1993. In 2003 Nicaragua officially changed the base year of the national accounts from 1980 to 1994 and adopted the United Nations System of National Accounts (SNA93) for the calculation of GDP. Methodology described in: http://www.bcn.gob.ni/publicaciones/eventuales/pib_trimestral/PIB_Trimestral.pdf GDP valuation: Market prices Start/end months of reporting year: January/December Base year: 1994 Chain-weighted: Yes, from 1994. annual overlap Primary domestic currency: Nicaraguan córdobas Data last updated: 03/2012</v>
          </cell>
          <cell r="F121">
            <v>1.6970000000000001</v>
          </cell>
          <cell r="G121">
            <v>0.88600000000000001</v>
          </cell>
          <cell r="H121">
            <v>4.9139999999999997</v>
          </cell>
          <cell r="I121">
            <v>7.7190000000000003</v>
          </cell>
          <cell r="J121">
            <v>4.2530000000000001</v>
          </cell>
          <cell r="K121">
            <v>13.231</v>
          </cell>
          <cell r="L121">
            <v>5.0519999999999996</v>
          </cell>
          <cell r="M121">
            <v>13.678000000000001</v>
          </cell>
          <cell r="N121">
            <v>-4.1929999999999996</v>
          </cell>
          <cell r="O121">
            <v>4.63</v>
          </cell>
          <cell r="P121">
            <v>42.796999999999997</v>
          </cell>
          <cell r="Q121">
            <v>11.483000000000001</v>
          </cell>
          <cell r="R121">
            <v>1.292</v>
          </cell>
          <cell r="S121">
            <v>1.4119999999999999</v>
          </cell>
          <cell r="T121">
            <v>-4.4939999999999998</v>
          </cell>
          <cell r="U121">
            <v>1.2470000000000001</v>
          </cell>
          <cell r="V121">
            <v>-1.2130000000000001</v>
          </cell>
          <cell r="W121">
            <v>-1.9990000000000001</v>
          </cell>
          <cell r="X121">
            <v>1.3120000000000001</v>
          </cell>
          <cell r="Y121">
            <v>0.82399999999999995</v>
          </cell>
          <cell r="Z121">
            <v>1.617</v>
          </cell>
          <cell r="AA121">
            <v>8.8149999999999995</v>
          </cell>
          <cell r="AB121">
            <v>6.9909999999999997</v>
          </cell>
          <cell r="AC121">
            <v>7.6580000000000004</v>
          </cell>
          <cell r="AD121">
            <v>11.566000000000001</v>
          </cell>
          <cell r="AE121">
            <v>15.734</v>
          </cell>
          <cell r="AF121">
            <v>17.314</v>
          </cell>
          <cell r="AG121">
            <v>15.595000000000001</v>
          </cell>
          <cell r="AH121">
            <v>9.0510000000000002</v>
          </cell>
          <cell r="AI121">
            <v>12.35</v>
          </cell>
          <cell r="AJ121">
            <v>11.428000000000001</v>
          </cell>
          <cell r="AK121">
            <v>13.659000000000001</v>
          </cell>
          <cell r="AL121">
            <v>12.912000000000001</v>
          </cell>
          <cell r="AM121">
            <v>13.606999999999999</v>
          </cell>
          <cell r="AN121">
            <v>17.027999999999999</v>
          </cell>
          <cell r="AO121">
            <v>17.393000000000001</v>
          </cell>
          <cell r="AP121">
            <v>16.797999999999998</v>
          </cell>
          <cell r="AQ121">
            <v>17.846</v>
          </cell>
          <cell r="AR121">
            <v>8.3835909090909073</v>
          </cell>
        </row>
        <row r="122">
          <cell r="A122" t="str">
            <v>Niger</v>
          </cell>
          <cell r="B122" t="str">
            <v>Gross national savings</v>
          </cell>
          <cell r="C122" t="str">
            <v>Percent of GDP</v>
          </cell>
          <cell r="E122" t="str">
            <v>Source: National Statistical Office Latest actual data: 2010 GDP valuation: Factor costs Start/end months of reporting year: January/December Base year: 2000 Chain-weighted: No Primary domestic currency: CFA francs. Data last updated: 03/2012</v>
          </cell>
          <cell r="F122">
            <v>17.059000000000001</v>
          </cell>
          <cell r="G122">
            <v>11.414999999999999</v>
          </cell>
          <cell r="H122">
            <v>9.0350000000000001</v>
          </cell>
          <cell r="I122">
            <v>9.0129999999999999</v>
          </cell>
          <cell r="J122">
            <v>2.6970000000000001</v>
          </cell>
          <cell r="K122">
            <v>7.9870000000000001</v>
          </cell>
          <cell r="L122">
            <v>13.845000000000001</v>
          </cell>
          <cell r="M122">
            <v>7.6189999999999998</v>
          </cell>
          <cell r="N122">
            <v>15.398999999999999</v>
          </cell>
          <cell r="O122">
            <v>8.59</v>
          </cell>
          <cell r="P122">
            <v>7.351</v>
          </cell>
          <cell r="Q122">
            <v>6.2249999999999996</v>
          </cell>
          <cell r="R122">
            <v>8.3580000000000005</v>
          </cell>
          <cell r="S122">
            <v>7.9219999999999997</v>
          </cell>
          <cell r="T122">
            <v>4.0199999999999996</v>
          </cell>
          <cell r="U122">
            <v>-0.65300000000000002</v>
          </cell>
          <cell r="V122">
            <v>4.3929999999999998</v>
          </cell>
          <cell r="W122">
            <v>3.7759999999999998</v>
          </cell>
          <cell r="X122">
            <v>4.7089999999999996</v>
          </cell>
          <cell r="Y122">
            <v>4.9820000000000002</v>
          </cell>
          <cell r="Z122">
            <v>5.6740000000000004</v>
          </cell>
          <cell r="AA122">
            <v>7.891</v>
          </cell>
          <cell r="AB122">
            <v>5.181</v>
          </cell>
          <cell r="AC122">
            <v>8.8510000000000009</v>
          </cell>
          <cell r="AD122">
            <v>7.2750000000000004</v>
          </cell>
          <cell r="AE122">
            <v>14.188000000000001</v>
          </cell>
          <cell r="AF122">
            <v>15</v>
          </cell>
          <cell r="AG122">
            <v>14.641999999999999</v>
          </cell>
          <cell r="AH122">
            <v>19.327000000000002</v>
          </cell>
          <cell r="AI122">
            <v>7.9420000000000002</v>
          </cell>
          <cell r="AJ122">
            <v>17.728999999999999</v>
          </cell>
          <cell r="AK122">
            <v>10.57</v>
          </cell>
          <cell r="AL122">
            <v>14.804</v>
          </cell>
          <cell r="AM122">
            <v>15.287000000000001</v>
          </cell>
          <cell r="AN122">
            <v>14.641999999999999</v>
          </cell>
          <cell r="AO122">
            <v>13.762</v>
          </cell>
          <cell r="AP122">
            <v>14.629</v>
          </cell>
          <cell r="AQ122">
            <v>15.510999999999999</v>
          </cell>
          <cell r="AR122">
            <v>8.4251363636363639</v>
          </cell>
        </row>
        <row r="123">
          <cell r="A123" t="str">
            <v>Nigeria</v>
          </cell>
          <cell r="B123" t="str">
            <v>Gross national savings</v>
          </cell>
          <cell r="C123" t="str">
            <v>Percent of GDP</v>
          </cell>
          <cell r="E123" t="str">
            <v>Source: National Statistical Office Latest actual data: 2011 GDP valuation: Market prices Start/end months of reporting year: January/December Base year: 2000 Chain-weighted: No Primary domestic currency: Nigerian naira Data last updated: 03/2012</v>
          </cell>
          <cell r="F123">
            <v>24.829000000000001</v>
          </cell>
          <cell r="G123">
            <v>10.74</v>
          </cell>
          <cell r="H123">
            <v>9.4890000000000008</v>
          </cell>
          <cell r="I123">
            <v>8.8840000000000003</v>
          </cell>
          <cell r="J123">
            <v>17.609000000000002</v>
          </cell>
          <cell r="K123">
            <v>21.277999999999999</v>
          </cell>
          <cell r="L123">
            <v>6.298</v>
          </cell>
          <cell r="M123">
            <v>13.962999999999999</v>
          </cell>
          <cell r="N123">
            <v>17.565999999999999</v>
          </cell>
          <cell r="O123">
            <v>22.928000000000001</v>
          </cell>
          <cell r="P123">
            <v>29.826000000000001</v>
          </cell>
          <cell r="Q123">
            <v>22.067</v>
          </cell>
          <cell r="R123">
            <v>19.75</v>
          </cell>
          <cell r="S123">
            <v>19.033999999999999</v>
          </cell>
          <cell r="T123">
            <v>17.175000000000001</v>
          </cell>
          <cell r="U123">
            <v>10.535</v>
          </cell>
          <cell r="V123">
            <v>20.077999999999999</v>
          </cell>
          <cell r="W123">
            <v>22.207999999999998</v>
          </cell>
          <cell r="X123">
            <v>17.414000000000001</v>
          </cell>
          <cell r="Y123">
            <v>18.696000000000002</v>
          </cell>
          <cell r="Z123">
            <v>32.372999999999998</v>
          </cell>
          <cell r="AA123">
            <v>28.576000000000001</v>
          </cell>
          <cell r="AB123">
            <v>17.401</v>
          </cell>
          <cell r="AC123">
            <v>19.260000000000002</v>
          </cell>
          <cell r="AD123">
            <v>28.82</v>
          </cell>
          <cell r="AE123">
            <v>30.899000000000001</v>
          </cell>
          <cell r="AF123">
            <v>49.481000000000002</v>
          </cell>
          <cell r="AG123">
            <v>43.628999999999998</v>
          </cell>
          <cell r="AH123">
            <v>35.984999999999999</v>
          </cell>
          <cell r="AI123">
            <v>37.014000000000003</v>
          </cell>
          <cell r="AJ123">
            <v>26.846</v>
          </cell>
          <cell r="AK123">
            <v>28.363</v>
          </cell>
          <cell r="AL123">
            <v>29.484000000000002</v>
          </cell>
          <cell r="AM123">
            <v>27.890999999999998</v>
          </cell>
          <cell r="AN123">
            <v>26.137</v>
          </cell>
          <cell r="AO123">
            <v>24.811</v>
          </cell>
          <cell r="AP123">
            <v>24.120999999999999</v>
          </cell>
          <cell r="AQ123">
            <v>23.216000000000001</v>
          </cell>
          <cell r="AR123">
            <v>26.155909090909095</v>
          </cell>
        </row>
        <row r="124">
          <cell r="A124" t="str">
            <v>Norway</v>
          </cell>
          <cell r="B124" t="str">
            <v>Gross national savings</v>
          </cell>
          <cell r="C124" t="str">
            <v>Percent of GDP</v>
          </cell>
          <cell r="E124" t="str">
            <v>Source: National Statistical Office Latest actual data: 2011 National accounts manual used: ESA 1995 GDP valuation: Market prices Base year: 2007 Chain-weighted: Yes, from 1980 Primary domestic currency: Norwegian kroner Data last updated: 03/2012</v>
          </cell>
          <cell r="F124">
            <v>29.53</v>
          </cell>
          <cell r="G124">
            <v>29.818000000000001</v>
          </cell>
          <cell r="H124">
            <v>28.241</v>
          </cell>
          <cell r="I124">
            <v>28.923999999999999</v>
          </cell>
          <cell r="J124">
            <v>31.411999999999999</v>
          </cell>
          <cell r="K124">
            <v>30.648</v>
          </cell>
          <cell r="L124">
            <v>25.268000000000001</v>
          </cell>
          <cell r="M124">
            <v>25.126999999999999</v>
          </cell>
          <cell r="N124">
            <v>24.507000000000001</v>
          </cell>
          <cell r="O124">
            <v>25.605</v>
          </cell>
          <cell r="P124">
            <v>25.067</v>
          </cell>
          <cell r="Q124">
            <v>23.843</v>
          </cell>
          <cell r="R124">
            <v>22.975000000000001</v>
          </cell>
          <cell r="S124">
            <v>23.175999999999998</v>
          </cell>
          <cell r="T124">
            <v>24.050999999999998</v>
          </cell>
          <cell r="U124">
            <v>25.774000000000001</v>
          </cell>
          <cell r="V124">
            <v>27.771999999999998</v>
          </cell>
          <cell r="W124">
            <v>29.498999999999999</v>
          </cell>
          <cell r="X124">
            <v>26.224</v>
          </cell>
          <cell r="Y124">
            <v>28.404</v>
          </cell>
          <cell r="Z124">
            <v>35.213000000000001</v>
          </cell>
          <cell r="AA124">
            <v>34.936</v>
          </cell>
          <cell r="AB124">
            <v>31.318000000000001</v>
          </cell>
          <cell r="AC124">
            <v>30.347999999999999</v>
          </cell>
          <cell r="AD124">
            <v>32.893999999999998</v>
          </cell>
          <cell r="AE124">
            <v>37.515000000000001</v>
          </cell>
          <cell r="AF124">
            <v>39.409999999999997</v>
          </cell>
          <cell r="AG124">
            <v>38.253999999999998</v>
          </cell>
          <cell r="AH124">
            <v>40.445</v>
          </cell>
          <cell r="AI124">
            <v>33.268999999999998</v>
          </cell>
          <cell r="AJ124">
            <v>34.866999999999997</v>
          </cell>
          <cell r="AK124">
            <v>37.54</v>
          </cell>
          <cell r="AL124">
            <v>37.805999999999997</v>
          </cell>
          <cell r="AM124">
            <v>37.529000000000003</v>
          </cell>
          <cell r="AN124">
            <v>36.908999999999999</v>
          </cell>
          <cell r="AO124">
            <v>36.463000000000001</v>
          </cell>
          <cell r="AP124">
            <v>36.252000000000002</v>
          </cell>
          <cell r="AQ124">
            <v>36.049999999999997</v>
          </cell>
          <cell r="AR124">
            <v>31.036090909090909</v>
          </cell>
        </row>
        <row r="125">
          <cell r="A125" t="str">
            <v>Oman</v>
          </cell>
          <cell r="B125" t="str">
            <v>Gross national savings</v>
          </cell>
          <cell r="C125" t="str">
            <v>Percent of GDP</v>
          </cell>
          <cell r="E125" t="str">
            <v>Source: Ministry of Economy Latest actual data: 2009 National accounts manual used: SNA 1993 GDP valuation: Market prices Start/end months of reporting year: January/December Base year: 2000 Chain-weighted: No Primary domestic currency: Rials Omani Data last updated: 03/2012</v>
          </cell>
          <cell r="F125">
            <v>30.547999999999998</v>
          </cell>
          <cell r="G125">
            <v>33.799999999999997</v>
          </cell>
          <cell r="H125">
            <v>24.655000000000001</v>
          </cell>
          <cell r="I125">
            <v>28.465</v>
          </cell>
          <cell r="J125">
            <v>26.039000000000001</v>
          </cell>
          <cell r="K125">
            <v>26.163</v>
          </cell>
          <cell r="L125">
            <v>13.893000000000001</v>
          </cell>
          <cell r="M125">
            <v>25.454999999999998</v>
          </cell>
          <cell r="N125">
            <v>11.028</v>
          </cell>
          <cell r="O125">
            <v>17.632000000000001</v>
          </cell>
          <cell r="P125">
            <v>22.047000000000001</v>
          </cell>
          <cell r="Q125">
            <v>13.712</v>
          </cell>
          <cell r="R125">
            <v>12.544</v>
          </cell>
          <cell r="S125">
            <v>8.0649999999999995</v>
          </cell>
          <cell r="T125">
            <v>10.145</v>
          </cell>
          <cell r="U125">
            <v>9.4450000000000003</v>
          </cell>
          <cell r="V125">
            <v>15.583</v>
          </cell>
          <cell r="W125">
            <v>16.248000000000001</v>
          </cell>
          <cell r="X125">
            <v>11.406000000000001</v>
          </cell>
          <cell r="Y125">
            <v>18.925999999999998</v>
          </cell>
          <cell r="Z125">
            <v>31.488</v>
          </cell>
          <cell r="AA125">
            <v>27.439</v>
          </cell>
          <cell r="AB125">
            <v>25.635999999999999</v>
          </cell>
          <cell r="AC125">
            <v>24.719000000000001</v>
          </cell>
          <cell r="AD125">
            <v>29.128</v>
          </cell>
          <cell r="AE125">
            <v>39.902000000000001</v>
          </cell>
          <cell r="AF125">
            <v>39.600999999999999</v>
          </cell>
          <cell r="AG125">
            <v>36.462000000000003</v>
          </cell>
          <cell r="AH125">
            <v>37.790999999999997</v>
          </cell>
          <cell r="AI125">
            <v>32.326000000000001</v>
          </cell>
          <cell r="AJ125">
            <v>35.715000000000003</v>
          </cell>
          <cell r="AK125">
            <v>41.811999999999998</v>
          </cell>
          <cell r="AL125">
            <v>43.972999999999999</v>
          </cell>
          <cell r="AM125">
            <v>40.134</v>
          </cell>
          <cell r="AN125">
            <v>34.881999999999998</v>
          </cell>
          <cell r="AO125">
            <v>30.369</v>
          </cell>
          <cell r="AP125">
            <v>26.988</v>
          </cell>
          <cell r="AQ125">
            <v>23.734000000000002</v>
          </cell>
          <cell r="AR125">
            <v>24.551818181818181</v>
          </cell>
        </row>
        <row r="126">
          <cell r="A126" t="str">
            <v>Pakistan</v>
          </cell>
          <cell r="B126" t="str">
            <v>Gross national savings</v>
          </cell>
          <cell r="C126" t="str">
            <v>Percent of GDP</v>
          </cell>
          <cell r="E126" t="str">
            <v>Source: Ministry of Finance Latest actual data: 2011 National accounts manual used: Combination of SNA 1968 and SNA 1993 GDP valuation: Factor costs. Please note the real GDP series is based on factor cost terms whereas the nominal GDP series is provided using market prices. As a result, the GDP deflator is not calculated correctly. Start/end months of reporting year: July/June Base year: 1999/2000. GDP deflator = 2000 Chain-weighted: No Primary domestic currency: Pakistan rupees Data last updated: 03/2012</v>
          </cell>
          <cell r="F126">
            <v>16.684999999999999</v>
          </cell>
          <cell r="G126">
            <v>16.257999999999999</v>
          </cell>
          <cell r="H126">
            <v>15.879</v>
          </cell>
          <cell r="I126">
            <v>17.948</v>
          </cell>
          <cell r="J126">
            <v>16.094000000000001</v>
          </cell>
          <cell r="K126">
            <v>14.468999999999999</v>
          </cell>
          <cell r="L126">
            <v>16.446999999999999</v>
          </cell>
          <cell r="M126">
            <v>18.085999999999999</v>
          </cell>
          <cell r="N126">
            <v>15.295999999999999</v>
          </cell>
          <cell r="O126">
            <v>15.942</v>
          </cell>
          <cell r="P126">
            <v>15.968999999999999</v>
          </cell>
          <cell r="Q126">
            <v>15.842000000000001</v>
          </cell>
          <cell r="R126">
            <v>18.334</v>
          </cell>
          <cell r="S126">
            <v>15.272</v>
          </cell>
          <cell r="T126">
            <v>16.832999999999998</v>
          </cell>
          <cell r="U126">
            <v>15.532</v>
          </cell>
          <cell r="V126">
            <v>13.457000000000001</v>
          </cell>
          <cell r="W126">
            <v>13.057</v>
          </cell>
          <cell r="X126">
            <v>15.435</v>
          </cell>
          <cell r="Y126">
            <v>12.916</v>
          </cell>
          <cell r="Z126">
            <v>16.936</v>
          </cell>
          <cell r="AA126">
            <v>17.446000000000002</v>
          </cell>
          <cell r="AB126">
            <v>20.48</v>
          </cell>
          <cell r="AC126">
            <v>21.620999999999999</v>
          </cell>
          <cell r="AD126">
            <v>18.423999999999999</v>
          </cell>
          <cell r="AE126">
            <v>17.681000000000001</v>
          </cell>
          <cell r="AF126">
            <v>18.225999999999999</v>
          </cell>
          <cell r="AG126">
            <v>17.72</v>
          </cell>
          <cell r="AH126">
            <v>13.585000000000001</v>
          </cell>
          <cell r="AI126">
            <v>12.493</v>
          </cell>
          <cell r="AJ126">
            <v>13.134</v>
          </cell>
          <cell r="AK126">
            <v>13.611000000000001</v>
          </cell>
          <cell r="AL126">
            <v>11.817</v>
          </cell>
          <cell r="AM126">
            <v>11.599</v>
          </cell>
          <cell r="AN126">
            <v>10.942</v>
          </cell>
          <cell r="AO126">
            <v>10.488</v>
          </cell>
          <cell r="AP126">
            <v>10.157</v>
          </cell>
          <cell r="AQ126">
            <v>9.8030000000000008</v>
          </cell>
          <cell r="AR126">
            <v>16.091090909090909</v>
          </cell>
        </row>
        <row r="127">
          <cell r="A127" t="str">
            <v>Panama</v>
          </cell>
          <cell r="B127" t="str">
            <v>Gross national savings</v>
          </cell>
          <cell r="C127" t="str">
            <v>Percent of GDP</v>
          </cell>
          <cell r="E127" t="str">
            <v>Source: National Statistical Office Latest actual data: 2011 National accounts manual used: SNA 1993 GDP valuation: Market prices Start/end months of reporting year: January/December Base year: 1996. Work I nprogress to update the base year to 2007 Chain-weighted: No Primary domestic currency: U.S. dollars Data last updated: 03/2012</v>
          </cell>
          <cell r="F127">
            <v>15.439</v>
          </cell>
          <cell r="G127">
            <v>17.285</v>
          </cell>
          <cell r="H127">
            <v>15.377000000000001</v>
          </cell>
          <cell r="I127">
            <v>16.393000000000001</v>
          </cell>
          <cell r="J127">
            <v>11.375999999999999</v>
          </cell>
          <cell r="K127">
            <v>13.54</v>
          </cell>
          <cell r="L127">
            <v>17.108000000000001</v>
          </cell>
          <cell r="M127">
            <v>19.402999999999999</v>
          </cell>
          <cell r="N127">
            <v>11.311999999999999</v>
          </cell>
          <cell r="O127">
            <v>3.8159999999999998</v>
          </cell>
          <cell r="P127">
            <v>13.327</v>
          </cell>
          <cell r="Q127">
            <v>11.55</v>
          </cell>
          <cell r="R127">
            <v>15.423</v>
          </cell>
          <cell r="S127">
            <v>21.957999999999998</v>
          </cell>
          <cell r="T127">
            <v>24.132999999999999</v>
          </cell>
          <cell r="U127">
            <v>22.824000000000002</v>
          </cell>
          <cell r="V127">
            <v>24.602</v>
          </cell>
          <cell r="W127">
            <v>20.657</v>
          </cell>
          <cell r="X127">
            <v>17.920999999999999</v>
          </cell>
          <cell r="Y127">
            <v>15.678000000000001</v>
          </cell>
          <cell r="Z127">
            <v>18.21</v>
          </cell>
          <cell r="AA127">
            <v>16.167000000000002</v>
          </cell>
          <cell r="AB127">
            <v>14.972</v>
          </cell>
          <cell r="AC127">
            <v>14.515000000000001</v>
          </cell>
          <cell r="AD127">
            <v>11.215999999999999</v>
          </cell>
          <cell r="AE127">
            <v>13.448</v>
          </cell>
          <cell r="AF127">
            <v>16.341000000000001</v>
          </cell>
          <cell r="AG127">
            <v>16.244</v>
          </cell>
          <cell r="AH127">
            <v>16.704999999999998</v>
          </cell>
          <cell r="AI127">
            <v>24.859000000000002</v>
          </cell>
          <cell r="AJ127">
            <v>15.212999999999999</v>
          </cell>
          <cell r="AK127">
            <v>16.266999999999999</v>
          </cell>
          <cell r="AL127">
            <v>15.507999999999999</v>
          </cell>
          <cell r="AM127">
            <v>15.295</v>
          </cell>
          <cell r="AN127">
            <v>16.215</v>
          </cell>
          <cell r="AO127">
            <v>17.591999999999999</v>
          </cell>
          <cell r="AP127">
            <v>19.698</v>
          </cell>
          <cell r="AQ127">
            <v>20.312000000000001</v>
          </cell>
          <cell r="AR127">
            <v>17.37409090909091</v>
          </cell>
        </row>
        <row r="128">
          <cell r="A128" t="str">
            <v>Papua New Guinea</v>
          </cell>
          <cell r="B128" t="str">
            <v>Gross national savings</v>
          </cell>
          <cell r="C128" t="str">
            <v>Percent of GDP</v>
          </cell>
          <cell r="E128" t="str">
            <v>Source: National Statistical Office and MOF Latest actual data: 2011 National accounts manual used: SNA 1993 GDP valuation: Market prices Start/end months of reporting year: January/December Base year: 1998 Chain-weighted: No Primary domestic currency: Papua New Guinea kina Data last updated: 03/2012</v>
          </cell>
          <cell r="F128">
            <v>5.8929999999999998</v>
          </cell>
          <cell r="G128">
            <v>6.024</v>
          </cell>
          <cell r="H128">
            <v>6.6120000000000001</v>
          </cell>
          <cell r="I128">
            <v>10.474</v>
          </cell>
          <cell r="J128">
            <v>9.2110000000000003</v>
          </cell>
          <cell r="K128">
            <v>8.49</v>
          </cell>
          <cell r="L128">
            <v>16.074999999999999</v>
          </cell>
          <cell r="M128">
            <v>12.691000000000001</v>
          </cell>
          <cell r="N128">
            <v>18.341000000000001</v>
          </cell>
          <cell r="O128">
            <v>12.986000000000001</v>
          </cell>
          <cell r="P128">
            <v>21.579000000000001</v>
          </cell>
          <cell r="Q128">
            <v>23.4</v>
          </cell>
          <cell r="R128">
            <v>22.416</v>
          </cell>
          <cell r="S128">
            <v>30.433</v>
          </cell>
          <cell r="T128">
            <v>34.256</v>
          </cell>
          <cell r="U128">
            <v>43.284999999999997</v>
          </cell>
          <cell r="V128">
            <v>27.98</v>
          </cell>
          <cell r="W128">
            <v>13.401</v>
          </cell>
          <cell r="X128">
            <v>17.125</v>
          </cell>
          <cell r="Y128">
            <v>18.216000000000001</v>
          </cell>
          <cell r="Z128">
            <v>27.922000000000001</v>
          </cell>
          <cell r="AA128">
            <v>27.576000000000001</v>
          </cell>
          <cell r="AB128">
            <v>23.672999999999998</v>
          </cell>
          <cell r="AC128">
            <v>26.071000000000002</v>
          </cell>
          <cell r="AD128">
            <v>23.67</v>
          </cell>
          <cell r="AE128">
            <v>23.562999999999999</v>
          </cell>
          <cell r="AF128">
            <v>23.321999999999999</v>
          </cell>
          <cell r="AG128">
            <v>18.582999999999998</v>
          </cell>
          <cell r="AH128">
            <v>27.341999999999999</v>
          </cell>
          <cell r="AI128">
            <v>7.9329999999999998</v>
          </cell>
          <cell r="AJ128">
            <v>6.5039999999999996</v>
          </cell>
          <cell r="AK128">
            <v>-19.821999999999999</v>
          </cell>
          <cell r="AL128">
            <v>-16.082999999999998</v>
          </cell>
          <cell r="AM128">
            <v>-7.5259999999999998</v>
          </cell>
          <cell r="AN128">
            <v>2.8140000000000001</v>
          </cell>
          <cell r="AO128">
            <v>19.530999999999999</v>
          </cell>
          <cell r="AP128">
            <v>19.035</v>
          </cell>
          <cell r="AQ128">
            <v>20.16</v>
          </cell>
          <cell r="AR128">
            <v>21.292181818181824</v>
          </cell>
        </row>
        <row r="129">
          <cell r="A129" t="str">
            <v>Paraguay</v>
          </cell>
          <cell r="B129" t="str">
            <v>Gross national savings</v>
          </cell>
          <cell r="C129" t="str">
            <v>Percent of GDP</v>
          </cell>
          <cell r="E129" t="str">
            <v>Source: Central Bank Latest actual data: 2010 Notes: For 1980 to 1990, GDP data were constructed backward by the Banco Central del Paraguay using the new 1994 base year. National accounts manual used: SNA 1993 GDP valuation: Market prices Start/end months of reporting year: January/December Base year: 1994 Chain-weighted: No Primary domestic currency: Paraguayan guaraníes Data last updated: 03/2012</v>
          </cell>
          <cell r="F129">
            <v>22.018000000000001</v>
          </cell>
          <cell r="G129">
            <v>21.675999999999998</v>
          </cell>
          <cell r="H129">
            <v>18.774999999999999</v>
          </cell>
          <cell r="I129">
            <v>17.356999999999999</v>
          </cell>
          <cell r="J129">
            <v>16.495000000000001</v>
          </cell>
          <cell r="K129">
            <v>16.012</v>
          </cell>
          <cell r="L129">
            <v>17.771999999999998</v>
          </cell>
          <cell r="M129">
            <v>13.441000000000001</v>
          </cell>
          <cell r="N129">
            <v>20.600999999999999</v>
          </cell>
          <cell r="O129">
            <v>30.535</v>
          </cell>
          <cell r="P129">
            <v>30.622</v>
          </cell>
          <cell r="Q129">
            <v>25.289000000000001</v>
          </cell>
          <cell r="R129">
            <v>22.288</v>
          </cell>
          <cell r="S129">
            <v>24.846</v>
          </cell>
          <cell r="T129">
            <v>25.641999999999999</v>
          </cell>
          <cell r="U129">
            <v>24.863</v>
          </cell>
          <cell r="V129">
            <v>21.295999999999999</v>
          </cell>
          <cell r="W129">
            <v>18.626999999999999</v>
          </cell>
          <cell r="X129">
            <v>20.634</v>
          </cell>
          <cell r="Y129">
            <v>18.405000000000001</v>
          </cell>
          <cell r="Z129">
            <v>16.478999999999999</v>
          </cell>
          <cell r="AA129">
            <v>14.055</v>
          </cell>
          <cell r="AB129">
            <v>20.92</v>
          </cell>
          <cell r="AC129">
            <v>22.311</v>
          </cell>
          <cell r="AD129">
            <v>21.376999999999999</v>
          </cell>
          <cell r="AE129">
            <v>19.992000000000001</v>
          </cell>
          <cell r="AF129">
            <v>20.917000000000002</v>
          </cell>
          <cell r="AG129">
            <v>19.54</v>
          </cell>
          <cell r="AH129">
            <v>16.178000000000001</v>
          </cell>
          <cell r="AI129">
            <v>15.996</v>
          </cell>
          <cell r="AJ129">
            <v>14.367000000000001</v>
          </cell>
          <cell r="AK129">
            <v>18.103000000000002</v>
          </cell>
          <cell r="AL129">
            <v>16.161999999999999</v>
          </cell>
          <cell r="AM129">
            <v>17.625</v>
          </cell>
          <cell r="AN129">
            <v>16.542000000000002</v>
          </cell>
          <cell r="AO129">
            <v>16.384</v>
          </cell>
          <cell r="AP129">
            <v>16.471</v>
          </cell>
          <cell r="AQ129">
            <v>16.396999999999998</v>
          </cell>
          <cell r="AR129">
            <v>20.579409090909095</v>
          </cell>
        </row>
        <row r="130">
          <cell r="A130" t="str">
            <v>Peru</v>
          </cell>
          <cell r="B130" t="str">
            <v>Gross national savings</v>
          </cell>
          <cell r="C130" t="str">
            <v>Percent of GDP</v>
          </cell>
          <cell r="E130" t="str">
            <v>Source: Central Bank Latest actual data: 2011 National accounts manual used: SNA 1993 GDP valuation: Market prices Start/end months of reporting year: January/December Base year: 1994 Chain-weighted: No Primary domestic currency: Peruvian nuevos soles Data last updated: 03/2012</v>
          </cell>
          <cell r="F130">
            <v>29.861000000000001</v>
          </cell>
          <cell r="G130">
            <v>28.367000000000001</v>
          </cell>
          <cell r="H130">
            <v>30.321999999999999</v>
          </cell>
          <cell r="I130">
            <v>23.035</v>
          </cell>
          <cell r="J130">
            <v>24.582999999999998</v>
          </cell>
          <cell r="K130">
            <v>23.521999999999998</v>
          </cell>
          <cell r="L130">
            <v>19.498000000000001</v>
          </cell>
          <cell r="M130">
            <v>20.195</v>
          </cell>
          <cell r="N130">
            <v>22.620999999999999</v>
          </cell>
          <cell r="O130">
            <v>21.332999999999998</v>
          </cell>
          <cell r="P130">
            <v>18.402000000000001</v>
          </cell>
          <cell r="Q130">
            <v>15.032</v>
          </cell>
          <cell r="R130">
            <v>11.977</v>
          </cell>
          <cell r="S130">
            <v>12.234999999999999</v>
          </cell>
          <cell r="T130">
            <v>16.228999999999999</v>
          </cell>
          <cell r="U130">
            <v>16.192</v>
          </cell>
          <cell r="V130">
            <v>16.297000000000001</v>
          </cell>
          <cell r="W130">
            <v>18.396000000000001</v>
          </cell>
          <cell r="X130">
            <v>17.731000000000002</v>
          </cell>
          <cell r="Y130">
            <v>18.417000000000002</v>
          </cell>
          <cell r="Z130">
            <v>17.265000000000001</v>
          </cell>
          <cell r="AA130">
            <v>16.535</v>
          </cell>
          <cell r="AB130">
            <v>16.446999999999999</v>
          </cell>
          <cell r="AC130">
            <v>16.882999999999999</v>
          </cell>
          <cell r="AD130">
            <v>17.933</v>
          </cell>
          <cell r="AE130">
            <v>19.335999999999999</v>
          </cell>
          <cell r="AF130">
            <v>23.155000000000001</v>
          </cell>
          <cell r="AG130">
            <v>24.204000000000001</v>
          </cell>
          <cell r="AH130">
            <v>22.664999999999999</v>
          </cell>
          <cell r="AI130">
            <v>20.873999999999999</v>
          </cell>
          <cell r="AJ130">
            <v>23.687000000000001</v>
          </cell>
          <cell r="AK130">
            <v>24.274000000000001</v>
          </cell>
          <cell r="AL130">
            <v>23.271000000000001</v>
          </cell>
          <cell r="AM130">
            <v>23.672999999999998</v>
          </cell>
          <cell r="AN130">
            <v>23.268000000000001</v>
          </cell>
          <cell r="AO130">
            <v>23.286999999999999</v>
          </cell>
          <cell r="AP130">
            <v>23.39</v>
          </cell>
          <cell r="AQ130">
            <v>23.463999999999999</v>
          </cell>
          <cell r="AR130">
            <v>18.371181818181821</v>
          </cell>
        </row>
        <row r="131">
          <cell r="A131" t="str">
            <v>Philippines</v>
          </cell>
          <cell r="B131" t="str">
            <v>Gross national savings</v>
          </cell>
          <cell r="C131" t="str">
            <v>Percent of GDP</v>
          </cell>
          <cell r="E131" t="str">
            <v>Source: CEIC Latest actual data: 2011 National accounts manual used: SNA 1993 GDP valuation: Market prices Start/end months of reporting year: January/December Base year: 2000 Chain-weighted: No Primary domestic currency: Philippine pesos Data last updated: 03/2012</v>
          </cell>
          <cell r="F131">
            <v>17.651</v>
          </cell>
          <cell r="G131">
            <v>19.553999999999998</v>
          </cell>
          <cell r="H131">
            <v>17.370999999999999</v>
          </cell>
          <cell r="I131">
            <v>19.204000000000001</v>
          </cell>
          <cell r="J131">
            <v>16.013999999999999</v>
          </cell>
          <cell r="K131">
            <v>13.776999999999999</v>
          </cell>
          <cell r="L131">
            <v>17.312999999999999</v>
          </cell>
          <cell r="M131">
            <v>15.083</v>
          </cell>
          <cell r="N131">
            <v>16.047999999999998</v>
          </cell>
          <cell r="O131">
            <v>16.920999999999999</v>
          </cell>
          <cell r="P131">
            <v>16.832999999999998</v>
          </cell>
          <cell r="Q131">
            <v>16.262</v>
          </cell>
          <cell r="R131">
            <v>17.562999999999999</v>
          </cell>
          <cell r="S131">
            <v>16.594999999999999</v>
          </cell>
          <cell r="T131">
            <v>17.550999999999998</v>
          </cell>
          <cell r="U131">
            <v>16.071999999999999</v>
          </cell>
          <cell r="V131">
            <v>17.469000000000001</v>
          </cell>
          <cell r="W131">
            <v>17.616</v>
          </cell>
          <cell r="X131">
            <v>25.478000000000002</v>
          </cell>
          <cell r="Y131">
            <v>15.494</v>
          </cell>
          <cell r="Z131">
            <v>15.618</v>
          </cell>
          <cell r="AA131">
            <v>19.847000000000001</v>
          </cell>
          <cell r="AB131">
            <v>24.123999999999999</v>
          </cell>
          <cell r="AC131">
            <v>23.32</v>
          </cell>
          <cell r="AD131">
            <v>23.39</v>
          </cell>
          <cell r="AE131">
            <v>23.471</v>
          </cell>
          <cell r="AF131">
            <v>22.379000000000001</v>
          </cell>
          <cell r="AG131">
            <v>22.099</v>
          </cell>
          <cell r="AH131">
            <v>21.376999999999999</v>
          </cell>
          <cell r="AI131">
            <v>22.146000000000001</v>
          </cell>
          <cell r="AJ131">
            <v>25.012</v>
          </cell>
          <cell r="AK131">
            <v>24.553999999999998</v>
          </cell>
          <cell r="AL131">
            <v>21.695</v>
          </cell>
          <cell r="AM131">
            <v>21.875</v>
          </cell>
          <cell r="AN131">
            <v>22.184999999999999</v>
          </cell>
          <cell r="AO131">
            <v>22.600999999999999</v>
          </cell>
          <cell r="AP131">
            <v>22.777000000000001</v>
          </cell>
          <cell r="AQ131">
            <v>23.013999999999999</v>
          </cell>
          <cell r="AR131">
            <v>20.19409090909091</v>
          </cell>
        </row>
        <row r="132">
          <cell r="A132" t="str">
            <v>Poland</v>
          </cell>
          <cell r="B132" t="str">
            <v>Gross national savings</v>
          </cell>
          <cell r="C132" t="str">
            <v>Percent of GDP</v>
          </cell>
          <cell r="E132" t="str">
            <v>Source: National Statistical Office Latest actual data: 2011 Notes: Data prior to 1995 cannot be confirmed by national sources at this time. National accounts manual used: GDP valuation: Market prices Start/end months of reporting year: January/December Base year: 2005 Chain-weighted: Yes, from 1995 Primary domestic currency: Polish zlotys Data last updated: 03/2012</v>
          </cell>
          <cell r="F132">
            <v>30.954999999999998</v>
          </cell>
          <cell r="G132">
            <v>23.428000000000001</v>
          </cell>
          <cell r="H132">
            <v>28.539000000000001</v>
          </cell>
          <cell r="I132">
            <v>24.821999999999999</v>
          </cell>
          <cell r="J132">
            <v>21.669</v>
          </cell>
          <cell r="K132">
            <v>22.401</v>
          </cell>
          <cell r="L132">
            <v>18.277999999999999</v>
          </cell>
          <cell r="M132">
            <v>17.849</v>
          </cell>
          <cell r="N132">
            <v>21.39</v>
          </cell>
          <cell r="O132">
            <v>21.763000000000002</v>
          </cell>
          <cell r="P132">
            <v>26.92</v>
          </cell>
          <cell r="Q132">
            <v>16.477</v>
          </cell>
          <cell r="R132">
            <v>13.362</v>
          </cell>
          <cell r="S132">
            <v>11.215</v>
          </cell>
          <cell r="T132">
            <v>20.721</v>
          </cell>
          <cell r="U132">
            <v>19.329999999999998</v>
          </cell>
          <cell r="V132">
            <v>18.792000000000002</v>
          </cell>
          <cell r="W132">
            <v>19.773</v>
          </cell>
          <cell r="X132">
            <v>21.048999999999999</v>
          </cell>
          <cell r="Y132">
            <v>17.817</v>
          </cell>
          <cell r="Z132">
            <v>18.811</v>
          </cell>
          <cell r="AA132">
            <v>17.648</v>
          </cell>
          <cell r="AB132">
            <v>15.827</v>
          </cell>
          <cell r="AC132">
            <v>16.218</v>
          </cell>
          <cell r="AD132">
            <v>14.829000000000001</v>
          </cell>
          <cell r="AE132">
            <v>16.884</v>
          </cell>
          <cell r="AF132">
            <v>17.204999999999998</v>
          </cell>
          <cell r="AG132">
            <v>18.213999999999999</v>
          </cell>
          <cell r="AH132">
            <v>17.297999999999998</v>
          </cell>
          <cell r="AI132">
            <v>16.38</v>
          </cell>
          <cell r="AJ132">
            <v>16.292999999999999</v>
          </cell>
          <cell r="AK132">
            <v>17.48</v>
          </cell>
          <cell r="AL132">
            <v>17.491</v>
          </cell>
          <cell r="AM132">
            <v>17.847000000000001</v>
          </cell>
          <cell r="AN132">
            <v>18.422000000000001</v>
          </cell>
          <cell r="AO132">
            <v>19.202999999999999</v>
          </cell>
          <cell r="AP132">
            <v>19.989999999999998</v>
          </cell>
          <cell r="AQ132">
            <v>20.72</v>
          </cell>
          <cell r="AR132">
            <v>17.661045454545455</v>
          </cell>
        </row>
        <row r="133">
          <cell r="A133" t="str">
            <v>Portugal</v>
          </cell>
          <cell r="B133" t="str">
            <v>Gross national savings</v>
          </cell>
          <cell r="C133" t="str">
            <v>Percent of GDP</v>
          </cell>
          <cell r="E133" t="str">
            <v>Source: National Statistical Office Latest actual data: 2010 GDP valuation: Market prices Base year: 2006 Chain-weighted: Yes, from 1980 Primary domestic currency: Euros Data last updated: 03/2012</v>
          </cell>
          <cell r="F133">
            <v>31.103000000000002</v>
          </cell>
          <cell r="G133">
            <v>21.305</v>
          </cell>
          <cell r="H133">
            <v>25.166</v>
          </cell>
          <cell r="I133">
            <v>24.701000000000001</v>
          </cell>
          <cell r="J133">
            <v>23.199000000000002</v>
          </cell>
          <cell r="K133">
            <v>25.827999999999999</v>
          </cell>
          <cell r="L133">
            <v>27.138999999999999</v>
          </cell>
          <cell r="M133">
            <v>29.192</v>
          </cell>
          <cell r="N133">
            <v>27.908999999999999</v>
          </cell>
          <cell r="O133">
            <v>28.353000000000002</v>
          </cell>
          <cell r="P133">
            <v>28.402000000000001</v>
          </cell>
          <cell r="Q133">
            <v>24.768000000000001</v>
          </cell>
          <cell r="R133">
            <v>25.486000000000001</v>
          </cell>
          <cell r="S133">
            <v>22.806000000000001</v>
          </cell>
          <cell r="T133">
            <v>21.021999999999998</v>
          </cell>
          <cell r="U133">
            <v>22.465</v>
          </cell>
          <cell r="V133">
            <v>19.803000000000001</v>
          </cell>
          <cell r="W133">
            <v>20.09</v>
          </cell>
          <cell r="X133">
            <v>20.513999999999999</v>
          </cell>
          <cell r="Y133">
            <v>19.814</v>
          </cell>
          <cell r="Z133">
            <v>17.731999999999999</v>
          </cell>
          <cell r="AA133">
            <v>17.117999999999999</v>
          </cell>
          <cell r="AB133">
            <v>17.228000000000002</v>
          </cell>
          <cell r="AC133">
            <v>16.800999999999998</v>
          </cell>
          <cell r="AD133">
            <v>15.717000000000001</v>
          </cell>
          <cell r="AE133">
            <v>13.233000000000001</v>
          </cell>
          <cell r="AF133">
            <v>12.323</v>
          </cell>
          <cell r="AG133">
            <v>12.664999999999999</v>
          </cell>
          <cell r="AH133">
            <v>10.552</v>
          </cell>
          <cell r="AI133">
            <v>9.4160000000000004</v>
          </cell>
          <cell r="AJ133">
            <v>9.9450000000000003</v>
          </cell>
          <cell r="AK133">
            <v>11.586</v>
          </cell>
          <cell r="AL133">
            <v>12.205</v>
          </cell>
          <cell r="AM133">
            <v>12.983000000000001</v>
          </cell>
          <cell r="AN133">
            <v>13.798</v>
          </cell>
          <cell r="AO133">
            <v>14.279</v>
          </cell>
          <cell r="AP133">
            <v>14.849</v>
          </cell>
          <cell r="AQ133">
            <v>15.095000000000001</v>
          </cell>
          <cell r="AR133">
            <v>17.703909090909093</v>
          </cell>
        </row>
        <row r="134">
          <cell r="A134" t="str">
            <v>Qatar</v>
          </cell>
          <cell r="B134" t="str">
            <v>Gross national savings</v>
          </cell>
          <cell r="C134" t="str">
            <v>Percent of GDP</v>
          </cell>
          <cell r="E134" t="str">
            <v>Source: IMF Staff. Qatar Statistics Authority Latest actual data: 2011 National accounts manual used: SNA 1993 GDP valuation: Market prices Start/end months of reporting year: January/December Base year: 2007 Chain-weighted: No Primary domestic currency: Qatar riyals Data last updated: 03/2012</v>
          </cell>
          <cell r="F134">
            <v>51.66</v>
          </cell>
          <cell r="G134">
            <v>45.89</v>
          </cell>
          <cell r="H134">
            <v>34.847000000000001</v>
          </cell>
          <cell r="I134">
            <v>25.454000000000001</v>
          </cell>
          <cell r="J134">
            <v>41.48</v>
          </cell>
          <cell r="K134">
            <v>30.408999999999999</v>
          </cell>
          <cell r="L134">
            <v>13.942</v>
          </cell>
          <cell r="M134">
            <v>16.137</v>
          </cell>
          <cell r="N134">
            <v>14.864000000000001</v>
          </cell>
          <cell r="O134">
            <v>21.643999999999998</v>
          </cell>
          <cell r="P134">
            <v>13.428000000000001</v>
          </cell>
          <cell r="Q134">
            <v>7.0970000000000004</v>
          </cell>
          <cell r="R134">
            <v>6.9580000000000002</v>
          </cell>
          <cell r="S134">
            <v>4.2320000000000002</v>
          </cell>
          <cell r="T134">
            <v>6.9859999999999998</v>
          </cell>
          <cell r="U134">
            <v>-1.0029999999999999</v>
          </cell>
          <cell r="V134">
            <v>8.2040000000000006</v>
          </cell>
          <cell r="W134">
            <v>16.597999999999999</v>
          </cell>
          <cell r="X134">
            <v>13.263999999999999</v>
          </cell>
          <cell r="Y134">
            <v>31.36</v>
          </cell>
          <cell r="Z134">
            <v>43.393000000000001</v>
          </cell>
          <cell r="AA134">
            <v>56.442999999999998</v>
          </cell>
          <cell r="AB134">
            <v>54.588000000000001</v>
          </cell>
          <cell r="AC134">
            <v>60.131999999999998</v>
          </cell>
          <cell r="AD134">
            <v>55.756</v>
          </cell>
          <cell r="AE134">
            <v>63.716000000000001</v>
          </cell>
          <cell r="AF134">
            <v>59.305</v>
          </cell>
          <cell r="AG134">
            <v>59.121000000000002</v>
          </cell>
          <cell r="AH134">
            <v>58.100999999999999</v>
          </cell>
          <cell r="AI134">
            <v>46.213000000000001</v>
          </cell>
          <cell r="AJ134">
            <v>56.747999999999998</v>
          </cell>
          <cell r="AK134">
            <v>54.268999999999998</v>
          </cell>
          <cell r="AL134">
            <v>56.643999999999998</v>
          </cell>
          <cell r="AM134">
            <v>55.85</v>
          </cell>
          <cell r="AN134">
            <v>50.783999999999999</v>
          </cell>
          <cell r="AO134">
            <v>44.951000000000001</v>
          </cell>
          <cell r="AP134">
            <v>39.942</v>
          </cell>
          <cell r="AQ134">
            <v>36.679000000000002</v>
          </cell>
          <cell r="AR134">
            <v>35.223136363636371</v>
          </cell>
        </row>
        <row r="135">
          <cell r="A135" t="str">
            <v>Romania</v>
          </cell>
          <cell r="B135" t="str">
            <v>Gross national savings</v>
          </cell>
          <cell r="C135" t="str">
            <v>Percent of GDP</v>
          </cell>
          <cell r="E135" t="str">
            <v>Source: Source: Eurostat. Minor differences between National Statistical Office and Eurostat. Eurostat data is fully additive. Source provides previous year volume indices. Staff calculate real GDP based on chain-linked GDP deflators. Latest actual data: 2010. Preliminary. National accounts manual used: ESA 1995 GDP valuation: Market prices Start/end months of reporting year: January/December Chain-weighted: Yes, from 2000 Primary domestic currency: Romanian lei Data last updated: 03/2012</v>
          </cell>
          <cell r="F135">
            <v>16.341999999999999</v>
          </cell>
          <cell r="G135">
            <v>16.913</v>
          </cell>
          <cell r="H135">
            <v>19.643000000000001</v>
          </cell>
          <cell r="I135">
            <v>20.666</v>
          </cell>
          <cell r="J135">
            <v>21.875</v>
          </cell>
          <cell r="K135">
            <v>33.018999999999998</v>
          </cell>
          <cell r="L135">
            <v>34.390999999999998</v>
          </cell>
          <cell r="M135">
            <v>31.827000000000002</v>
          </cell>
          <cell r="N135">
            <v>28.39</v>
          </cell>
          <cell r="O135">
            <v>26.774999999999999</v>
          </cell>
          <cell r="P135">
            <v>25.501999999999999</v>
          </cell>
          <cell r="Q135">
            <v>23.574999999999999</v>
          </cell>
          <cell r="R135">
            <v>23.652000000000001</v>
          </cell>
          <cell r="S135">
            <v>24.228000000000002</v>
          </cell>
          <cell r="T135">
            <v>23.093</v>
          </cell>
          <cell r="U135">
            <v>19.010999999999999</v>
          </cell>
          <cell r="V135">
            <v>18.46</v>
          </cell>
          <cell r="W135">
            <v>14.509</v>
          </cell>
          <cell r="X135">
            <v>10.68</v>
          </cell>
          <cell r="Y135">
            <v>11.933</v>
          </cell>
          <cell r="Z135">
            <v>19.373999999999999</v>
          </cell>
          <cell r="AA135">
            <v>17.821999999999999</v>
          </cell>
          <cell r="AB135">
            <v>18.664999999999999</v>
          </cell>
          <cell r="AC135">
            <v>16.146999999999998</v>
          </cell>
          <cell r="AD135">
            <v>15.315</v>
          </cell>
          <cell r="AE135">
            <v>14.654999999999999</v>
          </cell>
          <cell r="AF135">
            <v>16.076000000000001</v>
          </cell>
          <cell r="AG135">
            <v>17.568000000000001</v>
          </cell>
          <cell r="AH135">
            <v>19.702000000000002</v>
          </cell>
          <cell r="AI135">
            <v>21.216000000000001</v>
          </cell>
          <cell r="AJ135">
            <v>20.387</v>
          </cell>
          <cell r="AK135">
            <v>24.646999999999998</v>
          </cell>
          <cell r="AL135">
            <v>25.724</v>
          </cell>
          <cell r="AM135">
            <v>26.265999999999998</v>
          </cell>
          <cell r="AN135">
            <v>26.690999999999999</v>
          </cell>
          <cell r="AO135">
            <v>27.030999999999999</v>
          </cell>
          <cell r="AP135">
            <v>27.233000000000001</v>
          </cell>
          <cell r="AQ135">
            <v>27.535</v>
          </cell>
          <cell r="AR135">
            <v>18.918954545454543</v>
          </cell>
        </row>
        <row r="136">
          <cell r="A136" t="str">
            <v>Russia</v>
          </cell>
          <cell r="B136" t="str">
            <v>Gross national savings</v>
          </cell>
          <cell r="C136" t="str">
            <v>Percent of GDP</v>
          </cell>
          <cell r="E136" t="str">
            <v>Source: National Statistical Office Latest actual data: 2011 Notes: Gross capital formation includes statistical discrepancy. GDP valuation: Market prices Base year: Reference year for the chain-linking is 2003. The data are derived by re-referencing the chained level series to 2009. Chain-weighted: Yes, from 1995 Primary domestic currency: Russian rubles Data last updated: 03/2012</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v>37.642000000000003</v>
          </cell>
          <cell r="S136">
            <v>30.015000000000001</v>
          </cell>
          <cell r="T136">
            <v>29.167999999999999</v>
          </cell>
          <cell r="U136">
            <v>27.661000000000001</v>
          </cell>
          <cell r="V136">
            <v>27.029</v>
          </cell>
          <cell r="W136">
            <v>21.957000000000001</v>
          </cell>
          <cell r="X136">
            <v>17.209</v>
          </cell>
          <cell r="Y136">
            <v>27.395</v>
          </cell>
          <cell r="Z136">
            <v>36.729999999999997</v>
          </cell>
          <cell r="AA136">
            <v>32.570999999999998</v>
          </cell>
          <cell r="AB136">
            <v>28.471</v>
          </cell>
          <cell r="AC136">
            <v>28.274000000000001</v>
          </cell>
          <cell r="AD136">
            <v>30.404</v>
          </cell>
          <cell r="AE136">
            <v>30.550999999999998</v>
          </cell>
          <cell r="AF136">
            <v>30.65</v>
          </cell>
          <cell r="AG136">
            <v>31.286000000000001</v>
          </cell>
          <cell r="AH136">
            <v>30.326000000000001</v>
          </cell>
          <cell r="AI136">
            <v>21.047999999999998</v>
          </cell>
          <cell r="AJ136">
            <v>25.399000000000001</v>
          </cell>
          <cell r="AK136">
            <v>28.625</v>
          </cell>
          <cell r="AL136">
            <v>28.402999999999999</v>
          </cell>
          <cell r="AM136">
            <v>28.349</v>
          </cell>
          <cell r="AN136">
            <v>27.050999999999998</v>
          </cell>
          <cell r="AO136">
            <v>26.114999999999998</v>
          </cell>
          <cell r="AP136">
            <v>25.597999999999999</v>
          </cell>
          <cell r="AQ136">
            <v>24.890999999999998</v>
          </cell>
          <cell r="AR136">
            <v>28.620549999999998</v>
          </cell>
        </row>
        <row r="137">
          <cell r="A137" t="str">
            <v>Rwanda</v>
          </cell>
          <cell r="B137" t="str">
            <v>Gross national savings</v>
          </cell>
          <cell r="C137" t="str">
            <v>Percent of GDP</v>
          </cell>
          <cell r="E137" t="str">
            <v>Source: Ministry of Finance Latest actual data: 2010 National accounts manual used: SNA 1993 GDP valuation: Market prices Start/end months of reporting year: January/December Base year: 2000 Chain-weighted: No Primary domestic currency: Rwanda francs Data last updated: 02/2012</v>
          </cell>
          <cell r="F137">
            <v>9.1449999999999996</v>
          </cell>
          <cell r="G137">
            <v>8.1920000000000002</v>
          </cell>
          <cell r="H137">
            <v>11.154</v>
          </cell>
          <cell r="I137">
            <v>9.8309999999999995</v>
          </cell>
          <cell r="J137">
            <v>13.343999999999999</v>
          </cell>
          <cell r="K137">
            <v>12.3</v>
          </cell>
          <cell r="L137">
            <v>11.105</v>
          </cell>
          <cell r="M137">
            <v>7.8789999999999996</v>
          </cell>
          <cell r="N137">
            <v>7.6120000000000001</v>
          </cell>
          <cell r="O137">
            <v>6.0609999999999999</v>
          </cell>
          <cell r="P137">
            <v>3.726</v>
          </cell>
          <cell r="Q137">
            <v>2.1259999999999999</v>
          </cell>
          <cell r="R137">
            <v>5.9960000000000004</v>
          </cell>
          <cell r="S137">
            <v>6.5330000000000004</v>
          </cell>
          <cell r="T137">
            <v>5.569</v>
          </cell>
          <cell r="U137">
            <v>11.085000000000001</v>
          </cell>
          <cell r="V137">
            <v>8.3130000000000006</v>
          </cell>
          <cell r="W137">
            <v>5.9279999999999999</v>
          </cell>
          <cell r="X137">
            <v>8.27</v>
          </cell>
          <cell r="Y137">
            <v>11.957000000000001</v>
          </cell>
          <cell r="Z137">
            <v>15.045</v>
          </cell>
          <cell r="AA137">
            <v>16.434999999999999</v>
          </cell>
          <cell r="AB137">
            <v>15.561999999999999</v>
          </cell>
          <cell r="AC137">
            <v>15.932</v>
          </cell>
          <cell r="AD137">
            <v>21.757000000000001</v>
          </cell>
          <cell r="AE137">
            <v>21.940999999999999</v>
          </cell>
          <cell r="AF137">
            <v>15.394</v>
          </cell>
          <cell r="AG137">
            <v>17.975999999999999</v>
          </cell>
          <cell r="AH137">
            <v>18.634</v>
          </cell>
          <cell r="AI137">
            <v>15.026</v>
          </cell>
          <cell r="AJ137">
            <v>15.888999999999999</v>
          </cell>
          <cell r="AK137">
            <v>14.938000000000001</v>
          </cell>
          <cell r="AL137">
            <v>12.61</v>
          </cell>
          <cell r="AM137">
            <v>15.035</v>
          </cell>
          <cell r="AN137">
            <v>17.835999999999999</v>
          </cell>
          <cell r="AO137">
            <v>19.173999999999999</v>
          </cell>
          <cell r="AP137">
            <v>20.297000000000001</v>
          </cell>
          <cell r="AQ137">
            <v>20.558</v>
          </cell>
          <cell r="AR137">
            <v>12.456</v>
          </cell>
        </row>
        <row r="138">
          <cell r="A138" t="str">
            <v>Samoa</v>
          </cell>
          <cell r="B138" t="str">
            <v>Gross national savings</v>
          </cell>
          <cell r="C138" t="str">
            <v>Percent of GDP</v>
          </cell>
        </row>
        <row r="139">
          <cell r="A139" t="str">
            <v>São Tomé and Príncipe</v>
          </cell>
          <cell r="B139" t="str">
            <v>Gross national savings</v>
          </cell>
          <cell r="C139" t="str">
            <v>Percent of GDP</v>
          </cell>
          <cell r="E139" t="str">
            <v>Source: National Statistical Office. Instituto Nacional de Estatistica de Sao Tome &amp; Principe. Latest actual data: 2010 Notes: There is a break in the series for 2001 onwards due to revision in GDP data. National accounts manual used: SNA 1993 GDP valuation: Market prices Start/end months of reporting year: January/December Base year: 2000 Chain-weighted: No Primary domestic currency: São Tomé and Príncipe dobras Data last updated: 04/2012</v>
          </cell>
          <cell r="F139" t="str">
            <v>n/a</v>
          </cell>
          <cell r="G139" t="str">
            <v>n/a</v>
          </cell>
          <cell r="H139" t="str">
            <v>n/a</v>
          </cell>
          <cell r="I139" t="str">
            <v>n/a</v>
          </cell>
          <cell r="J139" t="str">
            <v>n/a</v>
          </cell>
          <cell r="K139" t="str">
            <v>n/a</v>
          </cell>
          <cell r="L139" t="str">
            <v>n/a</v>
          </cell>
          <cell r="M139" t="str">
            <v>n/a</v>
          </cell>
          <cell r="N139" t="str">
            <v>n/a</v>
          </cell>
          <cell r="O139" t="str">
            <v>n/a</v>
          </cell>
          <cell r="P139" t="str">
            <v>n/a</v>
          </cell>
          <cell r="Q139" t="str">
            <v>n/a</v>
          </cell>
          <cell r="R139" t="str">
            <v>n/a</v>
          </cell>
          <cell r="S139" t="str">
            <v>n/a</v>
          </cell>
          <cell r="T139" t="str">
            <v>n/a</v>
          </cell>
          <cell r="U139" t="str">
            <v>n/a</v>
          </cell>
          <cell r="V139" t="str">
            <v>n/a</v>
          </cell>
          <cell r="W139" t="str">
            <v>n/a</v>
          </cell>
          <cell r="X139" t="str">
            <v>n/a</v>
          </cell>
          <cell r="Y139" t="str">
            <v>n/a</v>
          </cell>
          <cell r="Z139">
            <v>8.6319999999999997</v>
          </cell>
          <cell r="AA139">
            <v>13.565</v>
          </cell>
          <cell r="AB139">
            <v>22.565000000000001</v>
          </cell>
          <cell r="AC139">
            <v>29.433</v>
          </cell>
          <cell r="AD139">
            <v>27.547999999999998</v>
          </cell>
          <cell r="AE139">
            <v>64.629000000000005</v>
          </cell>
          <cell r="AF139">
            <v>13.868</v>
          </cell>
          <cell r="AG139">
            <v>23.693999999999999</v>
          </cell>
          <cell r="AH139">
            <v>7.41</v>
          </cell>
          <cell r="AI139">
            <v>23.134</v>
          </cell>
          <cell r="AJ139">
            <v>14.294</v>
          </cell>
          <cell r="AK139">
            <v>14.949</v>
          </cell>
          <cell r="AL139">
            <v>10.11</v>
          </cell>
          <cell r="AM139">
            <v>1.5940000000000001</v>
          </cell>
          <cell r="AN139">
            <v>2.2269999999999999</v>
          </cell>
          <cell r="AO139">
            <v>31.974</v>
          </cell>
          <cell r="AP139">
            <v>28.327999999999999</v>
          </cell>
          <cell r="AQ139">
            <v>29.52</v>
          </cell>
          <cell r="AR139">
            <v>21.976749999999999</v>
          </cell>
        </row>
        <row r="140">
          <cell r="A140" t="str">
            <v>Saudi Arabia</v>
          </cell>
          <cell r="B140" t="str">
            <v>Gross national savings</v>
          </cell>
          <cell r="C140" t="str">
            <v>Percent of GDP</v>
          </cell>
          <cell r="E140" t="str">
            <v>Source: National Statistical Office. Central Department of Statistics (CDS), Ministry of Economy and Planning. Latest actual data: 2011 National accounts manual used: SNA 1993 GDP valuation: Factor costs Start/end months of reporting year: January/December Base year: 1999 Chain-weighted: No Primary domestic currency: Saudi Arabian riyals Data last updated: 03/2012</v>
          </cell>
          <cell r="F140">
            <v>46.195</v>
          </cell>
          <cell r="G140">
            <v>42.66</v>
          </cell>
          <cell r="H140">
            <v>25.716999999999999</v>
          </cell>
          <cell r="I140">
            <v>8.7680000000000007</v>
          </cell>
          <cell r="J140">
            <v>12.193</v>
          </cell>
          <cell r="K140">
            <v>5.0069999999999997</v>
          </cell>
          <cell r="L140">
            <v>3.15</v>
          </cell>
          <cell r="M140">
            <v>4.899</v>
          </cell>
          <cell r="N140">
            <v>9.6460000000000008</v>
          </cell>
          <cell r="O140">
            <v>8.4770000000000003</v>
          </cell>
          <cell r="P140">
            <v>11.512</v>
          </cell>
          <cell r="Q140">
            <v>-1.56</v>
          </cell>
          <cell r="R140">
            <v>9.4009999999999998</v>
          </cell>
          <cell r="S140">
            <v>11.525</v>
          </cell>
          <cell r="T140">
            <v>12.047000000000001</v>
          </cell>
          <cell r="U140">
            <v>16.053000000000001</v>
          </cell>
          <cell r="V140">
            <v>18.527999999999999</v>
          </cell>
          <cell r="W140">
            <v>18.484999999999999</v>
          </cell>
          <cell r="X140">
            <v>13.342000000000001</v>
          </cell>
          <cell r="Y140">
            <v>21.337</v>
          </cell>
          <cell r="Z140">
            <v>26.256</v>
          </cell>
          <cell r="AA140">
            <v>23.939</v>
          </cell>
          <cell r="AB140">
            <v>25.917999999999999</v>
          </cell>
          <cell r="AC140">
            <v>32.844000000000001</v>
          </cell>
          <cell r="AD140">
            <v>39.799999999999997</v>
          </cell>
          <cell r="AE140">
            <v>46.716000000000001</v>
          </cell>
          <cell r="AF140">
            <v>46.447000000000003</v>
          </cell>
          <cell r="AG140">
            <v>44.750999999999998</v>
          </cell>
          <cell r="AH140">
            <v>50.494</v>
          </cell>
          <cell r="AI140">
            <v>31.027999999999999</v>
          </cell>
          <cell r="AJ140">
            <v>37.606999999999999</v>
          </cell>
          <cell r="AK140">
            <v>43.036000000000001</v>
          </cell>
          <cell r="AL140">
            <v>47.850999999999999</v>
          </cell>
          <cell r="AM140">
            <v>45.216000000000001</v>
          </cell>
          <cell r="AN140">
            <v>43.161000000000001</v>
          </cell>
          <cell r="AO140">
            <v>41.304000000000002</v>
          </cell>
          <cell r="AP140">
            <v>40.430999999999997</v>
          </cell>
          <cell r="AQ140">
            <v>40.057000000000002</v>
          </cell>
          <cell r="AR140">
            <v>26.341181818181813</v>
          </cell>
        </row>
        <row r="141">
          <cell r="A141" t="str">
            <v>Senegal</v>
          </cell>
          <cell r="B141" t="str">
            <v>Gross national savings</v>
          </cell>
          <cell r="C141" t="str">
            <v>Percent of GDP</v>
          </cell>
          <cell r="E141" t="str">
            <v>Source: National Statistical Office Latest actual data: 2011 National accounts manual used: SNA 1993 GDP valuation: Market prices Start/end months of reporting year: January/December Base year: 2000 Chain-weighted: No Primary domestic currency: CFA francs Data last updated: 03/2012</v>
          </cell>
          <cell r="F141">
            <v>4.2690000000000001</v>
          </cell>
          <cell r="G141">
            <v>10.676</v>
          </cell>
          <cell r="H141">
            <v>10.036</v>
          </cell>
          <cell r="I141">
            <v>8.9719999999999995</v>
          </cell>
          <cell r="J141">
            <v>9.3160000000000007</v>
          </cell>
          <cell r="K141">
            <v>8.0190000000000001</v>
          </cell>
          <cell r="L141">
            <v>5.319</v>
          </cell>
          <cell r="M141">
            <v>8.5980000000000008</v>
          </cell>
          <cell r="N141">
            <v>2.6059999999999999</v>
          </cell>
          <cell r="O141">
            <v>1.591</v>
          </cell>
          <cell r="P141">
            <v>1.3660000000000001</v>
          </cell>
          <cell r="Q141">
            <v>2.7</v>
          </cell>
          <cell r="R141">
            <v>4.8250000000000002</v>
          </cell>
          <cell r="S141">
            <v>2.7879999999999998</v>
          </cell>
          <cell r="T141">
            <v>7.851</v>
          </cell>
          <cell r="U141">
            <v>9.5649999999999995</v>
          </cell>
          <cell r="V141">
            <v>10.467000000000001</v>
          </cell>
          <cell r="W141">
            <v>13.186999999999999</v>
          </cell>
          <cell r="X141">
            <v>13.51</v>
          </cell>
          <cell r="Y141">
            <v>14.734</v>
          </cell>
          <cell r="Z141">
            <v>14.555999999999999</v>
          </cell>
          <cell r="AA141">
            <v>14.795999999999999</v>
          </cell>
          <cell r="AB141">
            <v>12.901</v>
          </cell>
          <cell r="AC141">
            <v>19.510000000000002</v>
          </cell>
          <cell r="AD141">
            <v>19.117999999999999</v>
          </cell>
          <cell r="AE141">
            <v>19.643999999999998</v>
          </cell>
          <cell r="AF141">
            <v>18.957000000000001</v>
          </cell>
          <cell r="AG141">
            <v>22.361999999999998</v>
          </cell>
          <cell r="AH141">
            <v>19.693999999999999</v>
          </cell>
          <cell r="AI141">
            <v>22.622</v>
          </cell>
          <cell r="AJ141">
            <v>23.613</v>
          </cell>
          <cell r="AK141">
            <v>20.864999999999998</v>
          </cell>
          <cell r="AL141">
            <v>20.846</v>
          </cell>
          <cell r="AM141">
            <v>20.003</v>
          </cell>
          <cell r="AN141">
            <v>21.756</v>
          </cell>
          <cell r="AO141">
            <v>22.693000000000001</v>
          </cell>
          <cell r="AP141">
            <v>23.253</v>
          </cell>
          <cell r="AQ141">
            <v>23.527000000000001</v>
          </cell>
          <cell r="AR141">
            <v>14.074136363636363</v>
          </cell>
        </row>
        <row r="142">
          <cell r="A142" t="str">
            <v>Serbia</v>
          </cell>
          <cell r="B142" t="str">
            <v>Gross national savings</v>
          </cell>
          <cell r="C142" t="str">
            <v>Percent of GDP</v>
          </cell>
          <cell r="E142" t="str">
            <v>Source: National Statistical Office. Serbian Statistical Office Latest actual data: 2010 National accounts manual used: SNA 1993. ESA-95 is also used. GDP valuation: Market prices Start/end months of reporting year: January/December Base year: 2002 Chain-weighted: No Primary domestic currency: Serbian dinars Data last updated: 02/2012</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6.5209999999999999</v>
          </cell>
          <cell r="Y142">
            <v>6.3460000000000001</v>
          </cell>
          <cell r="Z142">
            <v>7.0149999999999997</v>
          </cell>
          <cell r="AA142">
            <v>11.385999999999999</v>
          </cell>
          <cell r="AB142">
            <v>2.8</v>
          </cell>
          <cell r="AC142">
            <v>7.2469999999999999</v>
          </cell>
          <cell r="AD142">
            <v>16.085000000000001</v>
          </cell>
          <cell r="AE142">
            <v>14.987</v>
          </cell>
          <cell r="AF142">
            <v>13.944000000000001</v>
          </cell>
          <cell r="AG142">
            <v>12.847</v>
          </cell>
          <cell r="AH142">
            <v>8.2029999999999994</v>
          </cell>
          <cell r="AI142">
            <v>15.728999999999999</v>
          </cell>
          <cell r="AJ142">
            <v>15.509</v>
          </cell>
          <cell r="AK142">
            <v>16.085999999999999</v>
          </cell>
          <cell r="AL142">
            <v>16.420000000000002</v>
          </cell>
          <cell r="AM142">
            <v>16.366</v>
          </cell>
          <cell r="AN142">
            <v>16.599</v>
          </cell>
          <cell r="AO142">
            <v>17.619</v>
          </cell>
          <cell r="AP142">
            <v>17.719000000000001</v>
          </cell>
          <cell r="AQ142">
            <v>17.597999999999999</v>
          </cell>
          <cell r="AR142">
            <v>11.050357142857141</v>
          </cell>
        </row>
        <row r="143">
          <cell r="A143" t="str">
            <v>Seychelles</v>
          </cell>
          <cell r="B143" t="str">
            <v>Gross national savings</v>
          </cell>
          <cell r="C143" t="str">
            <v>Percent of GDP</v>
          </cell>
          <cell r="E143" t="str">
            <v>Source: National Statistical Office Latest actual data: 2009 National accounts manual used: SNA 1993 GDP valuation: Market prices Start/end months of reporting year: January/December Base year: 2006 Chain-weighted: No Primary domestic currency: Seychelles rupees Data last updated: 04/2012</v>
          </cell>
          <cell r="F143">
            <v>11.531000000000001</v>
          </cell>
          <cell r="G143">
            <v>9.5839999999999996</v>
          </cell>
          <cell r="H143">
            <v>1.208</v>
          </cell>
          <cell r="I143">
            <v>-3.4420000000000002</v>
          </cell>
          <cell r="J143">
            <v>6.976</v>
          </cell>
          <cell r="K143">
            <v>5.3780000000000001</v>
          </cell>
          <cell r="L143">
            <v>2.6339999999999999</v>
          </cell>
          <cell r="M143">
            <v>21.582999999999998</v>
          </cell>
          <cell r="N143">
            <v>20.51</v>
          </cell>
          <cell r="O143">
            <v>20.896000000000001</v>
          </cell>
          <cell r="P143">
            <v>31.759</v>
          </cell>
          <cell r="Q143">
            <v>18.431999999999999</v>
          </cell>
          <cell r="R143">
            <v>22.177</v>
          </cell>
          <cell r="S143">
            <v>17.265000000000001</v>
          </cell>
          <cell r="T143">
            <v>31.135999999999999</v>
          </cell>
          <cell r="U143">
            <v>21.606999999999999</v>
          </cell>
          <cell r="V143">
            <v>26.681999999999999</v>
          </cell>
          <cell r="W143">
            <v>17.335000000000001</v>
          </cell>
          <cell r="X143">
            <v>17.506</v>
          </cell>
          <cell r="Y143">
            <v>11.206</v>
          </cell>
          <cell r="Z143">
            <v>17.079000000000001</v>
          </cell>
          <cell r="AA143">
            <v>-2.048</v>
          </cell>
          <cell r="AB143">
            <v>12.058</v>
          </cell>
          <cell r="AC143">
            <v>9.2789999999999999</v>
          </cell>
          <cell r="AD143">
            <v>11.58</v>
          </cell>
          <cell r="AE143">
            <v>12.837</v>
          </cell>
          <cell r="AF143">
            <v>14.026999999999999</v>
          </cell>
          <cell r="AG143">
            <v>13.553000000000001</v>
          </cell>
          <cell r="AH143">
            <v>6.7389999999999999</v>
          </cell>
          <cell r="AI143">
            <v>17.504000000000001</v>
          </cell>
          <cell r="AJ143">
            <v>16.603999999999999</v>
          </cell>
          <cell r="AK143">
            <v>13.836</v>
          </cell>
          <cell r="AL143">
            <v>13.603999999999999</v>
          </cell>
          <cell r="AM143">
            <v>13.294</v>
          </cell>
          <cell r="AN143">
            <v>14.275</v>
          </cell>
          <cell r="AO143">
            <v>15.201000000000001</v>
          </cell>
          <cell r="AP143">
            <v>15.574</v>
          </cell>
          <cell r="AQ143">
            <v>16.07</v>
          </cell>
          <cell r="AR143">
            <v>16.279681818181814</v>
          </cell>
        </row>
        <row r="144">
          <cell r="A144" t="str">
            <v>Sierra Leone</v>
          </cell>
          <cell r="B144" t="str">
            <v>Gross national savings</v>
          </cell>
          <cell r="C144" t="str">
            <v>Percent of GDP</v>
          </cell>
          <cell r="E144" t="str">
            <v>Source: National Statistical Office Latest actual data: 2010 National accounts manual used: SNA 1993 GDP valuation: Market prices Start/end months of reporting year: January/December Base year: 2000 Chain-weighted: Yes, from 2010. For SLE, not from 2010 but 2012 Primary domestic currency: Sierra Leonean leones Data last updated: 03/2012</v>
          </cell>
          <cell r="F144">
            <v>3.6080000000000001</v>
          </cell>
          <cell r="G144">
            <v>1.6220000000000001</v>
          </cell>
          <cell r="H144">
            <v>2.452</v>
          </cell>
          <cell r="I144">
            <v>6.6820000000000004</v>
          </cell>
          <cell r="J144">
            <v>7.8230000000000004</v>
          </cell>
          <cell r="K144">
            <v>5.7560000000000002</v>
          </cell>
          <cell r="L144">
            <v>6.2839999999999998</v>
          </cell>
          <cell r="M144">
            <v>1.593</v>
          </cell>
          <cell r="N144">
            <v>1.0920000000000001</v>
          </cell>
          <cell r="O144">
            <v>-0.33800000000000002</v>
          </cell>
          <cell r="P144">
            <v>-6.6849999999999996</v>
          </cell>
          <cell r="Q144">
            <v>8.7159999999999993</v>
          </cell>
          <cell r="R144">
            <v>10.79</v>
          </cell>
          <cell r="S144">
            <v>-3.7509999999999999</v>
          </cell>
          <cell r="T144">
            <v>4.0389999999999997</v>
          </cell>
          <cell r="U144">
            <v>-1.157</v>
          </cell>
          <cell r="V144">
            <v>-0.68400000000000005</v>
          </cell>
          <cell r="W144">
            <v>5.8570000000000002</v>
          </cell>
          <cell r="X144">
            <v>10.573</v>
          </cell>
          <cell r="Y144">
            <v>-4.4359999999999999</v>
          </cell>
          <cell r="Z144">
            <v>-2.0249999999999999</v>
          </cell>
          <cell r="AA144">
            <v>0.57899999999999996</v>
          </cell>
          <cell r="AB144">
            <v>6.9219999999999997</v>
          </cell>
          <cell r="AC144">
            <v>9.25</v>
          </cell>
          <cell r="AD144">
            <v>4.9269999999999996</v>
          </cell>
          <cell r="AE144">
            <v>10.250999999999999</v>
          </cell>
          <cell r="AF144">
            <v>9.6579999999999995</v>
          </cell>
          <cell r="AG144">
            <v>7.742</v>
          </cell>
          <cell r="AH144">
            <v>3.2970000000000002</v>
          </cell>
          <cell r="AI144">
            <v>6.5830000000000002</v>
          </cell>
          <cell r="AJ144">
            <v>6.2880000000000003</v>
          </cell>
          <cell r="AK144">
            <v>0.72699999999999998</v>
          </cell>
          <cell r="AL144">
            <v>5.4240000000000004</v>
          </cell>
          <cell r="AM144">
            <v>5.8979999999999997</v>
          </cell>
          <cell r="AN144">
            <v>4.9480000000000004</v>
          </cell>
          <cell r="AO144">
            <v>4.8920000000000003</v>
          </cell>
          <cell r="AP144">
            <v>7.4630000000000001</v>
          </cell>
          <cell r="AQ144">
            <v>9.0909999999999993</v>
          </cell>
          <cell r="AR144">
            <v>3.9754999999999998</v>
          </cell>
        </row>
        <row r="145">
          <cell r="A145" t="str">
            <v>Singapore</v>
          </cell>
          <cell r="B145" t="str">
            <v>Gross national savings</v>
          </cell>
          <cell r="C145" t="str">
            <v>Percent of GDP</v>
          </cell>
          <cell r="E145" t="str">
            <v>Source: National Statistical Office Latest actual data: 2011 National accounts manual used: SNA 1993 GDP valuation: Market prices Start/end months of reporting year: January/December Base year: 2005 Chain-weighted: Yes, from 2005 Primary domestic currency: Singapore dollars Data last updated: 03/2012</v>
          </cell>
          <cell r="F145">
            <v>31.888000000000002</v>
          </cell>
          <cell r="G145">
            <v>34.42</v>
          </cell>
          <cell r="H145">
            <v>38.164000000000001</v>
          </cell>
          <cell r="I145">
            <v>43.223999999999997</v>
          </cell>
          <cell r="J145">
            <v>45.133000000000003</v>
          </cell>
          <cell r="K145">
            <v>41.2</v>
          </cell>
          <cell r="L145">
            <v>38.26</v>
          </cell>
          <cell r="M145">
            <v>35.637999999999998</v>
          </cell>
          <cell r="N145">
            <v>40.173999999999999</v>
          </cell>
          <cell r="O145">
            <v>43.01</v>
          </cell>
          <cell r="P145">
            <v>43.026000000000003</v>
          </cell>
          <cell r="Q145">
            <v>44.125</v>
          </cell>
          <cell r="R145">
            <v>45.951999999999998</v>
          </cell>
          <cell r="S145">
            <v>43.374000000000002</v>
          </cell>
          <cell r="T145">
            <v>47.804000000000002</v>
          </cell>
          <cell r="U145">
            <v>49.670999999999999</v>
          </cell>
          <cell r="V145">
            <v>49.009</v>
          </cell>
          <cell r="W145">
            <v>52.677999999999997</v>
          </cell>
          <cell r="X145">
            <v>51.878999999999998</v>
          </cell>
          <cell r="Y145">
            <v>48.412999999999997</v>
          </cell>
          <cell r="Z145">
            <v>43.988</v>
          </cell>
          <cell r="AA145">
            <v>39.552</v>
          </cell>
          <cell r="AB145">
            <v>36.838000000000001</v>
          </cell>
          <cell r="AC145">
            <v>38.994</v>
          </cell>
          <cell r="AD145">
            <v>38.878</v>
          </cell>
          <cell r="AE145">
            <v>41.396999999999998</v>
          </cell>
          <cell r="AF145">
            <v>45.613999999999997</v>
          </cell>
          <cell r="AG145">
            <v>48.119</v>
          </cell>
          <cell r="AH145">
            <v>43.265000000000001</v>
          </cell>
          <cell r="AI145">
            <v>41.781999999999996</v>
          </cell>
          <cell r="AJ145">
            <v>46.54</v>
          </cell>
          <cell r="AK145">
            <v>44.371000000000002</v>
          </cell>
          <cell r="AL145">
            <v>44.186</v>
          </cell>
          <cell r="AM145">
            <v>43.863</v>
          </cell>
          <cell r="AN145">
            <v>43.594000000000001</v>
          </cell>
          <cell r="AO145">
            <v>43.067</v>
          </cell>
          <cell r="AP145">
            <v>42.624000000000002</v>
          </cell>
          <cell r="AQ145">
            <v>42.081000000000003</v>
          </cell>
          <cell r="AR145">
            <v>44.784954545454553</v>
          </cell>
        </row>
        <row r="146">
          <cell r="A146" t="str">
            <v>Slovak Republic</v>
          </cell>
          <cell r="B146" t="str">
            <v>Gross national savings</v>
          </cell>
          <cell r="C146" t="str">
            <v>Percent of GDP</v>
          </cell>
          <cell r="E146" t="str">
            <v>Source: National Statistical Office Latest actual data: 2011 National accounts manual used: ESA 1995 GDP valuation: Market prices Start/end months of reporting year: January/December Base year: 2005 Chain-weighted: Yes, from 1993 Primary domestic currency: Euros Data last updated: 03/2012</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v>20.510999999999999</v>
          </cell>
          <cell r="T146">
            <v>26.292000000000002</v>
          </cell>
          <cell r="U146">
            <v>26.747</v>
          </cell>
          <cell r="V146">
            <v>24.523</v>
          </cell>
          <cell r="W146">
            <v>25.050999999999998</v>
          </cell>
          <cell r="X146">
            <v>24.105</v>
          </cell>
          <cell r="Y146">
            <v>23.716000000000001</v>
          </cell>
          <cell r="Z146">
            <v>23.393000000000001</v>
          </cell>
          <cell r="AA146">
            <v>22.408999999999999</v>
          </cell>
          <cell r="AB146">
            <v>21.582999999999998</v>
          </cell>
          <cell r="AC146">
            <v>18.236999999999998</v>
          </cell>
          <cell r="AD146">
            <v>19.66</v>
          </cell>
          <cell r="AE146">
            <v>20.283000000000001</v>
          </cell>
          <cell r="AF146">
            <v>19.715</v>
          </cell>
          <cell r="AG146">
            <v>22.184000000000001</v>
          </cell>
          <cell r="AH146">
            <v>21.41</v>
          </cell>
          <cell r="AI146">
            <v>16.327999999999999</v>
          </cell>
          <cell r="AJ146">
            <v>19.844999999999999</v>
          </cell>
          <cell r="AK146">
            <v>21.867999999999999</v>
          </cell>
          <cell r="AL146">
            <v>24.76</v>
          </cell>
          <cell r="AM146">
            <v>24.911000000000001</v>
          </cell>
          <cell r="AN146">
            <v>24.782</v>
          </cell>
          <cell r="AO146">
            <v>25.26</v>
          </cell>
          <cell r="AP146">
            <v>25.542000000000002</v>
          </cell>
          <cell r="AQ146">
            <v>25.837</v>
          </cell>
          <cell r="AR146">
            <v>21.992631578947371</v>
          </cell>
        </row>
        <row r="147">
          <cell r="A147" t="str">
            <v>Slovenia</v>
          </cell>
          <cell r="B147" t="str">
            <v>Gross national savings</v>
          </cell>
          <cell r="C147" t="str">
            <v>Percent of GDP</v>
          </cell>
          <cell r="E147" t="str">
            <v>Source: National Statistical Office Latest actual data: 2011 Notes: The Slovene statistical authorities revised the data in September 2005 to make it consistent with the ESA95 (European System of Accounts). National accounts manual used: ESA 1995 GDP valuation: Market prices Start/end months of reporting year: January/December Base year: 2000 Chain-weighted: Yes, from 1995. From 1995. Primary domestic currency: Euros Data last updated: 03/2012</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v>18.677</v>
          </cell>
          <cell r="S147">
            <v>19.202999999999999</v>
          </cell>
          <cell r="T147">
            <v>25.53</v>
          </cell>
          <cell r="U147">
            <v>23.131</v>
          </cell>
          <cell r="V147">
            <v>23.515000000000001</v>
          </cell>
          <cell r="W147">
            <v>24.795000000000002</v>
          </cell>
          <cell r="X147">
            <v>25.097000000000001</v>
          </cell>
          <cell r="Y147">
            <v>24.545999999999999</v>
          </cell>
          <cell r="Z147">
            <v>24.738</v>
          </cell>
          <cell r="AA147">
            <v>25.209</v>
          </cell>
          <cell r="AB147">
            <v>24.975000000000001</v>
          </cell>
          <cell r="AC147">
            <v>24.623000000000001</v>
          </cell>
          <cell r="AD147">
            <v>24.841000000000001</v>
          </cell>
          <cell r="AE147">
            <v>25.427</v>
          </cell>
          <cell r="AF147">
            <v>26.434000000000001</v>
          </cell>
          <cell r="AG147">
            <v>27.193000000000001</v>
          </cell>
          <cell r="AH147">
            <v>25.030999999999999</v>
          </cell>
          <cell r="AI147">
            <v>21.215</v>
          </cell>
          <cell r="AJ147">
            <v>21.786000000000001</v>
          </cell>
          <cell r="AK147">
            <v>21.279</v>
          </cell>
          <cell r="AL147">
            <v>19.991</v>
          </cell>
          <cell r="AM147">
            <v>19.655999999999999</v>
          </cell>
          <cell r="AN147">
            <v>19.439</v>
          </cell>
          <cell r="AO147">
            <v>19.466000000000001</v>
          </cell>
          <cell r="AP147">
            <v>19.696000000000002</v>
          </cell>
          <cell r="AQ147">
            <v>19.946999999999999</v>
          </cell>
          <cell r="AR147">
            <v>23.86225</v>
          </cell>
        </row>
        <row r="148">
          <cell r="A148" t="str">
            <v>Solomon Islands</v>
          </cell>
          <cell r="B148" t="str">
            <v>Gross national savings</v>
          </cell>
          <cell r="C148" t="str">
            <v>Percent of GDP</v>
          </cell>
          <cell r="E148" t="str">
            <v>Source: Central Bank. For data prior to 1990, the source is IMF staff estimates. Latest actual data: 2010 National accounts manual used: SNA 1993 GDP valuation: Market prices. The data for 2004 to 2006 are provided by the country authorities. For 2007 and onwards, real GDP is estimated by the staff, based on sectoral growth information provided by the Central Bank of Solomon Islands. Start/end months of reporting year: January/December Base year: 2004 Chain-weighted: No Primary domestic currency: Solomon Islands dollar Data last updated: 03/2012</v>
          </cell>
          <cell r="F148">
            <v>7.282</v>
          </cell>
          <cell r="G148">
            <v>-0.33100000000000002</v>
          </cell>
          <cell r="H148">
            <v>9.0549999999999997</v>
          </cell>
          <cell r="I148">
            <v>7.109</v>
          </cell>
          <cell r="J148">
            <v>11.362</v>
          </cell>
          <cell r="K148">
            <v>-7.3319999999999999</v>
          </cell>
          <cell r="L148">
            <v>29.795999999999999</v>
          </cell>
          <cell r="M148">
            <v>36.948999999999998</v>
          </cell>
          <cell r="N148">
            <v>15.564</v>
          </cell>
          <cell r="O148">
            <v>20.782</v>
          </cell>
          <cell r="P148">
            <v>12.715</v>
          </cell>
          <cell r="Q148">
            <v>18.536999999999999</v>
          </cell>
          <cell r="R148">
            <v>28.794</v>
          </cell>
          <cell r="S148">
            <v>28.67</v>
          </cell>
          <cell r="T148">
            <v>24.614999999999998</v>
          </cell>
          <cell r="U148">
            <v>21.465</v>
          </cell>
          <cell r="V148">
            <v>20.318999999999999</v>
          </cell>
          <cell r="W148">
            <v>-4.1849999999999996</v>
          </cell>
          <cell r="X148">
            <v>-1.3140000000000001</v>
          </cell>
          <cell r="Y148">
            <v>3.085</v>
          </cell>
          <cell r="Z148">
            <v>-8.0150000000000006</v>
          </cell>
          <cell r="AA148">
            <v>-6.782</v>
          </cell>
          <cell r="AB148">
            <v>-4.53</v>
          </cell>
          <cell r="AC148">
            <v>16.584</v>
          </cell>
          <cell r="AD148">
            <v>24.173999999999999</v>
          </cell>
          <cell r="AE148">
            <v>5.5869999999999997</v>
          </cell>
          <cell r="AF148">
            <v>7.0250000000000004</v>
          </cell>
          <cell r="AG148">
            <v>-2.3319999999999999</v>
          </cell>
          <cell r="AH148">
            <v>-8.1280000000000001</v>
          </cell>
          <cell r="AI148">
            <v>-8.7629999999999999</v>
          </cell>
          <cell r="AJ148">
            <v>-5.5570000000000004</v>
          </cell>
          <cell r="AK148">
            <v>-4.2359999999999998</v>
          </cell>
          <cell r="AL148">
            <v>-6.4420000000000002</v>
          </cell>
          <cell r="AM148">
            <v>-6.2240000000000002</v>
          </cell>
          <cell r="AN148">
            <v>-11.108000000000001</v>
          </cell>
          <cell r="AO148">
            <v>-17.677</v>
          </cell>
          <cell r="AP148">
            <v>-26.413</v>
          </cell>
          <cell r="AQ148" t="str">
            <v>n/a</v>
          </cell>
          <cell r="AR148">
            <v>7.1694545454545455</v>
          </cell>
        </row>
        <row r="149">
          <cell r="A149" t="str">
            <v>South Africa</v>
          </cell>
          <cell r="B149" t="str">
            <v>Gross national savings</v>
          </cell>
          <cell r="C149" t="str">
            <v>Percent of GDP</v>
          </cell>
          <cell r="E149" t="str">
            <v>Source: Central Bank Latest actual data: 2010. 2010 for overall GDP data. 2009 for demand-side components. National accounts manual used: SNA 1993 GDP valuation: Market prices Start/end months of reporting year: January/December Base year: 2005 Chain-weighted: No Primary domestic currency: South African rand Data last updated: 03/2012</v>
          </cell>
          <cell r="F149">
            <v>33.606000000000002</v>
          </cell>
          <cell r="G149">
            <v>26.390999999999998</v>
          </cell>
          <cell r="H149">
            <v>20.457999999999998</v>
          </cell>
          <cell r="I149">
            <v>24.792000000000002</v>
          </cell>
          <cell r="J149">
            <v>21.672999999999998</v>
          </cell>
          <cell r="K149">
            <v>24.239000000000001</v>
          </cell>
          <cell r="L149">
            <v>23.164999999999999</v>
          </cell>
          <cell r="M149">
            <v>21.934999999999999</v>
          </cell>
          <cell r="N149">
            <v>22.515999999999998</v>
          </cell>
          <cell r="O149">
            <v>22.210999999999999</v>
          </cell>
          <cell r="P149">
            <v>18.931000000000001</v>
          </cell>
          <cell r="Q149">
            <v>18.297000000000001</v>
          </cell>
          <cell r="R149">
            <v>16.443999999999999</v>
          </cell>
          <cell r="S149">
            <v>16.143999999999998</v>
          </cell>
          <cell r="T149">
            <v>16.824999999999999</v>
          </cell>
          <cell r="U149">
            <v>16.504999999999999</v>
          </cell>
          <cell r="V149">
            <v>15.993</v>
          </cell>
          <cell r="W149">
            <v>15.180999999999999</v>
          </cell>
          <cell r="X149">
            <v>15.237</v>
          </cell>
          <cell r="Y149">
            <v>15.706</v>
          </cell>
          <cell r="Z149">
            <v>15.568</v>
          </cell>
          <cell r="AA149">
            <v>15.327</v>
          </cell>
          <cell r="AB149">
            <v>16.699000000000002</v>
          </cell>
          <cell r="AC149">
            <v>15.662000000000001</v>
          </cell>
          <cell r="AD149">
            <v>15.04</v>
          </cell>
          <cell r="AE149">
            <v>14.489000000000001</v>
          </cell>
          <cell r="AF149">
            <v>14.382</v>
          </cell>
          <cell r="AG149">
            <v>14.269</v>
          </cell>
          <cell r="AH149">
            <v>15.525</v>
          </cell>
          <cell r="AI149">
            <v>15.590999999999999</v>
          </cell>
          <cell r="AJ149">
            <v>16.61</v>
          </cell>
          <cell r="AK149">
            <v>16.471</v>
          </cell>
          <cell r="AL149">
            <v>14.789</v>
          </cell>
          <cell r="AM149">
            <v>14.709</v>
          </cell>
          <cell r="AN149">
            <v>15.5</v>
          </cell>
          <cell r="AO149">
            <v>16.324999999999999</v>
          </cell>
          <cell r="AP149">
            <v>16.574000000000002</v>
          </cell>
          <cell r="AQ149">
            <v>22.850999999999999</v>
          </cell>
          <cell r="AR149">
            <v>15.949818181818182</v>
          </cell>
        </row>
        <row r="150">
          <cell r="A150" t="str">
            <v>Spain</v>
          </cell>
          <cell r="B150" t="str">
            <v>Gross national savings</v>
          </cell>
          <cell r="C150" t="str">
            <v>Percent of GDP</v>
          </cell>
          <cell r="E150" t="str">
            <v>Source: National Statistical Office Latest actual data: 2010 GDP valuation: Market prices Base year: 1995 Chain-weighted: Yes, from 1995 Primary domestic currency: Euros Data last updated: 03/2012</v>
          </cell>
          <cell r="F150">
            <v>20.41</v>
          </cell>
          <cell r="G150">
            <v>19.722000000000001</v>
          </cell>
          <cell r="H150">
            <v>19.638999999999999</v>
          </cell>
          <cell r="I150">
            <v>19.972000000000001</v>
          </cell>
          <cell r="J150">
            <v>21.033000000000001</v>
          </cell>
          <cell r="K150">
            <v>21.436</v>
          </cell>
          <cell r="L150">
            <v>22.379000000000001</v>
          </cell>
          <cell r="M150">
            <v>22.116</v>
          </cell>
          <cell r="N150">
            <v>23.007000000000001</v>
          </cell>
          <cell r="O150">
            <v>22.509</v>
          </cell>
          <cell r="P150">
            <v>22.154</v>
          </cell>
          <cell r="Q150">
            <v>21.295999999999999</v>
          </cell>
          <cell r="R150">
            <v>19.407</v>
          </cell>
          <cell r="S150">
            <v>19.827000000000002</v>
          </cell>
          <cell r="T150">
            <v>19.582000000000001</v>
          </cell>
          <cell r="U150">
            <v>21.59</v>
          </cell>
          <cell r="V150">
            <v>21.477</v>
          </cell>
          <cell r="W150">
            <v>21.975000000000001</v>
          </cell>
          <cell r="X150">
            <v>22.277999999999999</v>
          </cell>
          <cell r="Y150">
            <v>22.196999999999999</v>
          </cell>
          <cell r="Z150">
            <v>22.318999999999999</v>
          </cell>
          <cell r="AA150">
            <v>22.413</v>
          </cell>
          <cell r="AB150">
            <v>23.37</v>
          </cell>
          <cell r="AC150">
            <v>23.87</v>
          </cell>
          <cell r="AD150">
            <v>23.016999999999999</v>
          </cell>
          <cell r="AE150">
            <v>22.114000000000001</v>
          </cell>
          <cell r="AF150">
            <v>21.983000000000001</v>
          </cell>
          <cell r="AG150">
            <v>20.998999999999999</v>
          </cell>
          <cell r="AH150">
            <v>19.512</v>
          </cell>
          <cell r="AI150">
            <v>19.201000000000001</v>
          </cell>
          <cell r="AJ150">
            <v>18.698</v>
          </cell>
          <cell r="AK150">
            <v>18.350000000000001</v>
          </cell>
          <cell r="AL150">
            <v>18.526</v>
          </cell>
          <cell r="AM150">
            <v>18.538</v>
          </cell>
          <cell r="AN150">
            <v>18.651</v>
          </cell>
          <cell r="AO150">
            <v>18.788</v>
          </cell>
          <cell r="AP150">
            <v>19.081</v>
          </cell>
          <cell r="AQ150">
            <v>19.393999999999998</v>
          </cell>
          <cell r="AR150">
            <v>21.255863636363639</v>
          </cell>
        </row>
        <row r="151">
          <cell r="A151" t="str">
            <v>Sri Lanka</v>
          </cell>
          <cell r="B151" t="str">
            <v>Gross national savings</v>
          </cell>
          <cell r="C151" t="str">
            <v>Percent of GDP</v>
          </cell>
          <cell r="E151" t="str">
            <v>Source: CEIC. Central Bank of Sri Lanka Latest actual data: 2011 GDP valuation: Market prices Start/end months of reporting year: January/December Base year: 2002. Staff used splicing method for the historical series. Chain-weighted: No Primary domestic currency: Sri Lanka rupees Data last updated: 03/2012</v>
          </cell>
          <cell r="F151">
            <v>30.164000000000001</v>
          </cell>
          <cell r="G151">
            <v>15.13</v>
          </cell>
          <cell r="H151">
            <v>15.472</v>
          </cell>
          <cell r="I151">
            <v>17.515999999999998</v>
          </cell>
          <cell r="J151">
            <v>24.738</v>
          </cell>
          <cell r="K151">
            <v>17.18</v>
          </cell>
          <cell r="L151">
            <v>14.83</v>
          </cell>
          <cell r="M151">
            <v>15.819000000000001</v>
          </cell>
          <cell r="N151">
            <v>14.837999999999999</v>
          </cell>
          <cell r="O151">
            <v>14.396000000000001</v>
          </cell>
          <cell r="P151">
            <v>19.393999999999998</v>
          </cell>
          <cell r="Q151">
            <v>17.196000000000002</v>
          </cell>
          <cell r="R151">
            <v>23.751000000000001</v>
          </cell>
          <cell r="S151">
            <v>22.742999999999999</v>
          </cell>
          <cell r="T151">
            <v>21.952999999999999</v>
          </cell>
          <cell r="U151">
            <v>19.719000000000001</v>
          </cell>
          <cell r="V151">
            <v>21.38</v>
          </cell>
          <cell r="W151">
            <v>21.126000000000001</v>
          </cell>
          <cell r="X151">
            <v>22.899000000000001</v>
          </cell>
          <cell r="Y151">
            <v>22.824000000000002</v>
          </cell>
          <cell r="Z151">
            <v>20.663</v>
          </cell>
          <cell r="AA151">
            <v>20.059000000000001</v>
          </cell>
          <cell r="AB151">
            <v>21.14</v>
          </cell>
          <cell r="AC151">
            <v>21.631</v>
          </cell>
          <cell r="AD151">
            <v>22.117999999999999</v>
          </cell>
          <cell r="AE151">
            <v>24.347999999999999</v>
          </cell>
          <cell r="AF151">
            <v>22.675999999999998</v>
          </cell>
          <cell r="AG151">
            <v>23.626000000000001</v>
          </cell>
          <cell r="AH151">
            <v>18.010000000000002</v>
          </cell>
          <cell r="AI151">
            <v>23.923999999999999</v>
          </cell>
          <cell r="AJ151">
            <v>24.956</v>
          </cell>
          <cell r="AK151">
            <v>20.321999999999999</v>
          </cell>
          <cell r="AL151">
            <v>21.888999999999999</v>
          </cell>
          <cell r="AM151">
            <v>22.257999999999999</v>
          </cell>
          <cell r="AN151">
            <v>23.024999999999999</v>
          </cell>
          <cell r="AO151">
            <v>23.646000000000001</v>
          </cell>
          <cell r="AP151">
            <v>23.760999999999999</v>
          </cell>
          <cell r="AQ151">
            <v>23.911999999999999</v>
          </cell>
          <cell r="AR151">
            <v>21.657181818181819</v>
          </cell>
        </row>
        <row r="152">
          <cell r="A152" t="str">
            <v>St. Kitts and Nevis</v>
          </cell>
          <cell r="B152" t="str">
            <v>Gross national savings</v>
          </cell>
          <cell r="C152" t="str">
            <v>Percent of GDP</v>
          </cell>
          <cell r="E152" t="str">
            <v>Source: National Statistical Office Latest actual data: 2010 Notes: Data prior to 1990 cannot be confirmed by national sources at this time. National accounts manual used: SNA 1993 GDP valuation: Factor costs Start/end months of reporting year: January/December Base year: 2006. The GDP deflator does nto equal 100 in the base year as the nominal GDP is measured at market prices and real GDP at factor costs. Chain-weighted: No Primary domestic currency: Eastern Caribbean dollars Data last updated: 03/2012</v>
          </cell>
          <cell r="F152">
            <v>20.247</v>
          </cell>
          <cell r="G152">
            <v>17.859000000000002</v>
          </cell>
          <cell r="H152">
            <v>17.41</v>
          </cell>
          <cell r="I152">
            <v>8.5980000000000008</v>
          </cell>
          <cell r="J152">
            <v>21.198</v>
          </cell>
          <cell r="K152">
            <v>24.407</v>
          </cell>
          <cell r="L152">
            <v>17.86</v>
          </cell>
          <cell r="M152">
            <v>16.84</v>
          </cell>
          <cell r="N152">
            <v>30.707000000000001</v>
          </cell>
          <cell r="O152">
            <v>22.210999999999999</v>
          </cell>
          <cell r="P152">
            <v>25.739000000000001</v>
          </cell>
          <cell r="Q152">
            <v>20.844000000000001</v>
          </cell>
          <cell r="R152">
            <v>28.047000000000001</v>
          </cell>
          <cell r="S152">
            <v>27.78</v>
          </cell>
          <cell r="T152">
            <v>24.512</v>
          </cell>
          <cell r="U152">
            <v>21.277999999999999</v>
          </cell>
          <cell r="V152">
            <v>13.7</v>
          </cell>
          <cell r="W152">
            <v>16.446999999999999</v>
          </cell>
          <cell r="X152">
            <v>20.898</v>
          </cell>
          <cell r="Y152">
            <v>10.46</v>
          </cell>
          <cell r="Z152">
            <v>22.596</v>
          </cell>
          <cell r="AA152">
            <v>16.638999999999999</v>
          </cell>
          <cell r="AB152">
            <v>9.3369999999999997</v>
          </cell>
          <cell r="AC152">
            <v>8.4450000000000003</v>
          </cell>
          <cell r="AD152">
            <v>19.003</v>
          </cell>
          <cell r="AE152">
            <v>19.693999999999999</v>
          </cell>
          <cell r="AF152">
            <v>38.191000000000003</v>
          </cell>
          <cell r="AG152">
            <v>31.907</v>
          </cell>
          <cell r="AH152">
            <v>24.437000000000001</v>
          </cell>
          <cell r="AI152">
            <v>24.295000000000002</v>
          </cell>
          <cell r="AJ152">
            <v>27.358000000000001</v>
          </cell>
          <cell r="AK152">
            <v>34.03</v>
          </cell>
          <cell r="AL152">
            <v>29.946000000000002</v>
          </cell>
          <cell r="AM152">
            <v>30.736000000000001</v>
          </cell>
          <cell r="AN152">
            <v>31.285</v>
          </cell>
          <cell r="AO152">
            <v>32.1</v>
          </cell>
          <cell r="AP152">
            <v>32.552</v>
          </cell>
          <cell r="AQ152">
            <v>32.652999999999999</v>
          </cell>
          <cell r="AR152">
            <v>22.074409090909093</v>
          </cell>
        </row>
        <row r="153">
          <cell r="A153" t="str">
            <v>St. Lucia</v>
          </cell>
          <cell r="B153" t="str">
            <v>Gross national savings</v>
          </cell>
          <cell r="C153" t="str">
            <v>Percent of GDP</v>
          </cell>
          <cell r="E153" t="str">
            <v>Source: National Statistical Office Latest actual data: 2010 National accounts manual used: SNA 1993 GDP valuation: Factor costs Start/end months of reporting year: January/December Base year: 2006. Nominal and real GDP are not measured in the same way and as a result, the GDP deflator is not equal to 100. In addition, note that real GDP is mreasured at factor cost and Nominal GDP is emasured at market prices. Chain-weighted: No Primary domestic currency: Eastern Caribbean dollars Data last updated: 03/2012</v>
          </cell>
          <cell r="F153">
            <v>11.444000000000001</v>
          </cell>
          <cell r="G153">
            <v>8.9459999999999997</v>
          </cell>
          <cell r="H153">
            <v>11.61</v>
          </cell>
          <cell r="I153">
            <v>13.523999999999999</v>
          </cell>
          <cell r="J153">
            <v>7.952</v>
          </cell>
          <cell r="K153">
            <v>22.437999999999999</v>
          </cell>
          <cell r="L153">
            <v>21.001000000000001</v>
          </cell>
          <cell r="M153">
            <v>18.303999999999998</v>
          </cell>
          <cell r="N153">
            <v>20.084</v>
          </cell>
          <cell r="O153">
            <v>11.707000000000001</v>
          </cell>
          <cell r="P153">
            <v>10.317</v>
          </cell>
          <cell r="Q153">
            <v>8.19</v>
          </cell>
          <cell r="R153">
            <v>14.125999999999999</v>
          </cell>
          <cell r="S153">
            <v>19.234000000000002</v>
          </cell>
          <cell r="T153">
            <v>19.106000000000002</v>
          </cell>
          <cell r="U153">
            <v>20.068999999999999</v>
          </cell>
          <cell r="V153">
            <v>15.433</v>
          </cell>
          <cell r="W153">
            <v>14.129</v>
          </cell>
          <cell r="X153">
            <v>17.998999999999999</v>
          </cell>
          <cell r="Y153">
            <v>13.917999999999999</v>
          </cell>
          <cell r="Z153">
            <v>17.497</v>
          </cell>
          <cell r="AA153">
            <v>13.664</v>
          </cell>
          <cell r="AB153">
            <v>10.819000000000001</v>
          </cell>
          <cell r="AC153">
            <v>10.974</v>
          </cell>
          <cell r="AD153">
            <v>16.268999999999998</v>
          </cell>
          <cell r="AE153">
            <v>14.326000000000001</v>
          </cell>
          <cell r="AF153">
            <v>11.916</v>
          </cell>
          <cell r="AG153">
            <v>-1.885</v>
          </cell>
          <cell r="AH153">
            <v>4.5259999999999998</v>
          </cell>
          <cell r="AI153">
            <v>19.443999999999999</v>
          </cell>
          <cell r="AJ153">
            <v>20.901</v>
          </cell>
          <cell r="AK153">
            <v>19.783000000000001</v>
          </cell>
          <cell r="AL153">
            <v>18.963000000000001</v>
          </cell>
          <cell r="AM153">
            <v>15.839</v>
          </cell>
          <cell r="AN153">
            <v>14.628</v>
          </cell>
          <cell r="AO153">
            <v>15.061999999999999</v>
          </cell>
          <cell r="AP153">
            <v>15.288</v>
          </cell>
          <cell r="AQ153">
            <v>15.494999999999999</v>
          </cell>
          <cell r="AR153">
            <v>14.125227272727274</v>
          </cell>
        </row>
        <row r="154">
          <cell r="A154" t="str">
            <v>St. Vincent and the Grenadines</v>
          </cell>
          <cell r="B154" t="str">
            <v>Gross national savings</v>
          </cell>
          <cell r="C154" t="str">
            <v>Percent of GDP</v>
          </cell>
          <cell r="E154" t="str">
            <v>Source: National Statistical Office Latest actual data: 2010 National accounts manual used: SNA 1993 GDP valuation: Factor costs Start/end months of reporting year: January/December Base year: 2006. Nominal GDP is measured at market prices and real GDP is measured at factor cost, hence the GDP deflator is not equal to 100. Chain-weighted: No Primary domestic currency: Eastern Caribbean dollars Data last updated: 03/2012</v>
          </cell>
          <cell r="F154">
            <v>38.96</v>
          </cell>
          <cell r="G154">
            <v>26.945</v>
          </cell>
          <cell r="H154">
            <v>14.234999999999999</v>
          </cell>
          <cell r="I154">
            <v>13.993</v>
          </cell>
          <cell r="J154">
            <v>20.044</v>
          </cell>
          <cell r="K154">
            <v>23.846</v>
          </cell>
          <cell r="L154">
            <v>22.038</v>
          </cell>
          <cell r="M154">
            <v>12.074</v>
          </cell>
          <cell r="N154">
            <v>17.111999999999998</v>
          </cell>
          <cell r="O154">
            <v>13.189</v>
          </cell>
          <cell r="P154">
            <v>17.597999999999999</v>
          </cell>
          <cell r="Q154">
            <v>9.0210000000000008</v>
          </cell>
          <cell r="R154">
            <v>12.250999999999999</v>
          </cell>
          <cell r="S154">
            <v>7.9880000000000004</v>
          </cell>
          <cell r="T154">
            <v>6.1669999999999998</v>
          </cell>
          <cell r="U154">
            <v>12.782999999999999</v>
          </cell>
          <cell r="V154">
            <v>14.904999999999999</v>
          </cell>
          <cell r="W154">
            <v>2.8220000000000001</v>
          </cell>
          <cell r="X154">
            <v>5.681</v>
          </cell>
          <cell r="Y154">
            <v>11.956</v>
          </cell>
          <cell r="Z154">
            <v>17.324000000000002</v>
          </cell>
          <cell r="AA154">
            <v>14.429</v>
          </cell>
          <cell r="AB154">
            <v>14.135999999999999</v>
          </cell>
          <cell r="AC154">
            <v>11.090999999999999</v>
          </cell>
          <cell r="AD154">
            <v>7.0149999999999997</v>
          </cell>
          <cell r="AE154">
            <v>8.0660000000000007</v>
          </cell>
          <cell r="AF154">
            <v>8.923</v>
          </cell>
          <cell r="AG154">
            <v>-0.76700000000000002</v>
          </cell>
          <cell r="AH154">
            <v>-3.698</v>
          </cell>
          <cell r="AI154">
            <v>-5.1890000000000001</v>
          </cell>
          <cell r="AJ154">
            <v>-6.1040000000000001</v>
          </cell>
          <cell r="AK154">
            <v>-3.7250000000000001</v>
          </cell>
          <cell r="AL154">
            <v>-4.3239999999999998</v>
          </cell>
          <cell r="AM154">
            <v>-4.8979999999999997</v>
          </cell>
          <cell r="AN154">
            <v>-5.1529999999999996</v>
          </cell>
          <cell r="AO154">
            <v>-4.9539999999999997</v>
          </cell>
          <cell r="AP154">
            <v>-4.7060000000000004</v>
          </cell>
          <cell r="AQ154">
            <v>-4.7910000000000004</v>
          </cell>
          <cell r="AR154">
            <v>7.3942272727272718</v>
          </cell>
        </row>
        <row r="155">
          <cell r="A155" t="str">
            <v>Sudan</v>
          </cell>
          <cell r="B155" t="str">
            <v>Gross national savings</v>
          </cell>
          <cell r="C155" t="str">
            <v>Percent of GDP</v>
          </cell>
          <cell r="E155" t="str">
            <v>Source: National Statistical Office. Central Bureau of Statistics. Latest actual data: 2010 GDP valuation: Market prices Start/end months of reporting year: January/December Base year: 1996. Fiscal year and calendar year are the same. Chain-weighted: No Primary domestic currency: Sudanese Pound. Data last updated: 03/2012</v>
          </cell>
          <cell r="F155">
            <v>-68.712999999999994</v>
          </cell>
          <cell r="G155">
            <v>13.598000000000001</v>
          </cell>
          <cell r="H155">
            <v>97.024000000000001</v>
          </cell>
          <cell r="I155">
            <v>30.943999999999999</v>
          </cell>
          <cell r="J155">
            <v>63.588000000000001</v>
          </cell>
          <cell r="K155">
            <v>-29.943000000000001</v>
          </cell>
          <cell r="L155">
            <v>12.053000000000001</v>
          </cell>
          <cell r="M155">
            <v>10.82</v>
          </cell>
          <cell r="N155">
            <v>10.439</v>
          </cell>
          <cell r="O155">
            <v>7.4</v>
          </cell>
          <cell r="P155">
            <v>9.0909999999999993</v>
          </cell>
          <cell r="Q155">
            <v>8.3049999999999997</v>
          </cell>
          <cell r="R155">
            <v>-30.106000000000002</v>
          </cell>
          <cell r="S155">
            <v>-6.7039999999999997</v>
          </cell>
          <cell r="T155">
            <v>0.745</v>
          </cell>
          <cell r="U155">
            <v>0.28299999999999997</v>
          </cell>
          <cell r="V155">
            <v>3.76</v>
          </cell>
          <cell r="W155">
            <v>9.1039999999999992</v>
          </cell>
          <cell r="X155">
            <v>8.2240000000000002</v>
          </cell>
          <cell r="Y155">
            <v>12.82</v>
          </cell>
          <cell r="Z155">
            <v>20.972999999999999</v>
          </cell>
          <cell r="AA155">
            <v>14.914</v>
          </cell>
          <cell r="AB155">
            <v>15.999000000000001</v>
          </cell>
          <cell r="AC155">
            <v>17.475999999999999</v>
          </cell>
          <cell r="AD155">
            <v>21.707000000000001</v>
          </cell>
          <cell r="AE155">
            <v>15.252000000000001</v>
          </cell>
          <cell r="AF155">
            <v>17.597000000000001</v>
          </cell>
          <cell r="AG155">
            <v>19.212</v>
          </cell>
          <cell r="AH155">
            <v>16.472000000000001</v>
          </cell>
          <cell r="AI155">
            <v>13.212999999999999</v>
          </cell>
          <cell r="AJ155">
            <v>20.856000000000002</v>
          </cell>
          <cell r="AK155">
            <v>21.19</v>
          </cell>
          <cell r="AL155">
            <v>14.327999999999999</v>
          </cell>
          <cell r="AM155">
            <v>14.759</v>
          </cell>
          <cell r="AN155">
            <v>15.393000000000001</v>
          </cell>
          <cell r="AO155">
            <v>16.184999999999999</v>
          </cell>
          <cell r="AP155">
            <v>16.434000000000001</v>
          </cell>
          <cell r="AQ155">
            <v>16.902000000000001</v>
          </cell>
          <cell r="AR155">
            <v>10.471954545454544</v>
          </cell>
        </row>
        <row r="156">
          <cell r="A156" t="str">
            <v>Suriname</v>
          </cell>
          <cell r="B156" t="str">
            <v>Gross national savings</v>
          </cell>
          <cell r="C156" t="str">
            <v>Percent of GDP</v>
          </cell>
          <cell r="E156" t="str">
            <v>Source: National Statistical Office. IMF Staff reports, National Statistical Office, and IMF staff estimates. Latest actual data: 2009. The official series from 1990 onwards are subject to revision due to the existence of a large informal sector. GDP valuation: Market prices Start/end months of reporting year: January/December Base year: 1990 Chain-weighted: No Primary domestic currency: Suriname dollars Data last updated: 02/2012</v>
          </cell>
          <cell r="F156">
            <v>27.73</v>
          </cell>
          <cell r="G156">
            <v>28.472999999999999</v>
          </cell>
          <cell r="H156">
            <v>22.215</v>
          </cell>
          <cell r="I156">
            <v>-1.839</v>
          </cell>
          <cell r="J156">
            <v>-0.35299999999999998</v>
          </cell>
          <cell r="K156">
            <v>11.16</v>
          </cell>
          <cell r="L156">
            <v>17.015000000000001</v>
          </cell>
          <cell r="M156">
            <v>23.199000000000002</v>
          </cell>
          <cell r="N156">
            <v>15.489000000000001</v>
          </cell>
          <cell r="O156">
            <v>32.06</v>
          </cell>
          <cell r="P156">
            <v>19.699000000000002</v>
          </cell>
          <cell r="Q156">
            <v>-12.82</v>
          </cell>
          <cell r="R156">
            <v>13.041</v>
          </cell>
          <cell r="S156">
            <v>20.381</v>
          </cell>
          <cell r="T156">
            <v>24.922000000000001</v>
          </cell>
          <cell r="U156">
            <v>21.268000000000001</v>
          </cell>
          <cell r="V156">
            <v>7.8239999999999998</v>
          </cell>
          <cell r="W156">
            <v>2.78</v>
          </cell>
          <cell r="X156">
            <v>1.881</v>
          </cell>
          <cell r="Y156">
            <v>-1.046</v>
          </cell>
          <cell r="Z156">
            <v>9.1989999999999998</v>
          </cell>
          <cell r="AA156">
            <v>16.745000000000001</v>
          </cell>
          <cell r="AB156">
            <v>8.8859999999999992</v>
          </cell>
          <cell r="AC156">
            <v>8.8510000000000009</v>
          </cell>
          <cell r="AD156">
            <v>4.96</v>
          </cell>
          <cell r="AE156">
            <v>4.6920000000000002</v>
          </cell>
          <cell r="AF156">
            <v>17.132999999999999</v>
          </cell>
          <cell r="AG156">
            <v>21.664999999999999</v>
          </cell>
          <cell r="AH156">
            <v>25.178000000000001</v>
          </cell>
          <cell r="AI156">
            <v>20.667999999999999</v>
          </cell>
          <cell r="AJ156">
            <v>20.760999999999999</v>
          </cell>
          <cell r="AK156">
            <v>21.518000000000001</v>
          </cell>
          <cell r="AL156">
            <v>20.042000000000002</v>
          </cell>
          <cell r="AM156">
            <v>15.689</v>
          </cell>
          <cell r="AN156">
            <v>10.927</v>
          </cell>
          <cell r="AO156">
            <v>16.66</v>
          </cell>
          <cell r="AP156">
            <v>16.178000000000001</v>
          </cell>
          <cell r="AQ156" t="str">
            <v>n/a</v>
          </cell>
          <cell r="AR156">
            <v>12.644818181818183</v>
          </cell>
        </row>
        <row r="157">
          <cell r="A157" t="str">
            <v>Swaziland</v>
          </cell>
          <cell r="B157" t="str">
            <v>Gross national savings</v>
          </cell>
          <cell r="C157" t="str">
            <v>Percent of GDP</v>
          </cell>
          <cell r="E157" t="str">
            <v>Source: National Statistical Office Latest actual data: 2009 National accounts manual used: SNA 1993 GDP valuation: Market prices Start/end months of reporting year: January/December Base year: 2000 Chain-weighted: No Primary domestic currency: Swaziland emalangeni Data last updated: 03/2012</v>
          </cell>
          <cell r="F157">
            <v>14.789</v>
          </cell>
          <cell r="G157">
            <v>9.8230000000000004</v>
          </cell>
          <cell r="H157">
            <v>5.1980000000000004</v>
          </cell>
          <cell r="I157">
            <v>7.4219999999999997</v>
          </cell>
          <cell r="J157">
            <v>7.5620000000000003</v>
          </cell>
          <cell r="K157">
            <v>9.2010000000000005</v>
          </cell>
          <cell r="L157">
            <v>15.285</v>
          </cell>
          <cell r="M157">
            <v>17.376999999999999</v>
          </cell>
          <cell r="N157">
            <v>29.132999999999999</v>
          </cell>
          <cell r="O157">
            <v>27.334</v>
          </cell>
          <cell r="P157">
            <v>19.643999999999998</v>
          </cell>
          <cell r="Q157">
            <v>19.713999999999999</v>
          </cell>
          <cell r="R157">
            <v>16.588000000000001</v>
          </cell>
          <cell r="S157">
            <v>13.351000000000001</v>
          </cell>
          <cell r="T157">
            <v>17.466999999999999</v>
          </cell>
          <cell r="U157">
            <v>14.26</v>
          </cell>
          <cell r="V157">
            <v>13.819000000000001</v>
          </cell>
          <cell r="W157">
            <v>17.041</v>
          </cell>
          <cell r="X157">
            <v>13.297000000000001</v>
          </cell>
          <cell r="Y157">
            <v>14.515000000000001</v>
          </cell>
          <cell r="Z157">
            <v>15.162000000000001</v>
          </cell>
          <cell r="AA157">
            <v>21.698</v>
          </cell>
          <cell r="AB157">
            <v>19.582000000000001</v>
          </cell>
          <cell r="AC157">
            <v>18.545999999999999</v>
          </cell>
          <cell r="AD157">
            <v>4.4969999999999999</v>
          </cell>
          <cell r="AE157">
            <v>11.818</v>
          </cell>
          <cell r="AF157">
            <v>-0.57799999999999996</v>
          </cell>
          <cell r="AG157">
            <v>10.331</v>
          </cell>
          <cell r="AH157">
            <v>5.7450000000000001</v>
          </cell>
          <cell r="AI157">
            <v>8.1000000000000003E-2</v>
          </cell>
          <cell r="AJ157">
            <v>-4.2510000000000003</v>
          </cell>
          <cell r="AK157">
            <v>-1.512</v>
          </cell>
          <cell r="AL157">
            <v>11.221</v>
          </cell>
          <cell r="AM157">
            <v>6.79</v>
          </cell>
          <cell r="AN157">
            <v>7.4329999999999998</v>
          </cell>
          <cell r="AO157">
            <v>8.0519999999999996</v>
          </cell>
          <cell r="AP157">
            <v>8.2579999999999991</v>
          </cell>
          <cell r="AQ157">
            <v>7.7</v>
          </cell>
          <cell r="AR157">
            <v>11.855227272727278</v>
          </cell>
        </row>
        <row r="158">
          <cell r="A158" t="str">
            <v>Sweden</v>
          </cell>
          <cell r="B158" t="str">
            <v>Gross national savings</v>
          </cell>
          <cell r="C158" t="str">
            <v>Percent of GDP</v>
          </cell>
          <cell r="E158" t="str">
            <v>Source: National Statistical Office. In June 2010, the authorities performed a major revision of historical time series data 1993-2009 which involved the introduction of new methods, improved source data and a further adjustment to recommendations from the European Union Latest actual data: 2011 GDP valuation: Market prices Base year: 2010 Chain-weighted: Yes, from 1993 Primary domestic currency: Swedish kronor Data last updated: 04/2012</v>
          </cell>
          <cell r="F158">
            <v>19.239999999999998</v>
          </cell>
          <cell r="G158">
            <v>17.146000000000001</v>
          </cell>
          <cell r="H158">
            <v>15.923999999999999</v>
          </cell>
          <cell r="I158">
            <v>18.045000000000002</v>
          </cell>
          <cell r="J158">
            <v>20.158999999999999</v>
          </cell>
          <cell r="K158">
            <v>20.189</v>
          </cell>
          <cell r="L158">
            <v>19.946000000000002</v>
          </cell>
          <cell r="M158">
            <v>20.882000000000001</v>
          </cell>
          <cell r="N158">
            <v>21.617999999999999</v>
          </cell>
          <cell r="O158">
            <v>22.544</v>
          </cell>
          <cell r="P158">
            <v>20.861000000000001</v>
          </cell>
          <cell r="Q158">
            <v>18.105</v>
          </cell>
          <cell r="R158">
            <v>15.525</v>
          </cell>
          <cell r="S158">
            <v>14.044</v>
          </cell>
          <cell r="T158">
            <v>17.62</v>
          </cell>
          <cell r="U158">
            <v>20.481000000000002</v>
          </cell>
          <cell r="V158">
            <v>20.047999999999998</v>
          </cell>
          <cell r="W158">
            <v>20.341999999999999</v>
          </cell>
          <cell r="X158">
            <v>21.198</v>
          </cell>
          <cell r="Y158">
            <v>21.838999999999999</v>
          </cell>
          <cell r="Z158">
            <v>22.797000000000001</v>
          </cell>
          <cell r="AA158">
            <v>23.233000000000001</v>
          </cell>
          <cell r="AB158">
            <v>22.122</v>
          </cell>
          <cell r="AC158">
            <v>24.122</v>
          </cell>
          <cell r="AD158">
            <v>23.542999999999999</v>
          </cell>
          <cell r="AE158">
            <v>24.51</v>
          </cell>
          <cell r="AF158">
            <v>27.152999999999999</v>
          </cell>
          <cell r="AG158">
            <v>29.565999999999999</v>
          </cell>
          <cell r="AH158">
            <v>28.902999999999999</v>
          </cell>
          <cell r="AI158">
            <v>23.504000000000001</v>
          </cell>
          <cell r="AJ158">
            <v>24.893000000000001</v>
          </cell>
          <cell r="AK158">
            <v>26.808</v>
          </cell>
          <cell r="AL158">
            <v>23.626999999999999</v>
          </cell>
          <cell r="AM158">
            <v>23.756</v>
          </cell>
          <cell r="AN158">
            <v>24.952999999999999</v>
          </cell>
          <cell r="AO158">
            <v>25.869</v>
          </cell>
          <cell r="AP158">
            <v>26.884</v>
          </cell>
          <cell r="AQ158">
            <v>28.376999999999999</v>
          </cell>
          <cell r="AR158">
            <v>22.32804545454546</v>
          </cell>
        </row>
        <row r="159">
          <cell r="A159" t="str">
            <v>Switzerland</v>
          </cell>
          <cell r="B159" t="str">
            <v>Gross national savings</v>
          </cell>
          <cell r="C159" t="str">
            <v>Percent of GDP</v>
          </cell>
        </row>
        <row r="160">
          <cell r="A160" t="str">
            <v>Syrian Arab Republic</v>
          </cell>
          <cell r="B160" t="str">
            <v>Gross national savings</v>
          </cell>
          <cell r="C160" t="str">
            <v>Percent of GDP</v>
          </cell>
          <cell r="E160" t="str">
            <v>Source: National Statistical Office. Central Bureau of Statistics. Latest actual data: 2010 National accounts manual used: SNA 1993 GDP valuation: Market prices Start/end months of reporting year: January/December Base year: 2000 Chain-weighted: No Primary domestic currency: Syrian pounds Data last updated: 02/2012</v>
          </cell>
          <cell r="F160">
            <v>22.408000000000001</v>
          </cell>
          <cell r="G160">
            <v>20.440000000000001</v>
          </cell>
          <cell r="H160">
            <v>22.216999999999999</v>
          </cell>
          <cell r="I160">
            <v>10.250999999999999</v>
          </cell>
          <cell r="J160">
            <v>11.867000000000001</v>
          </cell>
          <cell r="K160">
            <v>10.11</v>
          </cell>
          <cell r="L160">
            <v>11.343999999999999</v>
          </cell>
          <cell r="M160">
            <v>4.1319999999999997</v>
          </cell>
          <cell r="N160">
            <v>2.3940000000000001</v>
          </cell>
          <cell r="O160">
            <v>12.848000000000001</v>
          </cell>
          <cell r="P160">
            <v>30.754000000000001</v>
          </cell>
          <cell r="Q160">
            <v>25.399000000000001</v>
          </cell>
          <cell r="R160">
            <v>22.917000000000002</v>
          </cell>
          <cell r="S160">
            <v>24.198</v>
          </cell>
          <cell r="T160">
            <v>24.335000000000001</v>
          </cell>
          <cell r="U160">
            <v>28.481000000000002</v>
          </cell>
          <cell r="V160">
            <v>23.373000000000001</v>
          </cell>
          <cell r="W160">
            <v>23.324000000000002</v>
          </cell>
          <cell r="X160">
            <v>21.352</v>
          </cell>
          <cell r="Y160">
            <v>20.565000000000001</v>
          </cell>
          <cell r="Z160">
            <v>21.873999999999999</v>
          </cell>
          <cell r="AA160">
            <v>23.494</v>
          </cell>
          <cell r="AB160">
            <v>14.382999999999999</v>
          </cell>
          <cell r="AC160">
            <v>9.4459999999999997</v>
          </cell>
          <cell r="AD160">
            <v>20.661000000000001</v>
          </cell>
          <cell r="AE160">
            <v>19.215</v>
          </cell>
          <cell r="AF160">
            <v>24.27</v>
          </cell>
          <cell r="AG160">
            <v>21.207999999999998</v>
          </cell>
          <cell r="AH160">
            <v>18.86</v>
          </cell>
          <cell r="AI160">
            <v>18.529</v>
          </cell>
          <cell r="AJ160">
            <v>20.89</v>
          </cell>
          <cell r="AK160" t="str">
            <v>n/a</v>
          </cell>
          <cell r="AL160" t="str">
            <v>n/a</v>
          </cell>
          <cell r="AM160" t="str">
            <v>n/a</v>
          </cell>
          <cell r="AN160" t="str">
            <v>n/a</v>
          </cell>
          <cell r="AO160" t="str">
            <v>n/a</v>
          </cell>
          <cell r="AP160" t="str">
            <v>n/a</v>
          </cell>
          <cell r="AQ160" t="str">
            <v>n/a</v>
          </cell>
          <cell r="AR160">
            <v>21.78704761904762</v>
          </cell>
        </row>
        <row r="161">
          <cell r="A161" t="str">
            <v>Taiwan Province of China</v>
          </cell>
          <cell r="B161" t="str">
            <v>Gross national savings</v>
          </cell>
          <cell r="C161" t="str">
            <v>Percent of GDP</v>
          </cell>
          <cell r="E161" t="str">
            <v>Source: CEIC Latest actual data: 2011 GDP valuation: Market prices Start/end months of reporting year: January/December Base year: 2006 Chain-weighted: No Primary domestic currency: New Taiwan dollar Data last updated: 03/2012</v>
          </cell>
          <cell r="F161">
            <v>31.98</v>
          </cell>
          <cell r="G161">
            <v>30.690999999999999</v>
          </cell>
          <cell r="H161">
            <v>29.977</v>
          </cell>
          <cell r="I161">
            <v>32.889000000000003</v>
          </cell>
          <cell r="J161">
            <v>34.731000000000002</v>
          </cell>
          <cell r="K161">
            <v>33.997999999999998</v>
          </cell>
          <cell r="L161">
            <v>40.387999999999998</v>
          </cell>
          <cell r="M161">
            <v>39.53</v>
          </cell>
          <cell r="N161">
            <v>34.055999999999997</v>
          </cell>
          <cell r="O161">
            <v>31.99</v>
          </cell>
          <cell r="P161">
            <v>30.997</v>
          </cell>
          <cell r="Q161">
            <v>31.436</v>
          </cell>
          <cell r="R161">
            <v>30.718</v>
          </cell>
          <cell r="S161">
            <v>30.315999999999999</v>
          </cell>
          <cell r="T161">
            <v>29.123000000000001</v>
          </cell>
          <cell r="U161">
            <v>28.68</v>
          </cell>
          <cell r="V161">
            <v>27.757999999999999</v>
          </cell>
          <cell r="W161">
            <v>27.443999999999999</v>
          </cell>
          <cell r="X161">
            <v>27.222999999999999</v>
          </cell>
          <cell r="Y161">
            <v>27.641999999999999</v>
          </cell>
          <cell r="Z161">
            <v>28.417000000000002</v>
          </cell>
          <cell r="AA161">
            <v>26.292000000000002</v>
          </cell>
          <cell r="AB161">
            <v>28.026</v>
          </cell>
          <cell r="AC161">
            <v>29.137</v>
          </cell>
          <cell r="AD161">
            <v>29.530999999999999</v>
          </cell>
          <cell r="AE161">
            <v>28.449000000000002</v>
          </cell>
          <cell r="AF161">
            <v>30.297999999999998</v>
          </cell>
          <cell r="AG161">
            <v>31.690999999999999</v>
          </cell>
          <cell r="AH161">
            <v>29.103999999999999</v>
          </cell>
          <cell r="AI161">
            <v>29.088999999999999</v>
          </cell>
          <cell r="AJ161">
            <v>32.401000000000003</v>
          </cell>
          <cell r="AK161">
            <v>30.138000000000002</v>
          </cell>
          <cell r="AL161">
            <v>29.359000000000002</v>
          </cell>
          <cell r="AM161">
            <v>29.597999999999999</v>
          </cell>
          <cell r="AN161">
            <v>29.628</v>
          </cell>
          <cell r="AO161">
            <v>29.683</v>
          </cell>
          <cell r="AP161">
            <v>29.733000000000001</v>
          </cell>
          <cell r="AQ161">
            <v>29.663</v>
          </cell>
          <cell r="AR161">
            <v>29.268636363636368</v>
          </cell>
        </row>
        <row r="162">
          <cell r="A162" t="str">
            <v>Tajikistan</v>
          </cell>
          <cell r="B162" t="str">
            <v>Gross national savings</v>
          </cell>
          <cell r="C162" t="str">
            <v>Percent of GDP</v>
          </cell>
          <cell r="E162" t="str">
            <v>Source: National Statistical Office Latest actual data: 2011 National accounts manual used: SNA 1993 GDP valuation: Market prices Start/end months of reporting year: January/December Base year: 1995 Chain-weighted: No Primary domestic currency: Tajik somoni Data last updated: 04/2012</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v>7.101</v>
          </cell>
          <cell r="S162">
            <v>-3.8029999999999999</v>
          </cell>
          <cell r="T162">
            <v>21.073</v>
          </cell>
          <cell r="U162">
            <v>8.2859999999999996</v>
          </cell>
          <cell r="V162">
            <v>1.4239999999999999</v>
          </cell>
          <cell r="W162">
            <v>2.1309999999999998</v>
          </cell>
          <cell r="X162">
            <v>5.0819999999999999</v>
          </cell>
          <cell r="Y162">
            <v>7.6509999999999998</v>
          </cell>
          <cell r="Z162">
            <v>15.009</v>
          </cell>
          <cell r="AA162">
            <v>13.661</v>
          </cell>
          <cell r="AB162">
            <v>10.275</v>
          </cell>
          <cell r="AC162">
            <v>12.318</v>
          </cell>
          <cell r="AD162">
            <v>10.926</v>
          </cell>
          <cell r="AE162">
            <v>13.109</v>
          </cell>
          <cell r="AF162">
            <v>10.936</v>
          </cell>
          <cell r="AG162">
            <v>13.43</v>
          </cell>
          <cell r="AH162">
            <v>12.791</v>
          </cell>
          <cell r="AI162">
            <v>12.461</v>
          </cell>
          <cell r="AJ162">
            <v>18.699000000000002</v>
          </cell>
          <cell r="AK162">
            <v>13.19</v>
          </cell>
          <cell r="AL162">
            <v>13.584</v>
          </cell>
          <cell r="AM162">
            <v>13.048999999999999</v>
          </cell>
          <cell r="AN162">
            <v>11.054</v>
          </cell>
          <cell r="AO162">
            <v>9.3789999999999996</v>
          </cell>
          <cell r="AP162">
            <v>12.846</v>
          </cell>
          <cell r="AQ162">
            <v>13.454000000000001</v>
          </cell>
          <cell r="AR162">
            <v>10.287500000000001</v>
          </cell>
        </row>
        <row r="163">
          <cell r="A163" t="str">
            <v>Tanzania</v>
          </cell>
          <cell r="B163" t="str">
            <v>Gross national savings</v>
          </cell>
          <cell r="C163" t="str">
            <v>Percent of GDP</v>
          </cell>
          <cell r="E163" t="str">
            <v>Source: National Statistical Office Latest actual data: 2010 National accounts manual used: SNA 1993 GDP valuation: Market prices Start/end months of reporting year: July/June Base year: 2001 Chain-weighted: No Primary domestic currency: Tanzania shillings Data last updated: 03/2012</v>
          </cell>
          <cell r="F163">
            <v>19.622</v>
          </cell>
          <cell r="G163">
            <v>15.898</v>
          </cell>
          <cell r="H163">
            <v>14.657</v>
          </cell>
          <cell r="I163">
            <v>11.56</v>
          </cell>
          <cell r="J163">
            <v>10.069000000000001</v>
          </cell>
          <cell r="K163">
            <v>8.9510000000000005</v>
          </cell>
          <cell r="L163">
            <v>13.987</v>
          </cell>
          <cell r="M163">
            <v>22.792999999999999</v>
          </cell>
          <cell r="N163">
            <v>13.862</v>
          </cell>
          <cell r="O163">
            <v>22.818999999999999</v>
          </cell>
          <cell r="P163">
            <v>24.471</v>
          </cell>
          <cell r="Q163">
            <v>24.699000000000002</v>
          </cell>
          <cell r="R163">
            <v>25.614999999999998</v>
          </cell>
          <cell r="S163">
            <v>23.648</v>
          </cell>
          <cell r="T163">
            <v>9.7919999999999998</v>
          </cell>
          <cell r="U163">
            <v>6.5350000000000001</v>
          </cell>
          <cell r="V163">
            <v>13.502000000000001</v>
          </cell>
          <cell r="W163">
            <v>8.9359999999999999</v>
          </cell>
          <cell r="X163">
            <v>4.7590000000000003</v>
          </cell>
          <cell r="Y163">
            <v>5.194</v>
          </cell>
          <cell r="Z163">
            <v>14.064</v>
          </cell>
          <cell r="AA163">
            <v>17.079999999999998</v>
          </cell>
          <cell r="AB163">
            <v>16.524999999999999</v>
          </cell>
          <cell r="AC163">
            <v>17.937000000000001</v>
          </cell>
          <cell r="AD163">
            <v>20.434999999999999</v>
          </cell>
          <cell r="AE163">
            <v>18.652999999999999</v>
          </cell>
          <cell r="AF163">
            <v>17.36</v>
          </cell>
          <cell r="AG163">
            <v>15.714</v>
          </cell>
          <cell r="AH163">
            <v>16.794</v>
          </cell>
          <cell r="AI163">
            <v>18.963999999999999</v>
          </cell>
          <cell r="AJ163">
            <v>21.638000000000002</v>
          </cell>
          <cell r="AK163">
            <v>22.984000000000002</v>
          </cell>
          <cell r="AL163">
            <v>21.745999999999999</v>
          </cell>
          <cell r="AM163">
            <v>21.507999999999999</v>
          </cell>
          <cell r="AN163">
            <v>22.02</v>
          </cell>
          <cell r="AO163">
            <v>21.826000000000001</v>
          </cell>
          <cell r="AP163">
            <v>21.026</v>
          </cell>
          <cell r="AQ163">
            <v>20.065000000000001</v>
          </cell>
          <cell r="AR163">
            <v>16.604499999999998</v>
          </cell>
        </row>
        <row r="164">
          <cell r="A164" t="str">
            <v>Thailand</v>
          </cell>
          <cell r="B164" t="str">
            <v>Gross national savings</v>
          </cell>
          <cell r="C164" t="str">
            <v>Percent of GDP</v>
          </cell>
          <cell r="E164" t="str">
            <v>Source: CEIC Latest actual data: 2011 National accounts manual used: SNA 1993 GDP valuation: Market prices Start/end months of reporting year: January/December Base year: 1988 Chain-weighted: No Primary domestic currency: Thai baht Data last updated: 03/2012</v>
          </cell>
          <cell r="F164">
            <v>18.306999999999999</v>
          </cell>
          <cell r="G164">
            <v>18.896000000000001</v>
          </cell>
          <cell r="H164">
            <v>20.385000000000002</v>
          </cell>
          <cell r="I164">
            <v>18.771000000000001</v>
          </cell>
          <cell r="J164">
            <v>19.873000000000001</v>
          </cell>
          <cell r="K164">
            <v>24.292999999999999</v>
          </cell>
          <cell r="L164">
            <v>26.446000000000002</v>
          </cell>
          <cell r="M164">
            <v>27.149000000000001</v>
          </cell>
          <cell r="N164">
            <v>29.908000000000001</v>
          </cell>
          <cell r="O164">
            <v>31.61</v>
          </cell>
          <cell r="P164">
            <v>32.567999999999998</v>
          </cell>
          <cell r="Q164">
            <v>35.167999999999999</v>
          </cell>
          <cell r="R164">
            <v>34.399000000000001</v>
          </cell>
          <cell r="S164">
            <v>34.979999999999997</v>
          </cell>
          <cell r="T164">
            <v>34.688000000000002</v>
          </cell>
          <cell r="U164">
            <v>34.067999999999998</v>
          </cell>
          <cell r="V164">
            <v>33.765000000000001</v>
          </cell>
          <cell r="W164">
            <v>32.853999999999999</v>
          </cell>
          <cell r="X164">
            <v>33.308999999999997</v>
          </cell>
          <cell r="Y164">
            <v>30.657</v>
          </cell>
          <cell r="Z164">
            <v>30.437000000000001</v>
          </cell>
          <cell r="AA164">
            <v>28.524999999999999</v>
          </cell>
          <cell r="AB164">
            <v>27.494</v>
          </cell>
          <cell r="AC164">
            <v>28.321999999999999</v>
          </cell>
          <cell r="AD164">
            <v>28.506</v>
          </cell>
          <cell r="AE164">
            <v>27.109000000000002</v>
          </cell>
          <cell r="AF164">
            <v>29.414999999999999</v>
          </cell>
          <cell r="AG164">
            <v>32.783000000000001</v>
          </cell>
          <cell r="AH164">
            <v>29.916</v>
          </cell>
          <cell r="AI164">
            <v>29.544</v>
          </cell>
          <cell r="AJ164">
            <v>30.067</v>
          </cell>
          <cell r="AK164">
            <v>29.998000000000001</v>
          </cell>
          <cell r="AL164">
            <v>31.981000000000002</v>
          </cell>
          <cell r="AM164">
            <v>33.527999999999999</v>
          </cell>
          <cell r="AN164">
            <v>32.557000000000002</v>
          </cell>
          <cell r="AO164">
            <v>31.597000000000001</v>
          </cell>
          <cell r="AP164">
            <v>31.213999999999999</v>
          </cell>
          <cell r="AQ164">
            <v>30.655999999999999</v>
          </cell>
          <cell r="AR164">
            <v>31.298727272727273</v>
          </cell>
        </row>
        <row r="165">
          <cell r="A165" t="str">
            <v>Timor-Leste</v>
          </cell>
          <cell r="B165" t="str">
            <v>Gross national savings</v>
          </cell>
          <cell r="C165" t="str">
            <v>Percent of GDP</v>
          </cell>
        </row>
        <row r="166">
          <cell r="A166" t="str">
            <v>Togo</v>
          </cell>
          <cell r="B166" t="str">
            <v>Gross national savings</v>
          </cell>
          <cell r="C166" t="str">
            <v>Percent of GDP</v>
          </cell>
          <cell r="E166" t="str">
            <v>Source: National Statistical Office Latest actual data: 2009 GDP valuation: Market prices Start/end months of reporting year: January/December Base year: 2000 Chain-weighted: No Primary domestic currency: CFA francs Data last updated: 03/2012</v>
          </cell>
          <cell r="F166">
            <v>13.664</v>
          </cell>
          <cell r="G166">
            <v>14.497</v>
          </cell>
          <cell r="H166">
            <v>-3.246</v>
          </cell>
          <cell r="I166">
            <v>0.187</v>
          </cell>
          <cell r="J166">
            <v>-0.88700000000000001</v>
          </cell>
          <cell r="K166">
            <v>-1.355</v>
          </cell>
          <cell r="L166">
            <v>-2.0219999999999998</v>
          </cell>
          <cell r="M166">
            <v>-0.58599999999999997</v>
          </cell>
          <cell r="N166">
            <v>-0.214</v>
          </cell>
          <cell r="O166">
            <v>7.73</v>
          </cell>
          <cell r="P166">
            <v>0.86799999999999999</v>
          </cell>
          <cell r="Q166">
            <v>1.847</v>
          </cell>
          <cell r="R166">
            <v>0.10199999999999999</v>
          </cell>
          <cell r="S166">
            <v>-6.4589999999999996</v>
          </cell>
          <cell r="T166">
            <v>0.85</v>
          </cell>
          <cell r="U166">
            <v>4.4720000000000004</v>
          </cell>
          <cell r="V166">
            <v>-2.13</v>
          </cell>
          <cell r="W166">
            <v>-3.593</v>
          </cell>
          <cell r="X166">
            <v>9.4440000000000008</v>
          </cell>
          <cell r="Y166">
            <v>6.0679999999999996</v>
          </cell>
          <cell r="Z166">
            <v>6.53</v>
          </cell>
          <cell r="AA166">
            <v>7.1139999999999999</v>
          </cell>
          <cell r="AB166">
            <v>8.1660000000000004</v>
          </cell>
          <cell r="AC166">
            <v>6.9119999999999999</v>
          </cell>
          <cell r="AD166">
            <v>6.1740000000000004</v>
          </cell>
          <cell r="AE166">
            <v>8.2249999999999996</v>
          </cell>
          <cell r="AF166">
            <v>9.0060000000000002</v>
          </cell>
          <cell r="AG166">
            <v>5.9770000000000003</v>
          </cell>
          <cell r="AH166">
            <v>10.493</v>
          </cell>
          <cell r="AI166">
            <v>11.35</v>
          </cell>
          <cell r="AJ166">
            <v>11.688000000000001</v>
          </cell>
          <cell r="AK166">
            <v>11.071</v>
          </cell>
          <cell r="AL166">
            <v>11.571</v>
          </cell>
          <cell r="AM166">
            <v>12.525</v>
          </cell>
          <cell r="AN166">
            <v>13.532</v>
          </cell>
          <cell r="AO166">
            <v>13.617000000000001</v>
          </cell>
          <cell r="AP166">
            <v>13.302</v>
          </cell>
          <cell r="AQ166">
            <v>13.765000000000001</v>
          </cell>
          <cell r="AR166">
            <v>5.189772727272727</v>
          </cell>
        </row>
        <row r="167">
          <cell r="A167" t="str">
            <v>Tonga</v>
          </cell>
          <cell r="B167" t="str">
            <v>Gross national savings</v>
          </cell>
          <cell r="C167" t="str">
            <v>Percent of GDP</v>
          </cell>
        </row>
        <row r="168">
          <cell r="A168" t="str">
            <v>Trinidad and Tobago</v>
          </cell>
          <cell r="B168" t="str">
            <v>Gross national savings</v>
          </cell>
          <cell r="C168" t="str">
            <v>Percent of GDP</v>
          </cell>
          <cell r="E168" t="str">
            <v>Source: National Statistical Office Latest actual data: 2010 Notes: Data prior to 1999 is based on interpolation of real GDP series base 1970 and base 1985. GDP valuation: Market prices Start/end months of reporting year: January/December Base year: 2000 Chain-weighted: No Primary domestic currency: Trinidad and Tobago dollars Data last updated: 03/2012</v>
          </cell>
          <cell r="F168">
            <v>36.329000000000001</v>
          </cell>
          <cell r="G168">
            <v>32.987000000000002</v>
          </cell>
          <cell r="H168">
            <v>20.364000000000001</v>
          </cell>
          <cell r="I168">
            <v>14.476000000000001</v>
          </cell>
          <cell r="J168">
            <v>16.106999999999999</v>
          </cell>
          <cell r="K168">
            <v>20.869</v>
          </cell>
          <cell r="L168">
            <v>13.007</v>
          </cell>
          <cell r="M168">
            <v>14.638</v>
          </cell>
          <cell r="N168">
            <v>11.08</v>
          </cell>
          <cell r="O168">
            <v>15.682</v>
          </cell>
          <cell r="P168">
            <v>22.867000000000001</v>
          </cell>
          <cell r="Q168">
            <v>16.550999999999998</v>
          </cell>
          <cell r="R168">
            <v>16.72</v>
          </cell>
          <cell r="S168">
            <v>16.809999999999999</v>
          </cell>
          <cell r="T168">
            <v>24.605</v>
          </cell>
          <cell r="U168">
            <v>26.295000000000002</v>
          </cell>
          <cell r="V168">
            <v>26.1</v>
          </cell>
          <cell r="W168">
            <v>19.420000000000002</v>
          </cell>
          <cell r="X168">
            <v>22.734999999999999</v>
          </cell>
          <cell r="Y168">
            <v>21.460999999999999</v>
          </cell>
          <cell r="Z168">
            <v>23.454999999999998</v>
          </cell>
          <cell r="AA168">
            <v>31.751000000000001</v>
          </cell>
          <cell r="AB168">
            <v>23.477</v>
          </cell>
          <cell r="AC168">
            <v>33.908000000000001</v>
          </cell>
          <cell r="AD168">
            <v>29.033000000000001</v>
          </cell>
          <cell r="AE168">
            <v>37.130000000000003</v>
          </cell>
          <cell r="AF168">
            <v>55.231999999999999</v>
          </cell>
          <cell r="AG168">
            <v>40.606000000000002</v>
          </cell>
          <cell r="AH168">
            <v>44.493000000000002</v>
          </cell>
          <cell r="AI168">
            <v>23.463999999999999</v>
          </cell>
          <cell r="AJ168">
            <v>35.112000000000002</v>
          </cell>
          <cell r="AK168">
            <v>35.978999999999999</v>
          </cell>
          <cell r="AL168">
            <v>35.250999999999998</v>
          </cell>
          <cell r="AM168">
            <v>33.433</v>
          </cell>
          <cell r="AN168">
            <v>31.66</v>
          </cell>
          <cell r="AO168">
            <v>29.856999999999999</v>
          </cell>
          <cell r="AP168">
            <v>27.574999999999999</v>
          </cell>
          <cell r="AQ168">
            <v>25.393999999999998</v>
          </cell>
          <cell r="AR168">
            <v>28.50927272727273</v>
          </cell>
        </row>
        <row r="169">
          <cell r="A169" t="str">
            <v>Tunisia</v>
          </cell>
          <cell r="B169" t="str">
            <v>Gross national savings</v>
          </cell>
          <cell r="C169" t="str">
            <v>Percent of GDP</v>
          </cell>
          <cell r="E169" t="str">
            <v>Source: National Statistical Office Latest actual data: 2010 National accounts manual used: SNA 1993 GDP valuation: Market prices Start/end months of reporting year: January/December Base year: 2005 Chain-weighted: Yes, from 2009 Primary domestic currency: Tunisian dinars Data last updated: 03/2012</v>
          </cell>
          <cell r="F169">
            <v>22.387</v>
          </cell>
          <cell r="G169">
            <v>22.050999999999998</v>
          </cell>
          <cell r="H169">
            <v>20.422999999999998</v>
          </cell>
          <cell r="I169">
            <v>22.773</v>
          </cell>
          <cell r="J169">
            <v>21.597999999999999</v>
          </cell>
          <cell r="K169">
            <v>21.582000000000001</v>
          </cell>
          <cell r="L169">
            <v>17.747</v>
          </cell>
          <cell r="M169">
            <v>20.337</v>
          </cell>
          <cell r="N169">
            <v>19.872</v>
          </cell>
          <cell r="O169">
            <v>17.977</v>
          </cell>
          <cell r="P169">
            <v>20.018000000000001</v>
          </cell>
          <cell r="Q169">
            <v>20.010000000000002</v>
          </cell>
          <cell r="R169">
            <v>19.87</v>
          </cell>
          <cell r="S169">
            <v>19.048999999999999</v>
          </cell>
          <cell r="T169">
            <v>18.988</v>
          </cell>
          <cell r="U169">
            <v>18.925000000000001</v>
          </cell>
          <cell r="V169">
            <v>20.913</v>
          </cell>
          <cell r="W169">
            <v>21.597000000000001</v>
          </cell>
          <cell r="X169">
            <v>21.821999999999999</v>
          </cell>
          <cell r="Y169">
            <v>22.667999999999999</v>
          </cell>
          <cell r="Z169">
            <v>22.257999999999999</v>
          </cell>
          <cell r="AA169">
            <v>21.550999999999998</v>
          </cell>
          <cell r="AB169">
            <v>20.582000000000001</v>
          </cell>
          <cell r="AC169">
            <v>20.643999999999998</v>
          </cell>
          <cell r="AD169">
            <v>20.837</v>
          </cell>
          <cell r="AE169">
            <v>20.751999999999999</v>
          </cell>
          <cell r="AF169">
            <v>21.648</v>
          </cell>
          <cell r="AG169">
            <v>21.472999999999999</v>
          </cell>
          <cell r="AH169">
            <v>22.114000000000001</v>
          </cell>
          <cell r="AI169">
            <v>21.931000000000001</v>
          </cell>
          <cell r="AJ169">
            <v>21.587</v>
          </cell>
          <cell r="AK169">
            <v>16.641999999999999</v>
          </cell>
          <cell r="AL169">
            <v>17.32</v>
          </cell>
          <cell r="AM169">
            <v>17.626999999999999</v>
          </cell>
          <cell r="AN169">
            <v>18.768000000000001</v>
          </cell>
          <cell r="AO169">
            <v>19.788</v>
          </cell>
          <cell r="AP169">
            <v>20.815000000000001</v>
          </cell>
          <cell r="AQ169">
            <v>21.93</v>
          </cell>
          <cell r="AR169">
            <v>20.721772727272729</v>
          </cell>
        </row>
        <row r="170">
          <cell r="A170" t="str">
            <v>Turkey</v>
          </cell>
          <cell r="B170" t="str">
            <v>Gross national savings</v>
          </cell>
          <cell r="C170" t="str">
            <v>Percent of GDP</v>
          </cell>
          <cell r="E170" t="str">
            <v>Source: Haver Analytics. Formally, the Turkish Statistical Institute (TurkStat) Latest actual data: 2010. For quarterly data, latest actual is 2011Q3. National accounts manual used: ESA 1995. Series prior to 1998 were not revised according to ESA 1995. GDP valuation: Market prices Start/end months of reporting year: January/December Base year: 1998 Chain-weighted: No Primary domestic currency: Turkish lira Data last updated: 04/2012</v>
          </cell>
          <cell r="F170">
            <v>23.248999999999999</v>
          </cell>
          <cell r="G170">
            <v>23.486000000000001</v>
          </cell>
          <cell r="H170">
            <v>21.765000000000001</v>
          </cell>
          <cell r="I170">
            <v>16.981000000000002</v>
          </cell>
          <cell r="J170">
            <v>16.280999999999999</v>
          </cell>
          <cell r="K170">
            <v>18.498999999999999</v>
          </cell>
          <cell r="L170">
            <v>22.058</v>
          </cell>
          <cell r="M170">
            <v>23.707000000000001</v>
          </cell>
          <cell r="N170">
            <v>25.562999999999999</v>
          </cell>
          <cell r="O170">
            <v>23.231000000000002</v>
          </cell>
          <cell r="P170">
            <v>22.36</v>
          </cell>
          <cell r="Q170">
            <v>22.381</v>
          </cell>
          <cell r="R170">
            <v>22.577999999999999</v>
          </cell>
          <cell r="S170">
            <v>22.431000000000001</v>
          </cell>
          <cell r="T170">
            <v>21.050999999999998</v>
          </cell>
          <cell r="U170">
            <v>21.102</v>
          </cell>
          <cell r="V170">
            <v>20.954999999999998</v>
          </cell>
          <cell r="W170">
            <v>21.273</v>
          </cell>
          <cell r="X170">
            <v>22.913</v>
          </cell>
          <cell r="Y170">
            <v>18.753</v>
          </cell>
          <cell r="Z170">
            <v>17.044</v>
          </cell>
          <cell r="AA170">
            <v>17.007000000000001</v>
          </cell>
          <cell r="AB170">
            <v>17.344999999999999</v>
          </cell>
          <cell r="AC170">
            <v>15.119</v>
          </cell>
          <cell r="AD170">
            <v>15.711</v>
          </cell>
          <cell r="AE170">
            <v>15.368</v>
          </cell>
          <cell r="AF170">
            <v>15.961</v>
          </cell>
          <cell r="AG170">
            <v>15.147</v>
          </cell>
          <cell r="AH170">
            <v>16.096</v>
          </cell>
          <cell r="AI170">
            <v>12.762</v>
          </cell>
          <cell r="AJ170">
            <v>13.581</v>
          </cell>
          <cell r="AK170">
            <v>12.49</v>
          </cell>
          <cell r="AL170">
            <v>11.964</v>
          </cell>
          <cell r="AM170">
            <v>12.553000000000001</v>
          </cell>
          <cell r="AN170">
            <v>12.659000000000001</v>
          </cell>
          <cell r="AO170">
            <v>12.781000000000001</v>
          </cell>
          <cell r="AP170">
            <v>12.561999999999999</v>
          </cell>
          <cell r="AQ170">
            <v>12.131</v>
          </cell>
          <cell r="AR170">
            <v>18.155818181818184</v>
          </cell>
        </row>
        <row r="171">
          <cell r="A171" t="str">
            <v>Turkmenistan</v>
          </cell>
          <cell r="B171" t="str">
            <v>Gross national savings</v>
          </cell>
          <cell r="C171" t="str">
            <v>Percent of GDP</v>
          </cell>
        </row>
        <row r="172">
          <cell r="A172" t="str">
            <v>Tuvalu</v>
          </cell>
          <cell r="B172" t="str">
            <v>Gross national savings</v>
          </cell>
          <cell r="C172" t="str">
            <v>Percent of GDP</v>
          </cell>
        </row>
        <row r="173">
          <cell r="A173" t="str">
            <v>Uganda</v>
          </cell>
          <cell r="B173" t="str">
            <v>Gross national savings</v>
          </cell>
          <cell r="C173" t="str">
            <v>Percent of GDP</v>
          </cell>
          <cell r="E173" t="str">
            <v>Source: National Statistical Office Latest actual data: 2010. 2009/10 National accounts manual used: SNA 1993 GDP valuation: Market prices Start/end months of reporting year: July/June Base year: 2000. 1999/2000 Chain-weighted: No Primary domestic currency: Uganda shillings Data last updated: 03/2012</v>
          </cell>
          <cell r="F173">
            <v>42.421999999999997</v>
          </cell>
          <cell r="G173">
            <v>26.654</v>
          </cell>
          <cell r="H173">
            <v>23.3</v>
          </cell>
          <cell r="I173">
            <v>8.0220000000000002</v>
          </cell>
          <cell r="J173">
            <v>9.7520000000000007</v>
          </cell>
          <cell r="K173">
            <v>8.0120000000000005</v>
          </cell>
          <cell r="L173">
            <v>22.248999999999999</v>
          </cell>
          <cell r="M173">
            <v>22.71</v>
          </cell>
          <cell r="N173">
            <v>7.2350000000000003</v>
          </cell>
          <cell r="O173">
            <v>6.3570000000000002</v>
          </cell>
          <cell r="P173">
            <v>5.8570000000000002</v>
          </cell>
          <cell r="Q173">
            <v>4.2549999999999999</v>
          </cell>
          <cell r="R173">
            <v>11.061999999999999</v>
          </cell>
          <cell r="S173">
            <v>6.8979999999999997</v>
          </cell>
          <cell r="T173">
            <v>14.834</v>
          </cell>
          <cell r="U173">
            <v>10.93</v>
          </cell>
          <cell r="V173">
            <v>13.367000000000001</v>
          </cell>
          <cell r="W173">
            <v>14.172000000000001</v>
          </cell>
          <cell r="X173">
            <v>8.6809999999999992</v>
          </cell>
          <cell r="Y173">
            <v>10.018000000000001</v>
          </cell>
          <cell r="Z173">
            <v>13.003</v>
          </cell>
          <cell r="AA173">
            <v>15.752000000000001</v>
          </cell>
          <cell r="AB173">
            <v>15.54</v>
          </cell>
          <cell r="AC173">
            <v>16.318999999999999</v>
          </cell>
          <cell r="AD173">
            <v>20.234999999999999</v>
          </cell>
          <cell r="AE173">
            <v>20.978999999999999</v>
          </cell>
          <cell r="AF173">
            <v>17.809000000000001</v>
          </cell>
          <cell r="AG173">
            <v>20.558</v>
          </cell>
          <cell r="AH173">
            <v>19.853000000000002</v>
          </cell>
          <cell r="AI173">
            <v>14.765000000000001</v>
          </cell>
          <cell r="AJ173">
            <v>14.679</v>
          </cell>
          <cell r="AK173">
            <v>13.558999999999999</v>
          </cell>
          <cell r="AL173">
            <v>12.706</v>
          </cell>
          <cell r="AM173">
            <v>15.406000000000001</v>
          </cell>
          <cell r="AN173">
            <v>14.71</v>
          </cell>
          <cell r="AO173">
            <v>15.911</v>
          </cell>
          <cell r="AP173">
            <v>17.170000000000002</v>
          </cell>
          <cell r="AQ173">
            <v>17.100999999999999</v>
          </cell>
          <cell r="AR173">
            <v>13.778409090909088</v>
          </cell>
        </row>
        <row r="174">
          <cell r="A174" t="str">
            <v>Ukraine</v>
          </cell>
          <cell r="B174" t="str">
            <v>Gross national savings</v>
          </cell>
          <cell r="C174" t="str">
            <v>Percent of GDP</v>
          </cell>
          <cell r="E174" t="str">
            <v>Source: Haver Analytics. Formally, the State Statistics Committee of Ukraine Latest actual data: 2010. For quarterly data, latest actual is 2011Q3. National accounts manual used: ESA 1995. Also, SNA1993. GDP valuation: Market prices Start/end months of reporting year: January/December Base year: 2007 Chain-weighted: Yes, from 2005 Primary domestic currency: Ukrainian hryvnias Data last updated: 03/2012</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v>36.462000000000003</v>
          </cell>
          <cell r="S174">
            <v>31.515000000000001</v>
          </cell>
          <cell r="T174">
            <v>20.428999999999998</v>
          </cell>
          <cell r="U174">
            <v>23.812999999999999</v>
          </cell>
          <cell r="V174">
            <v>20.013000000000002</v>
          </cell>
          <cell r="W174">
            <v>19.050999999999998</v>
          </cell>
          <cell r="X174">
            <v>17.966999999999999</v>
          </cell>
          <cell r="Y174">
            <v>24.597000000000001</v>
          </cell>
          <cell r="Z174">
            <v>24.452999999999999</v>
          </cell>
          <cell r="AA174">
            <v>25.494</v>
          </cell>
          <cell r="AB174">
            <v>27.675999999999998</v>
          </cell>
          <cell r="AC174">
            <v>27.78</v>
          </cell>
          <cell r="AD174">
            <v>31.821000000000002</v>
          </cell>
          <cell r="AE174">
            <v>25.561</v>
          </cell>
          <cell r="AF174">
            <v>23.260999999999999</v>
          </cell>
          <cell r="AG174">
            <v>24.515999999999998</v>
          </cell>
          <cell r="AH174">
            <v>20.853999999999999</v>
          </cell>
          <cell r="AI174">
            <v>15.582000000000001</v>
          </cell>
          <cell r="AJ174">
            <v>17.161000000000001</v>
          </cell>
          <cell r="AK174">
            <v>17.45</v>
          </cell>
          <cell r="AL174">
            <v>19.646999999999998</v>
          </cell>
          <cell r="AM174">
            <v>20.826000000000001</v>
          </cell>
          <cell r="AN174">
            <v>21.725000000000001</v>
          </cell>
          <cell r="AO174">
            <v>22.22</v>
          </cell>
          <cell r="AP174">
            <v>22.542000000000002</v>
          </cell>
          <cell r="AQ174">
            <v>22.798999999999999</v>
          </cell>
          <cell r="AR174">
            <v>23.7728</v>
          </cell>
        </row>
        <row r="175">
          <cell r="A175" t="str">
            <v>United Arab Emirates</v>
          </cell>
          <cell r="B175" t="str">
            <v>Gross national savings</v>
          </cell>
          <cell r="C175" t="str">
            <v>Percent of GDP</v>
          </cell>
          <cell r="E175" t="str">
            <v>Source: National Statistical Office Latest actual data: 2010 GDP valuation: Factor costs Start/end months of reporting year: January/December Base year: 2000 Chain-weighted: No Primary domestic currency: U.A.E. dirhams Data last updated: 03/2012</v>
          </cell>
          <cell r="F175">
            <v>45.756999999999998</v>
          </cell>
          <cell r="G175">
            <v>43.158999999999999</v>
          </cell>
          <cell r="H175">
            <v>37.662999999999997</v>
          </cell>
          <cell r="I175">
            <v>36.591999999999999</v>
          </cell>
          <cell r="J175">
            <v>40.707000000000001</v>
          </cell>
          <cell r="K175">
            <v>36.734999999999999</v>
          </cell>
          <cell r="L175">
            <v>30.036999999999999</v>
          </cell>
          <cell r="M175">
            <v>29.036999999999999</v>
          </cell>
          <cell r="N175">
            <v>26.498000000000001</v>
          </cell>
          <cell r="O175">
            <v>27.605</v>
          </cell>
          <cell r="P175">
            <v>44.831000000000003</v>
          </cell>
          <cell r="Q175">
            <v>24.998999999999999</v>
          </cell>
          <cell r="R175">
            <v>29.228999999999999</v>
          </cell>
          <cell r="S175">
            <v>30.542999999999999</v>
          </cell>
          <cell r="T175">
            <v>27.584</v>
          </cell>
          <cell r="U175">
            <v>27.797999999999998</v>
          </cell>
          <cell r="V175">
            <v>32.603000000000002</v>
          </cell>
          <cell r="W175">
            <v>36.67</v>
          </cell>
          <cell r="X175">
            <v>30.684999999999999</v>
          </cell>
          <cell r="Y175">
            <v>31.853000000000002</v>
          </cell>
          <cell r="Z175">
            <v>37.856999999999999</v>
          </cell>
          <cell r="AA175">
            <v>30.61</v>
          </cell>
          <cell r="AB175">
            <v>24.92</v>
          </cell>
          <cell r="AC175">
            <v>27.024000000000001</v>
          </cell>
          <cell r="AD175">
            <v>25.393000000000001</v>
          </cell>
          <cell r="AE175">
            <v>31.632000000000001</v>
          </cell>
          <cell r="AF175">
            <v>34.457000000000001</v>
          </cell>
          <cell r="AG175">
            <v>30.632000000000001</v>
          </cell>
          <cell r="AH175">
            <v>30.082000000000001</v>
          </cell>
          <cell r="AI175">
            <v>27.126000000000001</v>
          </cell>
          <cell r="AJ175">
            <v>28.486999999999998</v>
          </cell>
          <cell r="AK175">
            <v>31.664000000000001</v>
          </cell>
          <cell r="AL175">
            <v>34.9</v>
          </cell>
          <cell r="AM175">
            <v>33.798000000000002</v>
          </cell>
          <cell r="AN175">
            <v>32.305</v>
          </cell>
          <cell r="AO175">
            <v>32.045999999999999</v>
          </cell>
          <cell r="AP175">
            <v>32.195999999999998</v>
          </cell>
          <cell r="AQ175">
            <v>32.57</v>
          </cell>
          <cell r="AR175">
            <v>30.758136363636364</v>
          </cell>
        </row>
        <row r="176">
          <cell r="A176" t="str">
            <v>United Kingdom</v>
          </cell>
          <cell r="B176" t="str">
            <v>Gross national savings</v>
          </cell>
          <cell r="C176" t="str">
            <v>Percent of GDP</v>
          </cell>
          <cell r="E176" t="str">
            <v>Source: National Statistical Office Latest actual data: 2011 National accounts manual used: ESA 1995 GDP valuation: Market prices Start/end months of reporting year: January/December Base year: 2008 Chain-weighted: Yes, from 1980 Primary domestic currency: Sterling pounds Data last updated: 03/2012</v>
          </cell>
          <cell r="F176">
            <v>18.346</v>
          </cell>
          <cell r="G176">
            <v>17.881</v>
          </cell>
          <cell r="H176">
            <v>17.428999999999998</v>
          </cell>
          <cell r="I176">
            <v>17.844999999999999</v>
          </cell>
          <cell r="J176">
            <v>17.968</v>
          </cell>
          <cell r="K176">
            <v>18.087</v>
          </cell>
          <cell r="L176">
            <v>17.126999999999999</v>
          </cell>
          <cell r="M176">
            <v>17.295000000000002</v>
          </cell>
          <cell r="N176">
            <v>17.257999999999999</v>
          </cell>
          <cell r="O176">
            <v>17.251999999999999</v>
          </cell>
          <cell r="P176">
            <v>16.423999999999999</v>
          </cell>
          <cell r="Q176">
            <v>15.417</v>
          </cell>
          <cell r="R176">
            <v>14.301</v>
          </cell>
          <cell r="S176">
            <v>14.042999999999999</v>
          </cell>
          <cell r="T176">
            <v>15.661</v>
          </cell>
          <cell r="U176">
            <v>15.930999999999999</v>
          </cell>
          <cell r="V176">
            <v>16.093</v>
          </cell>
          <cell r="W176">
            <v>17.192</v>
          </cell>
          <cell r="X176">
            <v>17.981000000000002</v>
          </cell>
          <cell r="Y176">
            <v>15.731999999999999</v>
          </cell>
          <cell r="Z176">
            <v>15.010999999999999</v>
          </cell>
          <cell r="AA176">
            <v>15.372</v>
          </cell>
          <cell r="AB176">
            <v>15.358000000000001</v>
          </cell>
          <cell r="AC176">
            <v>15.15</v>
          </cell>
          <cell r="AD176">
            <v>15.006</v>
          </cell>
          <cell r="AE176">
            <v>14.467000000000001</v>
          </cell>
          <cell r="AF176">
            <v>14.244</v>
          </cell>
          <cell r="AG176">
            <v>15.750999999999999</v>
          </cell>
          <cell r="AH176">
            <v>15.574999999999999</v>
          </cell>
          <cell r="AI176">
            <v>12.72</v>
          </cell>
          <cell r="AJ176">
            <v>12.058</v>
          </cell>
          <cell r="AK176">
            <v>12.917</v>
          </cell>
          <cell r="AL176">
            <v>13.099</v>
          </cell>
          <cell r="AM176">
            <v>14.164</v>
          </cell>
          <cell r="AN176">
            <v>15.103</v>
          </cell>
          <cell r="AO176">
            <v>16.259</v>
          </cell>
          <cell r="AP176">
            <v>17.042000000000002</v>
          </cell>
          <cell r="AQ176">
            <v>17.797999999999998</v>
          </cell>
          <cell r="AR176">
            <v>15.109272727272726</v>
          </cell>
        </row>
        <row r="177">
          <cell r="A177" t="str">
            <v>United States</v>
          </cell>
          <cell r="B177" t="str">
            <v>Gross national savings</v>
          </cell>
          <cell r="C177" t="str">
            <v>Percent of GDP</v>
          </cell>
          <cell r="E177" t="str">
            <v>Source: Haver Analytics Latest actual data: 2011 GDP valuation: Real Gross Domestic Product determined by chained Fisher quantity growth rates. Start/end months of reporting year: January/December Base year: 2005 Chain-weighted: Yes, from 1980 Primary domestic currency: U.S. dollars Data last updated: 03/2012</v>
          </cell>
          <cell r="F177">
            <v>19.465</v>
          </cell>
          <cell r="G177">
            <v>20.661999999999999</v>
          </cell>
          <cell r="H177">
            <v>19.103999999999999</v>
          </cell>
          <cell r="I177">
            <v>17.042000000000002</v>
          </cell>
          <cell r="J177">
            <v>19.164999999999999</v>
          </cell>
          <cell r="K177">
            <v>17.507000000000001</v>
          </cell>
          <cell r="L177">
            <v>15.904</v>
          </cell>
          <cell r="M177">
            <v>16.515999999999998</v>
          </cell>
          <cell r="N177">
            <v>17.675000000000001</v>
          </cell>
          <cell r="O177">
            <v>16.858000000000001</v>
          </cell>
          <cell r="P177">
            <v>15.82</v>
          </cell>
          <cell r="Q177">
            <v>15.875999999999999</v>
          </cell>
          <cell r="R177">
            <v>14.699</v>
          </cell>
          <cell r="S177">
            <v>14.375</v>
          </cell>
          <cell r="T177">
            <v>15.45</v>
          </cell>
          <cell r="U177">
            <v>16.440999999999999</v>
          </cell>
          <cell r="V177">
            <v>17.151</v>
          </cell>
          <cell r="W177">
            <v>18.309999999999999</v>
          </cell>
          <cell r="X177">
            <v>18.814</v>
          </cell>
          <cell r="Y177">
            <v>18.260999999999999</v>
          </cell>
          <cell r="Z177">
            <v>18.09</v>
          </cell>
          <cell r="AA177">
            <v>16.484999999999999</v>
          </cell>
          <cell r="AB177">
            <v>14.667</v>
          </cell>
          <cell r="AC177">
            <v>13.935</v>
          </cell>
          <cell r="AD177">
            <v>14.669</v>
          </cell>
          <cell r="AE177">
            <v>15.201000000000001</v>
          </cell>
          <cell r="AF177">
            <v>16.416</v>
          </cell>
          <cell r="AG177">
            <v>14.596</v>
          </cell>
          <cell r="AH177">
            <v>13.352</v>
          </cell>
          <cell r="AI177">
            <v>11.459</v>
          </cell>
          <cell r="AJ177">
            <v>12.532</v>
          </cell>
          <cell r="AK177">
            <v>12.875</v>
          </cell>
          <cell r="AL177">
            <v>13.077</v>
          </cell>
          <cell r="AM177">
            <v>13.746</v>
          </cell>
          <cell r="AN177">
            <v>14.351000000000001</v>
          </cell>
          <cell r="AO177">
            <v>15.01</v>
          </cell>
          <cell r="AP177">
            <v>15.438000000000001</v>
          </cell>
          <cell r="AQ177">
            <v>15.856</v>
          </cell>
          <cell r="AR177">
            <v>15.430636363636363</v>
          </cell>
        </row>
        <row r="178">
          <cell r="A178" t="str">
            <v>Uruguay</v>
          </cell>
          <cell r="B178" t="str">
            <v>Gross national savings</v>
          </cell>
          <cell r="C178" t="str">
            <v>Percent of GDP</v>
          </cell>
          <cell r="E178" t="str">
            <v>Source: Central Bank Latest actual data: 2010 National accounts manual used: SNA 1993 GDP valuation: Market prices Start/end months of reporting year: January/December Base year: 2005 Chain-weighted: No Primary domestic currency: Uruguayan pesos Data last updated: 04/2012</v>
          </cell>
          <cell r="F178">
            <v>9.3849999999999998</v>
          </cell>
          <cell r="G178">
            <v>10.130000000000001</v>
          </cell>
          <cell r="H178">
            <v>13.38</v>
          </cell>
          <cell r="I178">
            <v>9.5229999999999997</v>
          </cell>
          <cell r="J178">
            <v>8.282</v>
          </cell>
          <cell r="K178">
            <v>8.2140000000000004</v>
          </cell>
          <cell r="L178">
            <v>11.249000000000001</v>
          </cell>
          <cell r="M178">
            <v>11.371</v>
          </cell>
          <cell r="N178">
            <v>12.231999999999999</v>
          </cell>
          <cell r="O178">
            <v>11.565</v>
          </cell>
          <cell r="P178">
            <v>12.859</v>
          </cell>
          <cell r="Q178">
            <v>14.038</v>
          </cell>
          <cell r="R178">
            <v>13.117000000000001</v>
          </cell>
          <cell r="S178">
            <v>12.691000000000001</v>
          </cell>
          <cell r="T178">
            <v>12.1</v>
          </cell>
          <cell r="U178">
            <v>12.954000000000001</v>
          </cell>
          <cell r="V178">
            <v>12.769</v>
          </cell>
          <cell r="W178">
            <v>13.885</v>
          </cell>
          <cell r="X178">
            <v>14.4</v>
          </cell>
          <cell r="Y178">
            <v>10.923</v>
          </cell>
          <cell r="Z178">
            <v>10.012</v>
          </cell>
          <cell r="AA178">
            <v>10.944000000000001</v>
          </cell>
          <cell r="AB178">
            <v>15.346</v>
          </cell>
          <cell r="AC178">
            <v>15.404999999999999</v>
          </cell>
          <cell r="AD178">
            <v>17.491</v>
          </cell>
          <cell r="AE178">
            <v>17.942</v>
          </cell>
          <cell r="AF178">
            <v>17.966999999999999</v>
          </cell>
          <cell r="AG178">
            <v>18.547999999999998</v>
          </cell>
          <cell r="AH178">
            <v>17.369</v>
          </cell>
          <cell r="AI178">
            <v>18.963999999999999</v>
          </cell>
          <cell r="AJ178">
            <v>17.37</v>
          </cell>
          <cell r="AK178">
            <v>16.155999999999999</v>
          </cell>
          <cell r="AL178">
            <v>19.033999999999999</v>
          </cell>
          <cell r="AM178">
            <v>19.359000000000002</v>
          </cell>
          <cell r="AN178">
            <v>19.681000000000001</v>
          </cell>
          <cell r="AO178">
            <v>19.946999999999999</v>
          </cell>
          <cell r="AP178">
            <v>20.146999999999998</v>
          </cell>
          <cell r="AQ178">
            <v>20.167000000000002</v>
          </cell>
          <cell r="AR178">
            <v>14.693181818181818</v>
          </cell>
        </row>
        <row r="179">
          <cell r="A179" t="str">
            <v>Uzbekistan</v>
          </cell>
          <cell r="B179" t="str">
            <v>Gross national savings</v>
          </cell>
          <cell r="C179" t="str">
            <v>Percent of GDP</v>
          </cell>
          <cell r="E179" t="str">
            <v>Source: National Statistical Office Latest actual data: 2011 GDP valuation: Market prices Start/end months of reporting year: January/December Base year: 1995 Chain-weighted: No Primary domestic currency: Uzbek sum Data last updated: 03/2012</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v>43.929000000000002</v>
          </cell>
          <cell r="S179">
            <v>6.9080000000000004</v>
          </cell>
          <cell r="T179">
            <v>20.024999999999999</v>
          </cell>
          <cell r="U179">
            <v>23.992999999999999</v>
          </cell>
          <cell r="V179">
            <v>15.952999999999999</v>
          </cell>
          <cell r="W179">
            <v>14.929</v>
          </cell>
          <cell r="X179">
            <v>20.218</v>
          </cell>
          <cell r="Y179">
            <v>16.143000000000001</v>
          </cell>
          <cell r="Z179">
            <v>21.387</v>
          </cell>
          <cell r="AA179">
            <v>20.123999999999999</v>
          </cell>
          <cell r="AB179">
            <v>22.401</v>
          </cell>
          <cell r="AC179">
            <v>26.596</v>
          </cell>
          <cell r="AD179">
            <v>31.661999999999999</v>
          </cell>
          <cell r="AE179">
            <v>35.665999999999997</v>
          </cell>
          <cell r="AF179">
            <v>38.715000000000003</v>
          </cell>
          <cell r="AG179">
            <v>37.314999999999998</v>
          </cell>
          <cell r="AH179">
            <v>39.689</v>
          </cell>
          <cell r="AI179">
            <v>33.195999999999998</v>
          </cell>
          <cell r="AJ179">
            <v>36.819000000000003</v>
          </cell>
          <cell r="AK179">
            <v>36.668999999999997</v>
          </cell>
          <cell r="AL179">
            <v>33.701000000000001</v>
          </cell>
          <cell r="AM179">
            <v>33.848999999999997</v>
          </cell>
          <cell r="AN179">
            <v>33.561</v>
          </cell>
          <cell r="AO179">
            <v>33.146000000000001</v>
          </cell>
          <cell r="AP179">
            <v>32.606000000000002</v>
          </cell>
          <cell r="AQ179">
            <v>32.054000000000002</v>
          </cell>
          <cell r="AR179">
            <v>27.116850000000007</v>
          </cell>
        </row>
        <row r="180">
          <cell r="A180" t="str">
            <v>Vanuatu</v>
          </cell>
          <cell r="B180" t="str">
            <v>Gross national savings</v>
          </cell>
          <cell r="C180" t="str">
            <v>Percent of GDP</v>
          </cell>
        </row>
        <row r="181">
          <cell r="A181" t="str">
            <v>Venezuela</v>
          </cell>
          <cell r="B181" t="str">
            <v>Gross national savings</v>
          </cell>
          <cell r="C181" t="str">
            <v>Percent of GDP</v>
          </cell>
          <cell r="E181" t="str">
            <v>Source: Central Bank Latest actual data: 2010 National accounts manual used: SNA 2008 GDP valuation: Market prices Start/end months of reporting year: January/December Base year: 1997 Chain-weighted: No Primary domestic currency: Venezuelan bolívares Data last updated: 03/2012</v>
          </cell>
          <cell r="F181">
            <v>32.351999999999997</v>
          </cell>
          <cell r="G181">
            <v>28.777999999999999</v>
          </cell>
          <cell r="H181">
            <v>21.053999999999998</v>
          </cell>
          <cell r="I181">
            <v>17.829000000000001</v>
          </cell>
          <cell r="J181">
            <v>27.582000000000001</v>
          </cell>
          <cell r="K181">
            <v>25.859000000000002</v>
          </cell>
          <cell r="L181">
            <v>18.652999999999999</v>
          </cell>
          <cell r="M181">
            <v>25.495999999999999</v>
          </cell>
          <cell r="N181">
            <v>20.138999999999999</v>
          </cell>
          <cell r="O181">
            <v>21.123000000000001</v>
          </cell>
          <cell r="P181">
            <v>25.934999999999999</v>
          </cell>
          <cell r="Q181">
            <v>21.263999999999999</v>
          </cell>
          <cell r="R181">
            <v>17.542999999999999</v>
          </cell>
          <cell r="S181">
            <v>15.000999999999999</v>
          </cell>
          <cell r="T181">
            <v>18.510000000000002</v>
          </cell>
          <cell r="U181">
            <v>20.72</v>
          </cell>
          <cell r="V181">
            <v>29.251999999999999</v>
          </cell>
          <cell r="W181">
            <v>32.018999999999998</v>
          </cell>
          <cell r="X181">
            <v>20.99</v>
          </cell>
          <cell r="Y181">
            <v>24.683</v>
          </cell>
          <cell r="Z181">
            <v>34.287999999999997</v>
          </cell>
          <cell r="AA181">
            <v>29.138000000000002</v>
          </cell>
          <cell r="AB181">
            <v>29.34</v>
          </cell>
          <cell r="AC181">
            <v>29.353999999999999</v>
          </cell>
          <cell r="AD181">
            <v>35.555999999999997</v>
          </cell>
          <cell r="AE181">
            <v>40.72</v>
          </cell>
          <cell r="AF181">
            <v>41.749000000000002</v>
          </cell>
          <cell r="AG181">
            <v>39.034999999999997</v>
          </cell>
          <cell r="AH181">
            <v>38.691000000000003</v>
          </cell>
          <cell r="AI181">
            <v>28.399000000000001</v>
          </cell>
          <cell r="AJ181">
            <v>26.85</v>
          </cell>
          <cell r="AK181">
            <v>31.315000000000001</v>
          </cell>
          <cell r="AL181">
            <v>30.033000000000001</v>
          </cell>
          <cell r="AM181">
            <v>28.641999999999999</v>
          </cell>
          <cell r="AN181">
            <v>27.26</v>
          </cell>
          <cell r="AO181">
            <v>26.33</v>
          </cell>
          <cell r="AP181">
            <v>25.809000000000001</v>
          </cell>
          <cell r="AQ181">
            <v>26.457000000000001</v>
          </cell>
          <cell r="AR181">
            <v>28.652363636363635</v>
          </cell>
        </row>
        <row r="182">
          <cell r="A182" t="str">
            <v>Vietnam</v>
          </cell>
          <cell r="B182" t="str">
            <v>Gross national savings</v>
          </cell>
          <cell r="C182" t="str">
            <v>Percent of GDP</v>
          </cell>
          <cell r="E182" t="str">
            <v>Source: National Statistical Office Latest actual data: 2011 GDP valuation: Market prices. Production-based measure Start/end months of reporting year: January/December Base year: 1994 Chain-weighted: No Primary domestic currency: Vietnamese dong Data last updated: 03/2012</v>
          </cell>
          <cell r="F182">
            <v>12.27</v>
          </cell>
          <cell r="G182">
            <v>8.9710000000000001</v>
          </cell>
          <cell r="H182">
            <v>10.955</v>
          </cell>
          <cell r="I182">
            <v>11.829000000000001</v>
          </cell>
          <cell r="J182">
            <v>12.266</v>
          </cell>
          <cell r="K182">
            <v>8.0129999999999999</v>
          </cell>
          <cell r="L182">
            <v>9.9309999999999992</v>
          </cell>
          <cell r="M182">
            <v>10.999000000000001</v>
          </cell>
          <cell r="N182">
            <v>10.99</v>
          </cell>
          <cell r="O182">
            <v>6.9669999999999996</v>
          </cell>
          <cell r="P182">
            <v>10.359</v>
          </cell>
          <cell r="Q182">
            <v>13.254</v>
          </cell>
          <cell r="R182">
            <v>17.562000000000001</v>
          </cell>
          <cell r="S182">
            <v>13.672000000000001</v>
          </cell>
          <cell r="T182">
            <v>23.913</v>
          </cell>
          <cell r="U182">
            <v>25.922999999999998</v>
          </cell>
          <cell r="V182">
            <v>19.922000000000001</v>
          </cell>
          <cell r="W182">
            <v>22.617999999999999</v>
          </cell>
          <cell r="X182">
            <v>25.106000000000002</v>
          </cell>
          <cell r="Y182">
            <v>31.73</v>
          </cell>
          <cell r="Z182">
            <v>33.158000000000001</v>
          </cell>
          <cell r="AA182">
            <v>34.000999999999998</v>
          </cell>
          <cell r="AB182">
            <v>31.434999999999999</v>
          </cell>
          <cell r="AC182">
            <v>30.564</v>
          </cell>
          <cell r="AD182">
            <v>31.965</v>
          </cell>
          <cell r="AE182">
            <v>34.515999999999998</v>
          </cell>
          <cell r="AF182">
            <v>36.540999999999997</v>
          </cell>
          <cell r="AG182">
            <v>33.298999999999999</v>
          </cell>
          <cell r="AH182">
            <v>27.766999999999999</v>
          </cell>
          <cell r="AI182">
            <v>31.564</v>
          </cell>
          <cell r="AJ182">
            <v>34.904000000000003</v>
          </cell>
          <cell r="AK182">
            <v>29.341999999999999</v>
          </cell>
          <cell r="AL182">
            <v>32.174999999999997</v>
          </cell>
          <cell r="AM182">
            <v>31.933</v>
          </cell>
          <cell r="AN182">
            <v>32.350999999999999</v>
          </cell>
          <cell r="AO182">
            <v>32.847000000000001</v>
          </cell>
          <cell r="AP182">
            <v>33.801000000000002</v>
          </cell>
          <cell r="AQ182">
            <v>34.817</v>
          </cell>
          <cell r="AR182">
            <v>26.959772727272721</v>
          </cell>
        </row>
        <row r="183">
          <cell r="A183" t="str">
            <v>Republic of Yemen</v>
          </cell>
          <cell r="B183" t="str">
            <v>Gross national savings</v>
          </cell>
          <cell r="C183" t="str">
            <v>Percent of GDP</v>
          </cell>
          <cell r="E183" t="str">
            <v>Source: IMF Staff Latest actual data: 2008 National accounts manual used: SNA 1993 GDP valuation: Factor costs Start/end months of reporting year: January/December Base year: 1990 Chain-weighted: No Primary domestic currency: Yemeni rials Data last updated: 04/2012</v>
          </cell>
          <cell r="F183" t="str">
            <v>n/a</v>
          </cell>
          <cell r="G183" t="str">
            <v>n/a</v>
          </cell>
          <cell r="H183" t="str">
            <v>n/a</v>
          </cell>
          <cell r="I183" t="str">
            <v>n/a</v>
          </cell>
          <cell r="J183" t="str">
            <v>n/a</v>
          </cell>
          <cell r="K183" t="str">
            <v>n/a</v>
          </cell>
          <cell r="L183" t="str">
            <v>n/a</v>
          </cell>
          <cell r="M183" t="str">
            <v>n/a</v>
          </cell>
          <cell r="N183" t="str">
            <v>n/a</v>
          </cell>
          <cell r="O183" t="str">
            <v>n/a</v>
          </cell>
          <cell r="P183">
            <v>18.27</v>
          </cell>
          <cell r="Q183">
            <v>6.6050000000000004</v>
          </cell>
          <cell r="R183">
            <v>13.544</v>
          </cell>
          <cell r="S183">
            <v>9.7810000000000006</v>
          </cell>
          <cell r="T183">
            <v>25.687999999999999</v>
          </cell>
          <cell r="U183">
            <v>22.664000000000001</v>
          </cell>
          <cell r="V183">
            <v>24.036000000000001</v>
          </cell>
          <cell r="W183">
            <v>24.768999999999998</v>
          </cell>
          <cell r="X183">
            <v>18.411000000000001</v>
          </cell>
          <cell r="Y183">
            <v>25.902000000000001</v>
          </cell>
          <cell r="Z183">
            <v>32.737000000000002</v>
          </cell>
          <cell r="AA183">
            <v>26.369</v>
          </cell>
          <cell r="AB183">
            <v>22.63</v>
          </cell>
          <cell r="AC183">
            <v>22.219000000000001</v>
          </cell>
          <cell r="AD183">
            <v>21.899000000000001</v>
          </cell>
          <cell r="AE183">
            <v>22.314</v>
          </cell>
          <cell r="AF183">
            <v>17.463000000000001</v>
          </cell>
          <cell r="AG183">
            <v>10.227</v>
          </cell>
          <cell r="AH183">
            <v>10.766</v>
          </cell>
          <cell r="AI183">
            <v>3.339</v>
          </cell>
          <cell r="AJ183">
            <v>7.9260000000000002</v>
          </cell>
          <cell r="AK183">
            <v>1.9990000000000001</v>
          </cell>
          <cell r="AL183">
            <v>10.138999999999999</v>
          </cell>
          <cell r="AM183">
            <v>8.39</v>
          </cell>
          <cell r="AN183">
            <v>8.2710000000000008</v>
          </cell>
          <cell r="AO183">
            <v>9.3889999999999993</v>
          </cell>
          <cell r="AP183">
            <v>9.8919999999999995</v>
          </cell>
          <cell r="AQ183">
            <v>9.9920000000000009</v>
          </cell>
          <cell r="AR183">
            <v>17.707181818181819</v>
          </cell>
        </row>
        <row r="184">
          <cell r="A184" t="str">
            <v>Zambia</v>
          </cell>
          <cell r="B184" t="str">
            <v>Gross national savings</v>
          </cell>
          <cell r="C184" t="str">
            <v>Percent of GDP</v>
          </cell>
          <cell r="E184" t="str">
            <v>Source: National Statistical Office Latest actual data: 2011 National accounts manual used: SNA 1993 GDP valuation: Market prices Base year: 1994 Chain-weighted: No Primary domestic currency: Zambian kwacha Data last updated: 03/2012</v>
          </cell>
          <cell r="F184">
            <v>11.781000000000001</v>
          </cell>
          <cell r="G184">
            <v>5.6000000000000001E-2</v>
          </cell>
          <cell r="H184">
            <v>-0.71199999999999997</v>
          </cell>
          <cell r="I184">
            <v>6.7850000000000001</v>
          </cell>
          <cell r="J184">
            <v>7.6289999999999996</v>
          </cell>
          <cell r="K184">
            <v>11.706</v>
          </cell>
          <cell r="L184">
            <v>15.933999999999999</v>
          </cell>
          <cell r="M184">
            <v>10.433</v>
          </cell>
          <cell r="N184">
            <v>11.746</v>
          </cell>
          <cell r="O184">
            <v>6.9930000000000003</v>
          </cell>
          <cell r="P184">
            <v>14.721</v>
          </cell>
          <cell r="Q184">
            <v>11.222</v>
          </cell>
          <cell r="R184">
            <v>8.2710000000000008</v>
          </cell>
          <cell r="S184">
            <v>12.27</v>
          </cell>
          <cell r="T184">
            <v>14.035</v>
          </cell>
          <cell r="U184">
            <v>8.8640000000000008</v>
          </cell>
          <cell r="V184">
            <v>10.961</v>
          </cell>
          <cell r="W184">
            <v>7.4790000000000001</v>
          </cell>
          <cell r="X184">
            <v>-0.29099999999999998</v>
          </cell>
          <cell r="Y184">
            <v>1.718</v>
          </cell>
          <cell r="Z184">
            <v>-0.72399999999999998</v>
          </cell>
          <cell r="AA184">
            <v>-0.89700000000000002</v>
          </cell>
          <cell r="AB184">
            <v>7.8940000000000001</v>
          </cell>
          <cell r="AC184">
            <v>10.811</v>
          </cell>
          <cell r="AD184">
            <v>13.663</v>
          </cell>
          <cell r="AE184">
            <v>15.224</v>
          </cell>
          <cell r="AF184">
            <v>23.289000000000001</v>
          </cell>
          <cell r="AG184">
            <v>15.427</v>
          </cell>
          <cell r="AH184">
            <v>13.753</v>
          </cell>
          <cell r="AI184">
            <v>25.239000000000001</v>
          </cell>
          <cell r="AJ184">
            <v>29.635000000000002</v>
          </cell>
          <cell r="AK184">
            <v>26.198</v>
          </cell>
          <cell r="AL184">
            <v>26.123999999999999</v>
          </cell>
          <cell r="AM184">
            <v>30.523</v>
          </cell>
          <cell r="AN184">
            <v>31.806999999999999</v>
          </cell>
          <cell r="AO184">
            <v>32.902000000000001</v>
          </cell>
          <cell r="AP184">
            <v>33.930999999999997</v>
          </cell>
          <cell r="AQ184">
            <v>34.491</v>
          </cell>
          <cell r="AR184">
            <v>12.216454545454546</v>
          </cell>
        </row>
        <row r="185">
          <cell r="A185" t="str">
            <v>Zimbabwe</v>
          </cell>
          <cell r="B185" t="str">
            <v>Gross national savings</v>
          </cell>
          <cell r="C185" t="str">
            <v>Percent of GDP</v>
          </cell>
        </row>
      </sheetData>
      <sheetData sheetId="6">
        <row r="1">
          <cell r="A1" t="str">
            <v>Country</v>
          </cell>
          <cell r="B1" t="str">
            <v>Subject Descriptor</v>
          </cell>
          <cell r="C1" t="str">
            <v>Units</v>
          </cell>
          <cell r="D1" t="str">
            <v>Scale</v>
          </cell>
          <cell r="E1" t="str">
            <v>Country/Series-specific Notes</v>
          </cell>
          <cell r="F1">
            <v>1980</v>
          </cell>
          <cell r="G1">
            <v>1981</v>
          </cell>
          <cell r="H1">
            <v>1982</v>
          </cell>
          <cell r="I1">
            <v>1983</v>
          </cell>
          <cell r="J1">
            <v>1984</v>
          </cell>
          <cell r="K1">
            <v>1985</v>
          </cell>
          <cell r="L1">
            <v>1986</v>
          </cell>
          <cell r="M1">
            <v>1987</v>
          </cell>
          <cell r="N1">
            <v>1988</v>
          </cell>
          <cell r="O1">
            <v>1989</v>
          </cell>
          <cell r="P1">
            <v>1990</v>
          </cell>
          <cell r="Q1">
            <v>1991</v>
          </cell>
          <cell r="R1">
            <v>1992</v>
          </cell>
          <cell r="S1">
            <v>1993</v>
          </cell>
          <cell r="T1">
            <v>1994</v>
          </cell>
          <cell r="U1">
            <v>1995</v>
          </cell>
          <cell r="V1">
            <v>1996</v>
          </cell>
          <cell r="W1">
            <v>1997</v>
          </cell>
          <cell r="X1">
            <v>1998</v>
          </cell>
          <cell r="Y1">
            <v>1999</v>
          </cell>
          <cell r="Z1">
            <v>2000</v>
          </cell>
          <cell r="AA1">
            <v>2001</v>
          </cell>
          <cell r="AB1">
            <v>2002</v>
          </cell>
          <cell r="AC1">
            <v>2003</v>
          </cell>
          <cell r="AD1">
            <v>2004</v>
          </cell>
          <cell r="AE1">
            <v>2005</v>
          </cell>
          <cell r="AF1">
            <v>2006</v>
          </cell>
          <cell r="AG1">
            <v>2007</v>
          </cell>
          <cell r="AH1">
            <v>2008</v>
          </cell>
          <cell r="AI1">
            <v>2009</v>
          </cell>
          <cell r="AJ1">
            <v>2010</v>
          </cell>
          <cell r="AK1">
            <v>2011</v>
          </cell>
          <cell r="AL1">
            <v>2012</v>
          </cell>
          <cell r="AM1">
            <v>2013</v>
          </cell>
          <cell r="AN1">
            <v>2014</v>
          </cell>
          <cell r="AO1">
            <v>2015</v>
          </cell>
          <cell r="AP1">
            <v>2016</v>
          </cell>
          <cell r="AQ1">
            <v>2017</v>
          </cell>
          <cell r="AR1" t="str">
            <v>Average til 2011</v>
          </cell>
        </row>
        <row r="2">
          <cell r="A2" t="str">
            <v>Afghanistan</v>
          </cell>
          <cell r="B2" t="str">
            <v>Inflation, end of period consumer prices</v>
          </cell>
          <cell r="C2" t="str">
            <v>Percent change</v>
          </cell>
          <cell r="E2" t="str">
            <v>See notes for:  Inflation, end of period consumer prices (Index).</v>
          </cell>
          <cell r="F2" t="str">
            <v>n/a</v>
          </cell>
          <cell r="G2" t="str">
            <v>n/a</v>
          </cell>
          <cell r="H2" t="str">
            <v>n/a</v>
          </cell>
          <cell r="I2" t="str">
            <v>n/a</v>
          </cell>
          <cell r="J2" t="str">
            <v>n/a</v>
          </cell>
          <cell r="K2" t="str">
            <v>n/a</v>
          </cell>
          <cell r="L2" t="str">
            <v>n/a</v>
          </cell>
          <cell r="M2" t="str">
            <v>n/a</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t="str">
            <v>n/a</v>
          </cell>
          <cell r="AA2" t="str">
            <v>n/a</v>
          </cell>
          <cell r="AB2" t="str">
            <v>n/a</v>
          </cell>
          <cell r="AC2">
            <v>10.254</v>
          </cell>
          <cell r="AD2">
            <v>14.94</v>
          </cell>
          <cell r="AE2">
            <v>9.4190000000000005</v>
          </cell>
          <cell r="AF2">
            <v>4.7880000000000003</v>
          </cell>
          <cell r="AG2">
            <v>20.742000000000001</v>
          </cell>
          <cell r="AH2">
            <v>3.242</v>
          </cell>
          <cell r="AI2">
            <v>-5.14</v>
          </cell>
          <cell r="AJ2">
            <v>16.622</v>
          </cell>
          <cell r="AK2">
            <v>7.75</v>
          </cell>
          <cell r="AL2">
            <v>5</v>
          </cell>
          <cell r="AM2">
            <v>5</v>
          </cell>
          <cell r="AN2">
            <v>5</v>
          </cell>
          <cell r="AO2">
            <v>5</v>
          </cell>
          <cell r="AP2">
            <v>5</v>
          </cell>
          <cell r="AQ2">
            <v>5</v>
          </cell>
          <cell r="AR2">
            <v>9.179666666666666</v>
          </cell>
        </row>
        <row r="3">
          <cell r="A3" t="str">
            <v>Albania</v>
          </cell>
          <cell r="B3" t="str">
            <v>Inflation, end of period consumer prices</v>
          </cell>
          <cell r="C3" t="str">
            <v>Percent change</v>
          </cell>
          <cell r="E3" t="str">
            <v>See notes for:  Inflation, end of period consumer prices (Index).</v>
          </cell>
          <cell r="F3" t="str">
            <v>n/a</v>
          </cell>
          <cell r="G3" t="str">
            <v>n/a</v>
          </cell>
          <cell r="H3" t="str">
            <v>n/a</v>
          </cell>
          <cell r="I3" t="str">
            <v>n/a</v>
          </cell>
          <cell r="J3" t="str">
            <v>n/a</v>
          </cell>
          <cell r="K3" t="str">
            <v>n/a</v>
          </cell>
          <cell r="L3" t="str">
            <v>n/a</v>
          </cell>
          <cell r="M3" t="str">
            <v>n/a</v>
          </cell>
          <cell r="N3" t="str">
            <v>n/a</v>
          </cell>
          <cell r="O3" t="str">
            <v>n/a</v>
          </cell>
          <cell r="P3" t="str">
            <v>--</v>
          </cell>
          <cell r="Q3">
            <v>104.047</v>
          </cell>
          <cell r="R3">
            <v>236.58</v>
          </cell>
          <cell r="S3">
            <v>30.940999999999999</v>
          </cell>
          <cell r="T3">
            <v>15.82</v>
          </cell>
          <cell r="U3">
            <v>6.0090000000000003</v>
          </cell>
          <cell r="V3">
            <v>17.405000000000001</v>
          </cell>
          <cell r="W3">
            <v>42.073999999999998</v>
          </cell>
          <cell r="X3">
            <v>8.6869999999999994</v>
          </cell>
          <cell r="Y3">
            <v>-1.0289999999999999</v>
          </cell>
          <cell r="Z3">
            <v>4.2030000000000003</v>
          </cell>
          <cell r="AA3">
            <v>3.528</v>
          </cell>
          <cell r="AB3">
            <v>1.681</v>
          </cell>
          <cell r="AC3">
            <v>3.298</v>
          </cell>
          <cell r="AD3">
            <v>2.2040000000000002</v>
          </cell>
          <cell r="AE3">
            <v>2.0379999999999998</v>
          </cell>
          <cell r="AF3">
            <v>2.5129999999999999</v>
          </cell>
          <cell r="AG3">
            <v>3.0569999999999999</v>
          </cell>
          <cell r="AH3">
            <v>2.1619999999999999</v>
          </cell>
          <cell r="AI3">
            <v>3.7189999999999999</v>
          </cell>
          <cell r="AJ3">
            <v>3.3570000000000002</v>
          </cell>
          <cell r="AK3">
            <v>1.6639999999999999</v>
          </cell>
          <cell r="AL3">
            <v>3.0539999999999998</v>
          </cell>
          <cell r="AM3">
            <v>3</v>
          </cell>
          <cell r="AN3">
            <v>3</v>
          </cell>
          <cell r="AO3">
            <v>3</v>
          </cell>
          <cell r="AP3">
            <v>3</v>
          </cell>
          <cell r="AQ3">
            <v>3</v>
          </cell>
          <cell r="AR3">
            <v>23.521809523809527</v>
          </cell>
        </row>
        <row r="4">
          <cell r="A4" t="str">
            <v>Algeria</v>
          </cell>
          <cell r="B4" t="str">
            <v>Inflation, end of period consumer prices</v>
          </cell>
          <cell r="C4" t="str">
            <v>Percent change</v>
          </cell>
          <cell r="E4" t="str">
            <v>See notes for:  Inflation, end of period consumer prices (Index).</v>
          </cell>
          <cell r="F4">
            <v>14.143000000000001</v>
          </cell>
          <cell r="G4">
            <v>6.6319999999999997</v>
          </cell>
          <cell r="H4">
            <v>5.2510000000000003</v>
          </cell>
          <cell r="I4">
            <v>12.695</v>
          </cell>
          <cell r="J4">
            <v>10.662000000000001</v>
          </cell>
          <cell r="K4">
            <v>12.458</v>
          </cell>
          <cell r="L4">
            <v>11.891</v>
          </cell>
          <cell r="M4">
            <v>3.1680000000000001</v>
          </cell>
          <cell r="N4">
            <v>8.6370000000000005</v>
          </cell>
          <cell r="O4">
            <v>10.718</v>
          </cell>
          <cell r="P4">
            <v>47.372999999999998</v>
          </cell>
          <cell r="Q4">
            <v>25.5</v>
          </cell>
          <cell r="R4">
            <v>28</v>
          </cell>
          <cell r="S4">
            <v>16.100000000000001</v>
          </cell>
          <cell r="T4">
            <v>38.5</v>
          </cell>
          <cell r="U4">
            <v>21.8</v>
          </cell>
          <cell r="V4">
            <v>15.1</v>
          </cell>
          <cell r="W4">
            <v>6</v>
          </cell>
          <cell r="X4">
            <v>3.9</v>
          </cell>
          <cell r="Y4">
            <v>1.212</v>
          </cell>
          <cell r="Z4">
            <v>0.129</v>
          </cell>
          <cell r="AA4">
            <v>7.5</v>
          </cell>
          <cell r="AB4">
            <v>-1.5</v>
          </cell>
          <cell r="AC4">
            <v>3.96</v>
          </cell>
          <cell r="AD4">
            <v>1.98</v>
          </cell>
          <cell r="AE4">
            <v>1.66</v>
          </cell>
          <cell r="AF4">
            <v>3.839</v>
          </cell>
          <cell r="AG4">
            <v>4.8029999999999999</v>
          </cell>
          <cell r="AH4">
            <v>4.8630000000000004</v>
          </cell>
          <cell r="AI4">
            <v>5.7530000000000001</v>
          </cell>
          <cell r="AJ4">
            <v>4.4530000000000003</v>
          </cell>
          <cell r="AK4">
            <v>4.4530000000000003</v>
          </cell>
          <cell r="AL4">
            <v>6.4530000000000003</v>
          </cell>
          <cell r="AM4">
            <v>4.4530000000000003</v>
          </cell>
          <cell r="AN4">
            <v>4.2530000000000001</v>
          </cell>
          <cell r="AO4">
            <v>4.2530000000000001</v>
          </cell>
          <cell r="AP4">
            <v>4.2530000000000001</v>
          </cell>
          <cell r="AQ4">
            <v>4.2530000000000001</v>
          </cell>
          <cell r="AR4">
            <v>11.153545454545453</v>
          </cell>
        </row>
        <row r="5">
          <cell r="A5" t="str">
            <v>Angola</v>
          </cell>
          <cell r="B5" t="str">
            <v>Inflation, end of period consumer prices</v>
          </cell>
          <cell r="C5" t="str">
            <v>Percent change</v>
          </cell>
          <cell r="E5" t="str">
            <v>See notes for:  Inflation, end of period consumer prices (Index).</v>
          </cell>
          <cell r="F5" t="str">
            <v>n/a</v>
          </cell>
          <cell r="G5">
            <v>1.833</v>
          </cell>
          <cell r="H5">
            <v>1.833</v>
          </cell>
          <cell r="I5">
            <v>1.833</v>
          </cell>
          <cell r="J5">
            <v>1.833</v>
          </cell>
          <cell r="K5">
            <v>1.833</v>
          </cell>
          <cell r="L5">
            <v>1.833</v>
          </cell>
          <cell r="M5">
            <v>1.833</v>
          </cell>
          <cell r="N5">
            <v>1.833</v>
          </cell>
          <cell r="O5">
            <v>1.833</v>
          </cell>
          <cell r="P5">
            <v>1.833</v>
          </cell>
          <cell r="Q5">
            <v>175.72</v>
          </cell>
          <cell r="R5">
            <v>495.79300000000001</v>
          </cell>
          <cell r="S5">
            <v>1837.874</v>
          </cell>
          <cell r="T5">
            <v>971.95399999999995</v>
          </cell>
          <cell r="U5">
            <v>3783.9209999999998</v>
          </cell>
          <cell r="V5">
            <v>1650.825</v>
          </cell>
          <cell r="W5">
            <v>149.62100000000001</v>
          </cell>
          <cell r="X5">
            <v>134.809</v>
          </cell>
          <cell r="Y5">
            <v>329.00099999999998</v>
          </cell>
          <cell r="Z5">
            <v>268.35000000000002</v>
          </cell>
          <cell r="AA5">
            <v>116.068</v>
          </cell>
          <cell r="AB5">
            <v>105.59</v>
          </cell>
          <cell r="AC5">
            <v>76.710999999999999</v>
          </cell>
          <cell r="AD5">
            <v>31.013000000000002</v>
          </cell>
          <cell r="AE5">
            <v>18.53</v>
          </cell>
          <cell r="AF5">
            <v>12.207000000000001</v>
          </cell>
          <cell r="AG5">
            <v>11.776</v>
          </cell>
          <cell r="AH5">
            <v>13.17</v>
          </cell>
          <cell r="AI5">
            <v>13.987</v>
          </cell>
          <cell r="AJ5">
            <v>15.332000000000001</v>
          </cell>
          <cell r="AK5">
            <v>11.394</v>
          </cell>
          <cell r="AL5">
            <v>10</v>
          </cell>
          <cell r="AM5">
            <v>7</v>
          </cell>
          <cell r="AN5">
            <v>6</v>
          </cell>
          <cell r="AO5">
            <v>6</v>
          </cell>
          <cell r="AP5">
            <v>4.5</v>
          </cell>
          <cell r="AQ5">
            <v>4.5</v>
          </cell>
          <cell r="AR5">
            <v>464.79449999999997</v>
          </cell>
        </row>
        <row r="6">
          <cell r="A6" t="str">
            <v>Antigua and Barbuda</v>
          </cell>
          <cell r="B6" t="str">
            <v>Inflation, end of period consumer prices</v>
          </cell>
          <cell r="C6" t="str">
            <v>Percent change</v>
          </cell>
          <cell r="E6" t="str">
            <v>See notes for:  Inflation, end of period consumer prices (Index).</v>
          </cell>
          <cell r="F6">
            <v>17.71</v>
          </cell>
          <cell r="G6">
            <v>7.16</v>
          </cell>
          <cell r="H6">
            <v>2.617</v>
          </cell>
          <cell r="I6">
            <v>3.1139999999999999</v>
          </cell>
          <cell r="J6">
            <v>3.2189999999999999</v>
          </cell>
          <cell r="K6">
            <v>-0.72099999999999997</v>
          </cell>
          <cell r="L6">
            <v>1.9670000000000001</v>
          </cell>
          <cell r="M6">
            <v>5.8220000000000001</v>
          </cell>
          <cell r="N6">
            <v>5.5179999999999998</v>
          </cell>
          <cell r="O6">
            <v>4.88</v>
          </cell>
          <cell r="P6">
            <v>7.8609999999999998</v>
          </cell>
          <cell r="Q6">
            <v>3.206</v>
          </cell>
          <cell r="R6">
            <v>2.8620000000000001</v>
          </cell>
          <cell r="S6">
            <v>-0.54500000000000004</v>
          </cell>
          <cell r="T6">
            <v>0.123</v>
          </cell>
          <cell r="U6">
            <v>-0.63500000000000001</v>
          </cell>
          <cell r="V6">
            <v>3.88</v>
          </cell>
          <cell r="W6">
            <v>-1.425</v>
          </cell>
          <cell r="X6">
            <v>5.0579999999999998</v>
          </cell>
          <cell r="Y6">
            <v>0.38900000000000001</v>
          </cell>
          <cell r="Z6">
            <v>0.85099999999999998</v>
          </cell>
          <cell r="AA6">
            <v>0.21199999999999999</v>
          </cell>
          <cell r="AB6">
            <v>2.5569999999999999</v>
          </cell>
          <cell r="AC6">
            <v>1.806</v>
          </cell>
          <cell r="AD6">
            <v>2.754</v>
          </cell>
          <cell r="AE6">
            <v>2.548</v>
          </cell>
          <cell r="AF6">
            <v>5.0000000000000001E-3</v>
          </cell>
          <cell r="AG6">
            <v>5.2279999999999998</v>
          </cell>
          <cell r="AH6">
            <v>0.73099999999999998</v>
          </cell>
          <cell r="AI6">
            <v>2.399</v>
          </cell>
          <cell r="AJ6">
            <v>2.9409999999999998</v>
          </cell>
          <cell r="AK6">
            <v>3.923</v>
          </cell>
          <cell r="AL6">
            <v>3.3929999999999998</v>
          </cell>
          <cell r="AM6">
            <v>3</v>
          </cell>
          <cell r="AN6">
            <v>2.7639999999999998</v>
          </cell>
          <cell r="AO6">
            <v>2.6619999999999999</v>
          </cell>
          <cell r="AP6">
            <v>2.5289999999999999</v>
          </cell>
          <cell r="AQ6">
            <v>2.427</v>
          </cell>
          <cell r="AR6">
            <v>2.1240454545454543</v>
          </cell>
        </row>
        <row r="7">
          <cell r="A7" t="str">
            <v>Argentina</v>
          </cell>
          <cell r="B7" t="str">
            <v>Inflation, end of period consumer prices</v>
          </cell>
          <cell r="C7" t="str">
            <v>Percent change</v>
          </cell>
          <cell r="E7" t="str">
            <v>See notes for:  Inflation, end of period consumer prices (Index).</v>
          </cell>
          <cell r="F7">
            <v>87.635000000000005</v>
          </cell>
          <cell r="G7">
            <v>131.27500000000001</v>
          </cell>
          <cell r="H7">
            <v>209.72900000000001</v>
          </cell>
          <cell r="I7">
            <v>433.69299999999998</v>
          </cell>
          <cell r="J7">
            <v>687.98099999999999</v>
          </cell>
          <cell r="K7">
            <v>385.41800000000001</v>
          </cell>
          <cell r="L7">
            <v>81.909000000000006</v>
          </cell>
          <cell r="M7">
            <v>174.79</v>
          </cell>
          <cell r="N7">
            <v>387.74</v>
          </cell>
          <cell r="O7">
            <v>4923.5479999999998</v>
          </cell>
          <cell r="P7">
            <v>1343.93</v>
          </cell>
          <cell r="Q7">
            <v>83.986999999999995</v>
          </cell>
          <cell r="R7">
            <v>17.545999999999999</v>
          </cell>
          <cell r="S7">
            <v>12.567</v>
          </cell>
          <cell r="T7">
            <v>3.8540000000000001</v>
          </cell>
          <cell r="U7">
            <v>1.6080000000000001</v>
          </cell>
          <cell r="V7">
            <v>5.3999999999999999E-2</v>
          </cell>
          <cell r="W7">
            <v>0.32800000000000001</v>
          </cell>
          <cell r="X7">
            <v>0.66400000000000003</v>
          </cell>
          <cell r="Y7">
            <v>-1.81</v>
          </cell>
          <cell r="Z7">
            <v>-0.73399999999999999</v>
          </cell>
          <cell r="AA7">
            <v>-1.544</v>
          </cell>
          <cell r="AB7">
            <v>40.953000000000003</v>
          </cell>
          <cell r="AC7">
            <v>3.6560000000000001</v>
          </cell>
          <cell r="AD7">
            <v>6.101</v>
          </cell>
          <cell r="AE7">
            <v>12.327</v>
          </cell>
          <cell r="AF7">
            <v>9.8409999999999993</v>
          </cell>
          <cell r="AG7">
            <v>8.468</v>
          </cell>
          <cell r="AH7">
            <v>7.2380000000000004</v>
          </cell>
          <cell r="AI7">
            <v>7.6950000000000003</v>
          </cell>
          <cell r="AJ7">
            <v>10.923</v>
          </cell>
          <cell r="AK7">
            <v>9.8000000000000007</v>
          </cell>
          <cell r="AL7">
            <v>10.3</v>
          </cell>
          <cell r="AM7">
            <v>10.3</v>
          </cell>
          <cell r="AN7">
            <v>11</v>
          </cell>
          <cell r="AO7">
            <v>11</v>
          </cell>
          <cell r="AP7">
            <v>11</v>
          </cell>
          <cell r="AQ7">
            <v>11</v>
          </cell>
          <cell r="AR7">
            <v>71.702363636363643</v>
          </cell>
        </row>
        <row r="8">
          <cell r="A8" t="str">
            <v>Armenia</v>
          </cell>
          <cell r="B8" t="str">
            <v>Inflation, end of period consumer prices</v>
          </cell>
          <cell r="C8" t="str">
            <v>Percent change</v>
          </cell>
          <cell r="E8" t="str">
            <v>See notes for:  Inflation, end of period consumer prices (Index).</v>
          </cell>
          <cell r="F8" t="str">
            <v>n/a</v>
          </cell>
          <cell r="G8" t="str">
            <v>n/a</v>
          </cell>
          <cell r="H8" t="str">
            <v>n/a</v>
          </cell>
          <cell r="I8" t="str">
            <v>n/a</v>
          </cell>
          <cell r="J8" t="str">
            <v>n/a</v>
          </cell>
          <cell r="K8" t="str">
            <v>n/a</v>
          </cell>
          <cell r="L8" t="str">
            <v>n/a</v>
          </cell>
          <cell r="M8" t="str">
            <v>n/a</v>
          </cell>
          <cell r="N8" t="str">
            <v>n/a</v>
          </cell>
          <cell r="O8" t="str">
            <v>n/a</v>
          </cell>
          <cell r="P8" t="str">
            <v>n/a</v>
          </cell>
          <cell r="Q8" t="str">
            <v>n/a</v>
          </cell>
          <cell r="R8" t="str">
            <v>n/a</v>
          </cell>
          <cell r="S8">
            <v>10896.2</v>
          </cell>
          <cell r="T8">
            <v>1884.547</v>
          </cell>
          <cell r="U8">
            <v>31.934999999999999</v>
          </cell>
          <cell r="V8">
            <v>5.8090000000000002</v>
          </cell>
          <cell r="W8">
            <v>21.876000000000001</v>
          </cell>
          <cell r="X8">
            <v>-1.2989999999999999</v>
          </cell>
          <cell r="Y8">
            <v>2.048</v>
          </cell>
          <cell r="Z8">
            <v>0.38500000000000001</v>
          </cell>
          <cell r="AA8">
            <v>2.867</v>
          </cell>
          <cell r="AB8">
            <v>1.9590000000000001</v>
          </cell>
          <cell r="AC8">
            <v>8.6</v>
          </cell>
          <cell r="AD8">
            <v>2.0030000000000001</v>
          </cell>
          <cell r="AE8">
            <v>-0.182</v>
          </cell>
          <cell r="AF8">
            <v>5.3559999999999999</v>
          </cell>
          <cell r="AG8">
            <v>6.6840000000000002</v>
          </cell>
          <cell r="AH8">
            <v>5.3070000000000004</v>
          </cell>
          <cell r="AI8">
            <v>6.7169999999999996</v>
          </cell>
          <cell r="AJ8">
            <v>8.4819999999999993</v>
          </cell>
          <cell r="AK8">
            <v>4.7030000000000003</v>
          </cell>
          <cell r="AL8">
            <v>4.452</v>
          </cell>
          <cell r="AM8">
            <v>4</v>
          </cell>
          <cell r="AN8">
            <v>4</v>
          </cell>
          <cell r="AO8">
            <v>4</v>
          </cell>
          <cell r="AP8">
            <v>4</v>
          </cell>
          <cell r="AQ8">
            <v>4</v>
          </cell>
          <cell r="AR8">
            <v>678.63142105263159</v>
          </cell>
        </row>
        <row r="9">
          <cell r="A9" t="str">
            <v>Australia</v>
          </cell>
          <cell r="B9" t="str">
            <v>Inflation, end of period consumer prices</v>
          </cell>
          <cell r="C9" t="str">
            <v>Percent change</v>
          </cell>
          <cell r="E9" t="str">
            <v>See notes for:  Inflation, end of period consumer prices (Index).</v>
          </cell>
          <cell r="F9" t="str">
            <v>n/a</v>
          </cell>
          <cell r="G9" t="str">
            <v>n/a</v>
          </cell>
          <cell r="H9" t="str">
            <v>n/a</v>
          </cell>
          <cell r="I9" t="str">
            <v>n/a</v>
          </cell>
          <cell r="J9" t="str">
            <v>n/a</v>
          </cell>
          <cell r="K9" t="str">
            <v>n/a</v>
          </cell>
          <cell r="L9" t="str">
            <v>n/a</v>
          </cell>
          <cell r="M9" t="str">
            <v>n/a</v>
          </cell>
          <cell r="N9" t="str">
            <v>n/a</v>
          </cell>
          <cell r="O9">
            <v>7.8259999999999996</v>
          </cell>
          <cell r="P9">
            <v>6.8550000000000004</v>
          </cell>
          <cell r="Q9">
            <v>1.5089999999999999</v>
          </cell>
          <cell r="R9">
            <v>0.27900000000000003</v>
          </cell>
          <cell r="S9">
            <v>1.946</v>
          </cell>
          <cell r="T9">
            <v>2.5449999999999999</v>
          </cell>
          <cell r="U9">
            <v>5.0529999999999999</v>
          </cell>
          <cell r="V9">
            <v>1.5189999999999999</v>
          </cell>
          <cell r="W9">
            <v>-0.249</v>
          </cell>
          <cell r="X9">
            <v>1.583</v>
          </cell>
          <cell r="Y9">
            <v>1.8049999999999999</v>
          </cell>
          <cell r="Z9">
            <v>5.8019999999999996</v>
          </cell>
          <cell r="AA9">
            <v>3.1230000000000002</v>
          </cell>
          <cell r="AB9">
            <v>3.028</v>
          </cell>
          <cell r="AC9">
            <v>2.3660000000000001</v>
          </cell>
          <cell r="AD9">
            <v>2.5910000000000002</v>
          </cell>
          <cell r="AE9">
            <v>2.7989999999999999</v>
          </cell>
          <cell r="AF9">
            <v>3.254</v>
          </cell>
          <cell r="AG9">
            <v>2.9580000000000002</v>
          </cell>
          <cell r="AH9">
            <v>3.6850000000000001</v>
          </cell>
          <cell r="AI9">
            <v>2.1080000000000001</v>
          </cell>
          <cell r="AJ9">
            <v>2.6549999999999998</v>
          </cell>
          <cell r="AK9">
            <v>3.1030000000000002</v>
          </cell>
          <cell r="AL9">
            <v>3.5489999999999999</v>
          </cell>
          <cell r="AM9">
            <v>2.423</v>
          </cell>
          <cell r="AN9">
            <v>3.198</v>
          </cell>
          <cell r="AO9">
            <v>2.6659999999999999</v>
          </cell>
          <cell r="AP9">
            <v>2.5129999999999999</v>
          </cell>
          <cell r="AQ9">
            <v>0.6</v>
          </cell>
          <cell r="AR9">
            <v>2.7416818181818181</v>
          </cell>
        </row>
        <row r="10">
          <cell r="A10" t="str">
            <v>Austria</v>
          </cell>
          <cell r="B10" t="str">
            <v>Inflation, end of period consumer prices</v>
          </cell>
          <cell r="C10" t="str">
            <v>Percent change</v>
          </cell>
          <cell r="E10" t="str">
            <v>See notes for:  Inflation, end of period consumer prices (Index).</v>
          </cell>
          <cell r="F10">
            <v>6.6609999999999996</v>
          </cell>
          <cell r="G10">
            <v>6.407</v>
          </cell>
          <cell r="H10">
            <v>4.726</v>
          </cell>
          <cell r="I10">
            <v>3.7850000000000001</v>
          </cell>
          <cell r="J10">
            <v>5.0490000000000004</v>
          </cell>
          <cell r="K10">
            <v>2.8039999999999998</v>
          </cell>
          <cell r="L10">
            <v>1.1040000000000001</v>
          </cell>
          <cell r="M10">
            <v>1.6419999999999999</v>
          </cell>
          <cell r="N10">
            <v>1.8660000000000001</v>
          </cell>
          <cell r="O10">
            <v>2.8929999999999998</v>
          </cell>
          <cell r="P10">
            <v>3.468</v>
          </cell>
          <cell r="Q10">
            <v>2.694</v>
          </cell>
          <cell r="R10">
            <v>3.613</v>
          </cell>
          <cell r="S10">
            <v>3.113</v>
          </cell>
          <cell r="T10">
            <v>2.415</v>
          </cell>
          <cell r="U10">
            <v>1.179</v>
          </cell>
          <cell r="V10">
            <v>2.04</v>
          </cell>
          <cell r="W10">
            <v>1.0660000000000001</v>
          </cell>
          <cell r="X10">
            <v>0.55800000000000005</v>
          </cell>
          <cell r="Y10">
            <v>1.143</v>
          </cell>
          <cell r="Z10">
            <v>2.13</v>
          </cell>
          <cell r="AA10">
            <v>1.998</v>
          </cell>
          <cell r="AB10">
            <v>1.675</v>
          </cell>
          <cell r="AC10">
            <v>1.2170000000000001</v>
          </cell>
          <cell r="AD10">
            <v>2.4079999999999999</v>
          </cell>
          <cell r="AE10">
            <v>1.768</v>
          </cell>
          <cell r="AF10">
            <v>1.4790000000000001</v>
          </cell>
          <cell r="AG10">
            <v>3.48</v>
          </cell>
          <cell r="AH10">
            <v>1.4450000000000001</v>
          </cell>
          <cell r="AI10">
            <v>1.034</v>
          </cell>
          <cell r="AJ10">
            <v>2.173</v>
          </cell>
          <cell r="AK10">
            <v>3.6</v>
          </cell>
          <cell r="AL10">
            <v>1.9</v>
          </cell>
          <cell r="AM10">
            <v>1.9</v>
          </cell>
          <cell r="AN10">
            <v>1.9</v>
          </cell>
          <cell r="AO10">
            <v>1.9</v>
          </cell>
          <cell r="AP10">
            <v>1.9</v>
          </cell>
          <cell r="AQ10">
            <v>1.9</v>
          </cell>
          <cell r="AR10">
            <v>2.0770909090909089</v>
          </cell>
        </row>
        <row r="11">
          <cell r="A11" t="str">
            <v>Azerbaijan</v>
          </cell>
          <cell r="B11" t="str">
            <v>Inflation, end of period consumer prices</v>
          </cell>
          <cell r="C11" t="str">
            <v>Percent change</v>
          </cell>
          <cell r="E11" t="str">
            <v>See notes for:  Inflation, end of period consumer prices (Index).</v>
          </cell>
          <cell r="F11" t="str">
            <v>n/a</v>
          </cell>
          <cell r="G11" t="str">
            <v>n/a</v>
          </cell>
          <cell r="H11" t="str">
            <v>n/a</v>
          </cell>
          <cell r="I11" t="str">
            <v>n/a</v>
          </cell>
          <cell r="J11" t="str">
            <v>n/a</v>
          </cell>
          <cell r="K11" t="str">
            <v>n/a</v>
          </cell>
          <cell r="L11" t="str">
            <v>n/a</v>
          </cell>
          <cell r="M11" t="str">
            <v>n/a</v>
          </cell>
          <cell r="N11" t="str">
            <v>n/a</v>
          </cell>
          <cell r="O11" t="str">
            <v>n/a</v>
          </cell>
          <cell r="P11" t="str">
            <v>n/a</v>
          </cell>
          <cell r="Q11" t="str">
            <v>n/a</v>
          </cell>
          <cell r="R11" t="str">
            <v>n/a</v>
          </cell>
          <cell r="S11">
            <v>1350</v>
          </cell>
          <cell r="T11">
            <v>1792.14</v>
          </cell>
          <cell r="U11">
            <v>84.594999999999999</v>
          </cell>
          <cell r="V11">
            <v>6.6769999999999996</v>
          </cell>
          <cell r="W11">
            <v>0.38900000000000001</v>
          </cell>
          <cell r="X11">
            <v>-7.593</v>
          </cell>
          <cell r="Y11">
            <v>-0.46700000000000003</v>
          </cell>
          <cell r="Z11">
            <v>2.202</v>
          </cell>
          <cell r="AA11">
            <v>1.35</v>
          </cell>
          <cell r="AB11">
            <v>3.3420000000000001</v>
          </cell>
          <cell r="AC11">
            <v>3.5510000000000002</v>
          </cell>
          <cell r="AD11">
            <v>10.441000000000001</v>
          </cell>
          <cell r="AE11">
            <v>5.5490000000000004</v>
          </cell>
          <cell r="AF11">
            <v>11.385</v>
          </cell>
          <cell r="AG11">
            <v>19.533000000000001</v>
          </cell>
          <cell r="AH11">
            <v>15.4</v>
          </cell>
          <cell r="AI11">
            <v>0.67600000000000005</v>
          </cell>
          <cell r="AJ11">
            <v>7.8810000000000002</v>
          </cell>
          <cell r="AK11">
            <v>5.55</v>
          </cell>
          <cell r="AL11">
            <v>5.64</v>
          </cell>
          <cell r="AM11">
            <v>6.5</v>
          </cell>
          <cell r="AN11">
            <v>6.5</v>
          </cell>
          <cell r="AO11">
            <v>6.5</v>
          </cell>
          <cell r="AP11">
            <v>6</v>
          </cell>
          <cell r="AQ11">
            <v>6</v>
          </cell>
          <cell r="AR11">
            <v>174.3474210526316</v>
          </cell>
        </row>
        <row r="12">
          <cell r="A12" t="str">
            <v>The Bahamas</v>
          </cell>
          <cell r="B12" t="str">
            <v>Inflation, end of period consumer prices</v>
          </cell>
          <cell r="C12" t="str">
            <v>Percent change</v>
          </cell>
          <cell r="E12" t="str">
            <v>See notes for:  Inflation, end of period consumer prices (Index).</v>
          </cell>
          <cell r="F12">
            <v>12.138</v>
          </cell>
          <cell r="G12">
            <v>8.9870000000000001</v>
          </cell>
          <cell r="H12">
            <v>4.556</v>
          </cell>
          <cell r="I12">
            <v>3.4860000000000002</v>
          </cell>
          <cell r="J12">
            <v>4.5890000000000004</v>
          </cell>
          <cell r="K12">
            <v>4.8019999999999996</v>
          </cell>
          <cell r="L12">
            <v>6.8179999999999996</v>
          </cell>
          <cell r="M12">
            <v>4.0529999999999999</v>
          </cell>
          <cell r="N12">
            <v>5.0629999999999997</v>
          </cell>
          <cell r="O12">
            <v>4.3559999999999999</v>
          </cell>
          <cell r="P12">
            <v>7.0359999999999996</v>
          </cell>
          <cell r="Q12">
            <v>6.41</v>
          </cell>
          <cell r="R12">
            <v>3.7240000000000002</v>
          </cell>
          <cell r="S12">
            <v>2.4289999999999998</v>
          </cell>
          <cell r="T12">
            <v>1.4430000000000001</v>
          </cell>
          <cell r="U12">
            <v>1.728</v>
          </cell>
          <cell r="V12">
            <v>1.099</v>
          </cell>
          <cell r="W12">
            <v>0.79100000000000004</v>
          </cell>
          <cell r="X12">
            <v>1.863</v>
          </cell>
          <cell r="Y12">
            <v>1.444</v>
          </cell>
          <cell r="Z12">
            <v>1.0249999999999999</v>
          </cell>
          <cell r="AA12">
            <v>2.94</v>
          </cell>
          <cell r="AB12">
            <v>1.87</v>
          </cell>
          <cell r="AC12">
            <v>2.3639999999999999</v>
          </cell>
          <cell r="AD12">
            <v>1.827</v>
          </cell>
          <cell r="AE12">
            <v>1.284</v>
          </cell>
          <cell r="AF12">
            <v>2.3180000000000001</v>
          </cell>
          <cell r="AG12">
            <v>2.847</v>
          </cell>
          <cell r="AH12">
            <v>4.5460000000000003</v>
          </cell>
          <cell r="AI12">
            <v>1.33</v>
          </cell>
          <cell r="AJ12">
            <v>1.552</v>
          </cell>
          <cell r="AK12">
            <v>4</v>
          </cell>
          <cell r="AL12">
            <v>1.5</v>
          </cell>
          <cell r="AM12">
            <v>1.9690000000000001</v>
          </cell>
          <cell r="AN12">
            <v>2.0139999999999998</v>
          </cell>
          <cell r="AO12">
            <v>2.0139999999999998</v>
          </cell>
          <cell r="AP12">
            <v>2.0139999999999998</v>
          </cell>
          <cell r="AQ12">
            <v>2.0139999999999998</v>
          </cell>
          <cell r="AR12">
            <v>2.5395454545454541</v>
          </cell>
        </row>
        <row r="13">
          <cell r="A13" t="str">
            <v>Bahrain</v>
          </cell>
          <cell r="B13" t="str">
            <v>Inflation, end of period consumer prices</v>
          </cell>
          <cell r="C13" t="str">
            <v>Percent change</v>
          </cell>
          <cell r="E13" t="str">
            <v>See notes for:  Inflation, end of period consumer prices (Index).</v>
          </cell>
          <cell r="F13">
            <v>3.0089999999999999</v>
          </cell>
          <cell r="G13">
            <v>7.6710000000000003</v>
          </cell>
          <cell r="H13">
            <v>9.9770000000000003</v>
          </cell>
          <cell r="I13">
            <v>5.835</v>
          </cell>
          <cell r="J13">
            <v>1.575</v>
          </cell>
          <cell r="K13">
            <v>-1.2</v>
          </cell>
          <cell r="L13">
            <v>-2.4489999999999998</v>
          </cell>
          <cell r="M13">
            <v>-2.105</v>
          </cell>
          <cell r="N13">
            <v>-0.75800000000000001</v>
          </cell>
          <cell r="O13">
            <v>0.70099999999999996</v>
          </cell>
          <cell r="P13">
            <v>-0.16300000000000001</v>
          </cell>
          <cell r="Q13">
            <v>0.29599999999999999</v>
          </cell>
          <cell r="R13">
            <v>1.1459999999999999</v>
          </cell>
          <cell r="S13">
            <v>3.3079999999999998</v>
          </cell>
          <cell r="T13">
            <v>3.5609999999999999</v>
          </cell>
          <cell r="U13">
            <v>1.4510000000000001</v>
          </cell>
          <cell r="V13">
            <v>2.206</v>
          </cell>
          <cell r="W13">
            <v>2.0350000000000001</v>
          </cell>
          <cell r="X13">
            <v>-0.83799999999999997</v>
          </cell>
          <cell r="Y13">
            <v>-0.997</v>
          </cell>
          <cell r="Z13">
            <v>-0.95199999999999996</v>
          </cell>
          <cell r="AA13">
            <v>-0.83699999999999997</v>
          </cell>
          <cell r="AB13">
            <v>0.58899999999999997</v>
          </cell>
          <cell r="AC13">
            <v>1.966</v>
          </cell>
          <cell r="AD13">
            <v>2.4350000000000001</v>
          </cell>
          <cell r="AE13">
            <v>2.3260000000000001</v>
          </cell>
          <cell r="AF13">
            <v>2.6520000000000001</v>
          </cell>
          <cell r="AG13">
            <v>4.0010000000000003</v>
          </cell>
          <cell r="AH13">
            <v>5.1219999999999999</v>
          </cell>
          <cell r="AI13">
            <v>2.7829999999999999</v>
          </cell>
          <cell r="AJ13">
            <v>1.97</v>
          </cell>
          <cell r="AK13">
            <v>1</v>
          </cell>
          <cell r="AL13">
            <v>2</v>
          </cell>
          <cell r="AM13">
            <v>2</v>
          </cell>
          <cell r="AN13">
            <v>2</v>
          </cell>
          <cell r="AO13">
            <v>2</v>
          </cell>
          <cell r="AP13">
            <v>2</v>
          </cell>
          <cell r="AQ13">
            <v>2</v>
          </cell>
          <cell r="AR13">
            <v>1.5936363636363637</v>
          </cell>
        </row>
        <row r="14">
          <cell r="A14" t="str">
            <v>Bangladesh</v>
          </cell>
          <cell r="B14" t="str">
            <v>Inflation, end of period consumer prices</v>
          </cell>
          <cell r="C14" t="str">
            <v>Percent change</v>
          </cell>
          <cell r="E14" t="str">
            <v>See notes for:  Inflation, end of period consumer prices (Index).</v>
          </cell>
          <cell r="F14">
            <v>12.762</v>
          </cell>
          <cell r="G14">
            <v>19.481000000000002</v>
          </cell>
          <cell r="H14">
            <v>6.2110000000000003</v>
          </cell>
          <cell r="I14">
            <v>10.673</v>
          </cell>
          <cell r="J14">
            <v>10.436</v>
          </cell>
          <cell r="K14">
            <v>12.798999999999999</v>
          </cell>
          <cell r="L14">
            <v>10.603999999999999</v>
          </cell>
          <cell r="M14">
            <v>10.163</v>
          </cell>
          <cell r="N14">
            <v>7.4850000000000003</v>
          </cell>
          <cell r="O14">
            <v>8.5830000000000002</v>
          </cell>
          <cell r="P14">
            <v>11.782</v>
          </cell>
          <cell r="Q14">
            <v>1.9350000000000001</v>
          </cell>
          <cell r="R14">
            <v>1.5049999999999999</v>
          </cell>
          <cell r="S14">
            <v>5.444</v>
          </cell>
          <cell r="T14">
            <v>8.7769999999999992</v>
          </cell>
          <cell r="U14">
            <v>7.7270000000000003</v>
          </cell>
          <cell r="V14">
            <v>0.73299999999999998</v>
          </cell>
          <cell r="W14">
            <v>5.9569999999999999</v>
          </cell>
          <cell r="X14">
            <v>12.675000000000001</v>
          </cell>
          <cell r="Y14">
            <v>3.073</v>
          </cell>
          <cell r="Z14">
            <v>1.554</v>
          </cell>
          <cell r="AA14">
            <v>2.4790000000000001</v>
          </cell>
          <cell r="AB14">
            <v>3.8330000000000002</v>
          </cell>
          <cell r="AC14">
            <v>6.4980000000000002</v>
          </cell>
          <cell r="AD14">
            <v>5.5049999999999999</v>
          </cell>
          <cell r="AE14">
            <v>7.0640000000000001</v>
          </cell>
          <cell r="AF14">
            <v>6.1360000000000001</v>
          </cell>
          <cell r="AG14">
            <v>11.589</v>
          </cell>
          <cell r="AH14">
            <v>6.0309999999999997</v>
          </cell>
          <cell r="AI14">
            <v>8.5050000000000008</v>
          </cell>
          <cell r="AJ14">
            <v>8.2850000000000001</v>
          </cell>
          <cell r="AK14">
            <v>10.629</v>
          </cell>
          <cell r="AL14">
            <v>9.5920000000000005</v>
          </cell>
          <cell r="AM14">
            <v>6.8079999999999998</v>
          </cell>
          <cell r="AN14">
            <v>6.1230000000000002</v>
          </cell>
          <cell r="AO14">
            <v>5.4260000000000002</v>
          </cell>
          <cell r="AP14">
            <v>4.625</v>
          </cell>
          <cell r="AQ14">
            <v>4.8929999999999998</v>
          </cell>
          <cell r="AR14">
            <v>6.2598181818181811</v>
          </cell>
        </row>
        <row r="15">
          <cell r="A15" t="str">
            <v>Barbados</v>
          </cell>
          <cell r="B15" t="str">
            <v>Inflation, end of period consumer prices</v>
          </cell>
          <cell r="C15" t="str">
            <v>Percent change</v>
          </cell>
          <cell r="E15" t="str">
            <v>See notes for:  Inflation, end of period consumer prices (Index).</v>
          </cell>
          <cell r="F15">
            <v>13.994</v>
          </cell>
          <cell r="G15">
            <v>12.276</v>
          </cell>
          <cell r="H15">
            <v>6.8639999999999999</v>
          </cell>
          <cell r="I15">
            <v>5.452</v>
          </cell>
          <cell r="J15">
            <v>5.0990000000000002</v>
          </cell>
          <cell r="K15">
            <v>2.3580000000000001</v>
          </cell>
          <cell r="L15">
            <v>-0.46100000000000002</v>
          </cell>
          <cell r="M15">
            <v>6.2830000000000004</v>
          </cell>
          <cell r="N15">
            <v>4.4180000000000001</v>
          </cell>
          <cell r="O15">
            <v>6.5549999999999997</v>
          </cell>
          <cell r="P15">
            <v>3.4119999999999999</v>
          </cell>
          <cell r="Q15">
            <v>8.1120000000000001</v>
          </cell>
          <cell r="R15">
            <v>3.302</v>
          </cell>
          <cell r="S15">
            <v>-0.96899999999999997</v>
          </cell>
          <cell r="T15">
            <v>0.8</v>
          </cell>
          <cell r="U15">
            <v>1.9</v>
          </cell>
          <cell r="V15">
            <v>2.4</v>
          </cell>
          <cell r="W15">
            <v>7.7</v>
          </cell>
          <cell r="X15">
            <v>-1.3</v>
          </cell>
          <cell r="Y15">
            <v>1.6</v>
          </cell>
          <cell r="Z15">
            <v>2.4</v>
          </cell>
          <cell r="AA15">
            <v>2.6</v>
          </cell>
          <cell r="AB15">
            <v>0.64900000000000002</v>
          </cell>
          <cell r="AC15">
            <v>0.30399999999999999</v>
          </cell>
          <cell r="AD15">
            <v>4.2919999999999998</v>
          </cell>
          <cell r="AE15">
            <v>7.3159999999999998</v>
          </cell>
          <cell r="AF15">
            <v>5.6609999999999996</v>
          </cell>
          <cell r="AG15">
            <v>4.7859999999999996</v>
          </cell>
          <cell r="AH15">
            <v>7.1820000000000004</v>
          </cell>
          <cell r="AI15">
            <v>4.3010000000000002</v>
          </cell>
          <cell r="AJ15">
            <v>6.5540000000000003</v>
          </cell>
          <cell r="AK15">
            <v>9.4779999999999998</v>
          </cell>
          <cell r="AL15">
            <v>6.03</v>
          </cell>
          <cell r="AM15">
            <v>5.2789999999999999</v>
          </cell>
          <cell r="AN15">
            <v>4.2720000000000002</v>
          </cell>
          <cell r="AO15">
            <v>4.2309999999999999</v>
          </cell>
          <cell r="AP15">
            <v>4.3330000000000002</v>
          </cell>
          <cell r="AQ15">
            <v>4.4980000000000002</v>
          </cell>
          <cell r="AR15">
            <v>3.7490909090909095</v>
          </cell>
        </row>
        <row r="16">
          <cell r="A16" t="str">
            <v>Belarus</v>
          </cell>
          <cell r="B16" t="str">
            <v>Inflation, end of period consumer prices</v>
          </cell>
          <cell r="C16" t="str">
            <v>Percent change</v>
          </cell>
          <cell r="E16" t="str">
            <v>See notes for:  Inflation, end of period consumer prices (Index).</v>
          </cell>
          <cell r="F16" t="str">
            <v>n/a</v>
          </cell>
          <cell r="G16" t="str">
            <v>n/a</v>
          </cell>
          <cell r="H16" t="str">
            <v>n/a</v>
          </cell>
          <cell r="I16" t="str">
            <v>n/a</v>
          </cell>
          <cell r="J16" t="str">
            <v>n/a</v>
          </cell>
          <cell r="K16" t="str">
            <v>n/a</v>
          </cell>
          <cell r="L16" t="str">
            <v>n/a</v>
          </cell>
          <cell r="M16" t="str">
            <v>n/a</v>
          </cell>
          <cell r="N16" t="str">
            <v>n/a</v>
          </cell>
          <cell r="O16" t="str">
            <v>n/a</v>
          </cell>
          <cell r="P16" t="str">
            <v>n/a</v>
          </cell>
          <cell r="Q16" t="str">
            <v>n/a</v>
          </cell>
          <cell r="R16" t="str">
            <v>n/a</v>
          </cell>
          <cell r="S16">
            <v>1996.627</v>
          </cell>
          <cell r="T16">
            <v>1959.704</v>
          </cell>
          <cell r="U16">
            <v>243.964</v>
          </cell>
          <cell r="V16">
            <v>39.298999999999999</v>
          </cell>
          <cell r="W16">
            <v>63.106999999999999</v>
          </cell>
          <cell r="X16">
            <v>181.749</v>
          </cell>
          <cell r="Y16">
            <v>251.196</v>
          </cell>
          <cell r="Z16">
            <v>107.495</v>
          </cell>
          <cell r="AA16">
            <v>46.121000000000002</v>
          </cell>
          <cell r="AB16">
            <v>34.792000000000002</v>
          </cell>
          <cell r="AC16">
            <v>25.373000000000001</v>
          </cell>
          <cell r="AD16">
            <v>14.44</v>
          </cell>
          <cell r="AE16">
            <v>7.94</v>
          </cell>
          <cell r="AF16">
            <v>6.62</v>
          </cell>
          <cell r="AG16">
            <v>12.071999999999999</v>
          </cell>
          <cell r="AH16">
            <v>13.3</v>
          </cell>
          <cell r="AI16">
            <v>10.113</v>
          </cell>
          <cell r="AJ16">
            <v>9.9269999999999996</v>
          </cell>
          <cell r="AK16">
            <v>108.68600000000001</v>
          </cell>
          <cell r="AL16">
            <v>38.432000000000002</v>
          </cell>
          <cell r="AM16">
            <v>27.488</v>
          </cell>
          <cell r="AN16">
            <v>20</v>
          </cell>
          <cell r="AO16">
            <v>13</v>
          </cell>
          <cell r="AP16">
            <v>8</v>
          </cell>
          <cell r="AQ16">
            <v>6</v>
          </cell>
          <cell r="AR16">
            <v>270.13289473684205</v>
          </cell>
        </row>
        <row r="17">
          <cell r="A17" t="str">
            <v>Belgium</v>
          </cell>
          <cell r="B17" t="str">
            <v>Inflation, end of period consumer prices</v>
          </cell>
          <cell r="C17" t="str">
            <v>Percent change</v>
          </cell>
          <cell r="E17" t="str">
            <v>See notes for:  Inflation, end of period consumer prices (Index).</v>
          </cell>
          <cell r="F17">
            <v>8.7550000000000008</v>
          </cell>
          <cell r="G17">
            <v>8.1449999999999996</v>
          </cell>
          <cell r="H17">
            <v>8.0969999999999995</v>
          </cell>
          <cell r="I17">
            <v>7.1589999999999998</v>
          </cell>
          <cell r="J17">
            <v>5.3479999999999999</v>
          </cell>
          <cell r="K17">
            <v>4.0229999999999997</v>
          </cell>
          <cell r="L17">
            <v>0.58699999999999997</v>
          </cell>
          <cell r="M17">
            <v>1.448</v>
          </cell>
          <cell r="N17">
            <v>1.923</v>
          </cell>
          <cell r="O17">
            <v>3.601</v>
          </cell>
          <cell r="P17">
            <v>3.4950000000000001</v>
          </cell>
          <cell r="Q17">
            <v>2.7850000000000001</v>
          </cell>
          <cell r="R17">
            <v>2.1840000000000002</v>
          </cell>
          <cell r="S17">
            <v>2.464</v>
          </cell>
          <cell r="T17">
            <v>1.988</v>
          </cell>
          <cell r="U17">
            <v>1.2270000000000001</v>
          </cell>
          <cell r="V17">
            <v>2.14</v>
          </cell>
          <cell r="W17">
            <v>0.88400000000000001</v>
          </cell>
          <cell r="X17">
            <v>0.69199999999999995</v>
          </cell>
          <cell r="Y17">
            <v>2.0510000000000002</v>
          </cell>
          <cell r="Z17">
            <v>2.964</v>
          </cell>
          <cell r="AA17">
            <v>1.952</v>
          </cell>
          <cell r="AB17">
            <v>1.2829999999999999</v>
          </cell>
          <cell r="AC17">
            <v>1.71</v>
          </cell>
          <cell r="AD17">
            <v>1.9410000000000001</v>
          </cell>
          <cell r="AE17">
            <v>2.78</v>
          </cell>
          <cell r="AF17">
            <v>2.081</v>
          </cell>
          <cell r="AG17">
            <v>3.1059999999999999</v>
          </cell>
          <cell r="AH17">
            <v>2.7109999999999999</v>
          </cell>
          <cell r="AI17">
            <v>0.32100000000000001</v>
          </cell>
          <cell r="AJ17">
            <v>3.38</v>
          </cell>
          <cell r="AK17">
            <v>3.2080000000000002</v>
          </cell>
          <cell r="AL17">
            <v>1.972</v>
          </cell>
          <cell r="AM17">
            <v>1.774</v>
          </cell>
          <cell r="AN17">
            <v>1.8180000000000001</v>
          </cell>
          <cell r="AO17">
            <v>1.752</v>
          </cell>
          <cell r="AP17">
            <v>1.88</v>
          </cell>
          <cell r="AQ17">
            <v>1.9490000000000001</v>
          </cell>
          <cell r="AR17">
            <v>2.1521363636363637</v>
          </cell>
        </row>
        <row r="18">
          <cell r="A18" t="str">
            <v>Belize</v>
          </cell>
          <cell r="B18" t="str">
            <v>Inflation, end of period consumer prices</v>
          </cell>
          <cell r="C18" t="str">
            <v>Percent change</v>
          </cell>
          <cell r="E18" t="str">
            <v>See notes for:  Inflation, end of period consumer prices (Index).</v>
          </cell>
          <cell r="F18" t="str">
            <v>n/a</v>
          </cell>
          <cell r="G18" t="str">
            <v>n/a</v>
          </cell>
          <cell r="H18" t="str">
            <v>n/a</v>
          </cell>
          <cell r="I18" t="str">
            <v>n/a</v>
          </cell>
          <cell r="J18" t="str">
            <v>n/a</v>
          </cell>
          <cell r="K18" t="str">
            <v>n/a</v>
          </cell>
          <cell r="L18" t="str">
            <v>n/a</v>
          </cell>
          <cell r="M18" t="str">
            <v>n/a</v>
          </cell>
          <cell r="N18" t="str">
            <v>n/a</v>
          </cell>
          <cell r="O18">
            <v>2.46</v>
          </cell>
          <cell r="P18">
            <v>4.3840000000000003</v>
          </cell>
          <cell r="Q18">
            <v>3.12</v>
          </cell>
          <cell r="R18">
            <v>2.036</v>
          </cell>
          <cell r="S18">
            <v>2.2869999999999999</v>
          </cell>
          <cell r="T18">
            <v>1.8420000000000001</v>
          </cell>
          <cell r="U18">
            <v>3.9369999999999998</v>
          </cell>
          <cell r="V18">
            <v>6.3540000000000001</v>
          </cell>
          <cell r="W18">
            <v>-0.53600000000000003</v>
          </cell>
          <cell r="X18">
            <v>-0.85199999999999998</v>
          </cell>
          <cell r="Y18">
            <v>-1.014</v>
          </cell>
          <cell r="Z18">
            <v>0.96599999999999997</v>
          </cell>
          <cell r="AA18">
            <v>0.90400000000000003</v>
          </cell>
          <cell r="AB18">
            <v>3.2370000000000001</v>
          </cell>
          <cell r="AC18">
            <v>2.331</v>
          </cell>
          <cell r="AD18">
            <v>3.0640000000000001</v>
          </cell>
          <cell r="AE18">
            <v>4.1920000000000002</v>
          </cell>
          <cell r="AF18">
            <v>2.9260000000000002</v>
          </cell>
          <cell r="AG18">
            <v>4.0510000000000002</v>
          </cell>
          <cell r="AH18">
            <v>4.4400000000000004</v>
          </cell>
          <cell r="AI18">
            <v>-0.39200000000000002</v>
          </cell>
          <cell r="AJ18">
            <v>0</v>
          </cell>
          <cell r="AK18">
            <v>3.8090000000000002</v>
          </cell>
          <cell r="AL18">
            <v>2.5</v>
          </cell>
          <cell r="AM18">
            <v>2.5</v>
          </cell>
          <cell r="AN18">
            <v>2.5</v>
          </cell>
          <cell r="AO18">
            <v>2.5</v>
          </cell>
          <cell r="AP18">
            <v>2.5</v>
          </cell>
          <cell r="AQ18">
            <v>2.5</v>
          </cell>
          <cell r="AR18">
            <v>2.322090909090909</v>
          </cell>
        </row>
        <row r="19">
          <cell r="A19" t="str">
            <v>Benin</v>
          </cell>
          <cell r="B19" t="str">
            <v>Inflation, end of period consumer prices</v>
          </cell>
          <cell r="C19" t="str">
            <v>Percent change</v>
          </cell>
          <cell r="E19" t="str">
            <v>See notes for:  Inflation, end of period consumer prices (Index).</v>
          </cell>
          <cell r="F19" t="str">
            <v>n/a</v>
          </cell>
          <cell r="G19">
            <v>0.79500000000000004</v>
          </cell>
          <cell r="H19">
            <v>4.0590000000000002</v>
          </cell>
          <cell r="I19">
            <v>-6.0670000000000002</v>
          </cell>
          <cell r="J19">
            <v>10.265000000000001</v>
          </cell>
          <cell r="K19">
            <v>1.151</v>
          </cell>
          <cell r="L19">
            <v>0.41399999999999998</v>
          </cell>
          <cell r="M19">
            <v>-1.339</v>
          </cell>
          <cell r="N19">
            <v>3.4449999999999998</v>
          </cell>
          <cell r="O19">
            <v>-0.20200000000000001</v>
          </cell>
          <cell r="P19">
            <v>1.1120000000000001</v>
          </cell>
          <cell r="Q19">
            <v>2.1</v>
          </cell>
          <cell r="R19">
            <v>5.9</v>
          </cell>
          <cell r="S19">
            <v>2.8879999999999999</v>
          </cell>
          <cell r="T19">
            <v>54.008000000000003</v>
          </cell>
          <cell r="U19">
            <v>3.1240000000000001</v>
          </cell>
          <cell r="V19">
            <v>6.9139999999999997</v>
          </cell>
          <cell r="W19">
            <v>2.4350000000000001</v>
          </cell>
          <cell r="X19">
            <v>5.6420000000000003</v>
          </cell>
          <cell r="Y19">
            <v>-3.2440000000000002</v>
          </cell>
          <cell r="Z19">
            <v>9.8450000000000006</v>
          </cell>
          <cell r="AA19">
            <v>2.3370000000000002</v>
          </cell>
          <cell r="AB19">
            <v>1.222</v>
          </cell>
          <cell r="AC19">
            <v>0.83199999999999996</v>
          </cell>
          <cell r="AD19">
            <v>2.5819999999999999</v>
          </cell>
          <cell r="AE19">
            <v>3.734</v>
          </cell>
          <cell r="AF19">
            <v>5.2549999999999999</v>
          </cell>
          <cell r="AG19">
            <v>0.29299999999999998</v>
          </cell>
          <cell r="AH19">
            <v>9.8970000000000002</v>
          </cell>
          <cell r="AI19">
            <v>-2.8919999999999999</v>
          </cell>
          <cell r="AJ19">
            <v>4.0199999999999996</v>
          </cell>
          <cell r="AK19">
            <v>1.806</v>
          </cell>
          <cell r="AL19">
            <v>7.2270000000000003</v>
          </cell>
          <cell r="AM19">
            <v>3.5</v>
          </cell>
          <cell r="AN19">
            <v>3.4369999999999998</v>
          </cell>
          <cell r="AO19">
            <v>3.3</v>
          </cell>
          <cell r="AP19">
            <v>3.2</v>
          </cell>
          <cell r="AQ19">
            <v>2.8</v>
          </cell>
          <cell r="AR19">
            <v>5.4459090909090904</v>
          </cell>
        </row>
        <row r="20">
          <cell r="A20" t="str">
            <v>Bhutan</v>
          </cell>
          <cell r="B20" t="str">
            <v>Inflation, end of period consumer prices</v>
          </cell>
          <cell r="C20" t="str">
            <v>Percent change</v>
          </cell>
          <cell r="E20" t="str">
            <v>See notes for:  Inflation, end of period consumer prices (Index).</v>
          </cell>
          <cell r="F20">
            <v>-11.507999999999999</v>
          </cell>
          <cell r="G20">
            <v>9.7170000000000005</v>
          </cell>
          <cell r="H20">
            <v>6.1909999999999998</v>
          </cell>
          <cell r="I20">
            <v>20.567</v>
          </cell>
          <cell r="J20">
            <v>8.0589999999999993</v>
          </cell>
          <cell r="K20">
            <v>2.9209999999999998</v>
          </cell>
          <cell r="L20">
            <v>9.9030000000000005</v>
          </cell>
          <cell r="M20">
            <v>7.9119999999999999</v>
          </cell>
          <cell r="N20">
            <v>9.6229999999999993</v>
          </cell>
          <cell r="O20">
            <v>8.5</v>
          </cell>
          <cell r="P20">
            <v>9.4179999999999993</v>
          </cell>
          <cell r="Q20">
            <v>13.263</v>
          </cell>
          <cell r="R20">
            <v>15.959</v>
          </cell>
          <cell r="S20">
            <v>8.9369999999999994</v>
          </cell>
          <cell r="T20">
            <v>8.0939999999999994</v>
          </cell>
          <cell r="U20">
            <v>10.726000000000001</v>
          </cell>
          <cell r="V20">
            <v>8.3160000000000007</v>
          </cell>
          <cell r="W20">
            <v>5.7160000000000002</v>
          </cell>
          <cell r="X20">
            <v>12.071</v>
          </cell>
          <cell r="Y20">
            <v>4.5039999999999996</v>
          </cell>
          <cell r="Z20">
            <v>4.4359999999999999</v>
          </cell>
          <cell r="AA20">
            <v>3.2090000000000001</v>
          </cell>
          <cell r="AB20">
            <v>2.2799999999999998</v>
          </cell>
          <cell r="AC20">
            <v>3.6469999999999998</v>
          </cell>
          <cell r="AD20">
            <v>3.6269999999999998</v>
          </cell>
          <cell r="AE20">
            <v>4.9329999999999998</v>
          </cell>
          <cell r="AF20">
            <v>5.3040000000000003</v>
          </cell>
          <cell r="AG20">
            <v>4.8159999999999998</v>
          </cell>
          <cell r="AH20">
            <v>9.0350000000000001</v>
          </cell>
          <cell r="AI20">
            <v>4.05</v>
          </cell>
          <cell r="AJ20">
            <v>9.0990000000000002</v>
          </cell>
          <cell r="AK20">
            <v>6.8140000000000001</v>
          </cell>
          <cell r="AL20">
            <v>8.5489999999999995</v>
          </cell>
          <cell r="AM20">
            <v>6.2839999999999998</v>
          </cell>
          <cell r="AN20">
            <v>5.32</v>
          </cell>
          <cell r="AO20">
            <v>5.32</v>
          </cell>
          <cell r="AP20">
            <v>5.32</v>
          </cell>
          <cell r="AQ20">
            <v>5.4969999999999999</v>
          </cell>
          <cell r="AR20">
            <v>7.1933636363636362</v>
          </cell>
        </row>
        <row r="21">
          <cell r="A21" t="str">
            <v>Bolivia</v>
          </cell>
          <cell r="B21" t="str">
            <v>Inflation, end of period consumer prices</v>
          </cell>
          <cell r="C21" t="str">
            <v>Percent change</v>
          </cell>
          <cell r="E21" t="str">
            <v>See notes for:  Inflation, end of period consumer prices (Index).</v>
          </cell>
          <cell r="F21">
            <v>23.93</v>
          </cell>
          <cell r="G21">
            <v>25.126999999999999</v>
          </cell>
          <cell r="H21">
            <v>296.791</v>
          </cell>
          <cell r="I21">
            <v>328.43700000000001</v>
          </cell>
          <cell r="J21">
            <v>2177.3009999999999</v>
          </cell>
          <cell r="K21">
            <v>8170.5249999999996</v>
          </cell>
          <cell r="L21">
            <v>64.647000000000006</v>
          </cell>
          <cell r="M21">
            <v>10.662000000000001</v>
          </cell>
          <cell r="N21">
            <v>21.504999999999999</v>
          </cell>
          <cell r="O21">
            <v>16.562999999999999</v>
          </cell>
          <cell r="P21">
            <v>18.010000000000002</v>
          </cell>
          <cell r="Q21">
            <v>15.436</v>
          </cell>
          <cell r="R21">
            <v>10.462</v>
          </cell>
          <cell r="S21">
            <v>9.3079999999999998</v>
          </cell>
          <cell r="T21">
            <v>8.5229999999999997</v>
          </cell>
          <cell r="U21">
            <v>12.574</v>
          </cell>
          <cell r="V21">
            <v>7.9489999999999998</v>
          </cell>
          <cell r="W21">
            <v>6.7320000000000002</v>
          </cell>
          <cell r="X21">
            <v>4.3920000000000003</v>
          </cell>
          <cell r="Y21">
            <v>3.133</v>
          </cell>
          <cell r="Z21">
            <v>3.4119999999999999</v>
          </cell>
          <cell r="AA21">
            <v>0.92500000000000004</v>
          </cell>
          <cell r="AB21">
            <v>2.4460000000000002</v>
          </cell>
          <cell r="AC21">
            <v>3.9409999999999998</v>
          </cell>
          <cell r="AD21">
            <v>8.3439999999999994</v>
          </cell>
          <cell r="AE21">
            <v>4.9059999999999997</v>
          </cell>
          <cell r="AF21">
            <v>1.343</v>
          </cell>
          <cell r="AG21">
            <v>15.114000000000001</v>
          </cell>
          <cell r="AH21">
            <v>11.7</v>
          </cell>
          <cell r="AI21">
            <v>0.26400000000000001</v>
          </cell>
          <cell r="AJ21">
            <v>7.1820000000000004</v>
          </cell>
          <cell r="AK21">
            <v>6.9039999999999999</v>
          </cell>
          <cell r="AL21">
            <v>5.0330000000000004</v>
          </cell>
          <cell r="AM21">
            <v>4.3550000000000004</v>
          </cell>
          <cell r="AN21">
            <v>4.157</v>
          </cell>
          <cell r="AO21">
            <v>3.9079999999999999</v>
          </cell>
          <cell r="AP21">
            <v>4.0330000000000004</v>
          </cell>
          <cell r="AQ21">
            <v>4.0330000000000004</v>
          </cell>
          <cell r="AR21">
            <v>7.4090909090909074</v>
          </cell>
        </row>
        <row r="22">
          <cell r="A22" t="str">
            <v>Bosnia and Herzegovina</v>
          </cell>
          <cell r="B22" t="str">
            <v>Inflation, end of period consumer prices</v>
          </cell>
          <cell r="C22" t="str">
            <v>Percent change</v>
          </cell>
          <cell r="E22" t="str">
            <v>See notes for:  Inflation, end of period consumer prices (Index).</v>
          </cell>
          <cell r="F22" t="str">
            <v>n/a</v>
          </cell>
          <cell r="G22" t="str">
            <v>n/a</v>
          </cell>
          <cell r="H22" t="str">
            <v>n/a</v>
          </cell>
          <cell r="I22" t="str">
            <v>n/a</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v>7</v>
          </cell>
          <cell r="AA22">
            <v>0.6</v>
          </cell>
          <cell r="AB22">
            <v>-0.4</v>
          </cell>
          <cell r="AC22">
            <v>0.5</v>
          </cell>
          <cell r="AD22">
            <v>0.6</v>
          </cell>
          <cell r="AE22">
            <v>4.3</v>
          </cell>
          <cell r="AF22">
            <v>4.548</v>
          </cell>
          <cell r="AG22">
            <v>4.944</v>
          </cell>
          <cell r="AH22">
            <v>3.8090000000000002</v>
          </cell>
          <cell r="AI22">
            <v>-2.5000000000000001E-2</v>
          </cell>
          <cell r="AJ22">
            <v>3.0760000000000001</v>
          </cell>
          <cell r="AK22">
            <v>2.7320000000000002</v>
          </cell>
          <cell r="AL22">
            <v>2.2000000000000002</v>
          </cell>
          <cell r="AM22">
            <v>2.1</v>
          </cell>
          <cell r="AN22">
            <v>2.2000000000000002</v>
          </cell>
          <cell r="AO22">
            <v>2.4</v>
          </cell>
          <cell r="AP22">
            <v>2.4</v>
          </cell>
          <cell r="AQ22">
            <v>2.4</v>
          </cell>
          <cell r="AR22">
            <v>2.640333333333333</v>
          </cell>
        </row>
        <row r="23">
          <cell r="A23" t="str">
            <v>Botswana</v>
          </cell>
          <cell r="B23" t="str">
            <v>Inflation, end of period consumer prices</v>
          </cell>
          <cell r="C23" t="str">
            <v>Percent change</v>
          </cell>
          <cell r="E23" t="str">
            <v>See notes for:  Inflation, end of period consumer prices (Index).</v>
          </cell>
          <cell r="F23" t="str">
            <v>n/a</v>
          </cell>
          <cell r="G23">
            <v>14.6</v>
          </cell>
          <cell r="H23">
            <v>12.7</v>
          </cell>
          <cell r="I23">
            <v>8.3000000000000007</v>
          </cell>
          <cell r="J23">
            <v>6.5</v>
          </cell>
          <cell r="K23">
            <v>10.4</v>
          </cell>
          <cell r="L23">
            <v>10.8</v>
          </cell>
          <cell r="M23">
            <v>8.1</v>
          </cell>
          <cell r="N23">
            <v>10.4</v>
          </cell>
          <cell r="O23">
            <v>11.3</v>
          </cell>
          <cell r="P23">
            <v>12</v>
          </cell>
          <cell r="Q23">
            <v>12.6</v>
          </cell>
          <cell r="R23">
            <v>16.5</v>
          </cell>
          <cell r="S23">
            <v>12.7</v>
          </cell>
          <cell r="T23">
            <v>9.8000000000000007</v>
          </cell>
          <cell r="U23">
            <v>10.8</v>
          </cell>
          <cell r="V23">
            <v>9.6</v>
          </cell>
          <cell r="W23">
            <v>7.8</v>
          </cell>
          <cell r="X23">
            <v>6.3650000000000002</v>
          </cell>
          <cell r="Y23">
            <v>8.4130000000000003</v>
          </cell>
          <cell r="Z23">
            <v>8.48</v>
          </cell>
          <cell r="AA23">
            <v>5.7519999999999998</v>
          </cell>
          <cell r="AB23">
            <v>10.6</v>
          </cell>
          <cell r="AC23">
            <v>6.3680000000000003</v>
          </cell>
          <cell r="AD23">
            <v>7.89</v>
          </cell>
          <cell r="AE23">
            <v>11.285</v>
          </cell>
          <cell r="AF23">
            <v>8.5220000000000002</v>
          </cell>
          <cell r="AG23">
            <v>8.141</v>
          </cell>
          <cell r="AH23">
            <v>13.678000000000001</v>
          </cell>
          <cell r="AI23">
            <v>5.8460000000000001</v>
          </cell>
          <cell r="AJ23">
            <v>7.41</v>
          </cell>
          <cell r="AK23">
            <v>9.1750000000000007</v>
          </cell>
          <cell r="AL23">
            <v>6.7430000000000003</v>
          </cell>
          <cell r="AM23">
            <v>6.6429999999999998</v>
          </cell>
          <cell r="AN23">
            <v>6.343</v>
          </cell>
          <cell r="AO23">
            <v>6.1429999999999998</v>
          </cell>
          <cell r="AP23">
            <v>6.0430000000000001</v>
          </cell>
          <cell r="AQ23">
            <v>6.0430000000000001</v>
          </cell>
          <cell r="AR23">
            <v>9.5329545454545421</v>
          </cell>
        </row>
        <row r="24">
          <cell r="A24" t="str">
            <v>Brazil</v>
          </cell>
          <cell r="B24" t="str">
            <v>Inflation, end of period consumer prices</v>
          </cell>
          <cell r="C24" t="str">
            <v>Percent change</v>
          </cell>
          <cell r="E24" t="str">
            <v>See notes for:  Inflation, end of period consumer prices (Index).</v>
          </cell>
          <cell r="F24" t="str">
            <v>n/a</v>
          </cell>
          <cell r="G24">
            <v>95.623000000000005</v>
          </cell>
          <cell r="H24">
            <v>104.79</v>
          </cell>
          <cell r="I24">
            <v>164.012</v>
          </cell>
          <cell r="J24">
            <v>215.26300000000001</v>
          </cell>
          <cell r="K24">
            <v>242.22499999999999</v>
          </cell>
          <cell r="L24">
            <v>79.667000000000002</v>
          </cell>
          <cell r="M24">
            <v>363.41199999999998</v>
          </cell>
          <cell r="N24">
            <v>980.21299999999997</v>
          </cell>
          <cell r="O24">
            <v>1972.912</v>
          </cell>
          <cell r="P24">
            <v>1620.9659999999999</v>
          </cell>
          <cell r="Q24">
            <v>562.23299999999995</v>
          </cell>
          <cell r="R24">
            <v>1119.0920000000001</v>
          </cell>
          <cell r="S24">
            <v>2477.1480000000001</v>
          </cell>
          <cell r="T24">
            <v>916.43299999999999</v>
          </cell>
          <cell r="U24">
            <v>22.408000000000001</v>
          </cell>
          <cell r="V24">
            <v>9.5649999999999995</v>
          </cell>
          <cell r="W24">
            <v>5.2240000000000002</v>
          </cell>
          <cell r="X24">
            <v>1.655</v>
          </cell>
          <cell r="Y24">
            <v>8.94</v>
          </cell>
          <cell r="Z24">
            <v>5.9749999999999996</v>
          </cell>
          <cell r="AA24">
            <v>7.673</v>
          </cell>
          <cell r="AB24">
            <v>12.53</v>
          </cell>
          <cell r="AC24">
            <v>9.3010000000000002</v>
          </cell>
          <cell r="AD24">
            <v>7.5990000000000002</v>
          </cell>
          <cell r="AE24">
            <v>5.6890000000000001</v>
          </cell>
          <cell r="AF24">
            <v>3.1419999999999999</v>
          </cell>
          <cell r="AG24">
            <v>4.4580000000000002</v>
          </cell>
          <cell r="AH24">
            <v>5.9029999999999996</v>
          </cell>
          <cell r="AI24">
            <v>4.3120000000000003</v>
          </cell>
          <cell r="AJ24">
            <v>5.9089999999999998</v>
          </cell>
          <cell r="AK24">
            <v>6.5030000000000001</v>
          </cell>
          <cell r="AL24">
            <v>4.9580000000000002</v>
          </cell>
          <cell r="AM24">
            <v>5.0190000000000001</v>
          </cell>
          <cell r="AN24">
            <v>4.5</v>
          </cell>
          <cell r="AO24">
            <v>4.5</v>
          </cell>
          <cell r="AP24">
            <v>4.5</v>
          </cell>
          <cell r="AQ24">
            <v>4.5</v>
          </cell>
          <cell r="AR24">
            <v>310.12081818181815</v>
          </cell>
        </row>
        <row r="25">
          <cell r="A25" t="str">
            <v>Brunei Darussalam</v>
          </cell>
          <cell r="B25" t="str">
            <v>Inflation, end of period consumer prices</v>
          </cell>
          <cell r="C25" t="str">
            <v>Percent change</v>
          </cell>
          <cell r="E25" t="str">
            <v>See notes for:  Inflation, end of period consumer prices (Index).</v>
          </cell>
          <cell r="F25" t="str">
            <v>n/a</v>
          </cell>
          <cell r="G25" t="str">
            <v>n/a</v>
          </cell>
          <cell r="H25" t="str">
            <v>n/a</v>
          </cell>
          <cell r="I25" t="str">
            <v>n/a</v>
          </cell>
          <cell r="J25" t="str">
            <v>n/a</v>
          </cell>
          <cell r="K25" t="str">
            <v>n/a</v>
          </cell>
          <cell r="L25" t="str">
            <v>n/a</v>
          </cell>
          <cell r="M25" t="str">
            <v>n/a</v>
          </cell>
          <cell r="N25" t="str">
            <v>n/a</v>
          </cell>
          <cell r="O25" t="str">
            <v>n/a</v>
          </cell>
          <cell r="P25" t="str">
            <v>n/a</v>
          </cell>
          <cell r="Q25" t="str">
            <v>n/a</v>
          </cell>
          <cell r="R25">
            <v>3.649</v>
          </cell>
          <cell r="S25">
            <v>2.214</v>
          </cell>
          <cell r="T25">
            <v>4.5759999999999996</v>
          </cell>
          <cell r="U25">
            <v>4.8179999999999996</v>
          </cell>
          <cell r="V25">
            <v>1.097</v>
          </cell>
          <cell r="W25">
            <v>1.3740000000000001</v>
          </cell>
          <cell r="X25">
            <v>-0.58499999999999996</v>
          </cell>
          <cell r="Y25">
            <v>-7.2999999999999995E-2</v>
          </cell>
          <cell r="Z25">
            <v>1.615</v>
          </cell>
          <cell r="AA25">
            <v>-2.9460000000000002</v>
          </cell>
          <cell r="AB25">
            <v>0.91800000000000004</v>
          </cell>
          <cell r="AC25">
            <v>-0.04</v>
          </cell>
          <cell r="AD25">
            <v>1.341</v>
          </cell>
          <cell r="AE25">
            <v>1.7769999999999999</v>
          </cell>
          <cell r="AF25">
            <v>-0.31</v>
          </cell>
          <cell r="AG25">
            <v>1.929</v>
          </cell>
          <cell r="AH25">
            <v>1.891</v>
          </cell>
          <cell r="AI25">
            <v>0.52500000000000002</v>
          </cell>
          <cell r="AJ25">
            <v>0.86099999999999999</v>
          </cell>
          <cell r="AK25">
            <v>1.8029999999999999</v>
          </cell>
          <cell r="AL25">
            <v>1.617</v>
          </cell>
          <cell r="AM25">
            <v>1.419</v>
          </cell>
          <cell r="AN25">
            <v>1.365</v>
          </cell>
          <cell r="AO25">
            <v>1.3380000000000001</v>
          </cell>
          <cell r="AP25">
            <v>1.331</v>
          </cell>
          <cell r="AQ25">
            <v>1.3380000000000001</v>
          </cell>
          <cell r="AR25">
            <v>1.3216999999999999</v>
          </cell>
        </row>
        <row r="26">
          <cell r="A26" t="str">
            <v>Bulgaria</v>
          </cell>
          <cell r="B26" t="str">
            <v>Inflation, end of period consumer prices</v>
          </cell>
          <cell r="C26" t="str">
            <v>Percent change</v>
          </cell>
          <cell r="E26" t="str">
            <v>See notes for:  Inflation, end of period consumer prices (Index).</v>
          </cell>
          <cell r="F26" t="str">
            <v>n/a</v>
          </cell>
          <cell r="G26" t="str">
            <v>n/a</v>
          </cell>
          <cell r="H26" t="str">
            <v>n/a</v>
          </cell>
          <cell r="I26" t="str">
            <v>n/a</v>
          </cell>
          <cell r="J26" t="str">
            <v>n/a</v>
          </cell>
          <cell r="K26" t="str">
            <v>n/a</v>
          </cell>
          <cell r="L26" t="str">
            <v>n/a</v>
          </cell>
          <cell r="M26" t="str">
            <v>n/a</v>
          </cell>
          <cell r="N26" t="str">
            <v>n/a</v>
          </cell>
          <cell r="O26">
            <v>69.626000000000005</v>
          </cell>
          <cell r="P26">
            <v>64.325000000000003</v>
          </cell>
          <cell r="Q26">
            <v>4027.8290000000002</v>
          </cell>
          <cell r="R26">
            <v>79.415999999999997</v>
          </cell>
          <cell r="S26">
            <v>63.8</v>
          </cell>
          <cell r="T26">
            <v>121.9</v>
          </cell>
          <cell r="U26">
            <v>32.9</v>
          </cell>
          <cell r="V26">
            <v>310.8</v>
          </cell>
          <cell r="W26">
            <v>549.20600000000002</v>
          </cell>
          <cell r="X26">
            <v>1.621</v>
          </cell>
          <cell r="Y26">
            <v>6.9560000000000004</v>
          </cell>
          <cell r="Z26">
            <v>11.268000000000001</v>
          </cell>
          <cell r="AA26">
            <v>4.8150000000000004</v>
          </cell>
          <cell r="AB26">
            <v>3.8119999999999998</v>
          </cell>
          <cell r="AC26">
            <v>5.6459999999999999</v>
          </cell>
          <cell r="AD26">
            <v>3.9729999999999999</v>
          </cell>
          <cell r="AE26">
            <v>7.3929999999999998</v>
          </cell>
          <cell r="AF26">
            <v>6.0810000000000004</v>
          </cell>
          <cell r="AG26">
            <v>11.574999999999999</v>
          </cell>
          <cell r="AH26">
            <v>7.1879999999999997</v>
          </cell>
          <cell r="AI26">
            <v>1.6379999999999999</v>
          </cell>
          <cell r="AJ26">
            <v>4.4459999999999997</v>
          </cell>
          <cell r="AK26">
            <v>2.0459999999999998</v>
          </cell>
          <cell r="AL26">
            <v>2.14</v>
          </cell>
          <cell r="AM26">
            <v>2.5</v>
          </cell>
          <cell r="AN26">
            <v>3</v>
          </cell>
          <cell r="AO26">
            <v>3</v>
          </cell>
          <cell r="AP26">
            <v>3</v>
          </cell>
          <cell r="AQ26">
            <v>3</v>
          </cell>
          <cell r="AR26">
            <v>242.21063636363633</v>
          </cell>
        </row>
        <row r="27">
          <cell r="A27" t="str">
            <v>Burkina Faso</v>
          </cell>
          <cell r="B27" t="str">
            <v>Inflation, end of period consumer prices</v>
          </cell>
          <cell r="C27" t="str">
            <v>Percent change</v>
          </cell>
          <cell r="E27" t="str">
            <v>See notes for:  Inflation, end of period consumer prices (Index).</v>
          </cell>
          <cell r="F27" t="str">
            <v>n/a</v>
          </cell>
          <cell r="G27">
            <v>6.5430000000000001</v>
          </cell>
          <cell r="H27">
            <v>13.423</v>
          </cell>
          <cell r="I27">
            <v>2.75</v>
          </cell>
          <cell r="J27">
            <v>7.4930000000000003</v>
          </cell>
          <cell r="K27">
            <v>0.996</v>
          </cell>
          <cell r="L27">
            <v>-3.5329999999999999</v>
          </cell>
          <cell r="M27">
            <v>2.9809999999999999</v>
          </cell>
          <cell r="N27">
            <v>2.1509999999999998</v>
          </cell>
          <cell r="O27">
            <v>1.619</v>
          </cell>
          <cell r="P27">
            <v>-1.355</v>
          </cell>
          <cell r="Q27">
            <v>-0.88900000000000001</v>
          </cell>
          <cell r="R27">
            <v>-0.16300000000000001</v>
          </cell>
          <cell r="S27">
            <v>2.6960000000000002</v>
          </cell>
          <cell r="T27">
            <v>29.091000000000001</v>
          </cell>
          <cell r="U27">
            <v>3.9409999999999998</v>
          </cell>
          <cell r="V27">
            <v>6.931</v>
          </cell>
          <cell r="W27">
            <v>4.1779999999999999</v>
          </cell>
          <cell r="X27">
            <v>0.98199999999999998</v>
          </cell>
          <cell r="Y27">
            <v>0.64200000000000002</v>
          </cell>
          <cell r="Z27">
            <v>2.4700000000000002</v>
          </cell>
          <cell r="AA27">
            <v>0.90900000000000003</v>
          </cell>
          <cell r="AB27">
            <v>3.9350000000000001</v>
          </cell>
          <cell r="AC27">
            <v>3.165</v>
          </cell>
          <cell r="AD27">
            <v>0.69099999999999995</v>
          </cell>
          <cell r="AE27">
            <v>4.4720000000000004</v>
          </cell>
          <cell r="AF27">
            <v>1.528</v>
          </cell>
          <cell r="AG27">
            <v>2.2669999999999999</v>
          </cell>
          <cell r="AH27">
            <v>11.582000000000001</v>
          </cell>
          <cell r="AI27">
            <v>-0.29599999999999999</v>
          </cell>
          <cell r="AJ27">
            <v>-0.26100000000000001</v>
          </cell>
          <cell r="AK27">
            <v>5.09</v>
          </cell>
          <cell r="AL27">
            <v>2.5</v>
          </cell>
          <cell r="AM27">
            <v>2</v>
          </cell>
          <cell r="AN27">
            <v>2</v>
          </cell>
          <cell r="AO27">
            <v>2</v>
          </cell>
          <cell r="AP27">
            <v>2</v>
          </cell>
          <cell r="AQ27">
            <v>2</v>
          </cell>
          <cell r="AR27">
            <v>3.7093636363636366</v>
          </cell>
        </row>
        <row r="28">
          <cell r="A28" t="str">
            <v>Burundi</v>
          </cell>
          <cell r="B28" t="str">
            <v>Inflation, end of period consumer prices</v>
          </cell>
          <cell r="C28" t="str">
            <v>Percent change</v>
          </cell>
          <cell r="E28" t="str">
            <v>See notes for:  Inflation, end of period consumer prices (Index).</v>
          </cell>
          <cell r="F28" t="str">
            <v>n/a</v>
          </cell>
          <cell r="G28">
            <v>10.986000000000001</v>
          </cell>
          <cell r="H28">
            <v>8.0129999999999999</v>
          </cell>
          <cell r="I28">
            <v>5.2610000000000001</v>
          </cell>
          <cell r="J28">
            <v>24.966000000000001</v>
          </cell>
          <cell r="K28">
            <v>-5.5350000000000001</v>
          </cell>
          <cell r="L28">
            <v>4.4320000000000004</v>
          </cell>
          <cell r="M28">
            <v>4.9850000000000003</v>
          </cell>
          <cell r="N28">
            <v>5.359</v>
          </cell>
          <cell r="O28">
            <v>12.002000000000001</v>
          </cell>
          <cell r="P28">
            <v>10.731999999999999</v>
          </cell>
          <cell r="Q28">
            <v>8.3379999999999992</v>
          </cell>
          <cell r="R28">
            <v>3.5219999999999998</v>
          </cell>
          <cell r="S28">
            <v>15.532</v>
          </cell>
          <cell r="T28">
            <v>13.157</v>
          </cell>
          <cell r="U28">
            <v>19.169</v>
          </cell>
          <cell r="V28">
            <v>37.384</v>
          </cell>
          <cell r="W28">
            <v>26.582999999999998</v>
          </cell>
          <cell r="X28">
            <v>-0.96399999999999997</v>
          </cell>
          <cell r="Y28">
            <v>20.71</v>
          </cell>
          <cell r="Z28">
            <v>14.095000000000001</v>
          </cell>
          <cell r="AA28">
            <v>3.391</v>
          </cell>
          <cell r="AB28">
            <v>4.05</v>
          </cell>
          <cell r="AC28">
            <v>10.685</v>
          </cell>
          <cell r="AD28">
            <v>11.769</v>
          </cell>
          <cell r="AE28">
            <v>1.196</v>
          </cell>
          <cell r="AF28">
            <v>9.0920000000000005</v>
          </cell>
          <cell r="AG28">
            <v>14.416</v>
          </cell>
          <cell r="AH28">
            <v>25.968</v>
          </cell>
          <cell r="AI28">
            <v>4.6230000000000002</v>
          </cell>
          <cell r="AJ28">
            <v>4.09</v>
          </cell>
          <cell r="AK28">
            <v>14.891999999999999</v>
          </cell>
          <cell r="AL28">
            <v>10.266</v>
          </cell>
          <cell r="AM28">
            <v>8.3979999999999997</v>
          </cell>
          <cell r="AN28">
            <v>6.1</v>
          </cell>
          <cell r="AO28">
            <v>6.3230000000000004</v>
          </cell>
          <cell r="AP28">
            <v>5.125</v>
          </cell>
          <cell r="AQ28">
            <v>5.5149999999999997</v>
          </cell>
          <cell r="AR28">
            <v>12.383181818181816</v>
          </cell>
        </row>
        <row r="29">
          <cell r="A29" t="str">
            <v>Cambodia</v>
          </cell>
          <cell r="B29" t="str">
            <v>Inflation, end of period consumer prices</v>
          </cell>
          <cell r="C29" t="str">
            <v>Percent change</v>
          </cell>
          <cell r="E29" t="str">
            <v>See notes for:  Inflation, end of period consumer prices (Index).</v>
          </cell>
          <cell r="F29" t="str">
            <v>n/a</v>
          </cell>
          <cell r="G29" t="str">
            <v>n/a</v>
          </cell>
          <cell r="H29" t="str">
            <v>n/a</v>
          </cell>
          <cell r="I29" t="str">
            <v>n/a</v>
          </cell>
          <cell r="J29" t="str">
            <v>n/a</v>
          </cell>
          <cell r="K29" t="str">
            <v>n/a</v>
          </cell>
          <cell r="L29" t="str">
            <v>n/a</v>
          </cell>
          <cell r="M29" t="str">
            <v>n/a</v>
          </cell>
          <cell r="N29">
            <v>31</v>
          </cell>
          <cell r="O29">
            <v>89</v>
          </cell>
          <cell r="P29">
            <v>151</v>
          </cell>
          <cell r="Q29">
            <v>150</v>
          </cell>
          <cell r="R29">
            <v>112</v>
          </cell>
          <cell r="S29">
            <v>41</v>
          </cell>
          <cell r="T29">
            <v>29.902000000000001</v>
          </cell>
          <cell r="U29">
            <v>-1.859</v>
          </cell>
          <cell r="V29">
            <v>10.034000000000001</v>
          </cell>
          <cell r="W29">
            <v>16.690000000000001</v>
          </cell>
          <cell r="X29">
            <v>7.9820000000000002</v>
          </cell>
          <cell r="Y29">
            <v>0.18099999999999999</v>
          </cell>
          <cell r="Z29">
            <v>0.34100000000000003</v>
          </cell>
          <cell r="AA29">
            <v>-0.52700000000000002</v>
          </cell>
          <cell r="AB29">
            <v>1.427</v>
          </cell>
          <cell r="AC29">
            <v>-4.2000000000000003E-2</v>
          </cell>
          <cell r="AD29">
            <v>5.2649999999999997</v>
          </cell>
          <cell r="AE29">
            <v>8.4109999999999996</v>
          </cell>
          <cell r="AF29">
            <v>4.2009999999999996</v>
          </cell>
          <cell r="AG29">
            <v>13.952</v>
          </cell>
          <cell r="AH29">
            <v>12.52</v>
          </cell>
          <cell r="AI29">
            <v>5.3250000000000002</v>
          </cell>
          <cell r="AJ29">
            <v>3.1429999999999998</v>
          </cell>
          <cell r="AK29">
            <v>4.9080000000000004</v>
          </cell>
          <cell r="AL29">
            <v>5.452</v>
          </cell>
          <cell r="AM29">
            <v>4.5940000000000003</v>
          </cell>
          <cell r="AN29">
            <v>3.97</v>
          </cell>
          <cell r="AO29">
            <v>3.0419999999999998</v>
          </cell>
          <cell r="AP29">
            <v>3.0419999999999998</v>
          </cell>
          <cell r="AQ29">
            <v>3</v>
          </cell>
          <cell r="AR29">
            <v>26.175181818181819</v>
          </cell>
        </row>
        <row r="30">
          <cell r="A30" t="str">
            <v>Cameroon</v>
          </cell>
          <cell r="B30" t="str">
            <v>Inflation, end of period consumer prices</v>
          </cell>
          <cell r="C30" t="str">
            <v>Percent change</v>
          </cell>
          <cell r="E30" t="str">
            <v>See notes for:  Inflation, end of period consumer prices (Index).</v>
          </cell>
          <cell r="F30" t="str">
            <v>n/a</v>
          </cell>
          <cell r="G30">
            <v>4.55</v>
          </cell>
          <cell r="H30">
            <v>13.44</v>
          </cell>
          <cell r="I30">
            <v>13.54</v>
          </cell>
          <cell r="J30">
            <v>16.59</v>
          </cell>
          <cell r="K30">
            <v>3.66</v>
          </cell>
          <cell r="L30">
            <v>8.5489999999999995</v>
          </cell>
          <cell r="M30">
            <v>18.89</v>
          </cell>
          <cell r="N30">
            <v>-1.88</v>
          </cell>
          <cell r="O30" t="str">
            <v>--</v>
          </cell>
          <cell r="P30">
            <v>-0.73</v>
          </cell>
          <cell r="Q30">
            <v>-0.23</v>
          </cell>
          <cell r="R30">
            <v>0.75</v>
          </cell>
          <cell r="S30">
            <v>-4.0599999999999996</v>
          </cell>
          <cell r="T30">
            <v>33.79</v>
          </cell>
          <cell r="U30">
            <v>16.239999999999998</v>
          </cell>
          <cell r="V30">
            <v>4.57</v>
          </cell>
          <cell r="W30">
            <v>6.99</v>
          </cell>
          <cell r="X30">
            <v>2.2000000000000002</v>
          </cell>
          <cell r="Y30">
            <v>2.15</v>
          </cell>
          <cell r="Z30">
            <v>-0.7</v>
          </cell>
          <cell r="AA30">
            <v>4.8</v>
          </cell>
          <cell r="AB30">
            <v>4.3390000000000004</v>
          </cell>
          <cell r="AC30">
            <v>-5.5E-2</v>
          </cell>
          <cell r="AD30">
            <v>1.008</v>
          </cell>
          <cell r="AE30">
            <v>3.4649999999999999</v>
          </cell>
          <cell r="AF30">
            <v>2.42</v>
          </cell>
          <cell r="AG30">
            <v>3.4409999999999998</v>
          </cell>
          <cell r="AH30">
            <v>5.3129999999999997</v>
          </cell>
          <cell r="AI30">
            <v>0.94299999999999995</v>
          </cell>
          <cell r="AJ30">
            <v>2.569</v>
          </cell>
          <cell r="AK30">
            <v>2.7320000000000002</v>
          </cell>
          <cell r="AL30">
            <v>3</v>
          </cell>
          <cell r="AM30">
            <v>3</v>
          </cell>
          <cell r="AN30">
            <v>2.5</v>
          </cell>
          <cell r="AO30">
            <v>2.5</v>
          </cell>
          <cell r="AP30">
            <v>2.5</v>
          </cell>
          <cell r="AQ30">
            <v>2.5</v>
          </cell>
          <cell r="AR30">
            <v>4.1793181818181813</v>
          </cell>
        </row>
        <row r="31">
          <cell r="A31" t="str">
            <v>Canada</v>
          </cell>
          <cell r="B31" t="str">
            <v>Inflation, end of period consumer prices</v>
          </cell>
          <cell r="C31" t="str">
            <v>Percent change</v>
          </cell>
          <cell r="E31" t="str">
            <v>See notes for:  Inflation, end of period consumer prices (Index).</v>
          </cell>
          <cell r="F31">
            <v>7.3369999999999997</v>
          </cell>
          <cell r="G31">
            <v>12.355</v>
          </cell>
          <cell r="H31">
            <v>9.6379999999999999</v>
          </cell>
          <cell r="I31">
            <v>4.6609999999999996</v>
          </cell>
          <cell r="J31">
            <v>3.6640000000000001</v>
          </cell>
          <cell r="K31">
            <v>4.133</v>
          </cell>
          <cell r="L31">
            <v>4.3860000000000001</v>
          </cell>
          <cell r="M31">
            <v>4.202</v>
          </cell>
          <cell r="N31">
            <v>4.0869999999999997</v>
          </cell>
          <cell r="O31">
            <v>5.2030000000000003</v>
          </cell>
          <cell r="P31">
            <v>4.9169999999999998</v>
          </cell>
          <cell r="Q31">
            <v>4.1109999999999998</v>
          </cell>
          <cell r="R31">
            <v>1.788</v>
          </cell>
          <cell r="S31">
            <v>1.8140000000000001</v>
          </cell>
          <cell r="T31">
            <v>3.9E-2</v>
          </cell>
          <cell r="U31">
            <v>2.052</v>
          </cell>
          <cell r="V31">
            <v>2.0489999999999999</v>
          </cell>
          <cell r="W31">
            <v>1.004</v>
          </cell>
          <cell r="X31">
            <v>1.141</v>
          </cell>
          <cell r="Y31">
            <v>2.3650000000000002</v>
          </cell>
          <cell r="Z31">
            <v>3.1280000000000001</v>
          </cell>
          <cell r="AA31">
            <v>1.069</v>
          </cell>
          <cell r="AB31">
            <v>3.82</v>
          </cell>
          <cell r="AC31">
            <v>1.708</v>
          </cell>
          <cell r="AD31">
            <v>2.2930000000000001</v>
          </cell>
          <cell r="AE31">
            <v>2.3050000000000002</v>
          </cell>
          <cell r="AF31">
            <v>1.389</v>
          </cell>
          <cell r="AG31">
            <v>2.496</v>
          </cell>
          <cell r="AH31">
            <v>1.841</v>
          </cell>
          <cell r="AI31">
            <v>0.78700000000000003</v>
          </cell>
          <cell r="AJ31">
            <v>2.2280000000000002</v>
          </cell>
          <cell r="AK31">
            <v>2.661</v>
          </cell>
          <cell r="AL31">
            <v>1.974</v>
          </cell>
          <cell r="AM31">
            <v>2.0369999999999999</v>
          </cell>
          <cell r="AN31">
            <v>2.012</v>
          </cell>
          <cell r="AO31">
            <v>2.012</v>
          </cell>
          <cell r="AP31">
            <v>2</v>
          </cell>
          <cell r="AQ31">
            <v>2</v>
          </cell>
          <cell r="AR31">
            <v>2.1365909090909097</v>
          </cell>
        </row>
        <row r="32">
          <cell r="A32" t="str">
            <v>Cape Verde</v>
          </cell>
          <cell r="B32" t="str">
            <v>Inflation, end of period consumer prices</v>
          </cell>
          <cell r="C32" t="str">
            <v>Percent change</v>
          </cell>
          <cell r="E32" t="str">
            <v>See notes for:  Inflation, end of period consumer prices (Index).</v>
          </cell>
          <cell r="F32" t="str">
            <v>n/a</v>
          </cell>
          <cell r="G32">
            <v>20.67</v>
          </cell>
          <cell r="H32">
            <v>21.759</v>
          </cell>
          <cell r="I32">
            <v>17.870999999999999</v>
          </cell>
          <cell r="J32">
            <v>9.6769999999999996</v>
          </cell>
          <cell r="K32">
            <v>5.8819999999999997</v>
          </cell>
          <cell r="L32">
            <v>11.111000000000001</v>
          </cell>
          <cell r="M32">
            <v>3.75</v>
          </cell>
          <cell r="N32">
            <v>3.6139999999999999</v>
          </cell>
          <cell r="O32">
            <v>4.6509999999999998</v>
          </cell>
          <cell r="P32">
            <v>11.111000000000001</v>
          </cell>
          <cell r="Q32">
            <v>10.614000000000001</v>
          </cell>
          <cell r="R32">
            <v>13.91</v>
          </cell>
          <cell r="S32">
            <v>4.3730000000000002</v>
          </cell>
          <cell r="T32">
            <v>3.9460000000000002</v>
          </cell>
          <cell r="U32">
            <v>5.7060000000000004</v>
          </cell>
          <cell r="V32">
            <v>9.1059999999999999</v>
          </cell>
          <cell r="W32">
            <v>6.7370000000000001</v>
          </cell>
          <cell r="X32">
            <v>8.3810000000000002</v>
          </cell>
          <cell r="Y32">
            <v>-1.5920000000000001</v>
          </cell>
          <cell r="Z32">
            <v>-1.0580000000000001</v>
          </cell>
          <cell r="AA32">
            <v>4.5549999999999997</v>
          </cell>
          <cell r="AB32">
            <v>2.9670000000000001</v>
          </cell>
          <cell r="AC32">
            <v>-2.2959999999999998</v>
          </cell>
          <cell r="AD32">
            <v>-0.28999999999999998</v>
          </cell>
          <cell r="AE32">
            <v>1.76</v>
          </cell>
          <cell r="AF32">
            <v>5.8129999999999997</v>
          </cell>
          <cell r="AG32">
            <v>3.3780000000000001</v>
          </cell>
          <cell r="AH32">
            <v>6.6719999999999997</v>
          </cell>
          <cell r="AI32">
            <v>-0.36899999999999999</v>
          </cell>
          <cell r="AJ32">
            <v>3.4260000000000002</v>
          </cell>
          <cell r="AK32">
            <v>3.581</v>
          </cell>
          <cell r="AL32">
            <v>2.2970000000000002</v>
          </cell>
          <cell r="AM32">
            <v>2.2509999999999999</v>
          </cell>
          <cell r="AN32">
            <v>1.9910000000000001</v>
          </cell>
          <cell r="AO32">
            <v>1.9910000000000001</v>
          </cell>
          <cell r="AP32">
            <v>1.9910000000000001</v>
          </cell>
          <cell r="AQ32">
            <v>2</v>
          </cell>
          <cell r="AR32">
            <v>4.5650454545454542</v>
          </cell>
        </row>
        <row r="33">
          <cell r="A33" t="str">
            <v>Central African Republic</v>
          </cell>
          <cell r="B33" t="str">
            <v>Inflation, end of period consumer prices</v>
          </cell>
          <cell r="C33" t="str">
            <v>Percent change</v>
          </cell>
          <cell r="E33" t="str">
            <v>See notes for:  Inflation, end of period consumer prices (Index).</v>
          </cell>
          <cell r="F33" t="str">
            <v>n/a</v>
          </cell>
          <cell r="G33">
            <v>14.66</v>
          </cell>
          <cell r="H33">
            <v>13.243</v>
          </cell>
          <cell r="I33">
            <v>14.558</v>
          </cell>
          <cell r="J33">
            <v>2.6040000000000001</v>
          </cell>
          <cell r="K33">
            <v>10.457000000000001</v>
          </cell>
          <cell r="L33">
            <v>2.411</v>
          </cell>
          <cell r="M33">
            <v>-6.9859999999999998</v>
          </cell>
          <cell r="N33">
            <v>-3.9340000000000002</v>
          </cell>
          <cell r="O33">
            <v>0.64500000000000002</v>
          </cell>
          <cell r="P33">
            <v>-1.0569999999999999</v>
          </cell>
          <cell r="Q33">
            <v>-0.76300000000000001</v>
          </cell>
          <cell r="R33">
            <v>0</v>
          </cell>
          <cell r="S33">
            <v>-4.7690000000000001</v>
          </cell>
          <cell r="T33">
            <v>44.75</v>
          </cell>
          <cell r="U33">
            <v>5.0220000000000002</v>
          </cell>
          <cell r="V33">
            <v>4.6079999999999997</v>
          </cell>
          <cell r="W33">
            <v>0.35799999999999998</v>
          </cell>
          <cell r="X33">
            <v>-2.984</v>
          </cell>
          <cell r="Y33">
            <v>-4.2119999999999997</v>
          </cell>
          <cell r="Z33">
            <v>8.0500000000000007</v>
          </cell>
          <cell r="AA33">
            <v>2.5390000000000001</v>
          </cell>
          <cell r="AB33">
            <v>9.0850000000000009</v>
          </cell>
          <cell r="AC33">
            <v>-1.2709999999999999</v>
          </cell>
          <cell r="AD33">
            <v>-0.30399999999999999</v>
          </cell>
          <cell r="AE33">
            <v>2.2040000000000002</v>
          </cell>
          <cell r="AF33">
            <v>7.1150000000000002</v>
          </cell>
          <cell r="AG33">
            <v>-0.20899999999999999</v>
          </cell>
          <cell r="AH33">
            <v>14.525</v>
          </cell>
          <cell r="AI33">
            <v>-1.159</v>
          </cell>
          <cell r="AJ33">
            <v>2.2610000000000001</v>
          </cell>
          <cell r="AK33">
            <v>1.3049999999999999</v>
          </cell>
          <cell r="AL33">
            <v>1.766</v>
          </cell>
          <cell r="AM33">
            <v>2.0089999999999999</v>
          </cell>
          <cell r="AN33">
            <v>2.0110000000000001</v>
          </cell>
          <cell r="AO33">
            <v>2.431</v>
          </cell>
          <cell r="AP33">
            <v>1.6020000000000001</v>
          </cell>
          <cell r="AQ33">
            <v>2.0289999999999999</v>
          </cell>
          <cell r="AR33">
            <v>3.8679090909090901</v>
          </cell>
        </row>
        <row r="34">
          <cell r="A34" t="str">
            <v>Chad</v>
          </cell>
          <cell r="B34" t="str">
            <v>Inflation, end of period consumer prices</v>
          </cell>
          <cell r="C34" t="str">
            <v>Percent change</v>
          </cell>
          <cell r="E34" t="str">
            <v>See notes for:  Inflation, end of period consumer prices (Index).</v>
          </cell>
          <cell r="F34" t="str">
            <v>n/a</v>
          </cell>
          <cell r="G34">
            <v>8.11</v>
          </cell>
          <cell r="H34">
            <v>6.5</v>
          </cell>
          <cell r="I34">
            <v>11.6</v>
          </cell>
          <cell r="J34">
            <v>20.3</v>
          </cell>
          <cell r="K34">
            <v>5.0999999999999996</v>
          </cell>
          <cell r="L34">
            <v>-16</v>
          </cell>
          <cell r="M34">
            <v>-4.7</v>
          </cell>
          <cell r="N34">
            <v>14.9</v>
          </cell>
          <cell r="O34">
            <v>-4.8019999999999996</v>
          </cell>
          <cell r="P34">
            <v>3.4129999999999998</v>
          </cell>
          <cell r="Q34">
            <v>2.1</v>
          </cell>
          <cell r="R34">
            <v>-6.8</v>
          </cell>
          <cell r="S34">
            <v>31.4</v>
          </cell>
          <cell r="T34">
            <v>15.29</v>
          </cell>
          <cell r="U34">
            <v>10</v>
          </cell>
          <cell r="V34">
            <v>10.5</v>
          </cell>
          <cell r="W34">
            <v>0.62</v>
          </cell>
          <cell r="X34">
            <v>3.5</v>
          </cell>
          <cell r="Y34">
            <v>3.3</v>
          </cell>
          <cell r="Z34">
            <v>13.045999999999999</v>
          </cell>
          <cell r="AA34">
            <v>0.70199999999999996</v>
          </cell>
          <cell r="AB34">
            <v>12.555999999999999</v>
          </cell>
          <cell r="AC34">
            <v>-11.864000000000001</v>
          </cell>
          <cell r="AD34">
            <v>9.2189999999999994</v>
          </cell>
          <cell r="AE34">
            <v>-3.4279999999999999</v>
          </cell>
          <cell r="AF34">
            <v>-0.88700000000000001</v>
          </cell>
          <cell r="AG34">
            <v>1.6579999999999999</v>
          </cell>
          <cell r="AH34">
            <v>9.6709999999999994</v>
          </cell>
          <cell r="AI34">
            <v>4.7060000000000004</v>
          </cell>
          <cell r="AJ34">
            <v>-2.161</v>
          </cell>
          <cell r="AK34">
            <v>10.776999999999999</v>
          </cell>
          <cell r="AL34">
            <v>5.5</v>
          </cell>
          <cell r="AM34">
            <v>3</v>
          </cell>
          <cell r="AN34">
            <v>3</v>
          </cell>
          <cell r="AO34">
            <v>3</v>
          </cell>
          <cell r="AP34">
            <v>3</v>
          </cell>
          <cell r="AQ34">
            <v>3</v>
          </cell>
          <cell r="AR34">
            <v>5.3326363636363627</v>
          </cell>
        </row>
        <row r="35">
          <cell r="A35" t="str">
            <v>Chile</v>
          </cell>
          <cell r="B35" t="str">
            <v>Inflation, end of period consumer prices</v>
          </cell>
          <cell r="C35" t="str">
            <v>Percent change</v>
          </cell>
          <cell r="E35" t="str">
            <v>See notes for:  Inflation, end of period consumer prices (Index).</v>
          </cell>
          <cell r="F35">
            <v>31.238</v>
          </cell>
          <cell r="G35">
            <v>11.17</v>
          </cell>
          <cell r="H35">
            <v>20.687000000000001</v>
          </cell>
          <cell r="I35">
            <v>23.417999999999999</v>
          </cell>
          <cell r="J35">
            <v>23.599</v>
          </cell>
          <cell r="K35">
            <v>26.837</v>
          </cell>
          <cell r="L35">
            <v>17.349</v>
          </cell>
          <cell r="M35">
            <v>21.132999999999999</v>
          </cell>
          <cell r="N35">
            <v>12.3</v>
          </cell>
          <cell r="O35">
            <v>21.199000000000002</v>
          </cell>
          <cell r="P35">
            <v>27.234999999999999</v>
          </cell>
          <cell r="Q35">
            <v>18.788</v>
          </cell>
          <cell r="R35">
            <v>12.946</v>
          </cell>
          <cell r="S35">
            <v>12.571999999999999</v>
          </cell>
          <cell r="T35">
            <v>9.1780000000000008</v>
          </cell>
          <cell r="U35">
            <v>8.3279999999999994</v>
          </cell>
          <cell r="V35">
            <v>6.6340000000000003</v>
          </cell>
          <cell r="W35">
            <v>6.0469999999999997</v>
          </cell>
          <cell r="X35">
            <v>4.665</v>
          </cell>
          <cell r="Y35">
            <v>2.31</v>
          </cell>
          <cell r="Z35">
            <v>4.5259999999999998</v>
          </cell>
          <cell r="AA35">
            <v>2.6360000000000001</v>
          </cell>
          <cell r="AB35">
            <v>2.8239999999999998</v>
          </cell>
          <cell r="AC35">
            <v>1.073</v>
          </cell>
          <cell r="AD35">
            <v>2.4279999999999999</v>
          </cell>
          <cell r="AE35">
            <v>3.6589999999999998</v>
          </cell>
          <cell r="AF35">
            <v>2.57</v>
          </cell>
          <cell r="AG35">
            <v>7.8289999999999997</v>
          </cell>
          <cell r="AH35">
            <v>7.0890000000000004</v>
          </cell>
          <cell r="AI35">
            <v>-1.4830000000000001</v>
          </cell>
          <cell r="AJ35">
            <v>2.972</v>
          </cell>
          <cell r="AK35">
            <v>4.4400000000000004</v>
          </cell>
          <cell r="AL35">
            <v>3.1709999999999998</v>
          </cell>
          <cell r="AM35">
            <v>3</v>
          </cell>
          <cell r="AN35">
            <v>3</v>
          </cell>
          <cell r="AO35">
            <v>3</v>
          </cell>
          <cell r="AP35">
            <v>3</v>
          </cell>
          <cell r="AQ35">
            <v>3</v>
          </cell>
          <cell r="AR35">
            <v>6.7848181818181814</v>
          </cell>
        </row>
        <row r="36">
          <cell r="A36" t="str">
            <v>China</v>
          </cell>
          <cell r="B36" t="str">
            <v>Inflation, end of period consumer prices</v>
          </cell>
          <cell r="C36" t="str">
            <v>Percent change</v>
          </cell>
          <cell r="E36" t="str">
            <v>See notes for:  Inflation, end of period consumer prices (Index).</v>
          </cell>
          <cell r="F36" t="str">
            <v>n/a</v>
          </cell>
          <cell r="G36" t="str">
            <v>n/a</v>
          </cell>
          <cell r="H36" t="str">
            <v>n/a</v>
          </cell>
          <cell r="I36" t="str">
            <v>n/a</v>
          </cell>
          <cell r="J36" t="str">
            <v>n/a</v>
          </cell>
          <cell r="K36" t="str">
            <v>n/a</v>
          </cell>
          <cell r="L36" t="str">
            <v>n/a</v>
          </cell>
          <cell r="M36">
            <v>8.9019999999999992</v>
          </cell>
          <cell r="N36">
            <v>27.901</v>
          </cell>
          <cell r="O36">
            <v>6.6</v>
          </cell>
          <cell r="P36">
            <v>4.2960000000000003</v>
          </cell>
          <cell r="Q36">
            <v>4.5010000000000003</v>
          </cell>
          <cell r="R36">
            <v>4.3070000000000004</v>
          </cell>
          <cell r="S36">
            <v>23.919</v>
          </cell>
          <cell r="T36">
            <v>25.5</v>
          </cell>
          <cell r="U36">
            <v>10.099</v>
          </cell>
          <cell r="V36">
            <v>7.0010000000000003</v>
          </cell>
          <cell r="W36">
            <v>0.39700000000000002</v>
          </cell>
          <cell r="X36">
            <v>-1.048</v>
          </cell>
          <cell r="Y36">
            <v>-0.91100000000000003</v>
          </cell>
          <cell r="Z36">
            <v>0.89800000000000002</v>
          </cell>
          <cell r="AA36">
            <v>-0.3</v>
          </cell>
          <cell r="AB36">
            <v>-0.4</v>
          </cell>
          <cell r="AC36">
            <v>3.2</v>
          </cell>
          <cell r="AD36">
            <v>2.4</v>
          </cell>
          <cell r="AE36">
            <v>1.6</v>
          </cell>
          <cell r="AF36">
            <v>2.8</v>
          </cell>
          <cell r="AG36">
            <v>6.5</v>
          </cell>
          <cell r="AH36">
            <v>1.2</v>
          </cell>
          <cell r="AI36">
            <v>1.9</v>
          </cell>
          <cell r="AJ36">
            <v>4.5999999999999996</v>
          </cell>
          <cell r="AK36">
            <v>4.0999999999999996</v>
          </cell>
          <cell r="AL36">
            <v>3.5</v>
          </cell>
          <cell r="AM36">
            <v>2.5</v>
          </cell>
          <cell r="AN36">
            <v>3</v>
          </cell>
          <cell r="AO36">
            <v>3</v>
          </cell>
          <cell r="AP36">
            <v>3</v>
          </cell>
          <cell r="AQ36">
            <v>3</v>
          </cell>
          <cell r="AR36">
            <v>4.8435909090909091</v>
          </cell>
        </row>
        <row r="37">
          <cell r="A37" t="str">
            <v>Colombia</v>
          </cell>
          <cell r="B37" t="str">
            <v>Inflation, end of period consumer prices</v>
          </cell>
          <cell r="C37" t="str">
            <v>Percent change</v>
          </cell>
          <cell r="E37" t="str">
            <v>See notes for:  Inflation, end of period consumer prices (Index).</v>
          </cell>
          <cell r="F37">
            <v>25.931999999999999</v>
          </cell>
          <cell r="G37">
            <v>26.324999999999999</v>
          </cell>
          <cell r="H37">
            <v>24.061</v>
          </cell>
          <cell r="I37">
            <v>16.64</v>
          </cell>
          <cell r="J37">
            <v>18.28</v>
          </cell>
          <cell r="K37">
            <v>22.469000000000001</v>
          </cell>
          <cell r="L37">
            <v>20.931000000000001</v>
          </cell>
          <cell r="M37">
            <v>24.027999999999999</v>
          </cell>
          <cell r="N37">
            <v>28.15</v>
          </cell>
          <cell r="O37">
            <v>26.1</v>
          </cell>
          <cell r="P37">
            <v>32.354999999999997</v>
          </cell>
          <cell r="Q37">
            <v>26.824000000000002</v>
          </cell>
          <cell r="R37">
            <v>25.134</v>
          </cell>
          <cell r="S37">
            <v>22.608000000000001</v>
          </cell>
          <cell r="T37">
            <v>22.596</v>
          </cell>
          <cell r="U37">
            <v>19.468</v>
          </cell>
          <cell r="V37">
            <v>21.638999999999999</v>
          </cell>
          <cell r="W37">
            <v>17.684000000000001</v>
          </cell>
          <cell r="X37">
            <v>16.702999999999999</v>
          </cell>
          <cell r="Y37">
            <v>9.23</v>
          </cell>
          <cell r="Z37">
            <v>8.7520000000000007</v>
          </cell>
          <cell r="AA37">
            <v>7.6440000000000001</v>
          </cell>
          <cell r="AB37">
            <v>6.9909999999999997</v>
          </cell>
          <cell r="AC37">
            <v>6.492</v>
          </cell>
          <cell r="AD37">
            <v>5.4980000000000002</v>
          </cell>
          <cell r="AE37">
            <v>4.8550000000000004</v>
          </cell>
          <cell r="AF37">
            <v>4.4779999999999998</v>
          </cell>
          <cell r="AG37">
            <v>5.694</v>
          </cell>
          <cell r="AH37">
            <v>7.6749999999999998</v>
          </cell>
          <cell r="AI37">
            <v>2</v>
          </cell>
          <cell r="AJ37">
            <v>3.173</v>
          </cell>
          <cell r="AK37">
            <v>3.7290000000000001</v>
          </cell>
          <cell r="AL37">
            <v>3.121</v>
          </cell>
          <cell r="AM37">
            <v>3.0979999999999999</v>
          </cell>
          <cell r="AN37">
            <v>3.0059999999999998</v>
          </cell>
          <cell r="AO37">
            <v>3.0059999999999998</v>
          </cell>
          <cell r="AP37">
            <v>3.0059999999999998</v>
          </cell>
          <cell r="AQ37">
            <v>3.0059999999999998</v>
          </cell>
          <cell r="AR37">
            <v>12.782818181818181</v>
          </cell>
        </row>
        <row r="38">
          <cell r="A38" t="str">
            <v>Comoros</v>
          </cell>
          <cell r="B38" t="str">
            <v>Inflation, end of period consumer prices</v>
          </cell>
          <cell r="C38" t="str">
            <v>Percent change</v>
          </cell>
          <cell r="E38" t="str">
            <v>See notes for:  Inflation, end of period consumer prices (Index).</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v>-7.032</v>
          </cell>
          <cell r="V38" t="str">
            <v>--</v>
          </cell>
          <cell r="W38">
            <v>1.5129999999999999</v>
          </cell>
          <cell r="X38">
            <v>4.2469999999999999</v>
          </cell>
          <cell r="Y38">
            <v>-1.2869999999999999</v>
          </cell>
          <cell r="Z38">
            <v>3.3479999999999999</v>
          </cell>
          <cell r="AA38">
            <v>9.3949999999999996</v>
          </cell>
          <cell r="AB38">
            <v>-0.93500000000000005</v>
          </cell>
          <cell r="AC38">
            <v>4.6349999999999998</v>
          </cell>
          <cell r="AD38">
            <v>3.2810000000000001</v>
          </cell>
          <cell r="AE38">
            <v>7.1959999999999997</v>
          </cell>
          <cell r="AF38">
            <v>1.7310000000000001</v>
          </cell>
          <cell r="AG38">
            <v>2.2000000000000002</v>
          </cell>
          <cell r="AH38">
            <v>7.4</v>
          </cell>
          <cell r="AI38">
            <v>2.177</v>
          </cell>
          <cell r="AJ38">
            <v>6.5860000000000003</v>
          </cell>
          <cell r="AK38">
            <v>6.9960000000000004</v>
          </cell>
          <cell r="AL38">
            <v>4.2629999999999999</v>
          </cell>
          <cell r="AM38">
            <v>1.994</v>
          </cell>
          <cell r="AN38">
            <v>2.1520000000000001</v>
          </cell>
          <cell r="AO38">
            <v>2.4449999999999998</v>
          </cell>
          <cell r="AP38">
            <v>2.6539999999999999</v>
          </cell>
          <cell r="AQ38">
            <v>4.1289999999999996</v>
          </cell>
          <cell r="AR38">
            <v>3.2156875</v>
          </cell>
        </row>
        <row r="39">
          <cell r="A39" t="str">
            <v>Democratic Republic of Congo</v>
          </cell>
          <cell r="B39" t="str">
            <v>Inflation, end of period consumer prices</v>
          </cell>
          <cell r="C39" t="str">
            <v>Percent change</v>
          </cell>
          <cell r="E39" t="str">
            <v>See notes for:  Inflation, end of period consumer prices (Index).</v>
          </cell>
          <cell r="F39" t="str">
            <v>n/a</v>
          </cell>
          <cell r="G39">
            <v>52.173999999999999</v>
          </cell>
          <cell r="H39">
            <v>40.713999999999999</v>
          </cell>
          <cell r="I39">
            <v>-11.093999999999999</v>
          </cell>
          <cell r="J39">
            <v>159.083</v>
          </cell>
          <cell r="K39">
            <v>39.22</v>
          </cell>
          <cell r="L39">
            <v>38.26</v>
          </cell>
          <cell r="M39">
            <v>106.47</v>
          </cell>
          <cell r="N39">
            <v>120.59</v>
          </cell>
          <cell r="O39">
            <v>56.12</v>
          </cell>
          <cell r="P39">
            <v>264.97000000000003</v>
          </cell>
          <cell r="Q39">
            <v>4227.9799999999996</v>
          </cell>
          <cell r="R39">
            <v>2729.79</v>
          </cell>
          <cell r="S39">
            <v>4583.08</v>
          </cell>
          <cell r="T39">
            <v>9796.9</v>
          </cell>
          <cell r="U39">
            <v>370.27199999999999</v>
          </cell>
          <cell r="V39">
            <v>1705.11</v>
          </cell>
          <cell r="W39">
            <v>20</v>
          </cell>
          <cell r="X39">
            <v>133.333</v>
          </cell>
          <cell r="Y39">
            <v>485.714</v>
          </cell>
          <cell r="Z39">
            <v>509.75599999999997</v>
          </cell>
          <cell r="AA39">
            <v>135.09</v>
          </cell>
          <cell r="AB39">
            <v>15.750999999999999</v>
          </cell>
          <cell r="AC39">
            <v>4.4429999999999996</v>
          </cell>
          <cell r="AD39">
            <v>9.2170000000000005</v>
          </cell>
          <cell r="AE39">
            <v>21.271999999999998</v>
          </cell>
          <cell r="AF39">
            <v>18.196000000000002</v>
          </cell>
          <cell r="AG39">
            <v>9.9640000000000004</v>
          </cell>
          <cell r="AH39">
            <v>27.571999999999999</v>
          </cell>
          <cell r="AI39">
            <v>53.438000000000002</v>
          </cell>
          <cell r="AJ39">
            <v>9.8379999999999992</v>
          </cell>
          <cell r="AK39">
            <v>15.433999999999999</v>
          </cell>
          <cell r="AL39">
            <v>9.9</v>
          </cell>
          <cell r="AM39">
            <v>9</v>
          </cell>
          <cell r="AN39">
            <v>8.5</v>
          </cell>
          <cell r="AO39">
            <v>8</v>
          </cell>
          <cell r="AP39">
            <v>7.5</v>
          </cell>
          <cell r="AQ39">
            <v>7</v>
          </cell>
          <cell r="AR39">
            <v>1143.0509090909093</v>
          </cell>
        </row>
        <row r="40">
          <cell r="A40" t="str">
            <v>Republic of Congo</v>
          </cell>
          <cell r="B40" t="str">
            <v>Inflation, end of period consumer prices</v>
          </cell>
          <cell r="C40" t="str">
            <v>Percent change</v>
          </cell>
          <cell r="E40" t="str">
            <v>See notes for:  Inflation, end of period consumer prices (Index).</v>
          </cell>
          <cell r="F40" t="str">
            <v>n/a</v>
          </cell>
          <cell r="G40">
            <v>0.78200000000000003</v>
          </cell>
          <cell r="H40">
            <v>3.4540000000000002</v>
          </cell>
          <cell r="I40">
            <v>3.4710000000000001</v>
          </cell>
          <cell r="J40">
            <v>3.488</v>
          </cell>
          <cell r="K40">
            <v>3.5049999999999999</v>
          </cell>
          <cell r="L40">
            <v>3.5209999999999999</v>
          </cell>
          <cell r="M40">
            <v>3.5369999999999999</v>
          </cell>
          <cell r="N40">
            <v>-13.013</v>
          </cell>
          <cell r="O40">
            <v>-11.643000000000001</v>
          </cell>
          <cell r="P40">
            <v>1.4930000000000001</v>
          </cell>
          <cell r="Q40">
            <v>7.3529999999999998</v>
          </cell>
          <cell r="R40">
            <v>-2.74</v>
          </cell>
          <cell r="S40">
            <v>0</v>
          </cell>
          <cell r="T40">
            <v>19.437000000000001</v>
          </cell>
          <cell r="U40">
            <v>28.774000000000001</v>
          </cell>
          <cell r="V40">
            <v>5.5010000000000003</v>
          </cell>
          <cell r="W40">
            <v>16.001999999999999</v>
          </cell>
          <cell r="X40">
            <v>-2.4769999999999999</v>
          </cell>
          <cell r="Y40">
            <v>3.782</v>
          </cell>
          <cell r="Z40">
            <v>-3.1280000000000001</v>
          </cell>
          <cell r="AA40">
            <v>8.3350000000000009</v>
          </cell>
          <cell r="AB40">
            <v>-2.8559999999999999</v>
          </cell>
          <cell r="AC40">
            <v>6.7039999999999997</v>
          </cell>
          <cell r="AD40">
            <v>1.1060000000000001</v>
          </cell>
          <cell r="AE40">
            <v>3.0529999999999999</v>
          </cell>
          <cell r="AF40">
            <v>8.0540000000000003</v>
          </cell>
          <cell r="AG40">
            <v>-1.6850000000000001</v>
          </cell>
          <cell r="AH40">
            <v>11.391</v>
          </cell>
          <cell r="AI40">
            <v>2.536</v>
          </cell>
          <cell r="AJ40">
            <v>5.3689999999999998</v>
          </cell>
          <cell r="AK40">
            <v>3</v>
          </cell>
          <cell r="AL40">
            <v>2.9609999999999999</v>
          </cell>
          <cell r="AM40">
            <v>2.5219999999999998</v>
          </cell>
          <cell r="AN40">
            <v>2.6669999999999998</v>
          </cell>
          <cell r="AO40">
            <v>2.5720000000000001</v>
          </cell>
          <cell r="AP40">
            <v>2.5720000000000001</v>
          </cell>
          <cell r="AQ40">
            <v>2.5720000000000001</v>
          </cell>
          <cell r="AR40">
            <v>5.409272727272727</v>
          </cell>
        </row>
        <row r="41">
          <cell r="A41" t="str">
            <v>Costa Rica</v>
          </cell>
          <cell r="B41" t="str">
            <v>Inflation, end of period consumer prices</v>
          </cell>
          <cell r="C41" t="str">
            <v>Percent change</v>
          </cell>
          <cell r="E41" t="str">
            <v>See notes for:  Inflation, end of period consumer prices (Index).</v>
          </cell>
          <cell r="F41">
            <v>17.986000000000001</v>
          </cell>
          <cell r="G41">
            <v>65.040999999999997</v>
          </cell>
          <cell r="H41">
            <v>81.650000000000006</v>
          </cell>
          <cell r="I41">
            <v>10.712</v>
          </cell>
          <cell r="J41">
            <v>17.390999999999998</v>
          </cell>
          <cell r="K41">
            <v>10.901999999999999</v>
          </cell>
          <cell r="L41">
            <v>15.433</v>
          </cell>
          <cell r="M41">
            <v>16.417000000000002</v>
          </cell>
          <cell r="N41">
            <v>25.341000000000001</v>
          </cell>
          <cell r="O41">
            <v>9.952</v>
          </cell>
          <cell r="P41">
            <v>27.268000000000001</v>
          </cell>
          <cell r="Q41">
            <v>25.303999999999998</v>
          </cell>
          <cell r="R41">
            <v>16.969000000000001</v>
          </cell>
          <cell r="S41">
            <v>9.0429999999999993</v>
          </cell>
          <cell r="T41">
            <v>19.856000000000002</v>
          </cell>
          <cell r="U41">
            <v>22.568000000000001</v>
          </cell>
          <cell r="V41">
            <v>13.888999999999999</v>
          </cell>
          <cell r="W41">
            <v>11.202</v>
          </cell>
          <cell r="X41">
            <v>12.356</v>
          </cell>
          <cell r="Y41">
            <v>10.113</v>
          </cell>
          <cell r="Z41">
            <v>10.247</v>
          </cell>
          <cell r="AA41">
            <v>10.956</v>
          </cell>
          <cell r="AB41">
            <v>9.6829999999999998</v>
          </cell>
          <cell r="AC41">
            <v>9.8680000000000003</v>
          </cell>
          <cell r="AD41">
            <v>13.129</v>
          </cell>
          <cell r="AE41">
            <v>14.074999999999999</v>
          </cell>
          <cell r="AF41">
            <v>9.4339999999999993</v>
          </cell>
          <cell r="AG41">
            <v>10.805999999999999</v>
          </cell>
          <cell r="AH41">
            <v>13.9</v>
          </cell>
          <cell r="AI41">
            <v>4.048</v>
          </cell>
          <cell r="AJ41">
            <v>5.8280000000000003</v>
          </cell>
          <cell r="AK41">
            <v>4.7309999999999999</v>
          </cell>
          <cell r="AL41">
            <v>6.5</v>
          </cell>
          <cell r="AM41">
            <v>5.5</v>
          </cell>
          <cell r="AN41">
            <v>4.5</v>
          </cell>
          <cell r="AO41">
            <v>4</v>
          </cell>
          <cell r="AP41">
            <v>4</v>
          </cell>
          <cell r="AQ41">
            <v>4</v>
          </cell>
          <cell r="AR41">
            <v>12.966954545454541</v>
          </cell>
        </row>
        <row r="42">
          <cell r="A42" t="str">
            <v>Côte d'Ivoire</v>
          </cell>
          <cell r="B42" t="str">
            <v>Inflation, end of period consumer prices</v>
          </cell>
          <cell r="C42" t="str">
            <v>Percent change</v>
          </cell>
          <cell r="E42" t="str">
            <v>See notes for:  Inflation, end of period consumer prices (Index).</v>
          </cell>
          <cell r="F42" t="str">
            <v>n/a</v>
          </cell>
          <cell r="G42">
            <v>7.78</v>
          </cell>
          <cell r="H42">
            <v>5.7140000000000004</v>
          </cell>
          <cell r="I42">
            <v>8.3930000000000007</v>
          </cell>
          <cell r="J42">
            <v>4.0679999999999996</v>
          </cell>
          <cell r="K42">
            <v>4.4139999999999997</v>
          </cell>
          <cell r="L42">
            <v>8.3330000000000002</v>
          </cell>
          <cell r="M42">
            <v>7.4690000000000003</v>
          </cell>
          <cell r="N42">
            <v>4.149</v>
          </cell>
          <cell r="O42">
            <v>0.1</v>
          </cell>
          <cell r="P42">
            <v>0.1</v>
          </cell>
          <cell r="Q42">
            <v>1.69</v>
          </cell>
          <cell r="R42">
            <v>3.5680000000000001</v>
          </cell>
          <cell r="S42">
            <v>2.52</v>
          </cell>
          <cell r="T42">
            <v>32.200000000000003</v>
          </cell>
          <cell r="U42">
            <v>7.7</v>
          </cell>
          <cell r="V42">
            <v>3.5</v>
          </cell>
          <cell r="W42">
            <v>4.5869999999999997</v>
          </cell>
          <cell r="X42">
            <v>4.5030000000000001</v>
          </cell>
          <cell r="Y42">
            <v>0.74399999999999999</v>
          </cell>
          <cell r="Z42">
            <v>2.5339999999999998</v>
          </cell>
          <cell r="AA42">
            <v>4.7830000000000004</v>
          </cell>
          <cell r="AB42">
            <v>4.399</v>
          </cell>
          <cell r="AC42">
            <v>-0.109</v>
          </cell>
          <cell r="AD42">
            <v>4.4429999999999996</v>
          </cell>
          <cell r="AE42">
            <v>2.5310000000000001</v>
          </cell>
          <cell r="AF42">
            <v>2.0369999999999999</v>
          </cell>
          <cell r="AG42">
            <v>1.456</v>
          </cell>
          <cell r="AH42">
            <v>8.9540000000000006</v>
          </cell>
          <cell r="AI42">
            <v>-1.669</v>
          </cell>
          <cell r="AJ42">
            <v>5.1040000000000001</v>
          </cell>
          <cell r="AK42">
            <v>1.9</v>
          </cell>
          <cell r="AL42">
            <v>1.5</v>
          </cell>
          <cell r="AM42">
            <v>2.5</v>
          </cell>
          <cell r="AN42">
            <v>2.5</v>
          </cell>
          <cell r="AO42">
            <v>2.5</v>
          </cell>
          <cell r="AP42">
            <v>2.5</v>
          </cell>
          <cell r="AQ42">
            <v>2.5</v>
          </cell>
          <cell r="AR42">
            <v>4.4306818181818191</v>
          </cell>
        </row>
        <row r="43">
          <cell r="A43" t="str">
            <v>Croatia</v>
          </cell>
          <cell r="B43" t="str">
            <v>Inflation, end of period consumer prices</v>
          </cell>
          <cell r="C43" t="str">
            <v>Percent change</v>
          </cell>
          <cell r="E43" t="str">
            <v>See notes for:  Inflation, end of period consumer prices (Index).</v>
          </cell>
          <cell r="F43" t="str">
            <v>n/a</v>
          </cell>
          <cell r="G43" t="str">
            <v>n/a</v>
          </cell>
          <cell r="H43" t="str">
            <v>n/a</v>
          </cell>
          <cell r="I43" t="str">
            <v>n/a</v>
          </cell>
          <cell r="J43" t="str">
            <v>n/a</v>
          </cell>
          <cell r="K43" t="str">
            <v>n/a</v>
          </cell>
          <cell r="L43" t="str">
            <v>n/a</v>
          </cell>
          <cell r="M43" t="str">
            <v>n/a</v>
          </cell>
          <cell r="N43" t="str">
            <v>n/a</v>
          </cell>
          <cell r="O43" t="str">
            <v>n/a</v>
          </cell>
          <cell r="P43" t="str">
            <v>n/a</v>
          </cell>
          <cell r="Q43" t="str">
            <v>n/a</v>
          </cell>
          <cell r="R43" t="str">
            <v>n/a</v>
          </cell>
          <cell r="S43">
            <v>1148.2139999999999</v>
          </cell>
          <cell r="T43">
            <v>-2.8610000000000002</v>
          </cell>
          <cell r="U43">
            <v>3.8290000000000002</v>
          </cell>
          <cell r="V43">
            <v>3.4039999999999999</v>
          </cell>
          <cell r="W43">
            <v>3.9780000000000002</v>
          </cell>
          <cell r="X43">
            <v>8.3109999999999999</v>
          </cell>
          <cell r="Y43">
            <v>3.8980000000000001</v>
          </cell>
          <cell r="Z43">
            <v>5.51</v>
          </cell>
          <cell r="AA43">
            <v>2.3330000000000002</v>
          </cell>
          <cell r="AB43">
            <v>1.8460000000000001</v>
          </cell>
          <cell r="AC43">
            <v>1.706</v>
          </cell>
          <cell r="AD43">
            <v>2.7250000000000001</v>
          </cell>
          <cell r="AE43">
            <v>3.673</v>
          </cell>
          <cell r="AF43">
            <v>2.0670000000000002</v>
          </cell>
          <cell r="AG43">
            <v>5.7859999999999996</v>
          </cell>
          <cell r="AH43">
            <v>2.8260000000000001</v>
          </cell>
          <cell r="AI43">
            <v>1.8620000000000001</v>
          </cell>
          <cell r="AJ43">
            <v>1.915</v>
          </cell>
          <cell r="AK43">
            <v>2.0499999999999998</v>
          </cell>
          <cell r="AL43">
            <v>2.5</v>
          </cell>
          <cell r="AM43">
            <v>2.7</v>
          </cell>
          <cell r="AN43">
            <v>2.8</v>
          </cell>
          <cell r="AO43">
            <v>3</v>
          </cell>
          <cell r="AP43">
            <v>3</v>
          </cell>
          <cell r="AQ43">
            <v>3</v>
          </cell>
          <cell r="AR43">
            <v>63.319578947368406</v>
          </cell>
        </row>
        <row r="44">
          <cell r="A44" t="str">
            <v>Cyprus</v>
          </cell>
          <cell r="B44" t="str">
            <v>Inflation, end of period consumer prices</v>
          </cell>
          <cell r="C44" t="str">
            <v>Percent change</v>
          </cell>
          <cell r="E44" t="str">
            <v>See notes for:  Inflation, end of period consumer prices (Index).</v>
          </cell>
          <cell r="F44">
            <v>13.452999999999999</v>
          </cell>
          <cell r="G44">
            <v>10.337999999999999</v>
          </cell>
          <cell r="H44">
            <v>4.5890000000000004</v>
          </cell>
          <cell r="I44">
            <v>4.1130000000000004</v>
          </cell>
          <cell r="J44">
            <v>8.1649999999999991</v>
          </cell>
          <cell r="K44">
            <v>1.867</v>
          </cell>
          <cell r="L44">
            <v>2.8079999999999998</v>
          </cell>
          <cell r="M44">
            <v>2.246</v>
          </cell>
          <cell r="N44">
            <v>4.1909999999999998</v>
          </cell>
          <cell r="O44">
            <v>2.8170000000000002</v>
          </cell>
          <cell r="P44">
            <v>5.79</v>
          </cell>
          <cell r="Q44">
            <v>6.5279999999999996</v>
          </cell>
          <cell r="R44">
            <v>6.4909999999999997</v>
          </cell>
          <cell r="S44">
            <v>3.1539999999999999</v>
          </cell>
          <cell r="T44">
            <v>5.2130000000000001</v>
          </cell>
          <cell r="U44">
            <v>1.637</v>
          </cell>
          <cell r="V44">
            <v>1.954</v>
          </cell>
          <cell r="W44">
            <v>3.839</v>
          </cell>
          <cell r="X44">
            <v>0.75900000000000001</v>
          </cell>
          <cell r="Y44">
            <v>3.5739999999999998</v>
          </cell>
          <cell r="Z44">
            <v>3.7269999999999999</v>
          </cell>
          <cell r="AA44">
            <v>2.0910000000000002</v>
          </cell>
          <cell r="AB44">
            <v>3.0950000000000002</v>
          </cell>
          <cell r="AC44">
            <v>2.2410000000000001</v>
          </cell>
          <cell r="AD44">
            <v>3.9079999999999999</v>
          </cell>
          <cell r="AE44">
            <v>1.413</v>
          </cell>
          <cell r="AF44">
            <v>1.472</v>
          </cell>
          <cell r="AG44">
            <v>3.742</v>
          </cell>
          <cell r="AH44">
            <v>1.8169999999999999</v>
          </cell>
          <cell r="AI44">
            <v>1.5649999999999999</v>
          </cell>
          <cell r="AJ44">
            <v>1.9470000000000001</v>
          </cell>
          <cell r="AK44">
            <v>4.1550000000000002</v>
          </cell>
          <cell r="AL44">
            <v>2.157</v>
          </cell>
          <cell r="AM44">
            <v>2.2050000000000001</v>
          </cell>
          <cell r="AN44">
            <v>2.028</v>
          </cell>
          <cell r="AO44">
            <v>2.0089999999999999</v>
          </cell>
          <cell r="AP44">
            <v>2.0190000000000001</v>
          </cell>
          <cell r="AQ44">
            <v>2.02</v>
          </cell>
          <cell r="AR44">
            <v>3.1869090909090905</v>
          </cell>
        </row>
        <row r="45">
          <cell r="A45" t="str">
            <v>Czech Republic</v>
          </cell>
          <cell r="B45" t="str">
            <v>Inflation, end of period consumer prices</v>
          </cell>
          <cell r="C45" t="str">
            <v>Percent change</v>
          </cell>
          <cell r="E45" t="str">
            <v>See notes for:  Inflation, end of period consumer prices (Index).</v>
          </cell>
          <cell r="F45" t="str">
            <v>n/a</v>
          </cell>
          <cell r="G45" t="str">
            <v>n/a</v>
          </cell>
          <cell r="H45" t="str">
            <v>n/a</v>
          </cell>
          <cell r="I45" t="str">
            <v>n/a</v>
          </cell>
          <cell r="J45" t="str">
            <v>n/a</v>
          </cell>
          <cell r="K45" t="str">
            <v>n/a</v>
          </cell>
          <cell r="L45" t="str">
            <v>n/a</v>
          </cell>
          <cell r="M45" t="str">
            <v>n/a</v>
          </cell>
          <cell r="N45" t="str">
            <v>n/a</v>
          </cell>
          <cell r="O45" t="str">
            <v>n/a</v>
          </cell>
          <cell r="P45" t="str">
            <v>n/a</v>
          </cell>
          <cell r="Q45" t="str">
            <v>n/a</v>
          </cell>
          <cell r="R45" t="str">
            <v>n/a</v>
          </cell>
          <cell r="S45" t="str">
            <v>n/a</v>
          </cell>
          <cell r="T45" t="str">
            <v>n/a</v>
          </cell>
          <cell r="U45" t="str">
            <v>n/a</v>
          </cell>
          <cell r="V45">
            <v>8.7219999999999995</v>
          </cell>
          <cell r="W45">
            <v>10.097</v>
          </cell>
          <cell r="X45">
            <v>6.7839999999999998</v>
          </cell>
          <cell r="Y45">
            <v>2.3530000000000002</v>
          </cell>
          <cell r="Z45">
            <v>4.0229999999999997</v>
          </cell>
          <cell r="AA45">
            <v>4.0880000000000001</v>
          </cell>
          <cell r="AB45">
            <v>0.63700000000000001</v>
          </cell>
          <cell r="AC45">
            <v>1.0549999999999999</v>
          </cell>
          <cell r="AD45">
            <v>2.714</v>
          </cell>
          <cell r="AE45">
            <v>2.2360000000000002</v>
          </cell>
          <cell r="AF45">
            <v>1.69</v>
          </cell>
          <cell r="AG45">
            <v>5.4740000000000002</v>
          </cell>
          <cell r="AH45">
            <v>3.6139999999999999</v>
          </cell>
          <cell r="AI45">
            <v>0.98399999999999999</v>
          </cell>
          <cell r="AJ45">
            <v>2.3029999999999999</v>
          </cell>
          <cell r="AK45">
            <v>2.4239999999999999</v>
          </cell>
          <cell r="AL45">
            <v>3.2</v>
          </cell>
          <cell r="AM45">
            <v>1.8</v>
          </cell>
          <cell r="AN45">
            <v>2</v>
          </cell>
          <cell r="AO45">
            <v>2</v>
          </cell>
          <cell r="AP45">
            <v>2</v>
          </cell>
          <cell r="AQ45">
            <v>2</v>
          </cell>
          <cell r="AR45">
            <v>3.6998749999999991</v>
          </cell>
        </row>
        <row r="46">
          <cell r="A46" t="str">
            <v>Denmark</v>
          </cell>
          <cell r="B46" t="str">
            <v>Inflation, end of period consumer prices</v>
          </cell>
          <cell r="C46" t="str">
            <v>Percent change</v>
          </cell>
          <cell r="E46" t="str">
            <v>See notes for:  Inflation, end of period consumer prices (Index).</v>
          </cell>
          <cell r="F46">
            <v>9.5340000000000007</v>
          </cell>
          <cell r="G46">
            <v>12.551</v>
          </cell>
          <cell r="H46">
            <v>8.9930000000000003</v>
          </cell>
          <cell r="I46">
            <v>5.4459999999999997</v>
          </cell>
          <cell r="J46">
            <v>5.3209999999999997</v>
          </cell>
          <cell r="K46">
            <v>3.4180000000000001</v>
          </cell>
          <cell r="L46">
            <v>0.28699999999999998</v>
          </cell>
          <cell r="M46">
            <v>4.4409999999999998</v>
          </cell>
          <cell r="N46">
            <v>5.2130000000000001</v>
          </cell>
          <cell r="O46">
            <v>4.694</v>
          </cell>
          <cell r="P46">
            <v>2.74</v>
          </cell>
          <cell r="Q46">
            <v>2.5449999999999999</v>
          </cell>
          <cell r="R46">
            <v>1.655</v>
          </cell>
          <cell r="S46">
            <v>1.2789999999999999</v>
          </cell>
          <cell r="T46">
            <v>2.181</v>
          </cell>
          <cell r="U46">
            <v>1.573</v>
          </cell>
          <cell r="V46">
            <v>2.323</v>
          </cell>
          <cell r="W46">
            <v>2.0539999999999998</v>
          </cell>
          <cell r="X46">
            <v>1.2709999999999999</v>
          </cell>
          <cell r="Y46">
            <v>3.1379999999999999</v>
          </cell>
          <cell r="Z46">
            <v>2.5350000000000001</v>
          </cell>
          <cell r="AA46">
            <v>2.2749999999999999</v>
          </cell>
          <cell r="AB46">
            <v>2.5150000000000001</v>
          </cell>
          <cell r="AC46">
            <v>1.5089999999999999</v>
          </cell>
          <cell r="AD46">
            <v>1.208</v>
          </cell>
          <cell r="AE46">
            <v>2.2040000000000002</v>
          </cell>
          <cell r="AF46">
            <v>1.7969999999999999</v>
          </cell>
          <cell r="AG46">
            <v>2.383</v>
          </cell>
          <cell r="AH46">
            <v>2.5</v>
          </cell>
          <cell r="AI46">
            <v>1.43</v>
          </cell>
          <cell r="AJ46">
            <v>2.9020000000000001</v>
          </cell>
          <cell r="AK46">
            <v>2.4980000000000002</v>
          </cell>
          <cell r="AL46">
            <v>2.6779999999999999</v>
          </cell>
          <cell r="AM46">
            <v>2.4</v>
          </cell>
          <cell r="AN46">
            <v>2</v>
          </cell>
          <cell r="AO46">
            <v>1.9</v>
          </cell>
          <cell r="AP46">
            <v>1.8</v>
          </cell>
          <cell r="AQ46">
            <v>2.8</v>
          </cell>
          <cell r="AR46">
            <v>2.1143181818181813</v>
          </cell>
        </row>
        <row r="47">
          <cell r="A47" t="str">
            <v>Djibouti</v>
          </cell>
          <cell r="B47" t="str">
            <v>Inflation, end of period consumer prices</v>
          </cell>
          <cell r="C47" t="str">
            <v>Percent change</v>
          </cell>
          <cell r="E47" t="str">
            <v>See notes for:  Inflation, end of period consumer prices (Index).</v>
          </cell>
          <cell r="F47" t="str">
            <v>n/a</v>
          </cell>
          <cell r="G47" t="str">
            <v>n/a</v>
          </cell>
          <cell r="H47" t="str">
            <v>n/a</v>
          </cell>
          <cell r="I47" t="str">
            <v>n/a</v>
          </cell>
          <cell r="J47" t="str">
            <v>n/a</v>
          </cell>
          <cell r="K47" t="str">
            <v>n/a</v>
          </cell>
          <cell r="L47" t="str">
            <v>n/a</v>
          </cell>
          <cell r="M47" t="str">
            <v>n/a</v>
          </cell>
          <cell r="N47" t="str">
            <v>n/a</v>
          </cell>
          <cell r="O47" t="str">
            <v>n/a</v>
          </cell>
          <cell r="P47" t="str">
            <v>n/a</v>
          </cell>
          <cell r="Q47" t="str">
            <v>n/a</v>
          </cell>
          <cell r="R47">
            <v>3.8690000000000002</v>
          </cell>
          <cell r="S47">
            <v>5.4080000000000004</v>
          </cell>
          <cell r="T47">
            <v>5.7370000000000001</v>
          </cell>
          <cell r="U47">
            <v>4.7060000000000004</v>
          </cell>
          <cell r="V47">
            <v>2.6309999999999998</v>
          </cell>
          <cell r="W47">
            <v>2.427</v>
          </cell>
          <cell r="X47">
            <v>2.0179999999999998</v>
          </cell>
          <cell r="Y47">
            <v>-0.57699999999999996</v>
          </cell>
          <cell r="Z47">
            <v>2.3679999999999999</v>
          </cell>
          <cell r="AA47">
            <v>1.4239999999999999</v>
          </cell>
          <cell r="AB47">
            <v>1.3839999999999999</v>
          </cell>
          <cell r="AC47">
            <v>1.7929999999999999</v>
          </cell>
          <cell r="AD47">
            <v>3.073</v>
          </cell>
          <cell r="AE47">
            <v>3.4830000000000001</v>
          </cell>
          <cell r="AF47">
            <v>3.444</v>
          </cell>
          <cell r="AG47">
            <v>8.1679999999999993</v>
          </cell>
          <cell r="AH47">
            <v>9.2490000000000006</v>
          </cell>
          <cell r="AI47">
            <v>2.1659999999999999</v>
          </cell>
          <cell r="AJ47">
            <v>2.798</v>
          </cell>
          <cell r="AK47">
            <v>7.62</v>
          </cell>
          <cell r="AL47">
            <v>1.964</v>
          </cell>
          <cell r="AM47">
            <v>1.274</v>
          </cell>
          <cell r="AN47">
            <v>2.3140000000000001</v>
          </cell>
          <cell r="AO47">
            <v>2.2810000000000001</v>
          </cell>
          <cell r="AP47">
            <v>2.3420000000000001</v>
          </cell>
          <cell r="AQ47">
            <v>2.39</v>
          </cell>
          <cell r="AR47">
            <v>3.6594500000000005</v>
          </cell>
        </row>
        <row r="48">
          <cell r="A48" t="str">
            <v>Dominica</v>
          </cell>
          <cell r="B48" t="str">
            <v>Inflation, end of period consumer prices</v>
          </cell>
          <cell r="C48" t="str">
            <v>Percent change</v>
          </cell>
          <cell r="E48" t="str">
            <v>See notes for:  Inflation, end of period consumer prices (Index).</v>
          </cell>
          <cell r="F48">
            <v>21.347999999999999</v>
          </cell>
          <cell r="G48">
            <v>7.444</v>
          </cell>
          <cell r="H48">
            <v>4.069</v>
          </cell>
          <cell r="I48">
            <v>2.6749999999999998</v>
          </cell>
          <cell r="J48">
            <v>2.004</v>
          </cell>
          <cell r="K48">
            <v>3.536</v>
          </cell>
          <cell r="L48">
            <v>3.036</v>
          </cell>
          <cell r="M48">
            <v>2.9470000000000001</v>
          </cell>
          <cell r="N48">
            <v>5.1879999999999997</v>
          </cell>
          <cell r="O48">
            <v>8.1630000000000003</v>
          </cell>
          <cell r="P48">
            <v>4.6369999999999996</v>
          </cell>
          <cell r="Q48">
            <v>2.0059999999999998</v>
          </cell>
          <cell r="R48">
            <v>4.3140000000000001</v>
          </cell>
          <cell r="S48">
            <v>1.5940000000000001</v>
          </cell>
          <cell r="T48">
            <v>-0.23699999999999999</v>
          </cell>
          <cell r="U48">
            <v>1.3979999999999999</v>
          </cell>
          <cell r="V48">
            <v>2.0310000000000001</v>
          </cell>
          <cell r="W48">
            <v>2.173</v>
          </cell>
          <cell r="X48">
            <v>1.5389999999999999</v>
          </cell>
          <cell r="Y48">
            <v>-4.2000000000000003E-2</v>
          </cell>
          <cell r="Z48">
            <v>1.1080000000000001</v>
          </cell>
          <cell r="AA48">
            <v>1.1279999999999999</v>
          </cell>
          <cell r="AB48">
            <v>0.38400000000000001</v>
          </cell>
          <cell r="AC48">
            <v>2.9279999999999999</v>
          </cell>
          <cell r="AD48">
            <v>0.75</v>
          </cell>
          <cell r="AE48">
            <v>2.6579999999999999</v>
          </cell>
          <cell r="AF48">
            <v>1.796</v>
          </cell>
          <cell r="AG48">
            <v>6.008</v>
          </cell>
          <cell r="AH48">
            <v>2.016</v>
          </cell>
          <cell r="AI48">
            <v>3.1760000000000002</v>
          </cell>
          <cell r="AJ48">
            <v>1.4359999999999999</v>
          </cell>
          <cell r="AK48">
            <v>4.048</v>
          </cell>
          <cell r="AL48">
            <v>2.0099999999999998</v>
          </cell>
          <cell r="AM48">
            <v>2.3210000000000002</v>
          </cell>
          <cell r="AN48">
            <v>1.907</v>
          </cell>
          <cell r="AO48">
            <v>1.9139999999999999</v>
          </cell>
          <cell r="AP48">
            <v>2.0990000000000002</v>
          </cell>
          <cell r="AQ48">
            <v>1.7999999999999999E-2</v>
          </cell>
          <cell r="AR48">
            <v>2.1295000000000002</v>
          </cell>
        </row>
        <row r="49">
          <cell r="A49" t="str">
            <v>Dominican Republic</v>
          </cell>
          <cell r="B49" t="str">
            <v>Inflation, end of period consumer prices</v>
          </cell>
          <cell r="C49" t="str">
            <v>Percent change</v>
          </cell>
          <cell r="E49" t="str">
            <v>See notes for:  Inflation, end of period consumer prices (Index).</v>
          </cell>
          <cell r="F49">
            <v>-5.8639999999999999</v>
          </cell>
          <cell r="G49">
            <v>7.3650000000000002</v>
          </cell>
          <cell r="H49">
            <v>7.181</v>
          </cell>
          <cell r="I49">
            <v>5.9950000000000001</v>
          </cell>
          <cell r="J49">
            <v>38.636000000000003</v>
          </cell>
          <cell r="K49">
            <v>30.853000000000002</v>
          </cell>
          <cell r="L49">
            <v>4.399</v>
          </cell>
          <cell r="M49">
            <v>22.672000000000001</v>
          </cell>
          <cell r="N49">
            <v>55.798000000000002</v>
          </cell>
          <cell r="O49">
            <v>34.594000000000001</v>
          </cell>
          <cell r="P49">
            <v>79.918999999999997</v>
          </cell>
          <cell r="Q49">
            <v>7.9020000000000001</v>
          </cell>
          <cell r="R49">
            <v>5.165</v>
          </cell>
          <cell r="S49">
            <v>2.7879999999999998</v>
          </cell>
          <cell r="T49">
            <v>14.314</v>
          </cell>
          <cell r="U49">
            <v>9.2159999999999993</v>
          </cell>
          <cell r="V49">
            <v>3.9489999999999998</v>
          </cell>
          <cell r="W49">
            <v>8.3659999999999997</v>
          </cell>
          <cell r="X49">
            <v>7.82</v>
          </cell>
          <cell r="Y49">
            <v>5.101</v>
          </cell>
          <cell r="Z49">
            <v>9.0190000000000001</v>
          </cell>
          <cell r="AA49">
            <v>4.3840000000000003</v>
          </cell>
          <cell r="AB49">
            <v>10.512</v>
          </cell>
          <cell r="AC49">
            <v>42.655000000000001</v>
          </cell>
          <cell r="AD49">
            <v>28.74</v>
          </cell>
          <cell r="AE49">
            <v>7.4370000000000003</v>
          </cell>
          <cell r="AF49">
            <v>5</v>
          </cell>
          <cell r="AG49">
            <v>8.8780000000000001</v>
          </cell>
          <cell r="AH49">
            <v>4.5179999999999998</v>
          </cell>
          <cell r="AI49">
            <v>5.7640000000000002</v>
          </cell>
          <cell r="AJ49">
            <v>6.2380000000000004</v>
          </cell>
          <cell r="AK49">
            <v>7.76</v>
          </cell>
          <cell r="AL49">
            <v>6</v>
          </cell>
          <cell r="AM49">
            <v>5</v>
          </cell>
          <cell r="AN49">
            <v>4.5</v>
          </cell>
          <cell r="AO49">
            <v>4</v>
          </cell>
          <cell r="AP49">
            <v>4</v>
          </cell>
          <cell r="AQ49">
            <v>4</v>
          </cell>
          <cell r="AR49">
            <v>12.974772727272727</v>
          </cell>
        </row>
        <row r="50">
          <cell r="A50" t="str">
            <v>Ecuador</v>
          </cell>
          <cell r="B50" t="str">
            <v>Inflation, end of period consumer prices</v>
          </cell>
          <cell r="C50" t="str">
            <v>Percent change</v>
          </cell>
          <cell r="E50" t="str">
            <v>See notes for:  Inflation, end of period consumer prices (Index).</v>
          </cell>
          <cell r="F50">
            <v>13.53</v>
          </cell>
          <cell r="G50">
            <v>17.3</v>
          </cell>
          <cell r="H50">
            <v>24.4</v>
          </cell>
          <cell r="I50">
            <v>52.5</v>
          </cell>
          <cell r="J50">
            <v>25.1</v>
          </cell>
          <cell r="K50">
            <v>24.4</v>
          </cell>
          <cell r="L50">
            <v>27.3</v>
          </cell>
          <cell r="M50">
            <v>32.5</v>
          </cell>
          <cell r="N50">
            <v>85.7</v>
          </cell>
          <cell r="O50">
            <v>54.2</v>
          </cell>
          <cell r="P50">
            <v>49.5</v>
          </cell>
          <cell r="Q50">
            <v>49</v>
          </cell>
          <cell r="R50">
            <v>60.2</v>
          </cell>
          <cell r="S50">
            <v>32</v>
          </cell>
          <cell r="T50">
            <v>25.382999999999999</v>
          </cell>
          <cell r="U50">
            <v>22.774000000000001</v>
          </cell>
          <cell r="V50">
            <v>25.527000000000001</v>
          </cell>
          <cell r="W50">
            <v>30.7</v>
          </cell>
          <cell r="X50">
            <v>43.4</v>
          </cell>
          <cell r="Y50">
            <v>60.7</v>
          </cell>
          <cell r="Z50">
            <v>91.004999999999995</v>
          </cell>
          <cell r="AA50">
            <v>22.4</v>
          </cell>
          <cell r="AB50">
            <v>9.4</v>
          </cell>
          <cell r="AC50">
            <v>6.07</v>
          </cell>
          <cell r="AD50">
            <v>1.95</v>
          </cell>
          <cell r="AE50">
            <v>3.1</v>
          </cell>
          <cell r="AF50">
            <v>2.8660000000000001</v>
          </cell>
          <cell r="AG50">
            <v>3.323</v>
          </cell>
          <cell r="AH50">
            <v>8.8309999999999995</v>
          </cell>
          <cell r="AI50">
            <v>4.3140000000000001</v>
          </cell>
          <cell r="AJ50">
            <v>3.32</v>
          </cell>
          <cell r="AK50">
            <v>5.4109999999999996</v>
          </cell>
          <cell r="AL50">
            <v>5.726</v>
          </cell>
          <cell r="AM50">
            <v>4.4690000000000003</v>
          </cell>
          <cell r="AN50">
            <v>3.3290000000000002</v>
          </cell>
          <cell r="AO50">
            <v>3</v>
          </cell>
          <cell r="AP50">
            <v>3</v>
          </cell>
          <cell r="AQ50">
            <v>3</v>
          </cell>
          <cell r="AR50">
            <v>25.507909090909092</v>
          </cell>
        </row>
        <row r="51">
          <cell r="A51" t="str">
            <v>Egypt</v>
          </cell>
          <cell r="B51" t="str">
            <v>Inflation, end of period consumer prices</v>
          </cell>
          <cell r="C51" t="str">
            <v>Percent change</v>
          </cell>
          <cell r="E51" t="str">
            <v>See notes for:  Inflation, end of period consumer prices (Index).</v>
          </cell>
          <cell r="F51">
            <v>20.3</v>
          </cell>
          <cell r="G51">
            <v>9.6</v>
          </cell>
          <cell r="H51">
            <v>15.6</v>
          </cell>
          <cell r="I51">
            <v>16.734999999999999</v>
          </cell>
          <cell r="J51">
            <v>19.579999999999998</v>
          </cell>
          <cell r="K51">
            <v>11.404</v>
          </cell>
          <cell r="L51">
            <v>27.952999999999999</v>
          </cell>
          <cell r="M51">
            <v>25.11</v>
          </cell>
          <cell r="N51">
            <v>9.9909999999999997</v>
          </cell>
          <cell r="O51">
            <v>16.652999999999999</v>
          </cell>
          <cell r="P51">
            <v>21.38</v>
          </cell>
          <cell r="Q51">
            <v>20.709</v>
          </cell>
          <cell r="R51">
            <v>9.7439999999999998</v>
          </cell>
          <cell r="S51">
            <v>14.952999999999999</v>
          </cell>
          <cell r="T51">
            <v>6.3929999999999998</v>
          </cell>
          <cell r="U51">
            <v>9.7249999999999996</v>
          </cell>
          <cell r="V51">
            <v>8.1560000000000006</v>
          </cell>
          <cell r="W51">
            <v>4.7610000000000001</v>
          </cell>
          <cell r="X51">
            <v>4.5309999999999997</v>
          </cell>
          <cell r="Y51">
            <v>2.8769999999999998</v>
          </cell>
          <cell r="Z51">
            <v>2.5419999999999998</v>
          </cell>
          <cell r="AA51">
            <v>2.2309999999999999</v>
          </cell>
          <cell r="AB51">
            <v>2.7490000000000001</v>
          </cell>
          <cell r="AC51">
            <v>4.0129999999999999</v>
          </cell>
          <cell r="AD51">
            <v>11.709</v>
          </cell>
          <cell r="AE51">
            <v>4.68</v>
          </cell>
          <cell r="AF51">
            <v>7.242</v>
          </cell>
          <cell r="AG51">
            <v>8.5540000000000003</v>
          </cell>
          <cell r="AH51">
            <v>20.178000000000001</v>
          </cell>
          <cell r="AI51">
            <v>9.9589999999999996</v>
          </cell>
          <cell r="AJ51">
            <v>10.704000000000001</v>
          </cell>
          <cell r="AK51">
            <v>11.782999999999999</v>
          </cell>
          <cell r="AL51">
            <v>10.815</v>
          </cell>
          <cell r="AM51">
            <v>12.72</v>
          </cell>
          <cell r="AN51">
            <v>10.25</v>
          </cell>
          <cell r="AO51">
            <v>9</v>
          </cell>
          <cell r="AP51">
            <v>7.5</v>
          </cell>
          <cell r="AQ51">
            <v>6.5</v>
          </cell>
          <cell r="AR51">
            <v>9.0714999999999986</v>
          </cell>
        </row>
        <row r="52">
          <cell r="A52" t="str">
            <v>El Salvador</v>
          </cell>
          <cell r="B52" t="str">
            <v>Inflation, end of period consumer prices</v>
          </cell>
          <cell r="C52" t="str">
            <v>Percent change</v>
          </cell>
          <cell r="E52" t="str">
            <v>See notes for:  Inflation, end of period consumer prices (Index).</v>
          </cell>
          <cell r="F52">
            <v>18.481999999999999</v>
          </cell>
          <cell r="G52">
            <v>11.68</v>
          </cell>
          <cell r="H52">
            <v>13.428000000000001</v>
          </cell>
          <cell r="I52">
            <v>14.753</v>
          </cell>
          <cell r="J52">
            <v>9.798</v>
          </cell>
          <cell r="K52">
            <v>31.963999999999999</v>
          </cell>
          <cell r="L52">
            <v>30.34</v>
          </cell>
          <cell r="M52">
            <v>19.599</v>
          </cell>
          <cell r="N52">
            <v>18.245999999999999</v>
          </cell>
          <cell r="O52">
            <v>23.486000000000001</v>
          </cell>
          <cell r="P52">
            <v>19.332999999999998</v>
          </cell>
          <cell r="Q52">
            <v>9.8230000000000004</v>
          </cell>
          <cell r="R52">
            <v>19.937000000000001</v>
          </cell>
          <cell r="S52">
            <v>15.98</v>
          </cell>
          <cell r="T52">
            <v>5.242</v>
          </cell>
          <cell r="U52">
            <v>11.371</v>
          </cell>
          <cell r="V52">
            <v>7.3639999999999999</v>
          </cell>
          <cell r="W52">
            <v>1.925</v>
          </cell>
          <cell r="X52">
            <v>4.2149999999999999</v>
          </cell>
          <cell r="Y52">
            <v>-1.0189999999999999</v>
          </cell>
          <cell r="Z52">
            <v>4.2880000000000003</v>
          </cell>
          <cell r="AA52">
            <v>1.425</v>
          </cell>
          <cell r="AB52">
            <v>2.7909999999999999</v>
          </cell>
          <cell r="AC52">
            <v>2.5169999999999999</v>
          </cell>
          <cell r="AD52">
            <v>5.3730000000000002</v>
          </cell>
          <cell r="AE52">
            <v>4.2610000000000001</v>
          </cell>
          <cell r="AF52">
            <v>4.88</v>
          </cell>
          <cell r="AG52">
            <v>4.8559999999999999</v>
          </cell>
          <cell r="AH52">
            <v>5.4829999999999997</v>
          </cell>
          <cell r="AI52">
            <v>-3.1E-2</v>
          </cell>
          <cell r="AJ52">
            <v>2.13</v>
          </cell>
          <cell r="AK52">
            <v>5.0519999999999996</v>
          </cell>
          <cell r="AL52">
            <v>4</v>
          </cell>
          <cell r="AM52">
            <v>2.8</v>
          </cell>
          <cell r="AN52">
            <v>2.8</v>
          </cell>
          <cell r="AO52">
            <v>2.8</v>
          </cell>
          <cell r="AP52">
            <v>2.8</v>
          </cell>
          <cell r="AQ52">
            <v>2.8</v>
          </cell>
          <cell r="AR52">
            <v>6.2361818181818167</v>
          </cell>
        </row>
        <row r="53">
          <cell r="A53" t="str">
            <v>Equatorial Guinea</v>
          </cell>
          <cell r="B53" t="str">
            <v>Inflation, end of period consumer prices</v>
          </cell>
          <cell r="C53" t="str">
            <v>Percent change</v>
          </cell>
          <cell r="E53" t="str">
            <v>See notes for:  Inflation, end of period consumer prices (Index).</v>
          </cell>
          <cell r="F53" t="str">
            <v>n/a</v>
          </cell>
          <cell r="G53">
            <v>16.7</v>
          </cell>
          <cell r="H53">
            <v>38.256</v>
          </cell>
          <cell r="I53">
            <v>60.058</v>
          </cell>
          <cell r="J53">
            <v>59.518000000000001</v>
          </cell>
          <cell r="K53">
            <v>61.34</v>
          </cell>
          <cell r="L53">
            <v>-13.513999999999999</v>
          </cell>
          <cell r="M53">
            <v>3.125</v>
          </cell>
          <cell r="N53">
            <v>-0.33700000000000002</v>
          </cell>
          <cell r="O53">
            <v>-8.1959999999999997</v>
          </cell>
          <cell r="P53">
            <v>6.9850000000000003</v>
          </cell>
          <cell r="Q53">
            <v>-6.9000000000000006E-2</v>
          </cell>
          <cell r="R53">
            <v>2.82</v>
          </cell>
          <cell r="S53">
            <v>-2.742</v>
          </cell>
          <cell r="T53">
            <v>43.746000000000002</v>
          </cell>
          <cell r="U53">
            <v>11.698</v>
          </cell>
          <cell r="V53">
            <v>-3.0000000000000001E-3</v>
          </cell>
          <cell r="W53">
            <v>3.7269999999999999</v>
          </cell>
          <cell r="X53">
            <v>6.5869999999999997</v>
          </cell>
          <cell r="Y53">
            <v>1.1240000000000001</v>
          </cell>
          <cell r="Z53">
            <v>6.6139999999999999</v>
          </cell>
          <cell r="AA53">
            <v>12.250999999999999</v>
          </cell>
          <cell r="AB53">
            <v>6.1619999999999999</v>
          </cell>
          <cell r="AC53">
            <v>5.8630000000000004</v>
          </cell>
          <cell r="AD53">
            <v>5.07</v>
          </cell>
          <cell r="AE53">
            <v>3.1880000000000002</v>
          </cell>
          <cell r="AF53">
            <v>3.8069999999999999</v>
          </cell>
          <cell r="AG53">
            <v>3.7370000000000001</v>
          </cell>
          <cell r="AH53">
            <v>6.1680000000000001</v>
          </cell>
          <cell r="AI53">
            <v>8.0850000000000009</v>
          </cell>
          <cell r="AJ53">
            <v>7.4630000000000001</v>
          </cell>
          <cell r="AK53">
            <v>7.25</v>
          </cell>
          <cell r="AL53">
            <v>6.9619999999999997</v>
          </cell>
          <cell r="AM53">
            <v>7.016</v>
          </cell>
          <cell r="AN53">
            <v>7.0359999999999996</v>
          </cell>
          <cell r="AO53">
            <v>6.9089999999999998</v>
          </cell>
          <cell r="AP53">
            <v>6.8659999999999997</v>
          </cell>
          <cell r="AQ53">
            <v>6.8879999999999999</v>
          </cell>
          <cell r="AR53">
            <v>6.7968636363636383</v>
          </cell>
        </row>
        <row r="54">
          <cell r="A54" t="str">
            <v>Eritrea</v>
          </cell>
          <cell r="B54" t="str">
            <v>Inflation, end of period consumer prices</v>
          </cell>
          <cell r="C54" t="str">
            <v>Percent change</v>
          </cell>
          <cell r="E54" t="str">
            <v>See notes for:  Inflation, end of period consumer prices (Index).</v>
          </cell>
          <cell r="F54" t="str">
            <v>n/a</v>
          </cell>
          <cell r="G54" t="str">
            <v>n/a</v>
          </cell>
          <cell r="H54" t="str">
            <v>n/a</v>
          </cell>
          <cell r="I54" t="str">
            <v>n/a</v>
          </cell>
          <cell r="J54" t="str">
            <v>n/a</v>
          </cell>
          <cell r="K54" t="str">
            <v>n/a</v>
          </cell>
          <cell r="L54" t="str">
            <v>n/a</v>
          </cell>
          <cell r="M54" t="str">
            <v>n/a</v>
          </cell>
          <cell r="N54" t="str">
            <v>n/a</v>
          </cell>
          <cell r="O54" t="str">
            <v>n/a</v>
          </cell>
          <cell r="P54" t="str">
            <v>n/a</v>
          </cell>
          <cell r="Q54" t="str">
            <v>n/a</v>
          </cell>
          <cell r="R54" t="str">
            <v>n/a</v>
          </cell>
          <cell r="S54">
            <v>10.619</v>
          </cell>
          <cell r="T54">
            <v>7.2889999999999997</v>
          </cell>
          <cell r="U54">
            <v>12.302</v>
          </cell>
          <cell r="V54">
            <v>3.5089999999999999</v>
          </cell>
          <cell r="W54">
            <v>7.7359999999999998</v>
          </cell>
          <cell r="X54">
            <v>9.02</v>
          </cell>
          <cell r="Y54">
            <v>10.625</v>
          </cell>
          <cell r="Z54">
            <v>26.835000000000001</v>
          </cell>
          <cell r="AA54">
            <v>7.7489999999999997</v>
          </cell>
          <cell r="AB54">
            <v>23.818000000000001</v>
          </cell>
          <cell r="AC54">
            <v>20.847999999999999</v>
          </cell>
          <cell r="AD54">
            <v>17.382999999999999</v>
          </cell>
          <cell r="AE54">
            <v>18.498999999999999</v>
          </cell>
          <cell r="AF54">
            <v>9.0380000000000003</v>
          </cell>
          <cell r="AG54">
            <v>12.593</v>
          </cell>
          <cell r="AH54">
            <v>30.225999999999999</v>
          </cell>
          <cell r="AI54">
            <v>22.2</v>
          </cell>
          <cell r="AJ54">
            <v>14.198</v>
          </cell>
          <cell r="AK54">
            <v>12.256</v>
          </cell>
          <cell r="AL54">
            <v>12.256</v>
          </cell>
          <cell r="AM54">
            <v>12.256</v>
          </cell>
          <cell r="AN54">
            <v>12.256</v>
          </cell>
          <cell r="AO54">
            <v>12.256</v>
          </cell>
          <cell r="AP54">
            <v>12.256</v>
          </cell>
          <cell r="AQ54">
            <v>12.256</v>
          </cell>
          <cell r="AR54">
            <v>14.565421052631576</v>
          </cell>
        </row>
        <row r="55">
          <cell r="A55" t="str">
            <v>Estonia</v>
          </cell>
          <cell r="B55" t="str">
            <v>Inflation, end of period consumer prices</v>
          </cell>
          <cell r="C55" t="str">
            <v>Percent change</v>
          </cell>
          <cell r="E55" t="str">
            <v>See notes for:  Inflation, end of period consumer prices (Index).</v>
          </cell>
          <cell r="F55" t="str">
            <v>n/a</v>
          </cell>
          <cell r="G55" t="str">
            <v>n/a</v>
          </cell>
          <cell r="H55" t="str">
            <v>n/a</v>
          </cell>
          <cell r="I55" t="str">
            <v>n/a</v>
          </cell>
          <cell r="J55" t="str">
            <v>n/a</v>
          </cell>
          <cell r="K55" t="str">
            <v>n/a</v>
          </cell>
          <cell r="L55" t="str">
            <v>n/a</v>
          </cell>
          <cell r="M55" t="str">
            <v>n/a</v>
          </cell>
          <cell r="N55" t="str">
            <v>n/a</v>
          </cell>
          <cell r="O55" t="str">
            <v>n/a</v>
          </cell>
          <cell r="P55" t="str">
            <v>n/a</v>
          </cell>
          <cell r="Q55" t="str">
            <v>n/a</v>
          </cell>
          <cell r="R55" t="str">
            <v>n/a</v>
          </cell>
          <cell r="S55" t="str">
            <v>n/a</v>
          </cell>
          <cell r="T55">
            <v>-6.835</v>
          </cell>
          <cell r="U55">
            <v>28.870999999999999</v>
          </cell>
          <cell r="V55">
            <v>14.833</v>
          </cell>
          <cell r="W55">
            <v>12.483000000000001</v>
          </cell>
          <cell r="X55">
            <v>4.2699999999999996</v>
          </cell>
          <cell r="Y55">
            <v>3.8839999999999999</v>
          </cell>
          <cell r="Z55">
            <v>5.0519999999999996</v>
          </cell>
          <cell r="AA55">
            <v>4.1970000000000001</v>
          </cell>
          <cell r="AB55">
            <v>2.6819999999999999</v>
          </cell>
          <cell r="AC55">
            <v>1.0669999999999999</v>
          </cell>
          <cell r="AD55">
            <v>4.9989999999999997</v>
          </cell>
          <cell r="AE55">
            <v>3.556</v>
          </cell>
          <cell r="AF55">
            <v>5.14</v>
          </cell>
          <cell r="AG55">
            <v>9.5670000000000002</v>
          </cell>
          <cell r="AH55">
            <v>6.9779999999999998</v>
          </cell>
          <cell r="AI55">
            <v>-1.7090000000000001</v>
          </cell>
          <cell r="AJ55">
            <v>5.4160000000000004</v>
          </cell>
          <cell r="AK55">
            <v>4.1349999999999998</v>
          </cell>
          <cell r="AL55">
            <v>3.5419999999999998</v>
          </cell>
          <cell r="AM55">
            <v>2.6</v>
          </cell>
          <cell r="AN55">
            <v>2.8</v>
          </cell>
          <cell r="AO55">
            <v>2.8</v>
          </cell>
          <cell r="AP55">
            <v>2.8</v>
          </cell>
          <cell r="AQ55">
            <v>2.8</v>
          </cell>
          <cell r="AR55">
            <v>6.0325555555555548</v>
          </cell>
        </row>
        <row r="56">
          <cell r="A56" t="str">
            <v>Ethiopia</v>
          </cell>
          <cell r="B56" t="str">
            <v>Inflation, end of period consumer prices</v>
          </cell>
          <cell r="C56" t="str">
            <v>Percent change</v>
          </cell>
          <cell r="E56" t="str">
            <v>See notes for:  Inflation, end of period consumer prices (Index).</v>
          </cell>
          <cell r="F56" t="str">
            <v>n/a</v>
          </cell>
          <cell r="G56">
            <v>5.43</v>
          </cell>
          <cell r="H56">
            <v>5.23</v>
          </cell>
          <cell r="I56">
            <v>-0.18</v>
          </cell>
          <cell r="J56">
            <v>9.0500000000000007</v>
          </cell>
          <cell r="K56">
            <v>20.47</v>
          </cell>
          <cell r="L56">
            <v>-11.82</v>
          </cell>
          <cell r="M56">
            <v>-4.66</v>
          </cell>
          <cell r="N56">
            <v>6.87</v>
          </cell>
          <cell r="O56">
            <v>11.05</v>
          </cell>
          <cell r="P56">
            <v>5.0049999999999999</v>
          </cell>
          <cell r="Q56">
            <v>44.996000000000002</v>
          </cell>
          <cell r="R56">
            <v>2.0529999999999999</v>
          </cell>
          <cell r="S56">
            <v>4.7140000000000004</v>
          </cell>
          <cell r="T56">
            <v>6.2930000000000001</v>
          </cell>
          <cell r="U56">
            <v>14.835000000000001</v>
          </cell>
          <cell r="V56">
            <v>-8.9990000000000006</v>
          </cell>
          <cell r="W56">
            <v>2.6</v>
          </cell>
          <cell r="X56">
            <v>2.2999999999999998</v>
          </cell>
          <cell r="Y56">
            <v>12.259</v>
          </cell>
          <cell r="Z56">
            <v>0.27100000000000002</v>
          </cell>
          <cell r="AA56">
            <v>-11.430999999999999</v>
          </cell>
          <cell r="AB56">
            <v>-1.016</v>
          </cell>
          <cell r="AC56">
            <v>23.510999999999999</v>
          </cell>
          <cell r="AD56">
            <v>1.746</v>
          </cell>
          <cell r="AE56">
            <v>12.99</v>
          </cell>
          <cell r="AF56">
            <v>11.569000000000001</v>
          </cell>
          <cell r="AG56">
            <v>15.116</v>
          </cell>
          <cell r="AH56">
            <v>55.27</v>
          </cell>
          <cell r="AI56">
            <v>2.6989999999999998</v>
          </cell>
          <cell r="AJ56">
            <v>7.3010000000000002</v>
          </cell>
          <cell r="AK56">
            <v>38.106000000000002</v>
          </cell>
          <cell r="AL56">
            <v>25.404</v>
          </cell>
          <cell r="AM56">
            <v>15.486000000000001</v>
          </cell>
          <cell r="AN56">
            <v>11</v>
          </cell>
          <cell r="AO56">
            <v>10</v>
          </cell>
          <cell r="AP56">
            <v>9</v>
          </cell>
          <cell r="AQ56">
            <v>9</v>
          </cell>
          <cell r="AR56">
            <v>11.008545454545454</v>
          </cell>
        </row>
        <row r="57">
          <cell r="A57" t="str">
            <v>Fiji</v>
          </cell>
          <cell r="B57" t="str">
            <v>Inflation, end of period consumer prices</v>
          </cell>
          <cell r="C57" t="str">
            <v>Percent change</v>
          </cell>
          <cell r="E57" t="str">
            <v>See notes for:  Inflation, end of period consumer prices (Index).</v>
          </cell>
          <cell r="F57" t="str">
            <v>n/a</v>
          </cell>
          <cell r="G57" t="str">
            <v>n/a</v>
          </cell>
          <cell r="H57" t="str">
            <v>n/a</v>
          </cell>
          <cell r="I57" t="str">
            <v>n/a</v>
          </cell>
          <cell r="J57" t="str">
            <v>n/a</v>
          </cell>
          <cell r="K57" t="str">
            <v>n/a</v>
          </cell>
          <cell r="L57" t="str">
            <v>n/a</v>
          </cell>
          <cell r="M57" t="str">
            <v>n/a</v>
          </cell>
          <cell r="N57" t="str">
            <v>n/a</v>
          </cell>
          <cell r="O57" t="str">
            <v>n/a</v>
          </cell>
          <cell r="P57" t="str">
            <v>n/a</v>
          </cell>
          <cell r="Q57" t="str">
            <v>n/a</v>
          </cell>
          <cell r="R57" t="str">
            <v>n/a</v>
          </cell>
          <cell r="S57" t="str">
            <v>n/a</v>
          </cell>
          <cell r="T57">
            <v>1.194</v>
          </cell>
          <cell r="U57">
            <v>2.1629999999999998</v>
          </cell>
          <cell r="V57">
            <v>2.4060000000000001</v>
          </cell>
          <cell r="W57">
            <v>2.9140000000000001</v>
          </cell>
          <cell r="X57">
            <v>8.1280000000000001</v>
          </cell>
          <cell r="Y57">
            <v>0.16900000000000001</v>
          </cell>
          <cell r="Z57">
            <v>3</v>
          </cell>
          <cell r="AA57">
            <v>2.2909999999999999</v>
          </cell>
          <cell r="AB57">
            <v>1.5880000000000001</v>
          </cell>
          <cell r="AC57">
            <v>4.1900000000000004</v>
          </cell>
          <cell r="AD57">
            <v>3.3170000000000002</v>
          </cell>
          <cell r="AE57">
            <v>2.7</v>
          </cell>
          <cell r="AF57">
            <v>3.137</v>
          </cell>
          <cell r="AG57">
            <v>4.2779999999999996</v>
          </cell>
          <cell r="AH57">
            <v>6.5629999999999997</v>
          </cell>
          <cell r="AI57">
            <v>6.843</v>
          </cell>
          <cell r="AJ57">
            <v>4.8840000000000003</v>
          </cell>
          <cell r="AK57">
            <v>7</v>
          </cell>
          <cell r="AL57">
            <v>4.8</v>
          </cell>
          <cell r="AM57">
            <v>4.5</v>
          </cell>
          <cell r="AN57">
            <v>4</v>
          </cell>
          <cell r="AO57">
            <v>3.5</v>
          </cell>
          <cell r="AP57">
            <v>3.5</v>
          </cell>
          <cell r="AQ57">
            <v>3.5</v>
          </cell>
          <cell r="AR57">
            <v>3.7091666666666665</v>
          </cell>
        </row>
        <row r="58">
          <cell r="A58" t="str">
            <v>Finland</v>
          </cell>
          <cell r="B58" t="str">
            <v>Inflation, end of period consumer prices</v>
          </cell>
          <cell r="C58" t="str">
            <v>Percent change</v>
          </cell>
          <cell r="E58" t="str">
            <v>See notes for:  Inflation, end of period consumer prices (Index).</v>
          </cell>
          <cell r="F58">
            <v>13.760999999999999</v>
          </cell>
          <cell r="G58">
            <v>9.8970000000000002</v>
          </cell>
          <cell r="H58">
            <v>8.8780000000000001</v>
          </cell>
          <cell r="I58">
            <v>8.5180000000000007</v>
          </cell>
          <cell r="J58">
            <v>6.1319999999999997</v>
          </cell>
          <cell r="K58">
            <v>4.931</v>
          </cell>
          <cell r="L58">
            <v>3.3769999999999998</v>
          </cell>
          <cell r="M58">
            <v>3.6219999999999999</v>
          </cell>
          <cell r="N58">
            <v>5.8959999999999999</v>
          </cell>
          <cell r="O58">
            <v>7.1429999999999998</v>
          </cell>
          <cell r="P58">
            <v>2.0670000000000002</v>
          </cell>
          <cell r="Q58">
            <v>4.5350000000000001</v>
          </cell>
          <cell r="R58">
            <v>2.6030000000000002</v>
          </cell>
          <cell r="S58">
            <v>2.96</v>
          </cell>
          <cell r="T58">
            <v>1.54</v>
          </cell>
          <cell r="U58">
            <v>-0.40400000000000003</v>
          </cell>
          <cell r="V58">
            <v>1.7310000000000001</v>
          </cell>
          <cell r="W58">
            <v>1.589</v>
          </cell>
          <cell r="X58">
            <v>0.78800000000000003</v>
          </cell>
          <cell r="Y58">
            <v>2.2440000000000002</v>
          </cell>
          <cell r="Z58">
            <v>2.8610000000000002</v>
          </cell>
          <cell r="AA58">
            <v>2.3140000000000001</v>
          </cell>
          <cell r="AB58">
            <v>1.722</v>
          </cell>
          <cell r="AC58">
            <v>1.244</v>
          </cell>
          <cell r="AD58">
            <v>9.0999999999999998E-2</v>
          </cell>
          <cell r="AE58">
            <v>1.0569999999999999</v>
          </cell>
          <cell r="AF58">
            <v>1.2350000000000001</v>
          </cell>
          <cell r="AG58">
            <v>1.9279999999999999</v>
          </cell>
          <cell r="AH58">
            <v>3.3879999999999999</v>
          </cell>
          <cell r="AI58">
            <v>1.802</v>
          </cell>
          <cell r="AJ58">
            <v>2.7690000000000001</v>
          </cell>
          <cell r="AK58">
            <v>2.6059999999999999</v>
          </cell>
          <cell r="AL58">
            <v>2.8220000000000001</v>
          </cell>
          <cell r="AM58">
            <v>2.1819999999999999</v>
          </cell>
          <cell r="AN58">
            <v>2</v>
          </cell>
          <cell r="AO58">
            <v>2</v>
          </cell>
          <cell r="AP58">
            <v>2</v>
          </cell>
          <cell r="AQ58">
            <v>2</v>
          </cell>
          <cell r="AR58">
            <v>1.9395454545454542</v>
          </cell>
        </row>
        <row r="59">
          <cell r="A59" t="str">
            <v>France</v>
          </cell>
          <cell r="B59" t="str">
            <v>Inflation, end of period consumer prices</v>
          </cell>
          <cell r="C59" t="str">
            <v>Percent change</v>
          </cell>
          <cell r="E59" t="str">
            <v>See notes for:  Inflation, end of period consumer prices (Index).</v>
          </cell>
          <cell r="F59">
            <v>13.728</v>
          </cell>
          <cell r="G59">
            <v>13.891999999999999</v>
          </cell>
          <cell r="H59">
            <v>9.6910000000000007</v>
          </cell>
          <cell r="I59">
            <v>9.2919999999999998</v>
          </cell>
          <cell r="J59">
            <v>6.69</v>
          </cell>
          <cell r="K59">
            <v>4.7030000000000003</v>
          </cell>
          <cell r="L59">
            <v>2.121</v>
          </cell>
          <cell r="M59">
            <v>3.1150000000000002</v>
          </cell>
          <cell r="N59">
            <v>3.081</v>
          </cell>
          <cell r="O59">
            <v>3.5630000000000002</v>
          </cell>
          <cell r="P59">
            <v>3.2120000000000002</v>
          </cell>
          <cell r="Q59">
            <v>3.0630000000000002</v>
          </cell>
          <cell r="R59">
            <v>1.9179999999999999</v>
          </cell>
          <cell r="S59">
            <v>2.0699999999999998</v>
          </cell>
          <cell r="T59">
            <v>1.4690000000000001</v>
          </cell>
          <cell r="U59">
            <v>2.1720000000000002</v>
          </cell>
          <cell r="V59">
            <v>2.0859999999999999</v>
          </cell>
          <cell r="W59">
            <v>1.282</v>
          </cell>
          <cell r="X59">
            <v>0.66800000000000004</v>
          </cell>
          <cell r="Y59">
            <v>0.56200000000000006</v>
          </cell>
          <cell r="Z59">
            <v>1.827</v>
          </cell>
          <cell r="AA59">
            <v>1.7809999999999999</v>
          </cell>
          <cell r="AB59">
            <v>1.9379999999999999</v>
          </cell>
          <cell r="AC59">
            <v>2.169</v>
          </cell>
          <cell r="AD59">
            <v>2.3420000000000001</v>
          </cell>
          <cell r="AE59">
            <v>1.9</v>
          </cell>
          <cell r="AF59">
            <v>1.9119999999999999</v>
          </cell>
          <cell r="AG59">
            <v>1.607</v>
          </cell>
          <cell r="AH59">
            <v>3.1589999999999998</v>
          </cell>
          <cell r="AI59">
            <v>0.10299999999999999</v>
          </cell>
          <cell r="AJ59">
            <v>1.736</v>
          </cell>
          <cell r="AK59">
            <v>2.2930000000000001</v>
          </cell>
          <cell r="AL59">
            <v>1.952</v>
          </cell>
          <cell r="AM59">
            <v>1.63</v>
          </cell>
          <cell r="AN59">
            <v>1.8480000000000001</v>
          </cell>
          <cell r="AO59">
            <v>1.9039999999999999</v>
          </cell>
          <cell r="AP59">
            <v>1.9490000000000001</v>
          </cell>
          <cell r="AQ59">
            <v>2.0150000000000001</v>
          </cell>
          <cell r="AR59">
            <v>1.8758636363636361</v>
          </cell>
        </row>
        <row r="60">
          <cell r="A60" t="str">
            <v>Gabon</v>
          </cell>
          <cell r="B60" t="str">
            <v>Inflation, end of period consumer prices</v>
          </cell>
          <cell r="C60" t="str">
            <v>Percent change</v>
          </cell>
          <cell r="E60" t="str">
            <v>See notes for:  Inflation, end of period consumer prices (Index).</v>
          </cell>
          <cell r="F60" t="str">
            <v>n/a</v>
          </cell>
          <cell r="G60" t="str">
            <v>n/a</v>
          </cell>
          <cell r="H60" t="str">
            <v>n/a</v>
          </cell>
          <cell r="I60" t="str">
            <v>n/a</v>
          </cell>
          <cell r="J60" t="str">
            <v>n/a</v>
          </cell>
          <cell r="K60" t="str">
            <v>n/a</v>
          </cell>
          <cell r="L60" t="str">
            <v>n/a</v>
          </cell>
          <cell r="M60" t="str">
            <v>n/a</v>
          </cell>
          <cell r="N60" t="str">
            <v>n/a</v>
          </cell>
          <cell r="O60" t="str">
            <v>n/a</v>
          </cell>
          <cell r="P60">
            <v>15.369</v>
          </cell>
          <cell r="Q60">
            <v>-16.715</v>
          </cell>
          <cell r="R60">
            <v>-4.532</v>
          </cell>
          <cell r="S60">
            <v>1.3169999999999999</v>
          </cell>
          <cell r="T60">
            <v>46.95</v>
          </cell>
          <cell r="U60">
            <v>3.4510000000000001</v>
          </cell>
          <cell r="V60">
            <v>0.82199999999999995</v>
          </cell>
          <cell r="W60">
            <v>2.1150000000000002</v>
          </cell>
          <cell r="X60">
            <v>0.54800000000000004</v>
          </cell>
          <cell r="Y60">
            <v>-0.94899999999999995</v>
          </cell>
          <cell r="Z60">
            <v>1.7949999999999999</v>
          </cell>
          <cell r="AA60">
            <v>0.93500000000000005</v>
          </cell>
          <cell r="AB60">
            <v>0.42099999999999999</v>
          </cell>
          <cell r="AC60">
            <v>3.5209999999999999</v>
          </cell>
          <cell r="AD60">
            <v>-0.48599999999999999</v>
          </cell>
          <cell r="AE60">
            <v>1.115</v>
          </cell>
          <cell r="AF60">
            <v>-0.67300000000000004</v>
          </cell>
          <cell r="AG60">
            <v>5.9050000000000002</v>
          </cell>
          <cell r="AH60">
            <v>5.5759999999999996</v>
          </cell>
          <cell r="AI60">
            <v>0.86599999999999999</v>
          </cell>
          <cell r="AJ60">
            <v>0.68700000000000006</v>
          </cell>
          <cell r="AK60">
            <v>2.302</v>
          </cell>
          <cell r="AL60">
            <v>2.2999999999999998</v>
          </cell>
          <cell r="AM60">
            <v>2.6</v>
          </cell>
          <cell r="AN60">
            <v>2.8</v>
          </cell>
          <cell r="AO60">
            <v>3</v>
          </cell>
          <cell r="AP60">
            <v>3</v>
          </cell>
          <cell r="AQ60">
            <v>3</v>
          </cell>
          <cell r="AR60">
            <v>3.1972727272727282</v>
          </cell>
        </row>
        <row r="61">
          <cell r="A61" t="str">
            <v>The Gambia</v>
          </cell>
          <cell r="B61" t="str">
            <v>Inflation, end of period consumer prices</v>
          </cell>
          <cell r="C61" t="str">
            <v>Percent change</v>
          </cell>
          <cell r="E61" t="str">
            <v>See notes for:  Inflation, end of period consumer prices (Index).</v>
          </cell>
          <cell r="F61" t="str">
            <v>n/a</v>
          </cell>
          <cell r="G61">
            <v>4.1260000000000003</v>
          </cell>
          <cell r="H61">
            <v>12.731</v>
          </cell>
          <cell r="I61">
            <v>15.385</v>
          </cell>
          <cell r="J61">
            <v>24.681000000000001</v>
          </cell>
          <cell r="K61">
            <v>25.454999999999998</v>
          </cell>
          <cell r="L61">
            <v>52.301000000000002</v>
          </cell>
          <cell r="M61">
            <v>15.317</v>
          </cell>
          <cell r="N61">
            <v>12.417999999999999</v>
          </cell>
          <cell r="O61">
            <v>8.3940000000000001</v>
          </cell>
          <cell r="P61">
            <v>10.487</v>
          </cell>
          <cell r="Q61">
            <v>11.553000000000001</v>
          </cell>
          <cell r="R61">
            <v>4.2460000000000004</v>
          </cell>
          <cell r="S61">
            <v>5.1280000000000001</v>
          </cell>
          <cell r="T61">
            <v>5.0430000000000001</v>
          </cell>
          <cell r="U61">
            <v>4.0389999999999997</v>
          </cell>
          <cell r="V61">
            <v>2.2530000000000001</v>
          </cell>
          <cell r="W61">
            <v>0.309</v>
          </cell>
          <cell r="X61">
            <v>4.7789999999999999</v>
          </cell>
          <cell r="Y61">
            <v>1.7490000000000001</v>
          </cell>
          <cell r="Z61">
            <v>0.20300000000000001</v>
          </cell>
          <cell r="AA61">
            <v>8.0690000000000008</v>
          </cell>
          <cell r="AB61">
            <v>13.005000000000001</v>
          </cell>
          <cell r="AC61">
            <v>17.564</v>
          </cell>
          <cell r="AD61">
            <v>8.09</v>
          </cell>
          <cell r="AE61">
            <v>4.8460000000000001</v>
          </cell>
          <cell r="AF61">
            <v>0.42299999999999999</v>
          </cell>
          <cell r="AG61">
            <v>6.02</v>
          </cell>
          <cell r="AH61">
            <v>6.835</v>
          </cell>
          <cell r="AI61">
            <v>2.718</v>
          </cell>
          <cell r="AJ61">
            <v>5.7889999999999997</v>
          </cell>
          <cell r="AK61">
            <v>4.3819999999999997</v>
          </cell>
          <cell r="AL61">
            <v>5</v>
          </cell>
          <cell r="AM61">
            <v>6</v>
          </cell>
          <cell r="AN61">
            <v>5</v>
          </cell>
          <cell r="AO61">
            <v>5</v>
          </cell>
          <cell r="AP61">
            <v>5</v>
          </cell>
          <cell r="AQ61">
            <v>5</v>
          </cell>
          <cell r="AR61">
            <v>5.7968181818181828</v>
          </cell>
        </row>
        <row r="62">
          <cell r="A62" t="str">
            <v>Georgia</v>
          </cell>
          <cell r="B62" t="str">
            <v>Inflation, end of period consumer prices</v>
          </cell>
          <cell r="C62" t="str">
            <v>Percent change</v>
          </cell>
          <cell r="E62" t="str">
            <v>See notes for:  Inflation, end of period consumer prices (Index).</v>
          </cell>
          <cell r="F62" t="str">
            <v>n/a</v>
          </cell>
          <cell r="G62" t="str">
            <v>n/a</v>
          </cell>
          <cell r="H62" t="str">
            <v>n/a</v>
          </cell>
          <cell r="I62" t="str">
            <v>n/a</v>
          </cell>
          <cell r="J62" t="str">
            <v>n/a</v>
          </cell>
          <cell r="K62" t="str">
            <v>n/a</v>
          </cell>
          <cell r="L62" t="str">
            <v>n/a</v>
          </cell>
          <cell r="M62" t="str">
            <v>n/a</v>
          </cell>
          <cell r="N62" t="str">
            <v>n/a</v>
          </cell>
          <cell r="O62" t="str">
            <v>n/a</v>
          </cell>
          <cell r="P62" t="str">
            <v>n/a</v>
          </cell>
          <cell r="Q62" t="str">
            <v>n/a</v>
          </cell>
          <cell r="R62" t="str">
            <v>n/a</v>
          </cell>
          <cell r="S62" t="str">
            <v>n/a</v>
          </cell>
          <cell r="T62" t="str">
            <v>n/a</v>
          </cell>
          <cell r="U62">
            <v>57.372999999999998</v>
          </cell>
          <cell r="V62">
            <v>13.689</v>
          </cell>
          <cell r="W62">
            <v>7.2050000000000001</v>
          </cell>
          <cell r="X62">
            <v>10.669</v>
          </cell>
          <cell r="Y62">
            <v>10.865</v>
          </cell>
          <cell r="Z62">
            <v>4.6390000000000002</v>
          </cell>
          <cell r="AA62">
            <v>2.516</v>
          </cell>
          <cell r="AB62">
            <v>5.0970000000000004</v>
          </cell>
          <cell r="AC62">
            <v>8.6219999999999999</v>
          </cell>
          <cell r="AD62">
            <v>7.2119999999999997</v>
          </cell>
          <cell r="AE62">
            <v>6.1790000000000003</v>
          </cell>
          <cell r="AF62">
            <v>8.7780000000000005</v>
          </cell>
          <cell r="AG62">
            <v>10.975</v>
          </cell>
          <cell r="AH62">
            <v>5.548</v>
          </cell>
          <cell r="AI62">
            <v>2.9860000000000002</v>
          </cell>
          <cell r="AJ62">
            <v>11.241</v>
          </cell>
          <cell r="AK62">
            <v>2.0409999999999999</v>
          </cell>
          <cell r="AL62">
            <v>5</v>
          </cell>
          <cell r="AM62">
            <v>6</v>
          </cell>
          <cell r="AN62">
            <v>6</v>
          </cell>
          <cell r="AO62">
            <v>6</v>
          </cell>
          <cell r="AP62">
            <v>6</v>
          </cell>
          <cell r="AQ62">
            <v>6</v>
          </cell>
          <cell r="AR62">
            <v>10.331470588235291</v>
          </cell>
        </row>
        <row r="63">
          <cell r="A63" t="str">
            <v>Germany</v>
          </cell>
          <cell r="B63" t="str">
            <v>Inflation, end of period consumer prices</v>
          </cell>
          <cell r="C63" t="str">
            <v>Percent change</v>
          </cell>
          <cell r="E63" t="str">
            <v>See notes for:  Inflation, end of period consumer prices (Index).</v>
          </cell>
          <cell r="F63" t="str">
            <v>n/a</v>
          </cell>
          <cell r="G63" t="str">
            <v>n/a</v>
          </cell>
          <cell r="H63" t="str">
            <v>n/a</v>
          </cell>
          <cell r="I63" t="str">
            <v>n/a</v>
          </cell>
          <cell r="J63" t="str">
            <v>n/a</v>
          </cell>
          <cell r="K63" t="str">
            <v>n/a</v>
          </cell>
          <cell r="L63" t="str">
            <v>n/a</v>
          </cell>
          <cell r="M63" t="str">
            <v>n/a</v>
          </cell>
          <cell r="N63" t="str">
            <v>n/a</v>
          </cell>
          <cell r="O63" t="str">
            <v>n/a</v>
          </cell>
          <cell r="P63" t="str">
            <v>n/a</v>
          </cell>
          <cell r="Q63" t="str">
            <v>n/a</v>
          </cell>
          <cell r="R63">
            <v>3.3330000000000002</v>
          </cell>
          <cell r="S63">
            <v>4.218</v>
          </cell>
          <cell r="T63">
            <v>2.5</v>
          </cell>
          <cell r="U63">
            <v>1.51</v>
          </cell>
          <cell r="V63">
            <v>1.341</v>
          </cell>
          <cell r="W63">
            <v>1.3480000000000001</v>
          </cell>
          <cell r="X63">
            <v>0.222</v>
          </cell>
          <cell r="Y63">
            <v>1.327</v>
          </cell>
          <cell r="Z63">
            <v>2.1829999999999998</v>
          </cell>
          <cell r="AA63">
            <v>1.389</v>
          </cell>
          <cell r="AB63">
            <v>1.159</v>
          </cell>
          <cell r="AC63">
            <v>1.042</v>
          </cell>
          <cell r="AD63">
            <v>2.2679999999999998</v>
          </cell>
          <cell r="AE63">
            <v>2.117</v>
          </cell>
          <cell r="AF63">
            <v>1.3819999999999999</v>
          </cell>
          <cell r="AG63">
            <v>3.1160000000000001</v>
          </cell>
          <cell r="AH63">
            <v>1.133</v>
          </cell>
          <cell r="AI63">
            <v>0.84</v>
          </cell>
          <cell r="AJ63">
            <v>1.8520000000000001</v>
          </cell>
          <cell r="AK63">
            <v>2.2730000000000001</v>
          </cell>
          <cell r="AL63">
            <v>1.909</v>
          </cell>
          <cell r="AM63">
            <v>1.75</v>
          </cell>
          <cell r="AN63">
            <v>1.9</v>
          </cell>
          <cell r="AO63">
            <v>2</v>
          </cell>
          <cell r="AP63">
            <v>2</v>
          </cell>
          <cell r="AQ63">
            <v>2</v>
          </cell>
          <cell r="AR63">
            <v>1.8276500000000002</v>
          </cell>
        </row>
        <row r="64">
          <cell r="A64" t="str">
            <v>Ghana</v>
          </cell>
          <cell r="B64" t="str">
            <v>Inflation, end of period consumer prices</v>
          </cell>
          <cell r="C64" t="str">
            <v>Percent change</v>
          </cell>
          <cell r="E64" t="str">
            <v>See notes for:  Inflation, end of period consumer prices (Index).</v>
          </cell>
          <cell r="F64" t="str">
            <v>n/a</v>
          </cell>
          <cell r="G64">
            <v>100.22199999999999</v>
          </cell>
          <cell r="H64">
            <v>16.786999999999999</v>
          </cell>
          <cell r="I64">
            <v>142.41800000000001</v>
          </cell>
          <cell r="J64">
            <v>5.9880000000000004</v>
          </cell>
          <cell r="K64">
            <v>19.498999999999999</v>
          </cell>
          <cell r="L64">
            <v>33.335000000000001</v>
          </cell>
          <cell r="M64">
            <v>34.164000000000001</v>
          </cell>
          <cell r="N64">
            <v>26.571000000000002</v>
          </cell>
          <cell r="O64">
            <v>30.457999999999998</v>
          </cell>
          <cell r="P64">
            <v>35.902000000000001</v>
          </cell>
          <cell r="Q64">
            <v>10.260999999999999</v>
          </cell>
          <cell r="R64">
            <v>13.33</v>
          </cell>
          <cell r="S64">
            <v>27.655999999999999</v>
          </cell>
          <cell r="T64">
            <v>34.179000000000002</v>
          </cell>
          <cell r="U64">
            <v>70.816999999999993</v>
          </cell>
          <cell r="V64">
            <v>26.123000000000001</v>
          </cell>
          <cell r="W64">
            <v>22.140999999999998</v>
          </cell>
          <cell r="X64">
            <v>15.752000000000001</v>
          </cell>
          <cell r="Y64">
            <v>13.791</v>
          </cell>
          <cell r="Z64">
            <v>40.54</v>
          </cell>
          <cell r="AA64">
            <v>21.288</v>
          </cell>
          <cell r="AB64">
            <v>15.170999999999999</v>
          </cell>
          <cell r="AC64">
            <v>23.562999999999999</v>
          </cell>
          <cell r="AD64">
            <v>11.776999999999999</v>
          </cell>
          <cell r="AE64">
            <v>14.837999999999999</v>
          </cell>
          <cell r="AF64">
            <v>10.923</v>
          </cell>
          <cell r="AG64">
            <v>12.747999999999999</v>
          </cell>
          <cell r="AH64">
            <v>18.134</v>
          </cell>
          <cell r="AI64">
            <v>15.973000000000001</v>
          </cell>
          <cell r="AJ64">
            <v>8.5790000000000006</v>
          </cell>
          <cell r="AK64">
            <v>8.5790000000000006</v>
          </cell>
          <cell r="AL64">
            <v>9.7509999999999994</v>
          </cell>
          <cell r="AM64">
            <v>9.01</v>
          </cell>
          <cell r="AN64">
            <v>8.51</v>
          </cell>
          <cell r="AO64">
            <v>8.01</v>
          </cell>
          <cell r="AP64">
            <v>7.51</v>
          </cell>
          <cell r="AQ64">
            <v>7.01</v>
          </cell>
          <cell r="AR64">
            <v>21.4575</v>
          </cell>
        </row>
        <row r="65">
          <cell r="A65" t="str">
            <v>Greece</v>
          </cell>
          <cell r="B65" t="str">
            <v>Inflation, end of period consumer prices</v>
          </cell>
          <cell r="C65" t="str">
            <v>Percent change</v>
          </cell>
          <cell r="E65" t="str">
            <v>See notes for:  Inflation, end of period consumer prices (Index).</v>
          </cell>
          <cell r="F65">
            <v>25.925999999999998</v>
          </cell>
          <cell r="G65">
            <v>22.951000000000001</v>
          </cell>
          <cell r="H65">
            <v>18.667000000000002</v>
          </cell>
          <cell r="I65">
            <v>20.225000000000001</v>
          </cell>
          <cell r="J65">
            <v>17.757000000000001</v>
          </cell>
          <cell r="K65">
            <v>25.396999999999998</v>
          </cell>
          <cell r="L65">
            <v>17.088999999999999</v>
          </cell>
          <cell r="M65">
            <v>15.676</v>
          </cell>
          <cell r="N65">
            <v>14.019</v>
          </cell>
          <cell r="O65">
            <v>15.164</v>
          </cell>
          <cell r="P65">
            <v>22.776</v>
          </cell>
          <cell r="Q65">
            <v>17.681000000000001</v>
          </cell>
          <cell r="R65">
            <v>14.532</v>
          </cell>
          <cell r="S65">
            <v>12.042999999999999</v>
          </cell>
          <cell r="T65">
            <v>10.749000000000001</v>
          </cell>
          <cell r="U65">
            <v>7.9720000000000004</v>
          </cell>
          <cell r="V65">
            <v>6.899</v>
          </cell>
          <cell r="W65">
            <v>4.5510000000000002</v>
          </cell>
          <cell r="X65">
            <v>3.7040000000000002</v>
          </cell>
          <cell r="Y65">
            <v>2.3199999999999998</v>
          </cell>
          <cell r="Z65">
            <v>3.6579999999999999</v>
          </cell>
          <cell r="AA65">
            <v>3.5289999999999999</v>
          </cell>
          <cell r="AB65">
            <v>3.4980000000000002</v>
          </cell>
          <cell r="AC65">
            <v>3.1429999999999998</v>
          </cell>
          <cell r="AD65">
            <v>3.12</v>
          </cell>
          <cell r="AE65">
            <v>3.4620000000000002</v>
          </cell>
          <cell r="AF65">
            <v>3.1989999999999998</v>
          </cell>
          <cell r="AG65">
            <v>3.8610000000000002</v>
          </cell>
          <cell r="AH65">
            <v>2.1970000000000001</v>
          </cell>
          <cell r="AI65">
            <v>1.968</v>
          </cell>
          <cell r="AJ65">
            <v>5.0670000000000002</v>
          </cell>
          <cell r="AK65">
            <v>2.2000000000000002</v>
          </cell>
          <cell r="AL65">
            <v>0.8</v>
          </cell>
          <cell r="AM65">
            <v>-2.3E-2</v>
          </cell>
          <cell r="AN65">
            <v>0.60799999999999998</v>
          </cell>
          <cell r="AO65">
            <v>1.0589999999999999</v>
          </cell>
          <cell r="AP65">
            <v>1.2410000000000001</v>
          </cell>
          <cell r="AQ65">
            <v>1.51</v>
          </cell>
          <cell r="AR65">
            <v>6.4604090909090903</v>
          </cell>
        </row>
        <row r="66">
          <cell r="A66" t="str">
            <v>Grenada</v>
          </cell>
          <cell r="B66" t="str">
            <v>Inflation, end of period consumer prices</v>
          </cell>
          <cell r="C66" t="str">
            <v>Percent change</v>
          </cell>
          <cell r="E66" t="str">
            <v>See notes for:  Inflation, end of period consumer prices (Index).</v>
          </cell>
          <cell r="F66">
            <v>21.847000000000001</v>
          </cell>
          <cell r="G66">
            <v>10.547000000000001</v>
          </cell>
          <cell r="H66">
            <v>11.882</v>
          </cell>
          <cell r="I66">
            <v>7.4340000000000002</v>
          </cell>
          <cell r="J66">
            <v>6.9749999999999996</v>
          </cell>
          <cell r="K66">
            <v>3.7450000000000001</v>
          </cell>
          <cell r="L66">
            <v>1.8640000000000001</v>
          </cell>
          <cell r="M66">
            <v>-0.83299999999999996</v>
          </cell>
          <cell r="N66">
            <v>0.55300000000000005</v>
          </cell>
          <cell r="O66">
            <v>6.9059999999999997</v>
          </cell>
          <cell r="P66">
            <v>3.778</v>
          </cell>
          <cell r="Q66">
            <v>3.831</v>
          </cell>
          <cell r="R66">
            <v>0.96899999999999997</v>
          </cell>
          <cell r="S66">
            <v>4.8769999999999998</v>
          </cell>
          <cell r="T66">
            <v>3.67</v>
          </cell>
          <cell r="U66">
            <v>1.8640000000000001</v>
          </cell>
          <cell r="V66">
            <v>2.1549999999999998</v>
          </cell>
          <cell r="W66">
            <v>1.6359999999999999</v>
          </cell>
          <cell r="X66">
            <v>1.1639999999999999</v>
          </cell>
          <cell r="Y66">
            <v>1.083</v>
          </cell>
          <cell r="Z66">
            <v>3.448</v>
          </cell>
          <cell r="AA66">
            <v>-0.69799999999999995</v>
          </cell>
          <cell r="AB66">
            <v>2.286</v>
          </cell>
          <cell r="AC66">
            <v>1.639</v>
          </cell>
          <cell r="AD66">
            <v>2.492</v>
          </cell>
          <cell r="AE66">
            <v>6.1989999999999998</v>
          </cell>
          <cell r="AF66">
            <v>1.65</v>
          </cell>
          <cell r="AG66">
            <v>7.3979999999999997</v>
          </cell>
          <cell r="AH66">
            <v>5.1719999999999997</v>
          </cell>
          <cell r="AI66">
            <v>-2.3460000000000001</v>
          </cell>
          <cell r="AJ66">
            <v>4.2149999999999999</v>
          </cell>
          <cell r="AK66">
            <v>3.516</v>
          </cell>
          <cell r="AL66">
            <v>2.4</v>
          </cell>
          <cell r="AM66">
            <v>2.2000000000000002</v>
          </cell>
          <cell r="AN66">
            <v>2</v>
          </cell>
          <cell r="AO66">
            <v>2</v>
          </cell>
          <cell r="AP66">
            <v>2</v>
          </cell>
          <cell r="AQ66">
            <v>2</v>
          </cell>
          <cell r="AR66">
            <v>2.7271818181818182</v>
          </cell>
        </row>
        <row r="67">
          <cell r="A67" t="str">
            <v>Guatemala</v>
          </cell>
          <cell r="B67" t="str">
            <v>Inflation, end of period consumer prices</v>
          </cell>
          <cell r="C67" t="str">
            <v>Percent change</v>
          </cell>
          <cell r="E67" t="str">
            <v>See notes for:  Inflation, end of period consumer prices (Index).</v>
          </cell>
          <cell r="F67">
            <v>9</v>
          </cell>
          <cell r="G67">
            <v>8.8000000000000007</v>
          </cell>
          <cell r="H67">
            <v>-2.1</v>
          </cell>
          <cell r="I67">
            <v>7.2</v>
          </cell>
          <cell r="J67">
            <v>7.2</v>
          </cell>
          <cell r="K67">
            <v>27.9</v>
          </cell>
          <cell r="L67">
            <v>21.5</v>
          </cell>
          <cell r="M67">
            <v>9.3000000000000007</v>
          </cell>
          <cell r="N67">
            <v>12.3</v>
          </cell>
          <cell r="O67">
            <v>20.2</v>
          </cell>
          <cell r="P67">
            <v>59.8</v>
          </cell>
          <cell r="Q67">
            <v>10</v>
          </cell>
          <cell r="R67">
            <v>14.2</v>
          </cell>
          <cell r="S67">
            <v>11.6</v>
          </cell>
          <cell r="T67">
            <v>11.6</v>
          </cell>
          <cell r="U67">
            <v>8.6</v>
          </cell>
          <cell r="V67">
            <v>10.853999999999999</v>
          </cell>
          <cell r="W67">
            <v>7.1260000000000003</v>
          </cell>
          <cell r="X67">
            <v>7.4770000000000003</v>
          </cell>
          <cell r="Y67">
            <v>4.9160000000000004</v>
          </cell>
          <cell r="Z67">
            <v>9.0790000000000006</v>
          </cell>
          <cell r="AA67">
            <v>8.9019999999999992</v>
          </cell>
          <cell r="AB67">
            <v>6.3209999999999997</v>
          </cell>
          <cell r="AC67">
            <v>5.8620000000000001</v>
          </cell>
          <cell r="AD67">
            <v>9.2240000000000002</v>
          </cell>
          <cell r="AE67">
            <v>8.5739999999999998</v>
          </cell>
          <cell r="AF67">
            <v>5.7939999999999996</v>
          </cell>
          <cell r="AG67">
            <v>8.74</v>
          </cell>
          <cell r="AH67">
            <v>9.4060000000000006</v>
          </cell>
          <cell r="AI67">
            <v>-0.28399999999999997</v>
          </cell>
          <cell r="AJ67">
            <v>5.3959999999999999</v>
          </cell>
          <cell r="AK67">
            <v>6.2</v>
          </cell>
          <cell r="AL67">
            <v>4.9930000000000003</v>
          </cell>
          <cell r="AM67">
            <v>4.5</v>
          </cell>
          <cell r="AN67">
            <v>4.2</v>
          </cell>
          <cell r="AO67">
            <v>4</v>
          </cell>
          <cell r="AP67">
            <v>4</v>
          </cell>
          <cell r="AQ67">
            <v>4</v>
          </cell>
          <cell r="AR67">
            <v>10.426681818181818</v>
          </cell>
        </row>
        <row r="68">
          <cell r="A68" t="str">
            <v>Guinea</v>
          </cell>
          <cell r="B68" t="str">
            <v>Inflation, end of period consumer prices</v>
          </cell>
          <cell r="C68" t="str">
            <v>Percent change</v>
          </cell>
          <cell r="E68" t="str">
            <v>See notes for:  Inflation, end of period consumer prices (Index).</v>
          </cell>
          <cell r="F68" t="str">
            <v>n/a</v>
          </cell>
          <cell r="G68" t="str">
            <v>n/a</v>
          </cell>
          <cell r="H68" t="str">
            <v>n/a</v>
          </cell>
          <cell r="I68" t="str">
            <v>n/a</v>
          </cell>
          <cell r="J68" t="str">
            <v>n/a</v>
          </cell>
          <cell r="K68" t="str">
            <v>n/a</v>
          </cell>
          <cell r="L68" t="str">
            <v>n/a</v>
          </cell>
          <cell r="M68">
            <v>33.654000000000003</v>
          </cell>
          <cell r="N68">
            <v>26.259</v>
          </cell>
          <cell r="O68">
            <v>26.068000000000001</v>
          </cell>
          <cell r="P68">
            <v>27.331</v>
          </cell>
          <cell r="Q68">
            <v>12.233000000000001</v>
          </cell>
          <cell r="R68">
            <v>16.100000000000001</v>
          </cell>
          <cell r="S68">
            <v>4.9960000000000004</v>
          </cell>
          <cell r="T68">
            <v>2.5430000000000001</v>
          </cell>
          <cell r="U68">
            <v>5.2</v>
          </cell>
          <cell r="V68">
            <v>2.0529999999999999</v>
          </cell>
          <cell r="W68">
            <v>5.2910000000000004</v>
          </cell>
          <cell r="X68">
            <v>4.5289999999999999</v>
          </cell>
          <cell r="Y68">
            <v>6.1609999999999996</v>
          </cell>
          <cell r="Z68">
            <v>7.2069999999999999</v>
          </cell>
          <cell r="AA68">
            <v>1.1299999999999999</v>
          </cell>
          <cell r="AB68">
            <v>6.1180000000000003</v>
          </cell>
          <cell r="AC68">
            <v>12.093999999999999</v>
          </cell>
          <cell r="AD68">
            <v>27.643999999999998</v>
          </cell>
          <cell r="AE68">
            <v>29.663</v>
          </cell>
          <cell r="AF68">
            <v>39.131999999999998</v>
          </cell>
          <cell r="AG68">
            <v>12.821999999999999</v>
          </cell>
          <cell r="AH68">
            <v>13.504</v>
          </cell>
          <cell r="AI68">
            <v>7.899</v>
          </cell>
          <cell r="AJ68">
            <v>20.803000000000001</v>
          </cell>
          <cell r="AK68">
            <v>20.5</v>
          </cell>
          <cell r="AL68">
            <v>12</v>
          </cell>
          <cell r="AM68">
            <v>8.7309999999999999</v>
          </cell>
          <cell r="AN68">
            <v>6.1680000000000001</v>
          </cell>
          <cell r="AO68">
            <v>5.915</v>
          </cell>
          <cell r="AP68">
            <v>5.915</v>
          </cell>
          <cell r="AQ68">
            <v>5.915</v>
          </cell>
          <cell r="AR68">
            <v>12.952409090909089</v>
          </cell>
        </row>
        <row r="69">
          <cell r="A69" t="str">
            <v>Guinea-Bissau</v>
          </cell>
          <cell r="B69" t="str">
            <v>Inflation, end of period consumer prices</v>
          </cell>
          <cell r="C69" t="str">
            <v>Percent change</v>
          </cell>
          <cell r="E69" t="str">
            <v>See notes for:  Inflation, end of period consumer prices (Index).</v>
          </cell>
          <cell r="F69" t="str">
            <v>n/a</v>
          </cell>
          <cell r="G69">
            <v>27.04</v>
          </cell>
          <cell r="H69">
            <v>20.184000000000001</v>
          </cell>
          <cell r="I69">
            <v>46.25</v>
          </cell>
          <cell r="J69">
            <v>94.641999999999996</v>
          </cell>
          <cell r="K69">
            <v>54.100999999999999</v>
          </cell>
          <cell r="L69">
            <v>78.516999999999996</v>
          </cell>
          <cell r="M69">
            <v>76.887</v>
          </cell>
          <cell r="N69">
            <v>50.32</v>
          </cell>
          <cell r="O69">
            <v>66.838999999999999</v>
          </cell>
          <cell r="P69">
            <v>32.137999999999998</v>
          </cell>
          <cell r="Q69">
            <v>60.098999999999997</v>
          </cell>
          <cell r="R69">
            <v>86.697000000000003</v>
          </cell>
          <cell r="S69">
            <v>30.7</v>
          </cell>
          <cell r="T69">
            <v>19.277000000000001</v>
          </cell>
          <cell r="U69">
            <v>49.698</v>
          </cell>
          <cell r="V69">
            <v>65.620999999999995</v>
          </cell>
          <cell r="W69">
            <v>16.738</v>
          </cell>
          <cell r="X69">
            <v>7.8780000000000001</v>
          </cell>
          <cell r="Y69">
            <v>-7.9</v>
          </cell>
          <cell r="Z69">
            <v>16.684000000000001</v>
          </cell>
          <cell r="AA69">
            <v>-1.8879999999999999</v>
          </cell>
          <cell r="AB69">
            <v>2.5190000000000001</v>
          </cell>
          <cell r="AC69">
            <v>0.72699999999999998</v>
          </cell>
          <cell r="AD69">
            <v>2.887</v>
          </cell>
          <cell r="AE69">
            <v>-1.026</v>
          </cell>
          <cell r="AF69">
            <v>3.1970000000000001</v>
          </cell>
          <cell r="AG69">
            <v>9.2929999999999993</v>
          </cell>
          <cell r="AH69">
            <v>8.68</v>
          </cell>
          <cell r="AI69">
            <v>-6.3570000000000002</v>
          </cell>
          <cell r="AJ69">
            <v>5.7030000000000003</v>
          </cell>
          <cell r="AK69">
            <v>3.35</v>
          </cell>
          <cell r="AL69">
            <v>2.1</v>
          </cell>
          <cell r="AM69">
            <v>1.7</v>
          </cell>
          <cell r="AN69">
            <v>2</v>
          </cell>
          <cell r="AO69">
            <v>2</v>
          </cell>
          <cell r="AP69">
            <v>2</v>
          </cell>
          <cell r="AQ69">
            <v>2</v>
          </cell>
          <cell r="AR69">
            <v>18.396136363636362</v>
          </cell>
        </row>
        <row r="70">
          <cell r="A70" t="str">
            <v>Guyana</v>
          </cell>
          <cell r="B70" t="str">
            <v>Inflation, end of period consumer prices</v>
          </cell>
          <cell r="C70" t="str">
            <v>Percent change</v>
          </cell>
          <cell r="E70" t="str">
            <v>See notes for:  Inflation, end of period consumer prices (Index).</v>
          </cell>
          <cell r="F70">
            <v>8.4870000000000001</v>
          </cell>
          <cell r="G70">
            <v>29.010999999999999</v>
          </cell>
          <cell r="H70">
            <v>19.315000000000001</v>
          </cell>
          <cell r="I70">
            <v>11.176</v>
          </cell>
          <cell r="J70">
            <v>28.085000000000001</v>
          </cell>
          <cell r="K70">
            <v>7.6669999999999998</v>
          </cell>
          <cell r="L70">
            <v>6.6139999999999999</v>
          </cell>
          <cell r="M70">
            <v>34.561999999999998</v>
          </cell>
          <cell r="N70">
            <v>36.295000000000002</v>
          </cell>
          <cell r="O70">
            <v>104.3</v>
          </cell>
          <cell r="P70">
            <v>75.3</v>
          </cell>
          <cell r="Q70">
            <v>79</v>
          </cell>
          <cell r="R70">
            <v>12.5</v>
          </cell>
          <cell r="S70">
            <v>6.8</v>
          </cell>
          <cell r="T70">
            <v>16.094999999999999</v>
          </cell>
          <cell r="U70">
            <v>8.1059999999999999</v>
          </cell>
          <cell r="V70">
            <v>4.4850000000000003</v>
          </cell>
          <cell r="W70">
            <v>4.1529999999999996</v>
          </cell>
          <cell r="X70">
            <v>4.7699999999999996</v>
          </cell>
          <cell r="Y70">
            <v>8.6219999999999999</v>
          </cell>
          <cell r="Z70">
            <v>5.8639999999999999</v>
          </cell>
          <cell r="AA70">
            <v>1.502</v>
          </cell>
          <cell r="AB70">
            <v>6.0890000000000004</v>
          </cell>
          <cell r="AC70">
            <v>5.0140000000000002</v>
          </cell>
          <cell r="AD70">
            <v>5.4569999999999999</v>
          </cell>
          <cell r="AE70">
            <v>8.2789999999999999</v>
          </cell>
          <cell r="AF70">
            <v>4.1630000000000003</v>
          </cell>
          <cell r="AG70">
            <v>14.032999999999999</v>
          </cell>
          <cell r="AH70">
            <v>6.37</v>
          </cell>
          <cell r="AI70">
            <v>3.65</v>
          </cell>
          <cell r="AJ70">
            <v>4.45</v>
          </cell>
          <cell r="AK70">
            <v>6.1589999999999998</v>
          </cell>
          <cell r="AL70">
            <v>4.907</v>
          </cell>
          <cell r="AM70">
            <v>6.1680000000000001</v>
          </cell>
          <cell r="AN70">
            <v>5.2210000000000001</v>
          </cell>
          <cell r="AO70">
            <v>5.851</v>
          </cell>
          <cell r="AP70">
            <v>5.3470000000000004</v>
          </cell>
          <cell r="AQ70">
            <v>5.3470000000000004</v>
          </cell>
          <cell r="AR70">
            <v>13.220954545454545</v>
          </cell>
        </row>
        <row r="71">
          <cell r="A71" t="str">
            <v>Haiti</v>
          </cell>
          <cell r="B71" t="str">
            <v>Inflation, end of period consumer prices</v>
          </cell>
          <cell r="C71" t="str">
            <v>Percent change</v>
          </cell>
          <cell r="E71" t="str">
            <v>See notes for:  Inflation, end of period consumer prices (Index).</v>
          </cell>
          <cell r="F71" t="str">
            <v>n/a</v>
          </cell>
          <cell r="G71" t="str">
            <v>n/a</v>
          </cell>
          <cell r="H71">
            <v>4.8570000000000002</v>
          </cell>
          <cell r="I71">
            <v>11.249000000000001</v>
          </cell>
          <cell r="J71">
            <v>5.4279999999999999</v>
          </cell>
          <cell r="K71">
            <v>17.419</v>
          </cell>
          <cell r="L71">
            <v>-11.351000000000001</v>
          </cell>
          <cell r="M71">
            <v>-4.133</v>
          </cell>
          <cell r="N71">
            <v>8.6219999999999999</v>
          </cell>
          <cell r="O71">
            <v>10.865</v>
          </cell>
          <cell r="P71">
            <v>26.114999999999998</v>
          </cell>
          <cell r="Q71">
            <v>13.760999999999999</v>
          </cell>
          <cell r="R71">
            <v>15.180999999999999</v>
          </cell>
          <cell r="S71">
            <v>27.681000000000001</v>
          </cell>
          <cell r="T71">
            <v>41.975999999999999</v>
          </cell>
          <cell r="U71">
            <v>18.2</v>
          </cell>
          <cell r="V71">
            <v>17.015000000000001</v>
          </cell>
          <cell r="W71">
            <v>16.95</v>
          </cell>
          <cell r="X71">
            <v>8.2680000000000007</v>
          </cell>
          <cell r="Y71">
            <v>9.9209999999999994</v>
          </cell>
          <cell r="Z71">
            <v>15.317</v>
          </cell>
          <cell r="AA71">
            <v>11.497999999999999</v>
          </cell>
          <cell r="AB71">
            <v>11.372999999999999</v>
          </cell>
          <cell r="AC71">
            <v>37.780999999999999</v>
          </cell>
          <cell r="AD71">
            <v>21.684000000000001</v>
          </cell>
          <cell r="AE71">
            <v>14.843999999999999</v>
          </cell>
          <cell r="AF71">
            <v>12.414999999999999</v>
          </cell>
          <cell r="AG71">
            <v>7.867</v>
          </cell>
          <cell r="AH71">
            <v>19.838000000000001</v>
          </cell>
          <cell r="AI71">
            <v>-4.657</v>
          </cell>
          <cell r="AJ71">
            <v>4.6509999999999998</v>
          </cell>
          <cell r="AK71">
            <v>10.375</v>
          </cell>
          <cell r="AL71">
            <v>8.0489999999999995</v>
          </cell>
          <cell r="AM71">
            <v>4.8789999999999996</v>
          </cell>
          <cell r="AN71">
            <v>4.4690000000000003</v>
          </cell>
          <cell r="AO71">
            <v>3.9079999999999999</v>
          </cell>
          <cell r="AP71">
            <v>3.66</v>
          </cell>
          <cell r="AQ71">
            <v>3.165</v>
          </cell>
          <cell r="AR71">
            <v>16.275181818181821</v>
          </cell>
        </row>
        <row r="72">
          <cell r="A72" t="str">
            <v>Honduras</v>
          </cell>
          <cell r="B72" t="str">
            <v>Inflation, end of period consumer prices</v>
          </cell>
          <cell r="C72" t="str">
            <v>Percent change</v>
          </cell>
          <cell r="E72" t="str">
            <v>See notes for:  Inflation, end of period consumer prices (Index).</v>
          </cell>
          <cell r="F72">
            <v>11.515000000000001</v>
          </cell>
          <cell r="G72">
            <v>9.1509999999999998</v>
          </cell>
          <cell r="H72">
            <v>8.7859999999999996</v>
          </cell>
          <cell r="I72">
            <v>7.83</v>
          </cell>
          <cell r="J72">
            <v>3.6589999999999998</v>
          </cell>
          <cell r="K72">
            <v>4.2469999999999999</v>
          </cell>
          <cell r="L72">
            <v>3.1749999999999998</v>
          </cell>
          <cell r="M72">
            <v>2.923</v>
          </cell>
          <cell r="N72">
            <v>6.726</v>
          </cell>
          <cell r="O72">
            <v>11.391</v>
          </cell>
          <cell r="P72">
            <v>36.420999999999999</v>
          </cell>
          <cell r="Q72">
            <v>21.382000000000001</v>
          </cell>
          <cell r="R72">
            <v>6.5049999999999999</v>
          </cell>
          <cell r="S72">
            <v>13.047000000000001</v>
          </cell>
          <cell r="T72">
            <v>28.905000000000001</v>
          </cell>
          <cell r="U72">
            <v>26.794</v>
          </cell>
          <cell r="V72">
            <v>25.312000000000001</v>
          </cell>
          <cell r="W72">
            <v>12.778</v>
          </cell>
          <cell r="X72">
            <v>15.644</v>
          </cell>
          <cell r="Y72">
            <v>10.888</v>
          </cell>
          <cell r="Z72">
            <v>10.1</v>
          </cell>
          <cell r="AA72">
            <v>8.81</v>
          </cell>
          <cell r="AB72">
            <v>8.0969999999999995</v>
          </cell>
          <cell r="AC72">
            <v>6.7949999999999999</v>
          </cell>
          <cell r="AD72">
            <v>9.1829999999999998</v>
          </cell>
          <cell r="AE72">
            <v>7.7480000000000002</v>
          </cell>
          <cell r="AF72">
            <v>5.2859999999999996</v>
          </cell>
          <cell r="AG72">
            <v>8.8729999999999993</v>
          </cell>
          <cell r="AH72">
            <v>10.831</v>
          </cell>
          <cell r="AI72">
            <v>2.9510000000000001</v>
          </cell>
          <cell r="AJ72">
            <v>6.4850000000000003</v>
          </cell>
          <cell r="AK72">
            <v>5.6050000000000004</v>
          </cell>
          <cell r="AL72">
            <v>6.3</v>
          </cell>
          <cell r="AM72">
            <v>6.2359999999999998</v>
          </cell>
          <cell r="AN72">
            <v>6.1390000000000002</v>
          </cell>
          <cell r="AO72">
            <v>6</v>
          </cell>
          <cell r="AP72">
            <v>6</v>
          </cell>
          <cell r="AQ72">
            <v>6.0410000000000004</v>
          </cell>
          <cell r="AR72">
            <v>13.110909090909093</v>
          </cell>
        </row>
        <row r="73">
          <cell r="A73" t="str">
            <v>Hong Kong SAR</v>
          </cell>
          <cell r="B73" t="str">
            <v>Inflation, end of period consumer prices</v>
          </cell>
          <cell r="C73" t="str">
            <v>Percent change</v>
          </cell>
          <cell r="E73" t="str">
            <v>See notes for:  Inflation, end of period consumer prices (Index).</v>
          </cell>
          <cell r="F73" t="str">
            <v>n/a</v>
          </cell>
          <cell r="G73" t="str">
            <v>n/a</v>
          </cell>
          <cell r="H73">
            <v>10.029</v>
          </cell>
          <cell r="I73">
            <v>10.992000000000001</v>
          </cell>
          <cell r="J73">
            <v>5.3140000000000001</v>
          </cell>
          <cell r="K73">
            <v>3.2109999999999999</v>
          </cell>
          <cell r="L73">
            <v>4.2220000000000004</v>
          </cell>
          <cell r="M73">
            <v>7.4630000000000001</v>
          </cell>
          <cell r="N73">
            <v>8.1349999999999998</v>
          </cell>
          <cell r="O73">
            <v>10.092000000000001</v>
          </cell>
          <cell r="P73">
            <v>11.5</v>
          </cell>
          <cell r="Q73">
            <v>9.8650000000000002</v>
          </cell>
          <cell r="R73">
            <v>9.66</v>
          </cell>
          <cell r="S73">
            <v>8.9329999999999998</v>
          </cell>
          <cell r="T73">
            <v>9.5670000000000002</v>
          </cell>
          <cell r="U73">
            <v>6.9649999999999999</v>
          </cell>
          <cell r="V73">
            <v>6.7060000000000004</v>
          </cell>
          <cell r="W73">
            <v>5.1909999999999998</v>
          </cell>
          <cell r="X73">
            <v>-1.645</v>
          </cell>
          <cell r="Y73">
            <v>-4.0490000000000004</v>
          </cell>
          <cell r="Z73">
            <v>-2.11</v>
          </cell>
          <cell r="AA73">
            <v>-3.5449999999999999</v>
          </cell>
          <cell r="AB73">
            <v>-1.514</v>
          </cell>
          <cell r="AC73">
            <v>-1.8660000000000001</v>
          </cell>
          <cell r="AD73">
            <v>0.33600000000000002</v>
          </cell>
          <cell r="AE73">
            <v>1.3380000000000001</v>
          </cell>
          <cell r="AF73">
            <v>2.31</v>
          </cell>
          <cell r="AG73">
            <v>3.7629999999999999</v>
          </cell>
          <cell r="AH73">
            <v>2.073</v>
          </cell>
          <cell r="AI73">
            <v>1.5229999999999999</v>
          </cell>
          <cell r="AJ73">
            <v>2.9</v>
          </cell>
          <cell r="AK73">
            <v>5.734</v>
          </cell>
          <cell r="AL73">
            <v>3.8</v>
          </cell>
          <cell r="AM73">
            <v>3</v>
          </cell>
          <cell r="AN73">
            <v>3</v>
          </cell>
          <cell r="AO73">
            <v>3</v>
          </cell>
          <cell r="AP73">
            <v>3</v>
          </cell>
          <cell r="AQ73">
            <v>3</v>
          </cell>
          <cell r="AR73">
            <v>3.3470454545454547</v>
          </cell>
        </row>
        <row r="74">
          <cell r="A74" t="str">
            <v>Hungary</v>
          </cell>
          <cell r="B74" t="str">
            <v>Inflation, end of period consumer prices</v>
          </cell>
          <cell r="C74" t="str">
            <v>Percent change</v>
          </cell>
          <cell r="E74" t="str">
            <v>See notes for:  Inflation, end of period consumer prices (Index).</v>
          </cell>
          <cell r="F74" t="str">
            <v>n/a</v>
          </cell>
          <cell r="G74" t="str">
            <v>n/a</v>
          </cell>
          <cell r="H74" t="str">
            <v>n/a</v>
          </cell>
          <cell r="I74" t="str">
            <v>n/a</v>
          </cell>
          <cell r="J74" t="str">
            <v>n/a</v>
          </cell>
          <cell r="K74" t="str">
            <v>n/a</v>
          </cell>
          <cell r="L74" t="str">
            <v>n/a</v>
          </cell>
          <cell r="M74" t="str">
            <v>n/a</v>
          </cell>
          <cell r="N74" t="str">
            <v>n/a</v>
          </cell>
          <cell r="O74">
            <v>18.100000000000001</v>
          </cell>
          <cell r="P74">
            <v>33.4</v>
          </cell>
          <cell r="Q74">
            <v>32.200000000000003</v>
          </cell>
          <cell r="R74">
            <v>21.6</v>
          </cell>
          <cell r="S74">
            <v>21.1</v>
          </cell>
          <cell r="T74">
            <v>21.2</v>
          </cell>
          <cell r="U74">
            <v>28.3</v>
          </cell>
          <cell r="V74">
            <v>19.762</v>
          </cell>
          <cell r="W74">
            <v>18.411000000000001</v>
          </cell>
          <cell r="X74">
            <v>10.257999999999999</v>
          </cell>
          <cell r="Y74">
            <v>11.234999999999999</v>
          </cell>
          <cell r="Z74">
            <v>10.1</v>
          </cell>
          <cell r="AA74">
            <v>6.7850000000000001</v>
          </cell>
          <cell r="AB74">
            <v>4.8140000000000001</v>
          </cell>
          <cell r="AC74">
            <v>5.6989999999999998</v>
          </cell>
          <cell r="AD74">
            <v>5.5010000000000003</v>
          </cell>
          <cell r="AE74">
            <v>3.3</v>
          </cell>
          <cell r="AF74">
            <v>6.5</v>
          </cell>
          <cell r="AG74">
            <v>7.3979999999999997</v>
          </cell>
          <cell r="AH74">
            <v>3.5019999999999998</v>
          </cell>
          <cell r="AI74">
            <v>5.56</v>
          </cell>
          <cell r="AJ74">
            <v>4.6500000000000004</v>
          </cell>
          <cell r="AK74">
            <v>4.0999999999999996</v>
          </cell>
          <cell r="AL74">
            <v>5</v>
          </cell>
          <cell r="AM74">
            <v>3.2</v>
          </cell>
          <cell r="AN74">
            <v>3</v>
          </cell>
          <cell r="AO74">
            <v>3</v>
          </cell>
          <cell r="AP74">
            <v>3</v>
          </cell>
          <cell r="AQ74">
            <v>3</v>
          </cell>
          <cell r="AR74">
            <v>12.971590909090912</v>
          </cell>
        </row>
        <row r="75">
          <cell r="A75" t="str">
            <v>Iceland</v>
          </cell>
          <cell r="B75" t="str">
            <v>Inflation, end of period consumer prices</v>
          </cell>
          <cell r="C75" t="str">
            <v>Percent change</v>
          </cell>
          <cell r="E75" t="str">
            <v>See notes for:  Inflation, end of period consumer prices (Index).</v>
          </cell>
          <cell r="F75">
            <v>55.701000000000001</v>
          </cell>
          <cell r="G75">
            <v>49.29</v>
          </cell>
          <cell r="H75">
            <v>59.866</v>
          </cell>
          <cell r="I75">
            <v>76.644999999999996</v>
          </cell>
          <cell r="J75">
            <v>18.815999999999999</v>
          </cell>
          <cell r="K75">
            <v>35.936</v>
          </cell>
          <cell r="L75">
            <v>13.507</v>
          </cell>
          <cell r="M75">
            <v>24.44</v>
          </cell>
          <cell r="N75">
            <v>20.606999999999999</v>
          </cell>
          <cell r="O75">
            <v>25.202999999999999</v>
          </cell>
          <cell r="P75">
            <v>7.2149999999999999</v>
          </cell>
          <cell r="Q75">
            <v>7.5369999999999999</v>
          </cell>
          <cell r="R75">
            <v>1.502</v>
          </cell>
          <cell r="S75">
            <v>4.7469999999999999</v>
          </cell>
          <cell r="T75">
            <v>0.53</v>
          </cell>
          <cell r="U75">
            <v>1.9910000000000001</v>
          </cell>
          <cell r="V75">
            <v>2.0670000000000002</v>
          </cell>
          <cell r="W75">
            <v>2.0249999999999999</v>
          </cell>
          <cell r="X75">
            <v>1.268</v>
          </cell>
          <cell r="Y75">
            <v>5.6070000000000002</v>
          </cell>
          <cell r="Z75">
            <v>4.1749999999999998</v>
          </cell>
          <cell r="AA75">
            <v>8.61</v>
          </cell>
          <cell r="AB75">
            <v>2.0049999999999999</v>
          </cell>
          <cell r="AC75">
            <v>2.7240000000000002</v>
          </cell>
          <cell r="AD75">
            <v>3.9129999999999998</v>
          </cell>
          <cell r="AE75">
            <v>4.1420000000000003</v>
          </cell>
          <cell r="AF75">
            <v>6.9509999999999996</v>
          </cell>
          <cell r="AG75">
            <v>5.86</v>
          </cell>
          <cell r="AH75">
            <v>18.132999999999999</v>
          </cell>
          <cell r="AI75">
            <v>7.5</v>
          </cell>
          <cell r="AJ75">
            <v>2.3969999999999998</v>
          </cell>
          <cell r="AK75">
            <v>5.5469999999999997</v>
          </cell>
          <cell r="AL75">
            <v>4.1420000000000003</v>
          </cell>
          <cell r="AM75">
            <v>2.887</v>
          </cell>
          <cell r="AN75">
            <v>2.403</v>
          </cell>
          <cell r="AO75">
            <v>2.5329999999999999</v>
          </cell>
          <cell r="AP75">
            <v>2.492</v>
          </cell>
          <cell r="AQ75">
            <v>2.5049999999999999</v>
          </cell>
          <cell r="AR75">
            <v>4.8384545454545451</v>
          </cell>
        </row>
        <row r="76">
          <cell r="A76" t="str">
            <v>India</v>
          </cell>
          <cell r="B76" t="str">
            <v>Inflation, end of period consumer prices</v>
          </cell>
          <cell r="C76" t="str">
            <v>Percent change</v>
          </cell>
          <cell r="E76" t="str">
            <v>See notes for:  Inflation, end of period consumer prices (Index).</v>
          </cell>
          <cell r="F76">
            <v>9.0909999999999993</v>
          </cell>
          <cell r="G76">
            <v>12.744999999999999</v>
          </cell>
          <cell r="H76">
            <v>8.0429999999999993</v>
          </cell>
          <cell r="I76">
            <v>12.475</v>
          </cell>
          <cell r="J76">
            <v>5.1879999999999997</v>
          </cell>
          <cell r="K76">
            <v>7.1429999999999998</v>
          </cell>
          <cell r="L76">
            <v>9.2059999999999995</v>
          </cell>
          <cell r="M76">
            <v>9.3019999999999996</v>
          </cell>
          <cell r="N76">
            <v>8.7769999999999992</v>
          </cell>
          <cell r="O76">
            <v>4.5430000000000001</v>
          </cell>
          <cell r="P76">
            <v>13.157999999999999</v>
          </cell>
          <cell r="Q76">
            <v>13.952999999999999</v>
          </cell>
          <cell r="R76">
            <v>8.1630000000000003</v>
          </cell>
          <cell r="S76">
            <v>7.5469999999999997</v>
          </cell>
          <cell r="T76">
            <v>8.7720000000000002</v>
          </cell>
          <cell r="U76">
            <v>11.29</v>
          </cell>
          <cell r="V76">
            <v>10.145</v>
          </cell>
          <cell r="W76">
            <v>5.2629999999999999</v>
          </cell>
          <cell r="X76">
            <v>16.25</v>
          </cell>
          <cell r="Y76">
            <v>0</v>
          </cell>
          <cell r="Z76">
            <v>3.226</v>
          </cell>
          <cell r="AA76">
            <v>5.2080000000000002</v>
          </cell>
          <cell r="AB76">
            <v>3.96</v>
          </cell>
          <cell r="AC76">
            <v>2.8570000000000002</v>
          </cell>
          <cell r="AD76">
            <v>4.63</v>
          </cell>
          <cell r="AE76">
            <v>5.31</v>
          </cell>
          <cell r="AF76">
            <v>6.7229999999999999</v>
          </cell>
          <cell r="AG76">
            <v>5.5119999999999996</v>
          </cell>
          <cell r="AH76">
            <v>9.7010000000000005</v>
          </cell>
          <cell r="AI76">
            <v>14.965999999999999</v>
          </cell>
          <cell r="AJ76">
            <v>9.4670000000000005</v>
          </cell>
          <cell r="AK76">
            <v>6.63</v>
          </cell>
          <cell r="AL76">
            <v>8.5489999999999995</v>
          </cell>
          <cell r="AM76">
            <v>6.2839999999999998</v>
          </cell>
          <cell r="AN76">
            <v>5.32</v>
          </cell>
          <cell r="AO76">
            <v>4.4610000000000003</v>
          </cell>
          <cell r="AP76">
            <v>4.032</v>
          </cell>
          <cell r="AQ76">
            <v>4.0330000000000004</v>
          </cell>
          <cell r="AR76">
            <v>7.8514090909090903</v>
          </cell>
        </row>
        <row r="77">
          <cell r="A77" t="str">
            <v>Indonesia</v>
          </cell>
          <cell r="B77" t="str">
            <v>Inflation, end of period consumer prices</v>
          </cell>
          <cell r="C77" t="str">
            <v>Percent change</v>
          </cell>
          <cell r="E77" t="str">
            <v>See notes for:  Inflation, end of period consumer prices (Index).</v>
          </cell>
          <cell r="F77">
            <v>17.111000000000001</v>
          </cell>
          <cell r="G77">
            <v>7.3230000000000004</v>
          </cell>
          <cell r="H77">
            <v>10.026999999999999</v>
          </cell>
          <cell r="I77">
            <v>11.968999999999999</v>
          </cell>
          <cell r="J77">
            <v>9.0619999999999994</v>
          </cell>
          <cell r="K77">
            <v>4.3769999999999998</v>
          </cell>
          <cell r="L77">
            <v>9.1539999999999999</v>
          </cell>
          <cell r="M77">
            <v>9.2490000000000006</v>
          </cell>
          <cell r="N77">
            <v>5.5910000000000002</v>
          </cell>
          <cell r="O77">
            <v>6.1130000000000004</v>
          </cell>
          <cell r="P77">
            <v>9.9329999999999998</v>
          </cell>
          <cell r="Q77">
            <v>9.9329999999999998</v>
          </cell>
          <cell r="R77">
            <v>5.0389999999999997</v>
          </cell>
          <cell r="S77">
            <v>10.179</v>
          </cell>
          <cell r="T77">
            <v>9.6349999999999998</v>
          </cell>
          <cell r="U77">
            <v>8.984</v>
          </cell>
          <cell r="V77">
            <v>6.4409999999999998</v>
          </cell>
          <cell r="W77">
            <v>10.268000000000001</v>
          </cell>
          <cell r="X77">
            <v>77.537999999999997</v>
          </cell>
          <cell r="Y77">
            <v>2.0049999999999999</v>
          </cell>
          <cell r="Z77">
            <v>9.3460000000000001</v>
          </cell>
          <cell r="AA77">
            <v>12.548999999999999</v>
          </cell>
          <cell r="AB77">
            <v>9.8569999999999993</v>
          </cell>
          <cell r="AC77">
            <v>5.1609999999999996</v>
          </cell>
          <cell r="AD77">
            <v>6.4009999999999998</v>
          </cell>
          <cell r="AE77">
            <v>17.114000000000001</v>
          </cell>
          <cell r="AF77">
            <v>6.5979999999999999</v>
          </cell>
          <cell r="AG77">
            <v>6.0460000000000003</v>
          </cell>
          <cell r="AH77">
            <v>11.061</v>
          </cell>
          <cell r="AI77">
            <v>2.7839999999999998</v>
          </cell>
          <cell r="AJ77">
            <v>6.9550000000000001</v>
          </cell>
          <cell r="AK77">
            <v>3.7869999999999999</v>
          </cell>
          <cell r="AL77">
            <v>7.4649999999999999</v>
          </cell>
          <cell r="AM77">
            <v>5.1539999999999999</v>
          </cell>
          <cell r="AN77">
            <v>4.7149999999999999</v>
          </cell>
          <cell r="AO77">
            <v>4.5129999999999999</v>
          </cell>
          <cell r="AP77">
            <v>4.1520000000000001</v>
          </cell>
          <cell r="AQ77">
            <v>3.992</v>
          </cell>
          <cell r="AR77">
            <v>11.25518181818182</v>
          </cell>
        </row>
        <row r="78">
          <cell r="A78" t="str">
            <v>Iran</v>
          </cell>
          <cell r="B78" t="str">
            <v>Inflation, end of period consumer prices</v>
          </cell>
          <cell r="C78" t="str">
            <v>Percent change</v>
          </cell>
          <cell r="E78" t="str">
            <v>See notes for:  Inflation, end of period consumer prices (Index).</v>
          </cell>
          <cell r="F78" t="str">
            <v>n/a</v>
          </cell>
          <cell r="G78" t="str">
            <v>n/a</v>
          </cell>
          <cell r="H78" t="str">
            <v>n/a</v>
          </cell>
          <cell r="I78" t="str">
            <v>n/a</v>
          </cell>
          <cell r="J78" t="str">
            <v>n/a</v>
          </cell>
          <cell r="K78" t="str">
            <v>n/a</v>
          </cell>
          <cell r="L78" t="str">
            <v>n/a</v>
          </cell>
          <cell r="M78" t="str">
            <v>n/a</v>
          </cell>
          <cell r="N78" t="str">
            <v>n/a</v>
          </cell>
          <cell r="O78" t="str">
            <v>n/a</v>
          </cell>
          <cell r="P78">
            <v>14.662000000000001</v>
          </cell>
          <cell r="Q78">
            <v>22.484999999999999</v>
          </cell>
          <cell r="R78">
            <v>21.945</v>
          </cell>
          <cell r="S78">
            <v>26.434000000000001</v>
          </cell>
          <cell r="T78">
            <v>34.201999999999998</v>
          </cell>
          <cell r="U78">
            <v>36.518000000000001</v>
          </cell>
          <cell r="V78">
            <v>17.385999999999999</v>
          </cell>
          <cell r="W78">
            <v>19.3</v>
          </cell>
          <cell r="X78">
            <v>19.039000000000001</v>
          </cell>
          <cell r="Y78">
            <v>17.934999999999999</v>
          </cell>
          <cell r="Z78">
            <v>11.323</v>
          </cell>
          <cell r="AA78">
            <v>11.709</v>
          </cell>
          <cell r="AB78">
            <v>17.47</v>
          </cell>
          <cell r="AC78">
            <v>13.925000000000001</v>
          </cell>
          <cell r="AD78">
            <v>16.693000000000001</v>
          </cell>
          <cell r="AE78">
            <v>10.169</v>
          </cell>
          <cell r="AF78">
            <v>15.313000000000001</v>
          </cell>
          <cell r="AG78">
            <v>22.5</v>
          </cell>
          <cell r="AH78">
            <v>17.8</v>
          </cell>
          <cell r="AI78">
            <v>10.4</v>
          </cell>
          <cell r="AJ78">
            <v>19.899999999999999</v>
          </cell>
          <cell r="AK78">
            <v>19.600000000000001</v>
          </cell>
          <cell r="AL78">
            <v>18</v>
          </cell>
          <cell r="AM78">
            <v>18.2</v>
          </cell>
          <cell r="AN78">
            <v>15.5</v>
          </cell>
          <cell r="AO78">
            <v>15.7</v>
          </cell>
          <cell r="AP78">
            <v>15.7</v>
          </cell>
          <cell r="AQ78">
            <v>15.7</v>
          </cell>
          <cell r="AR78">
            <v>18.941272727272725</v>
          </cell>
        </row>
        <row r="79">
          <cell r="A79" t="str">
            <v>Iraq</v>
          </cell>
          <cell r="B79" t="str">
            <v>Inflation, end of period consumer prices</v>
          </cell>
          <cell r="C79" t="str">
            <v>Percent change</v>
          </cell>
          <cell r="E79" t="str">
            <v>See notes for:  Inflation, end of period consumer prices (Index).</v>
          </cell>
          <cell r="F79" t="str">
            <v>n/a</v>
          </cell>
          <cell r="G79" t="str">
            <v>n/a</v>
          </cell>
          <cell r="H79" t="str">
            <v>n/a</v>
          </cell>
          <cell r="I79" t="str">
            <v>n/a</v>
          </cell>
          <cell r="J79" t="str">
            <v>n/a</v>
          </cell>
          <cell r="K79" t="str">
            <v>n/a</v>
          </cell>
          <cell r="L79" t="str">
            <v>n/a</v>
          </cell>
          <cell r="M79" t="str">
            <v>n/a</v>
          </cell>
          <cell r="N79" t="str">
            <v>n/a</v>
          </cell>
          <cell r="O79" t="str">
            <v>n/a</v>
          </cell>
          <cell r="P79" t="str">
            <v>n/a</v>
          </cell>
          <cell r="Q79" t="str">
            <v>n/a</v>
          </cell>
          <cell r="R79" t="str">
            <v>n/a</v>
          </cell>
          <cell r="S79" t="str">
            <v>n/a</v>
          </cell>
          <cell r="T79" t="str">
            <v>n/a</v>
          </cell>
          <cell r="U79" t="str">
            <v>n/a</v>
          </cell>
          <cell r="V79" t="str">
            <v>n/a</v>
          </cell>
          <cell r="W79" t="str">
            <v>n/a</v>
          </cell>
          <cell r="X79" t="str">
            <v>n/a</v>
          </cell>
          <cell r="Y79" t="str">
            <v>n/a</v>
          </cell>
          <cell r="Z79" t="str">
            <v>n/a</v>
          </cell>
          <cell r="AA79" t="str">
            <v>n/a</v>
          </cell>
          <cell r="AB79" t="str">
            <v>n/a</v>
          </cell>
          <cell r="AC79" t="str">
            <v>n/a</v>
          </cell>
          <cell r="AD79" t="str">
            <v>n/a</v>
          </cell>
          <cell r="AE79" t="str">
            <v>n/a</v>
          </cell>
          <cell r="AF79">
            <v>64.825999999999993</v>
          </cell>
          <cell r="AG79">
            <v>4.67</v>
          </cell>
          <cell r="AH79">
            <v>6.7539999999999996</v>
          </cell>
          <cell r="AI79">
            <v>-4.415</v>
          </cell>
          <cell r="AJ79">
            <v>3.3119999999999998</v>
          </cell>
          <cell r="AK79">
            <v>6</v>
          </cell>
          <cell r="AL79">
            <v>7</v>
          </cell>
          <cell r="AM79">
            <v>6</v>
          </cell>
          <cell r="AN79">
            <v>4.5</v>
          </cell>
          <cell r="AO79">
            <v>4</v>
          </cell>
          <cell r="AP79">
            <v>4</v>
          </cell>
          <cell r="AQ79">
            <v>4</v>
          </cell>
          <cell r="AR79">
            <v>13.524499999999998</v>
          </cell>
        </row>
        <row r="80">
          <cell r="A80" t="str">
            <v>Ireland</v>
          </cell>
          <cell r="B80" t="str">
            <v>Inflation, end of period consumer prices</v>
          </cell>
          <cell r="C80" t="str">
            <v>Percent change</v>
          </cell>
          <cell r="E80" t="str">
            <v>See notes for:  Inflation, end of period consumer prices (Index).</v>
          </cell>
          <cell r="F80" t="str">
            <v>n/a</v>
          </cell>
          <cell r="G80" t="str">
            <v>n/a</v>
          </cell>
          <cell r="H80" t="str">
            <v>n/a</v>
          </cell>
          <cell r="I80" t="str">
            <v>n/a</v>
          </cell>
          <cell r="J80" t="str">
            <v>n/a</v>
          </cell>
          <cell r="K80" t="str">
            <v>n/a</v>
          </cell>
          <cell r="L80" t="str">
            <v>n/a</v>
          </cell>
          <cell r="M80" t="str">
            <v>n/a</v>
          </cell>
          <cell r="N80" t="str">
            <v>n/a</v>
          </cell>
          <cell r="O80" t="str">
            <v>n/a</v>
          </cell>
          <cell r="P80" t="str">
            <v>n/a</v>
          </cell>
          <cell r="Q80" t="str">
            <v>n/a</v>
          </cell>
          <cell r="R80" t="str">
            <v>n/a</v>
          </cell>
          <cell r="S80" t="str">
            <v>n/a</v>
          </cell>
          <cell r="T80" t="str">
            <v>n/a</v>
          </cell>
          <cell r="U80" t="str">
            <v>n/a</v>
          </cell>
          <cell r="V80" t="str">
            <v>n/a</v>
          </cell>
          <cell r="W80">
            <v>1.044</v>
          </cell>
          <cell r="X80">
            <v>2.1960000000000002</v>
          </cell>
          <cell r="Y80">
            <v>3.919</v>
          </cell>
          <cell r="Z80">
            <v>4.6230000000000002</v>
          </cell>
          <cell r="AA80">
            <v>4.3019999999999996</v>
          </cell>
          <cell r="AB80">
            <v>4.5709999999999997</v>
          </cell>
          <cell r="AC80">
            <v>2.9849999999999999</v>
          </cell>
          <cell r="AD80">
            <v>2.3809999999999998</v>
          </cell>
          <cell r="AE80">
            <v>1.921</v>
          </cell>
          <cell r="AF80">
            <v>2.976</v>
          </cell>
          <cell r="AG80">
            <v>3.1789999999999998</v>
          </cell>
          <cell r="AH80">
            <v>1.3069999999999999</v>
          </cell>
          <cell r="AI80">
            <v>-2.581</v>
          </cell>
          <cell r="AJ80">
            <v>-0.189</v>
          </cell>
          <cell r="AK80">
            <v>1.9019999999999999</v>
          </cell>
          <cell r="AL80">
            <v>1.4730000000000001</v>
          </cell>
          <cell r="AM80">
            <v>1.3220000000000001</v>
          </cell>
          <cell r="AN80">
            <v>1.5109999999999999</v>
          </cell>
          <cell r="AO80">
            <v>1.71</v>
          </cell>
          <cell r="AP80">
            <v>1.8120000000000001</v>
          </cell>
          <cell r="AQ80">
            <v>1.8320000000000001</v>
          </cell>
          <cell r="AR80">
            <v>2.3024</v>
          </cell>
        </row>
        <row r="81">
          <cell r="A81" t="str">
            <v>Israel</v>
          </cell>
          <cell r="B81" t="str">
            <v>Inflation, end of period consumer prices</v>
          </cell>
          <cell r="C81" t="str">
            <v>Percent change</v>
          </cell>
          <cell r="E81" t="str">
            <v>See notes for:  Inflation, end of period consumer prices (Index).</v>
          </cell>
          <cell r="F81">
            <v>188.57</v>
          </cell>
          <cell r="G81">
            <v>100</v>
          </cell>
          <cell r="H81">
            <v>100</v>
          </cell>
          <cell r="I81">
            <v>150</v>
          </cell>
          <cell r="J81">
            <v>470</v>
          </cell>
          <cell r="K81">
            <v>184.21100000000001</v>
          </cell>
          <cell r="L81">
            <v>19.753</v>
          </cell>
          <cell r="M81">
            <v>15.464</v>
          </cell>
          <cell r="N81">
            <v>16.963999999999999</v>
          </cell>
          <cell r="O81">
            <v>20.228999999999999</v>
          </cell>
          <cell r="P81">
            <v>17.46</v>
          </cell>
          <cell r="Q81">
            <v>18.338000000000001</v>
          </cell>
          <cell r="R81">
            <v>9.4429999999999996</v>
          </cell>
          <cell r="S81">
            <v>11.282999999999999</v>
          </cell>
          <cell r="T81">
            <v>14.314</v>
          </cell>
          <cell r="U81">
            <v>8.1739999999999995</v>
          </cell>
          <cell r="V81">
            <v>10.611000000000001</v>
          </cell>
          <cell r="W81">
            <v>6.9770000000000003</v>
          </cell>
          <cell r="X81">
            <v>8.6959999999999997</v>
          </cell>
          <cell r="Y81">
            <v>1.25</v>
          </cell>
          <cell r="Z81">
            <v>0</v>
          </cell>
          <cell r="AA81">
            <v>1.3580000000000001</v>
          </cell>
          <cell r="AB81">
            <v>6.6989999999999998</v>
          </cell>
          <cell r="AC81">
            <v>-1.9410000000000001</v>
          </cell>
          <cell r="AD81">
            <v>1.1639999999999999</v>
          </cell>
          <cell r="AE81">
            <v>2.4169999999999998</v>
          </cell>
          <cell r="AF81">
            <v>-0.112</v>
          </cell>
          <cell r="AG81">
            <v>3.375</v>
          </cell>
          <cell r="AH81">
            <v>3.8079999999999998</v>
          </cell>
          <cell r="AI81">
            <v>3.9830000000000001</v>
          </cell>
          <cell r="AJ81">
            <v>2.621</v>
          </cell>
          <cell r="AK81">
            <v>2.161</v>
          </cell>
          <cell r="AL81">
            <v>2.2890000000000001</v>
          </cell>
          <cell r="AM81">
            <v>2.0470000000000002</v>
          </cell>
          <cell r="AN81">
            <v>2.0470000000000002</v>
          </cell>
          <cell r="AO81">
            <v>2.0470000000000002</v>
          </cell>
          <cell r="AP81">
            <v>2.0470000000000002</v>
          </cell>
          <cell r="AQ81">
            <v>2.0470000000000002</v>
          </cell>
          <cell r="AR81">
            <v>6.003590909090911</v>
          </cell>
        </row>
        <row r="82">
          <cell r="A82" t="str">
            <v>Italy</v>
          </cell>
          <cell r="B82" t="str">
            <v>Inflation, end of period consumer prices</v>
          </cell>
          <cell r="C82" t="str">
            <v>Percent change</v>
          </cell>
          <cell r="E82" t="str">
            <v>See notes for:  Inflation, end of period consumer prices (Index).</v>
          </cell>
          <cell r="F82">
            <v>21.175000000000001</v>
          </cell>
          <cell r="G82">
            <v>19.507000000000001</v>
          </cell>
          <cell r="H82">
            <v>16.504000000000001</v>
          </cell>
          <cell r="I82">
            <v>14.672000000000001</v>
          </cell>
          <cell r="J82">
            <v>10.725</v>
          </cell>
          <cell r="K82">
            <v>9.2409999999999997</v>
          </cell>
          <cell r="L82">
            <v>5.85</v>
          </cell>
          <cell r="M82">
            <v>4.6920000000000002</v>
          </cell>
          <cell r="N82">
            <v>5.1020000000000003</v>
          </cell>
          <cell r="O82">
            <v>6.2640000000000002</v>
          </cell>
          <cell r="P82">
            <v>9.3089999999999993</v>
          </cell>
          <cell r="Q82">
            <v>5.6920000000000002</v>
          </cell>
          <cell r="R82">
            <v>4.6509999999999998</v>
          </cell>
          <cell r="S82">
            <v>4.444</v>
          </cell>
          <cell r="T82">
            <v>4.0309999999999997</v>
          </cell>
          <cell r="U82">
            <v>5.7050000000000001</v>
          </cell>
          <cell r="V82">
            <v>2.8639999999999999</v>
          </cell>
          <cell r="W82">
            <v>1.8160000000000001</v>
          </cell>
          <cell r="X82">
            <v>1.665</v>
          </cell>
          <cell r="Y82">
            <v>2.105</v>
          </cell>
          <cell r="Z82">
            <v>2.7490000000000001</v>
          </cell>
          <cell r="AA82">
            <v>2.23</v>
          </cell>
          <cell r="AB82">
            <v>2.944</v>
          </cell>
          <cell r="AC82">
            <v>2.5419999999999998</v>
          </cell>
          <cell r="AD82">
            <v>2.3759999999999999</v>
          </cell>
          <cell r="AE82">
            <v>2.1190000000000002</v>
          </cell>
          <cell r="AF82">
            <v>2.0750000000000002</v>
          </cell>
          <cell r="AG82">
            <v>2.8069999999999999</v>
          </cell>
          <cell r="AH82">
            <v>2.3540000000000001</v>
          </cell>
          <cell r="AI82">
            <v>1.1040000000000001</v>
          </cell>
          <cell r="AJ82">
            <v>2.093</v>
          </cell>
          <cell r="AK82">
            <v>3.6539999999999999</v>
          </cell>
          <cell r="AL82">
            <v>1.8180000000000001</v>
          </cell>
          <cell r="AM82">
            <v>0.84499999999999997</v>
          </cell>
          <cell r="AN82">
            <v>1.2</v>
          </cell>
          <cell r="AO82">
            <v>1.3</v>
          </cell>
          <cell r="AP82">
            <v>1.4</v>
          </cell>
          <cell r="AQ82">
            <v>1.5</v>
          </cell>
          <cell r="AR82">
            <v>3.242227272727273</v>
          </cell>
        </row>
        <row r="83">
          <cell r="A83" t="str">
            <v>Jamaica</v>
          </cell>
          <cell r="B83" t="str">
            <v>Inflation, end of period consumer prices</v>
          </cell>
          <cell r="C83" t="str">
            <v>Percent change</v>
          </cell>
          <cell r="E83" t="str">
            <v>See notes for:  Inflation, end of period consumer prices (Index).</v>
          </cell>
          <cell r="F83">
            <v>28.699000000000002</v>
          </cell>
          <cell r="G83">
            <v>4.7869999999999999</v>
          </cell>
          <cell r="H83">
            <v>7.0030000000000001</v>
          </cell>
          <cell r="I83">
            <v>16.657</v>
          </cell>
          <cell r="J83">
            <v>31.158000000000001</v>
          </cell>
          <cell r="K83">
            <v>23.114000000000001</v>
          </cell>
          <cell r="L83">
            <v>10.722</v>
          </cell>
          <cell r="M83">
            <v>8.3640000000000008</v>
          </cell>
          <cell r="N83">
            <v>8.5540000000000003</v>
          </cell>
          <cell r="O83">
            <v>17.177</v>
          </cell>
          <cell r="P83">
            <v>29.809000000000001</v>
          </cell>
          <cell r="Q83">
            <v>80.192999999999998</v>
          </cell>
          <cell r="R83">
            <v>40.200000000000003</v>
          </cell>
          <cell r="S83">
            <v>30.1</v>
          </cell>
          <cell r="T83">
            <v>26.8</v>
          </cell>
          <cell r="U83">
            <v>25.6</v>
          </cell>
          <cell r="V83">
            <v>15.8</v>
          </cell>
          <cell r="W83">
            <v>9.1669999999999998</v>
          </cell>
          <cell r="X83">
            <v>7.851</v>
          </cell>
          <cell r="Y83">
            <v>6.782</v>
          </cell>
          <cell r="Z83">
            <v>6.0590000000000002</v>
          </cell>
          <cell r="AA83">
            <v>8.5470000000000006</v>
          </cell>
          <cell r="AB83">
            <v>7.23</v>
          </cell>
          <cell r="AC83">
            <v>13.839</v>
          </cell>
          <cell r="AD83">
            <v>13.712</v>
          </cell>
          <cell r="AE83">
            <v>12.558</v>
          </cell>
          <cell r="AF83">
            <v>5.6520000000000001</v>
          </cell>
          <cell r="AG83">
            <v>16.846</v>
          </cell>
          <cell r="AH83">
            <v>16.821000000000002</v>
          </cell>
          <cell r="AI83">
            <v>10.183</v>
          </cell>
          <cell r="AJ83">
            <v>11.773</v>
          </cell>
          <cell r="AK83">
            <v>6.008</v>
          </cell>
          <cell r="AL83">
            <v>6.9219999999999997</v>
          </cell>
          <cell r="AM83">
            <v>6.4980000000000002</v>
          </cell>
          <cell r="AN83">
            <v>6.4160000000000004</v>
          </cell>
          <cell r="AO83">
            <v>6.4160000000000004</v>
          </cell>
          <cell r="AP83">
            <v>6.4160000000000004</v>
          </cell>
          <cell r="AQ83">
            <v>6.4160000000000004</v>
          </cell>
          <cell r="AR83">
            <v>18.251363636363639</v>
          </cell>
        </row>
        <row r="84">
          <cell r="A84" t="str">
            <v>Japan</v>
          </cell>
          <cell r="B84" t="str">
            <v>Inflation, end of period consumer prices</v>
          </cell>
          <cell r="C84" t="str">
            <v>Percent change</v>
          </cell>
          <cell r="E84" t="str">
            <v>See notes for:  Inflation, end of period consumer prices (Index).</v>
          </cell>
          <cell r="F84">
            <v>7.24</v>
          </cell>
          <cell r="G84">
            <v>4.1879999999999997</v>
          </cell>
          <cell r="H84">
            <v>2.0710000000000002</v>
          </cell>
          <cell r="I84">
            <v>1.671</v>
          </cell>
          <cell r="J84">
            <v>2.7</v>
          </cell>
          <cell r="K84">
            <v>1.486</v>
          </cell>
          <cell r="L84">
            <v>-0.33800000000000002</v>
          </cell>
          <cell r="M84">
            <v>0.79100000000000004</v>
          </cell>
          <cell r="N84">
            <v>1.0089999999999999</v>
          </cell>
          <cell r="O84">
            <v>2.6640000000000001</v>
          </cell>
          <cell r="P84">
            <v>3.6760000000000002</v>
          </cell>
          <cell r="Q84">
            <v>2.7109999999999999</v>
          </cell>
          <cell r="R84">
            <v>1.117</v>
          </cell>
          <cell r="S84">
            <v>1.1040000000000001</v>
          </cell>
          <cell r="T84">
            <v>0.59599999999999997</v>
          </cell>
          <cell r="U84">
            <v>-0.39500000000000002</v>
          </cell>
          <cell r="V84">
            <v>0.59499999999999997</v>
          </cell>
          <cell r="W84">
            <v>1.8720000000000001</v>
          </cell>
          <cell r="X84">
            <v>0.57999999999999996</v>
          </cell>
          <cell r="Y84">
            <v>-1.0580000000000001</v>
          </cell>
          <cell r="Z84">
            <v>-0.38900000000000001</v>
          </cell>
          <cell r="AA84">
            <v>-1.268</v>
          </cell>
          <cell r="AB84">
            <v>-0.29599999999999999</v>
          </cell>
          <cell r="AC84">
            <v>-0.39600000000000002</v>
          </cell>
          <cell r="AD84">
            <v>0.19900000000000001</v>
          </cell>
          <cell r="AE84">
            <v>-0.39700000000000002</v>
          </cell>
          <cell r="AF84">
            <v>0.29899999999999999</v>
          </cell>
          <cell r="AG84">
            <v>0.69599999999999995</v>
          </cell>
          <cell r="AH84">
            <v>0.39500000000000002</v>
          </cell>
          <cell r="AI84">
            <v>-1.6719999999999999</v>
          </cell>
          <cell r="AJ84">
            <v>-0.4</v>
          </cell>
          <cell r="AK84">
            <v>-0.20100000000000001</v>
          </cell>
          <cell r="AL84">
            <v>0.152</v>
          </cell>
          <cell r="AM84">
            <v>7.9000000000000001E-2</v>
          </cell>
          <cell r="AN84">
            <v>0.441</v>
          </cell>
          <cell r="AO84">
            <v>0.56100000000000005</v>
          </cell>
          <cell r="AP84">
            <v>0.78200000000000003</v>
          </cell>
          <cell r="AQ84">
            <v>0.98399999999999999</v>
          </cell>
          <cell r="AR84">
            <v>0.33490909090909093</v>
          </cell>
        </row>
        <row r="85">
          <cell r="A85" t="str">
            <v>Jordan</v>
          </cell>
          <cell r="B85" t="str">
            <v>Inflation, end of period consumer prices</v>
          </cell>
          <cell r="C85" t="str">
            <v>Percent change</v>
          </cell>
          <cell r="E85" t="str">
            <v>See notes for:  Inflation, end of period consumer prices (Index).</v>
          </cell>
          <cell r="F85">
            <v>3.343</v>
          </cell>
          <cell r="G85">
            <v>17.14</v>
          </cell>
          <cell r="H85">
            <v>8.2360000000000007</v>
          </cell>
          <cell r="I85">
            <v>-4.54</v>
          </cell>
          <cell r="J85">
            <v>6.8289999999999997</v>
          </cell>
          <cell r="K85" t="str">
            <v>--</v>
          </cell>
          <cell r="L85">
            <v>0.98899999999999999</v>
          </cell>
          <cell r="M85">
            <v>-15.462</v>
          </cell>
          <cell r="N85">
            <v>13.404</v>
          </cell>
          <cell r="O85">
            <v>25.934999999999999</v>
          </cell>
          <cell r="P85">
            <v>9.4529999999999994</v>
          </cell>
          <cell r="Q85">
            <v>6.8479999999999999</v>
          </cell>
          <cell r="R85">
            <v>3.6589999999999998</v>
          </cell>
          <cell r="S85">
            <v>1.9590000000000001</v>
          </cell>
          <cell r="T85">
            <v>4.7759999999999998</v>
          </cell>
          <cell r="U85">
            <v>4.1929999999999996</v>
          </cell>
          <cell r="V85">
            <v>2.5369999999999999</v>
          </cell>
          <cell r="W85">
            <v>6.3140000000000001</v>
          </cell>
          <cell r="X85">
            <v>-0.82199999999999995</v>
          </cell>
          <cell r="Y85">
            <v>2.8239999999999998</v>
          </cell>
          <cell r="Z85">
            <v>-1.857</v>
          </cell>
          <cell r="AA85">
            <v>3.7709999999999999</v>
          </cell>
          <cell r="AB85">
            <v>0.50700000000000001</v>
          </cell>
          <cell r="AC85">
            <v>2.8559999999999999</v>
          </cell>
          <cell r="AD85">
            <v>3.8969999999999998</v>
          </cell>
          <cell r="AE85">
            <v>4.1710000000000003</v>
          </cell>
          <cell r="AF85">
            <v>7.4569999999999999</v>
          </cell>
          <cell r="AG85">
            <v>5.07</v>
          </cell>
          <cell r="AH85">
            <v>9.0709999999999997</v>
          </cell>
          <cell r="AI85">
            <v>2.6789999999999998</v>
          </cell>
          <cell r="AJ85">
            <v>6.1070000000000002</v>
          </cell>
          <cell r="AK85">
            <v>3.2589999999999999</v>
          </cell>
          <cell r="AL85">
            <v>4.931</v>
          </cell>
          <cell r="AM85">
            <v>5.4119999999999999</v>
          </cell>
          <cell r="AN85">
            <v>5.2919999999999998</v>
          </cell>
          <cell r="AO85">
            <v>4.8220000000000001</v>
          </cell>
          <cell r="AP85">
            <v>4.4059999999999997</v>
          </cell>
          <cell r="AQ85">
            <v>4.4109999999999996</v>
          </cell>
          <cell r="AR85">
            <v>4.0331363636363635</v>
          </cell>
        </row>
        <row r="86">
          <cell r="A86" t="str">
            <v>Kazakhstan</v>
          </cell>
          <cell r="B86" t="str">
            <v>Inflation, end of period consumer prices</v>
          </cell>
          <cell r="C86" t="str">
            <v>Percent change</v>
          </cell>
          <cell r="E86" t="str">
            <v>See notes for:  Inflation, end of period consumer prices (Index).</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t="str">
            <v>n/a</v>
          </cell>
          <cell r="S86">
            <v>2165</v>
          </cell>
          <cell r="T86">
            <v>854.58500000000004</v>
          </cell>
          <cell r="U86">
            <v>60.387999999999998</v>
          </cell>
          <cell r="V86">
            <v>28.638000000000002</v>
          </cell>
          <cell r="W86">
            <v>11.321</v>
          </cell>
          <cell r="X86">
            <v>1.88</v>
          </cell>
          <cell r="Y86">
            <v>18.094999999999999</v>
          </cell>
          <cell r="Z86">
            <v>9.8030000000000008</v>
          </cell>
          <cell r="AA86">
            <v>6.4550000000000001</v>
          </cell>
          <cell r="AB86">
            <v>6.6</v>
          </cell>
          <cell r="AC86">
            <v>6.7510000000000003</v>
          </cell>
          <cell r="AD86">
            <v>6.7489999999999997</v>
          </cell>
          <cell r="AE86">
            <v>7.6</v>
          </cell>
          <cell r="AF86">
            <v>8.4</v>
          </cell>
          <cell r="AG86">
            <v>18.751000000000001</v>
          </cell>
          <cell r="AH86">
            <v>9.5</v>
          </cell>
          <cell r="AI86">
            <v>6.1509999999999998</v>
          </cell>
          <cell r="AJ86">
            <v>7.8</v>
          </cell>
          <cell r="AK86">
            <v>7.4</v>
          </cell>
          <cell r="AL86">
            <v>6.3849999999999998</v>
          </cell>
          <cell r="AM86">
            <v>6.8029999999999999</v>
          </cell>
          <cell r="AN86">
            <v>6.3789999999999996</v>
          </cell>
          <cell r="AO86">
            <v>6.2729999999999997</v>
          </cell>
          <cell r="AP86">
            <v>5.9569999999999999</v>
          </cell>
          <cell r="AQ86">
            <v>5.9569999999999999</v>
          </cell>
          <cell r="AR86">
            <v>170.62457894736841</v>
          </cell>
        </row>
        <row r="87">
          <cell r="A87" t="str">
            <v>Kenya</v>
          </cell>
          <cell r="B87" t="str">
            <v>Inflation, end of period consumer prices</v>
          </cell>
          <cell r="C87" t="str">
            <v>Percent change</v>
          </cell>
          <cell r="E87" t="str">
            <v>See notes for:  Inflation, end of period consumer prices (Index).</v>
          </cell>
          <cell r="F87" t="str">
            <v>n/a</v>
          </cell>
          <cell r="G87" t="str">
            <v>n/a</v>
          </cell>
          <cell r="H87">
            <v>20.667000000000002</v>
          </cell>
          <cell r="I87">
            <v>11.398</v>
          </cell>
          <cell r="J87">
            <v>10.284000000000001</v>
          </cell>
          <cell r="K87">
            <v>13.007</v>
          </cell>
          <cell r="L87">
            <v>10.284000000000001</v>
          </cell>
          <cell r="M87">
            <v>13.007</v>
          </cell>
          <cell r="N87">
            <v>4.8040000000000003</v>
          </cell>
          <cell r="O87">
            <v>7.617</v>
          </cell>
          <cell r="P87">
            <v>41.381</v>
          </cell>
          <cell r="Q87">
            <v>14.473000000000001</v>
          </cell>
          <cell r="R87">
            <v>33.668999999999997</v>
          </cell>
          <cell r="S87">
            <v>54.7</v>
          </cell>
          <cell r="T87">
            <v>6.6120000000000001</v>
          </cell>
          <cell r="U87">
            <v>6.89</v>
          </cell>
          <cell r="V87">
            <v>10.664</v>
          </cell>
          <cell r="W87">
            <v>11.992000000000001</v>
          </cell>
          <cell r="X87">
            <v>0.66700000000000004</v>
          </cell>
          <cell r="Y87">
            <v>10.503</v>
          </cell>
          <cell r="Z87">
            <v>11.78</v>
          </cell>
          <cell r="AA87">
            <v>1.6</v>
          </cell>
          <cell r="AB87">
            <v>4.25</v>
          </cell>
          <cell r="AC87">
            <v>8.35</v>
          </cell>
          <cell r="AD87">
            <v>17.079999999999998</v>
          </cell>
          <cell r="AE87">
            <v>4.7</v>
          </cell>
          <cell r="AF87">
            <v>7.3159999999999998</v>
          </cell>
          <cell r="AG87">
            <v>5.6</v>
          </cell>
          <cell r="AH87">
            <v>15.478</v>
          </cell>
          <cell r="AI87">
            <v>8.016</v>
          </cell>
          <cell r="AJ87">
            <v>4.5090000000000003</v>
          </cell>
          <cell r="AK87">
            <v>18.559999999999999</v>
          </cell>
          <cell r="AL87">
            <v>7.0259999999999998</v>
          </cell>
          <cell r="AM87">
            <v>7</v>
          </cell>
          <cell r="AN87">
            <v>5</v>
          </cell>
          <cell r="AO87">
            <v>5</v>
          </cell>
          <cell r="AP87">
            <v>5</v>
          </cell>
          <cell r="AQ87">
            <v>5</v>
          </cell>
          <cell r="AR87">
            <v>13.581363636363637</v>
          </cell>
        </row>
        <row r="88">
          <cell r="A88" t="str">
            <v>Kiribati</v>
          </cell>
          <cell r="B88" t="str">
            <v>Inflation, end of period consumer prices</v>
          </cell>
          <cell r="C88" t="str">
            <v>Percent change</v>
          </cell>
          <cell r="E88" t="str">
            <v>See notes for:  Inflation, end of period consumer prices (Index).</v>
          </cell>
          <cell r="F88" t="str">
            <v>n/a</v>
          </cell>
          <cell r="G88" t="str">
            <v>n/a</v>
          </cell>
          <cell r="H88" t="str">
            <v>n/a</v>
          </cell>
          <cell r="I88" t="str">
            <v>n/a</v>
          </cell>
          <cell r="J88" t="str">
            <v>n/a</v>
          </cell>
          <cell r="K88" t="str">
            <v>n/a</v>
          </cell>
          <cell r="L88" t="str">
            <v>n/a</v>
          </cell>
          <cell r="M88" t="str">
            <v>n/a</v>
          </cell>
          <cell r="N88" t="str">
            <v>n/a</v>
          </cell>
          <cell r="O88">
            <v>5.609</v>
          </cell>
          <cell r="P88">
            <v>3.9510000000000001</v>
          </cell>
          <cell r="Q88">
            <v>6.077</v>
          </cell>
          <cell r="R88">
            <v>4.2169999999999996</v>
          </cell>
          <cell r="S88">
            <v>6.109</v>
          </cell>
          <cell r="T88">
            <v>4</v>
          </cell>
          <cell r="U88">
            <v>4.0999999999999996</v>
          </cell>
          <cell r="V88">
            <v>-1.667</v>
          </cell>
          <cell r="W88">
            <v>2.5539999999999998</v>
          </cell>
          <cell r="X88">
            <v>4.2880000000000003</v>
          </cell>
          <cell r="Y88">
            <v>0.60899999999999999</v>
          </cell>
          <cell r="Z88">
            <v>0.94</v>
          </cell>
          <cell r="AA88">
            <v>7.0460000000000003</v>
          </cell>
          <cell r="AB88">
            <v>1.6020000000000001</v>
          </cell>
          <cell r="AC88">
            <v>2.6030000000000002</v>
          </cell>
          <cell r="AD88">
            <v>-1.9339999999999999</v>
          </cell>
          <cell r="AE88">
            <v>-0.53900000000000003</v>
          </cell>
          <cell r="AF88">
            <v>-0.17799999999999999</v>
          </cell>
          <cell r="AG88">
            <v>3.6920000000000002</v>
          </cell>
          <cell r="AH88">
            <v>18.600999999999999</v>
          </cell>
          <cell r="AI88">
            <v>7.3999999999999996E-2</v>
          </cell>
          <cell r="AJ88">
            <v>-1.379</v>
          </cell>
          <cell r="AK88">
            <v>2.8</v>
          </cell>
          <cell r="AL88">
            <v>2.5</v>
          </cell>
          <cell r="AM88">
            <v>2</v>
          </cell>
          <cell r="AN88">
            <v>2.5</v>
          </cell>
          <cell r="AO88">
            <v>2.5</v>
          </cell>
          <cell r="AP88">
            <v>2.5</v>
          </cell>
          <cell r="AQ88">
            <v>2.5</v>
          </cell>
          <cell r="AR88">
            <v>3.0711818181818176</v>
          </cell>
        </row>
        <row r="89">
          <cell r="A89" t="str">
            <v>Korea</v>
          </cell>
          <cell r="B89" t="str">
            <v>Inflation, end of period consumer prices</v>
          </cell>
          <cell r="C89" t="str">
            <v>Percent change</v>
          </cell>
          <cell r="E89" t="str">
            <v>See notes for:  Inflation, end of period consumer prices (Index).</v>
          </cell>
          <cell r="F89">
            <v>32.200000000000003</v>
          </cell>
          <cell r="G89">
            <v>13.693</v>
          </cell>
          <cell r="H89">
            <v>4.835</v>
          </cell>
          <cell r="I89">
            <v>1.962</v>
          </cell>
          <cell r="J89">
            <v>2.4500000000000002</v>
          </cell>
          <cell r="K89">
            <v>3.0139999999999998</v>
          </cell>
          <cell r="L89">
            <v>1.389</v>
          </cell>
          <cell r="M89">
            <v>6.0510000000000002</v>
          </cell>
          <cell r="N89">
            <v>7.1840000000000002</v>
          </cell>
          <cell r="O89">
            <v>5.07</v>
          </cell>
          <cell r="P89">
            <v>9.3379999999999992</v>
          </cell>
          <cell r="Q89">
            <v>9.25</v>
          </cell>
          <cell r="R89">
            <v>4.4580000000000002</v>
          </cell>
          <cell r="S89">
            <v>5.8019999999999996</v>
          </cell>
          <cell r="T89">
            <v>5.5670000000000002</v>
          </cell>
          <cell r="U89">
            <v>4.7539999999999996</v>
          </cell>
          <cell r="V89">
            <v>4.9260000000000002</v>
          </cell>
          <cell r="W89">
            <v>6.5730000000000004</v>
          </cell>
          <cell r="X89">
            <v>3.9660000000000002</v>
          </cell>
          <cell r="Y89">
            <v>1.355</v>
          </cell>
          <cell r="Z89">
            <v>2.78</v>
          </cell>
          <cell r="AA89">
            <v>3.1629999999999998</v>
          </cell>
          <cell r="AB89">
            <v>3.734</v>
          </cell>
          <cell r="AC89">
            <v>3.4180000000000001</v>
          </cell>
          <cell r="AD89">
            <v>3.0350000000000001</v>
          </cell>
          <cell r="AE89">
            <v>2.62</v>
          </cell>
          <cell r="AF89">
            <v>2.0880000000000001</v>
          </cell>
          <cell r="AG89">
            <v>3.6070000000000002</v>
          </cell>
          <cell r="AH89">
            <v>4.1390000000000002</v>
          </cell>
          <cell r="AI89">
            <v>2.8</v>
          </cell>
          <cell r="AJ89">
            <v>3.0339999999999998</v>
          </cell>
          <cell r="AK89">
            <v>4.1580000000000004</v>
          </cell>
          <cell r="AL89">
            <v>3.2</v>
          </cell>
          <cell r="AM89">
            <v>3</v>
          </cell>
          <cell r="AN89">
            <v>3</v>
          </cell>
          <cell r="AO89">
            <v>3</v>
          </cell>
          <cell r="AP89">
            <v>3</v>
          </cell>
          <cell r="AQ89">
            <v>3</v>
          </cell>
          <cell r="AR89">
            <v>4.2984090909090904</v>
          </cell>
        </row>
        <row r="90">
          <cell r="A90" t="str">
            <v>Kosovo</v>
          </cell>
          <cell r="B90" t="str">
            <v>Inflation, end of period consumer prices</v>
          </cell>
          <cell r="C90" t="str">
            <v>Percent change</v>
          </cell>
          <cell r="E90" t="str">
            <v>See notes for:  Inflation, end of period consumer prices (Index).</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t="str">
            <v>n/a</v>
          </cell>
          <cell r="S90" t="str">
            <v>n/a</v>
          </cell>
          <cell r="T90" t="str">
            <v>n/a</v>
          </cell>
          <cell r="U90" t="str">
            <v>n/a</v>
          </cell>
          <cell r="V90" t="str">
            <v>n/a</v>
          </cell>
          <cell r="W90" t="str">
            <v>n/a</v>
          </cell>
          <cell r="X90" t="str">
            <v>n/a</v>
          </cell>
          <cell r="Y90" t="str">
            <v>n/a</v>
          </cell>
          <cell r="Z90" t="str">
            <v>n/a</v>
          </cell>
          <cell r="AA90" t="str">
            <v>n/a</v>
          </cell>
          <cell r="AB90" t="str">
            <v>n/a</v>
          </cell>
          <cell r="AC90">
            <v>0.49299999999999999</v>
          </cell>
          <cell r="AD90">
            <v>-3.7290000000000001</v>
          </cell>
          <cell r="AE90">
            <v>0.71399999999999997</v>
          </cell>
          <cell r="AF90">
            <v>1.113</v>
          </cell>
          <cell r="AG90">
            <v>10.510999999999999</v>
          </cell>
          <cell r="AH90">
            <v>0.45300000000000001</v>
          </cell>
          <cell r="AI90">
            <v>0.09</v>
          </cell>
          <cell r="AJ90">
            <v>6.577</v>
          </cell>
          <cell r="AK90">
            <v>3.55</v>
          </cell>
          <cell r="AL90">
            <v>1.002</v>
          </cell>
          <cell r="AM90">
            <v>1.8859999999999999</v>
          </cell>
          <cell r="AN90">
            <v>0.95099999999999996</v>
          </cell>
          <cell r="AO90">
            <v>1.74</v>
          </cell>
          <cell r="AP90">
            <v>0.79600000000000004</v>
          </cell>
          <cell r="AQ90">
            <v>1.653</v>
          </cell>
          <cell r="AR90">
            <v>2.1968888888888887</v>
          </cell>
        </row>
        <row r="91">
          <cell r="A91" t="str">
            <v>Kuwait</v>
          </cell>
          <cell r="B91" t="str">
            <v>Inflation, end of period consumer prices</v>
          </cell>
          <cell r="C91" t="str">
            <v>Percent change</v>
          </cell>
          <cell r="E91" t="str">
            <v>See notes for:  Inflation, end of period consumer prices (Index).</v>
          </cell>
          <cell r="F91">
            <v>8.64</v>
          </cell>
          <cell r="G91">
            <v>7.0220000000000002</v>
          </cell>
          <cell r="H91">
            <v>8.4580000000000002</v>
          </cell>
          <cell r="I91">
            <v>1.968</v>
          </cell>
          <cell r="J91">
            <v>1.5009999999999999</v>
          </cell>
          <cell r="K91">
            <v>0.91500000000000004</v>
          </cell>
          <cell r="L91">
            <v>0.48799999999999999</v>
          </cell>
          <cell r="M91">
            <v>0.69399999999999995</v>
          </cell>
          <cell r="N91">
            <v>2.3450000000000002</v>
          </cell>
          <cell r="O91">
            <v>3.302</v>
          </cell>
          <cell r="P91">
            <v>2.3559999999999999</v>
          </cell>
          <cell r="Q91">
            <v>7.9749999999999996</v>
          </cell>
          <cell r="R91">
            <v>-0.88100000000000001</v>
          </cell>
          <cell r="S91">
            <v>2.7210000000000001</v>
          </cell>
          <cell r="T91">
            <v>2.9729999999999999</v>
          </cell>
          <cell r="U91">
            <v>2.1</v>
          </cell>
          <cell r="V91">
            <v>2.4159999999999999</v>
          </cell>
          <cell r="W91">
            <v>0.65300000000000002</v>
          </cell>
          <cell r="X91">
            <v>1.1970000000000001</v>
          </cell>
          <cell r="Y91">
            <v>3.746</v>
          </cell>
          <cell r="Z91">
            <v>0.42799999999999999</v>
          </cell>
          <cell r="AA91">
            <v>2.8860000000000001</v>
          </cell>
          <cell r="AB91">
            <v>-0.254</v>
          </cell>
          <cell r="AC91">
            <v>0.874</v>
          </cell>
          <cell r="AD91">
            <v>2.5990000000000002</v>
          </cell>
          <cell r="AE91">
            <v>4.4550000000000001</v>
          </cell>
          <cell r="AF91">
            <v>3.6379999999999999</v>
          </cell>
          <cell r="AG91">
            <v>7.5389999999999997</v>
          </cell>
          <cell r="AH91">
            <v>9.0250000000000004</v>
          </cell>
          <cell r="AI91">
            <v>1.18</v>
          </cell>
          <cell r="AJ91">
            <v>4.0090000000000003</v>
          </cell>
          <cell r="AK91">
            <v>4.7469999999999999</v>
          </cell>
          <cell r="AL91">
            <v>3.5409999999999999</v>
          </cell>
          <cell r="AM91">
            <v>4.0119999999999996</v>
          </cell>
          <cell r="AN91">
            <v>3.9830000000000001</v>
          </cell>
          <cell r="AO91">
            <v>3.99</v>
          </cell>
          <cell r="AP91">
            <v>4.0549999999999997</v>
          </cell>
          <cell r="AQ91">
            <v>4.0839999999999996</v>
          </cell>
          <cell r="AR91">
            <v>3.017363636363636</v>
          </cell>
        </row>
        <row r="92">
          <cell r="A92" t="str">
            <v>Kyrgyz Republic</v>
          </cell>
          <cell r="B92" t="str">
            <v>Inflation, end of period consumer prices</v>
          </cell>
          <cell r="C92" t="str">
            <v>Percent change</v>
          </cell>
          <cell r="E92" t="str">
            <v>See notes for:  Inflation, end of period consumer prices (Index).</v>
          </cell>
          <cell r="F92" t="str">
            <v>n/a</v>
          </cell>
          <cell r="G92" t="str">
            <v>n/a</v>
          </cell>
          <cell r="H92" t="str">
            <v>n/a</v>
          </cell>
          <cell r="I92" t="str">
            <v>n/a</v>
          </cell>
          <cell r="J92" t="str">
            <v>n/a</v>
          </cell>
          <cell r="K92" t="str">
            <v>n/a</v>
          </cell>
          <cell r="L92" t="str">
            <v>n/a</v>
          </cell>
          <cell r="M92" t="str">
            <v>n/a</v>
          </cell>
          <cell r="N92" t="str">
            <v>n/a</v>
          </cell>
          <cell r="O92" t="str">
            <v>n/a</v>
          </cell>
          <cell r="P92" t="str">
            <v>n/a</v>
          </cell>
          <cell r="Q92" t="str">
            <v>n/a</v>
          </cell>
          <cell r="R92" t="str">
            <v>n/a</v>
          </cell>
          <cell r="S92">
            <v>929.86699999999996</v>
          </cell>
          <cell r="T92">
            <v>62.124000000000002</v>
          </cell>
          <cell r="U92">
            <v>32.098999999999997</v>
          </cell>
          <cell r="V92">
            <v>34.832999999999998</v>
          </cell>
          <cell r="W92">
            <v>13.021000000000001</v>
          </cell>
          <cell r="X92">
            <v>16.811</v>
          </cell>
          <cell r="Y92">
            <v>39.863999999999997</v>
          </cell>
          <cell r="Z92">
            <v>9.5690000000000008</v>
          </cell>
          <cell r="AA92">
            <v>3.6920000000000002</v>
          </cell>
          <cell r="AB92">
            <v>2.302</v>
          </cell>
          <cell r="AC92">
            <v>5.5629999999999997</v>
          </cell>
          <cell r="AD92">
            <v>2.7639999999999998</v>
          </cell>
          <cell r="AE92">
            <v>4.92</v>
          </cell>
          <cell r="AF92">
            <v>5.0970000000000004</v>
          </cell>
          <cell r="AG92">
            <v>20.052</v>
          </cell>
          <cell r="AH92">
            <v>20.059999999999999</v>
          </cell>
          <cell r="AI92">
            <v>-2.5000000000000001E-2</v>
          </cell>
          <cell r="AJ92">
            <v>18.931999999999999</v>
          </cell>
          <cell r="AK92">
            <v>5.7080000000000002</v>
          </cell>
          <cell r="AL92">
            <v>8.0009999999999994</v>
          </cell>
          <cell r="AM92">
            <v>7.532</v>
          </cell>
          <cell r="AN92">
            <v>7.1349999999999998</v>
          </cell>
          <cell r="AO92">
            <v>6.024</v>
          </cell>
          <cell r="AP92">
            <v>6.0010000000000003</v>
          </cell>
          <cell r="AQ92">
            <v>5.9859999999999998</v>
          </cell>
          <cell r="AR92">
            <v>64.59226315789472</v>
          </cell>
        </row>
        <row r="93">
          <cell r="A93" t="str">
            <v>Lao PDR</v>
          </cell>
          <cell r="B93" t="str">
            <v>Inflation, end of period consumer prices</v>
          </cell>
          <cell r="C93" t="str">
            <v>Percent change</v>
          </cell>
          <cell r="E93" t="str">
            <v>See notes for:  Inflation, end of period consumer prices (Index).</v>
          </cell>
          <cell r="F93" t="str">
            <v>n/a</v>
          </cell>
          <cell r="G93" t="str">
            <v>n/a</v>
          </cell>
          <cell r="H93" t="str">
            <v>n/a</v>
          </cell>
          <cell r="I93" t="str">
            <v>n/a</v>
          </cell>
          <cell r="J93" t="str">
            <v>n/a</v>
          </cell>
          <cell r="K93" t="str">
            <v>n/a</v>
          </cell>
          <cell r="L93" t="str">
            <v>n/a</v>
          </cell>
          <cell r="M93" t="str">
            <v>n/a</v>
          </cell>
          <cell r="N93">
            <v>14.8</v>
          </cell>
          <cell r="O93">
            <v>75.870999999999995</v>
          </cell>
          <cell r="P93">
            <v>29.187999999999999</v>
          </cell>
          <cell r="Q93">
            <v>10.36</v>
          </cell>
          <cell r="R93">
            <v>6.0030000000000001</v>
          </cell>
          <cell r="S93">
            <v>10.315</v>
          </cell>
          <cell r="T93">
            <v>5.6909999999999998</v>
          </cell>
          <cell r="U93">
            <v>28.75</v>
          </cell>
          <cell r="V93">
            <v>12.76</v>
          </cell>
          <cell r="W93">
            <v>8.7260000000000009</v>
          </cell>
          <cell r="X93">
            <v>141.88399999999999</v>
          </cell>
          <cell r="Y93">
            <v>86.656000000000006</v>
          </cell>
          <cell r="Z93">
            <v>10.56</v>
          </cell>
          <cell r="AA93">
            <v>7.5229999999999997</v>
          </cell>
          <cell r="AB93">
            <v>15.211</v>
          </cell>
          <cell r="AC93">
            <v>12.606</v>
          </cell>
          <cell r="AD93">
            <v>8.6379999999999999</v>
          </cell>
          <cell r="AE93">
            <v>8.7910000000000004</v>
          </cell>
          <cell r="AF93">
            <v>4.7220000000000004</v>
          </cell>
          <cell r="AG93">
            <v>5.5739999999999998</v>
          </cell>
          <cell r="AH93">
            <v>3.1669999999999998</v>
          </cell>
          <cell r="AI93">
            <v>3.92</v>
          </cell>
          <cell r="AJ93">
            <v>5.7629999999999999</v>
          </cell>
          <cell r="AK93">
            <v>9.7379999999999995</v>
          </cell>
          <cell r="AL93">
            <v>6.0350000000000001</v>
          </cell>
          <cell r="AM93">
            <v>4.8360000000000003</v>
          </cell>
          <cell r="AN93">
            <v>4.6260000000000003</v>
          </cell>
          <cell r="AO93">
            <v>4.2489999999999997</v>
          </cell>
          <cell r="AP93">
            <v>4.125</v>
          </cell>
          <cell r="AQ93">
            <v>3.488</v>
          </cell>
          <cell r="AR93">
            <v>19.842999999999996</v>
          </cell>
        </row>
        <row r="94">
          <cell r="A94" t="str">
            <v>Latvia</v>
          </cell>
          <cell r="B94" t="str">
            <v>Inflation, end of period consumer prices</v>
          </cell>
          <cell r="C94" t="str">
            <v>Percent change</v>
          </cell>
          <cell r="E94" t="str">
            <v>See notes for:  Inflation, end of period consumer prices (Index).</v>
          </cell>
          <cell r="F94" t="str">
            <v>n/a</v>
          </cell>
          <cell r="G94" t="str">
            <v>n/a</v>
          </cell>
          <cell r="H94" t="str">
            <v>n/a</v>
          </cell>
          <cell r="I94" t="str">
            <v>n/a</v>
          </cell>
          <cell r="J94" t="str">
            <v>n/a</v>
          </cell>
          <cell r="K94" t="str">
            <v>n/a</v>
          </cell>
          <cell r="L94" t="str">
            <v>n/a</v>
          </cell>
          <cell r="M94" t="str">
            <v>n/a</v>
          </cell>
          <cell r="N94" t="str">
            <v>n/a</v>
          </cell>
          <cell r="O94" t="str">
            <v>n/a</v>
          </cell>
          <cell r="P94" t="str">
            <v>n/a</v>
          </cell>
          <cell r="Q94" t="str">
            <v>n/a</v>
          </cell>
          <cell r="R94" t="str">
            <v>n/a</v>
          </cell>
          <cell r="S94">
            <v>34.755000000000003</v>
          </cell>
          <cell r="T94">
            <v>26.361999999999998</v>
          </cell>
          <cell r="U94">
            <v>23.14</v>
          </cell>
          <cell r="V94">
            <v>13.118</v>
          </cell>
          <cell r="W94">
            <v>6.36</v>
          </cell>
          <cell r="X94">
            <v>2.7210000000000001</v>
          </cell>
          <cell r="Y94">
            <v>3.0059999999999998</v>
          </cell>
          <cell r="Z94">
            <v>1.706</v>
          </cell>
          <cell r="AA94">
            <v>3.21</v>
          </cell>
          <cell r="AB94">
            <v>1.472</v>
          </cell>
          <cell r="AC94">
            <v>3.5289999999999999</v>
          </cell>
          <cell r="AD94">
            <v>7.39</v>
          </cell>
          <cell r="AE94">
            <v>7.09</v>
          </cell>
          <cell r="AF94">
            <v>6.7569999999999997</v>
          </cell>
          <cell r="AG94">
            <v>14.029</v>
          </cell>
          <cell r="AH94">
            <v>10.396000000000001</v>
          </cell>
          <cell r="AI94">
            <v>-1.371</v>
          </cell>
          <cell r="AJ94">
            <v>2.3980000000000001</v>
          </cell>
          <cell r="AK94">
            <v>3.879</v>
          </cell>
          <cell r="AL94">
            <v>1.9670000000000001</v>
          </cell>
          <cell r="AM94">
            <v>2.3559999999999999</v>
          </cell>
          <cell r="AN94">
            <v>2.222</v>
          </cell>
          <cell r="AO94">
            <v>2.3239999999999998</v>
          </cell>
          <cell r="AP94">
            <v>2.222</v>
          </cell>
          <cell r="AQ94">
            <v>1.9670000000000001</v>
          </cell>
          <cell r="AR94">
            <v>8.9445789473684201</v>
          </cell>
        </row>
        <row r="95">
          <cell r="A95" t="str">
            <v>Lebanon</v>
          </cell>
          <cell r="B95" t="str">
            <v>Inflation, end of period consumer prices</v>
          </cell>
          <cell r="C95" t="str">
            <v>Percent change</v>
          </cell>
          <cell r="E95" t="str">
            <v>See notes for:  Inflation, end of period consumer prices (Index).</v>
          </cell>
          <cell r="F95" t="str">
            <v>n/a</v>
          </cell>
          <cell r="G95" t="str">
            <v>n/a</v>
          </cell>
          <cell r="H95">
            <v>9.5950000000000006</v>
          </cell>
          <cell r="I95">
            <v>3.7989999999999999</v>
          </cell>
          <cell r="J95">
            <v>25.303000000000001</v>
          </cell>
          <cell r="K95">
            <v>60.104999999999997</v>
          </cell>
          <cell r="L95">
            <v>146.792</v>
          </cell>
          <cell r="M95">
            <v>741.18700000000001</v>
          </cell>
          <cell r="N95">
            <v>34.799999999999997</v>
          </cell>
          <cell r="O95">
            <v>30.363</v>
          </cell>
          <cell r="P95">
            <v>77.075000000000003</v>
          </cell>
          <cell r="Q95">
            <v>34.195</v>
          </cell>
          <cell r="R95">
            <v>110.047</v>
          </cell>
          <cell r="S95">
            <v>4.6079999999999997</v>
          </cell>
          <cell r="T95">
            <v>11.808999999999999</v>
          </cell>
          <cell r="U95">
            <v>10.981</v>
          </cell>
          <cell r="V95">
            <v>6.6470000000000002</v>
          </cell>
          <cell r="W95">
            <v>6.7279999999999998</v>
          </cell>
          <cell r="X95">
            <v>5.8390000000000004</v>
          </cell>
          <cell r="Y95">
            <v>-2.6960000000000002</v>
          </cell>
          <cell r="Z95">
            <v>-1.611</v>
          </cell>
          <cell r="AA95">
            <v>-6.5000000000000002E-2</v>
          </cell>
          <cell r="AB95">
            <v>3.7349999999999999</v>
          </cell>
          <cell r="AC95">
            <v>2.2109999999999999</v>
          </cell>
          <cell r="AD95">
            <v>1.978</v>
          </cell>
          <cell r="AE95">
            <v>0.51700000000000002</v>
          </cell>
          <cell r="AF95">
            <v>7.2119999999999997</v>
          </cell>
          <cell r="AG95">
            <v>5.9560000000000004</v>
          </cell>
          <cell r="AH95">
            <v>6.3609999999999998</v>
          </cell>
          <cell r="AI95">
            <v>3.4119999999999999</v>
          </cell>
          <cell r="AJ95">
            <v>5.0830000000000002</v>
          </cell>
          <cell r="AK95">
            <v>3.0670000000000002</v>
          </cell>
          <cell r="AL95">
            <v>4.5</v>
          </cell>
          <cell r="AM95">
            <v>2</v>
          </cell>
          <cell r="AN95">
            <v>2</v>
          </cell>
          <cell r="AO95">
            <v>2</v>
          </cell>
          <cell r="AP95">
            <v>2</v>
          </cell>
          <cell r="AQ95">
            <v>2</v>
          </cell>
          <cell r="AR95">
            <v>13.776772727272727</v>
          </cell>
        </row>
        <row r="96">
          <cell r="A96" t="str">
            <v>Lesotho</v>
          </cell>
          <cell r="B96" t="str">
            <v>Inflation, end of period consumer prices</v>
          </cell>
          <cell r="C96" t="str">
            <v>Percent change</v>
          </cell>
          <cell r="E96" t="str">
            <v>See notes for:  Inflation, end of period consumer prices (Index).</v>
          </cell>
          <cell r="F96" t="str">
            <v>n/a</v>
          </cell>
          <cell r="G96">
            <v>11.268000000000001</v>
          </cell>
          <cell r="H96">
            <v>18.986999999999998</v>
          </cell>
          <cell r="I96">
            <v>9.5739999999999998</v>
          </cell>
          <cell r="J96">
            <v>12.621</v>
          </cell>
          <cell r="K96">
            <v>19.396999999999998</v>
          </cell>
          <cell r="L96">
            <v>10.108000000000001</v>
          </cell>
          <cell r="M96">
            <v>11.803000000000001</v>
          </cell>
          <cell r="N96">
            <v>14.956</v>
          </cell>
          <cell r="O96">
            <v>14.286</v>
          </cell>
          <cell r="P96">
            <v>15.848000000000001</v>
          </cell>
          <cell r="Q96">
            <v>14.066000000000001</v>
          </cell>
          <cell r="R96">
            <v>18.411999999999999</v>
          </cell>
          <cell r="S96">
            <v>5.9909999999999997</v>
          </cell>
          <cell r="T96">
            <v>10.228999999999999</v>
          </cell>
          <cell r="U96">
            <v>9.2799999999999994</v>
          </cell>
          <cell r="V96">
            <v>8.6029999999999998</v>
          </cell>
          <cell r="W96">
            <v>7.9219999999999997</v>
          </cell>
          <cell r="X96">
            <v>9.7240000000000002</v>
          </cell>
          <cell r="Y96">
            <v>6.2549999999999999</v>
          </cell>
          <cell r="Z96">
            <v>5.9690000000000003</v>
          </cell>
          <cell r="AA96">
            <v>10.792999999999999</v>
          </cell>
          <cell r="AB96">
            <v>7.9029999999999996</v>
          </cell>
          <cell r="AC96">
            <v>5.22</v>
          </cell>
          <cell r="AD96">
            <v>3.6459999999999999</v>
          </cell>
          <cell r="AE96">
            <v>5.133</v>
          </cell>
          <cell r="AF96">
            <v>5.9139999999999997</v>
          </cell>
          <cell r="AG96">
            <v>10.65</v>
          </cell>
          <cell r="AH96">
            <v>10.541</v>
          </cell>
          <cell r="AI96">
            <v>3.7789999999999999</v>
          </cell>
          <cell r="AJ96">
            <v>3.5609999999999999</v>
          </cell>
          <cell r="AK96">
            <v>6.44</v>
          </cell>
          <cell r="AL96">
            <v>2.899</v>
          </cell>
          <cell r="AM96">
            <v>4.1390000000000002</v>
          </cell>
          <cell r="AN96">
            <v>5.0880000000000001</v>
          </cell>
          <cell r="AO96">
            <v>4.1779999999999999</v>
          </cell>
          <cell r="AP96">
            <v>5.0810000000000004</v>
          </cell>
          <cell r="AQ96">
            <v>4.33</v>
          </cell>
          <cell r="AR96">
            <v>8.4490454545454536</v>
          </cell>
        </row>
        <row r="97">
          <cell r="A97" t="str">
            <v>Liberia</v>
          </cell>
          <cell r="B97" t="str">
            <v>Inflation, end of period consumer prices</v>
          </cell>
          <cell r="C97" t="str">
            <v>Percent change</v>
          </cell>
          <cell r="E97" t="str">
            <v>See notes for:  Inflation, end of period consumer prices (Index).</v>
          </cell>
          <cell r="F97" t="str">
            <v>n/a</v>
          </cell>
          <cell r="G97" t="str">
            <v>n/a</v>
          </cell>
          <cell r="H97" t="str">
            <v>n/a</v>
          </cell>
          <cell r="I97" t="str">
            <v>n/a</v>
          </cell>
          <cell r="J97" t="str">
            <v>n/a</v>
          </cell>
          <cell r="K97" t="str">
            <v>n/a</v>
          </cell>
          <cell r="L97" t="str">
            <v>n/a</v>
          </cell>
          <cell r="M97" t="str">
            <v>n/a</v>
          </cell>
          <cell r="N97" t="str">
            <v>n/a</v>
          </cell>
          <cell r="O97" t="str">
            <v>n/a</v>
          </cell>
          <cell r="P97" t="str">
            <v>n/a</v>
          </cell>
          <cell r="Q97" t="str">
            <v>n/a</v>
          </cell>
          <cell r="R97" t="str">
            <v>n/a</v>
          </cell>
          <cell r="S97" t="str">
            <v>n/a</v>
          </cell>
          <cell r="T97" t="str">
            <v>n/a</v>
          </cell>
          <cell r="U97" t="str">
            <v>n/a</v>
          </cell>
          <cell r="V97" t="str">
            <v>n/a</v>
          </cell>
          <cell r="W97" t="str">
            <v>n/a</v>
          </cell>
          <cell r="X97" t="str">
            <v>n/a</v>
          </cell>
          <cell r="Y97" t="str">
            <v>n/a</v>
          </cell>
          <cell r="Z97">
            <v>6.3890000000000002</v>
          </cell>
          <cell r="AA97">
            <v>19.312999999999999</v>
          </cell>
          <cell r="AB97">
            <v>11.095000000000001</v>
          </cell>
          <cell r="AC97">
            <v>5.0369999999999999</v>
          </cell>
          <cell r="AD97">
            <v>7.524</v>
          </cell>
          <cell r="AE97">
            <v>7</v>
          </cell>
          <cell r="AF97">
            <v>8.907</v>
          </cell>
          <cell r="AG97">
            <v>14.738</v>
          </cell>
          <cell r="AH97">
            <v>9.3879999999999999</v>
          </cell>
          <cell r="AI97">
            <v>9.7080000000000002</v>
          </cell>
          <cell r="AJ97">
            <v>6.6180000000000003</v>
          </cell>
          <cell r="AK97">
            <v>11.449</v>
          </cell>
          <cell r="AL97">
            <v>3.2770000000000001</v>
          </cell>
          <cell r="AM97">
            <v>3.4159999999999999</v>
          </cell>
          <cell r="AN97">
            <v>5</v>
          </cell>
          <cell r="AO97">
            <v>5</v>
          </cell>
          <cell r="AP97">
            <v>5</v>
          </cell>
          <cell r="AQ97">
            <v>5</v>
          </cell>
          <cell r="AR97">
            <v>9.7638333333333325</v>
          </cell>
        </row>
        <row r="98">
          <cell r="A98" t="str">
            <v>Libya</v>
          </cell>
          <cell r="B98" t="str">
            <v>Inflation, end of period consumer prices</v>
          </cell>
          <cell r="C98" t="str">
            <v>Percent change</v>
          </cell>
          <cell r="E98" t="str">
            <v>See notes for:  Inflation, end of period consumer prices (Index).</v>
          </cell>
          <cell r="F98">
            <v>13.704000000000001</v>
          </cell>
          <cell r="G98">
            <v>13.680999999999999</v>
          </cell>
          <cell r="H98">
            <v>12.034000000000001</v>
          </cell>
          <cell r="I98">
            <v>11.509</v>
          </cell>
          <cell r="J98">
            <v>10.55</v>
          </cell>
          <cell r="K98">
            <v>6.2240000000000002</v>
          </cell>
          <cell r="L98">
            <v>3.7109999999999999</v>
          </cell>
          <cell r="M98">
            <v>3.766</v>
          </cell>
          <cell r="N98">
            <v>3.8109999999999999</v>
          </cell>
          <cell r="O98">
            <v>6.6429999999999998</v>
          </cell>
          <cell r="P98">
            <v>10.834</v>
          </cell>
          <cell r="Q98">
            <v>11.7</v>
          </cell>
          <cell r="R98">
            <v>9.4499999999999993</v>
          </cell>
          <cell r="S98">
            <v>7.4740000000000002</v>
          </cell>
          <cell r="T98">
            <v>10.670999999999999</v>
          </cell>
          <cell r="U98">
            <v>8.3420000000000005</v>
          </cell>
          <cell r="V98">
            <v>0.85099999999999998</v>
          </cell>
          <cell r="W98">
            <v>3.2530000000000001</v>
          </cell>
          <cell r="X98">
            <v>3.8159999999999998</v>
          </cell>
          <cell r="Y98">
            <v>1.665</v>
          </cell>
          <cell r="Z98">
            <v>-6.609</v>
          </cell>
          <cell r="AA98">
            <v>-10.28</v>
          </cell>
          <cell r="AB98">
            <v>-7.2679999999999998</v>
          </cell>
          <cell r="AC98">
            <v>-1.2589999999999999</v>
          </cell>
          <cell r="AD98">
            <v>-3.4609999999999999</v>
          </cell>
          <cell r="AE98">
            <v>3.0059999999999998</v>
          </cell>
          <cell r="AF98">
            <v>7.2290000000000001</v>
          </cell>
          <cell r="AG98">
            <v>7.5810000000000004</v>
          </cell>
          <cell r="AH98">
            <v>9.7279999999999998</v>
          </cell>
          <cell r="AI98">
            <v>2.448</v>
          </cell>
          <cell r="AJ98">
            <v>2.4580000000000002</v>
          </cell>
          <cell r="AK98">
            <v>14.134</v>
          </cell>
          <cell r="AL98">
            <v>1.9079999999999999</v>
          </cell>
          <cell r="AM98">
            <v>-2.3159999999999998</v>
          </cell>
          <cell r="AN98">
            <v>5</v>
          </cell>
          <cell r="AO98">
            <v>5.0010000000000003</v>
          </cell>
          <cell r="AP98">
            <v>5.0010000000000003</v>
          </cell>
          <cell r="AQ98">
            <v>5.0019999999999998</v>
          </cell>
          <cell r="AR98">
            <v>3.8983181818181816</v>
          </cell>
        </row>
        <row r="99">
          <cell r="A99" t="str">
            <v>Lithuania</v>
          </cell>
          <cell r="B99" t="str">
            <v>Inflation, end of period consumer prices</v>
          </cell>
          <cell r="C99" t="str">
            <v>Percent change</v>
          </cell>
          <cell r="E99" t="str">
            <v>See notes for:  Inflation, end of period consumer prices (Index).</v>
          </cell>
          <cell r="F99" t="str">
            <v>n/a</v>
          </cell>
          <cell r="G99" t="str">
            <v>n/a</v>
          </cell>
          <cell r="H99" t="str">
            <v>n/a</v>
          </cell>
          <cell r="I99" t="str">
            <v>n/a</v>
          </cell>
          <cell r="J99" t="str">
            <v>n/a</v>
          </cell>
          <cell r="K99" t="str">
            <v>n/a</v>
          </cell>
          <cell r="L99" t="str">
            <v>n/a</v>
          </cell>
          <cell r="M99" t="str">
            <v>n/a</v>
          </cell>
          <cell r="N99" t="str">
            <v>n/a</v>
          </cell>
          <cell r="O99" t="str">
            <v>n/a</v>
          </cell>
          <cell r="P99" t="str">
            <v>n/a</v>
          </cell>
          <cell r="Q99" t="str">
            <v>n/a</v>
          </cell>
          <cell r="R99" t="str">
            <v>n/a</v>
          </cell>
          <cell r="S99" t="str">
            <v>n/a</v>
          </cell>
          <cell r="T99" t="str">
            <v>n/a</v>
          </cell>
          <cell r="U99" t="str">
            <v>n/a</v>
          </cell>
          <cell r="V99" t="str">
            <v>n/a</v>
          </cell>
          <cell r="W99" t="str">
            <v>n/a</v>
          </cell>
          <cell r="X99" t="str">
            <v>n/a</v>
          </cell>
          <cell r="Y99" t="str">
            <v>n/a</v>
          </cell>
          <cell r="Z99">
            <v>1.621</v>
          </cell>
          <cell r="AA99">
            <v>2.085</v>
          </cell>
          <cell r="AB99">
            <v>-0.89900000000000002</v>
          </cell>
          <cell r="AC99">
            <v>-1.319</v>
          </cell>
          <cell r="AD99">
            <v>2.84</v>
          </cell>
          <cell r="AE99">
            <v>3.016</v>
          </cell>
          <cell r="AF99">
            <v>4.5439999999999996</v>
          </cell>
          <cell r="AG99">
            <v>8.202</v>
          </cell>
          <cell r="AH99">
            <v>8.4600000000000009</v>
          </cell>
          <cell r="AI99">
            <v>1.173</v>
          </cell>
          <cell r="AJ99">
            <v>3.629</v>
          </cell>
          <cell r="AK99">
            <v>3.4710000000000001</v>
          </cell>
          <cell r="AL99">
            <v>3.2850000000000001</v>
          </cell>
          <cell r="AM99">
            <v>2.2709999999999999</v>
          </cell>
          <cell r="AN99">
            <v>2.4300000000000002</v>
          </cell>
          <cell r="AO99">
            <v>2.3679999999999999</v>
          </cell>
          <cell r="AP99">
            <v>2.2290000000000001</v>
          </cell>
          <cell r="AQ99">
            <v>2.2290000000000001</v>
          </cell>
          <cell r="AR99">
            <v>3.0685833333333328</v>
          </cell>
        </row>
        <row r="100">
          <cell r="A100" t="str">
            <v>Luxembourg</v>
          </cell>
          <cell r="B100" t="str">
            <v>Inflation, end of period consumer prices</v>
          </cell>
          <cell r="C100" t="str">
            <v>Percent change</v>
          </cell>
          <cell r="E100" t="str">
            <v>See notes for:  Inflation, end of period consumer prices (Index).</v>
          </cell>
          <cell r="F100">
            <v>6.9939999999999998</v>
          </cell>
          <cell r="G100">
            <v>8.0410000000000004</v>
          </cell>
          <cell r="H100">
            <v>10.425000000000001</v>
          </cell>
          <cell r="I100">
            <v>8.0220000000000002</v>
          </cell>
          <cell r="J100">
            <v>3.3039999999999998</v>
          </cell>
          <cell r="K100">
            <v>4.1379999999999999</v>
          </cell>
          <cell r="L100">
            <v>-1.419</v>
          </cell>
          <cell r="M100">
            <v>0.65300000000000002</v>
          </cell>
          <cell r="N100">
            <v>1.917</v>
          </cell>
          <cell r="O100">
            <v>3.9249999999999998</v>
          </cell>
          <cell r="P100">
            <v>4.359</v>
          </cell>
          <cell r="Q100">
            <v>2.5990000000000002</v>
          </cell>
          <cell r="R100">
            <v>2.9039999999999999</v>
          </cell>
          <cell r="S100">
            <v>3.6080000000000001</v>
          </cell>
          <cell r="T100">
            <v>1.8029999999999999</v>
          </cell>
          <cell r="U100">
            <v>1.258</v>
          </cell>
          <cell r="V100">
            <v>1.593</v>
          </cell>
          <cell r="W100">
            <v>1.4730000000000001</v>
          </cell>
          <cell r="X100">
            <v>0.39800000000000002</v>
          </cell>
          <cell r="Y100">
            <v>2.371</v>
          </cell>
          <cell r="Z100">
            <v>3.4689999999999999</v>
          </cell>
          <cell r="AA100">
            <v>1.722</v>
          </cell>
          <cell r="AB100">
            <v>2.2320000000000002</v>
          </cell>
          <cell r="AC100">
            <v>2.0640000000000001</v>
          </cell>
          <cell r="AD100">
            <v>2.157</v>
          </cell>
          <cell r="AE100">
            <v>2.4769999999999999</v>
          </cell>
          <cell r="AF100">
            <v>2.3380000000000001</v>
          </cell>
          <cell r="AG100">
            <v>3.3580000000000001</v>
          </cell>
          <cell r="AH100">
            <v>1.0860000000000001</v>
          </cell>
          <cell r="AI100">
            <v>1.7969999999999999</v>
          </cell>
          <cell r="AJ100">
            <v>2.7759999999999998</v>
          </cell>
          <cell r="AK100">
            <v>3.1789999999999998</v>
          </cell>
          <cell r="AL100">
            <v>1.923</v>
          </cell>
          <cell r="AM100">
            <v>1.423</v>
          </cell>
          <cell r="AN100">
            <v>1.5069999999999999</v>
          </cell>
          <cell r="AO100">
            <v>1.5209999999999999</v>
          </cell>
          <cell r="AP100">
            <v>1.526</v>
          </cell>
          <cell r="AQ100">
            <v>1.5249999999999999</v>
          </cell>
          <cell r="AR100">
            <v>2.3191363636363631</v>
          </cell>
        </row>
        <row r="101">
          <cell r="A101" t="str">
            <v>Macedonia</v>
          </cell>
          <cell r="B101" t="str">
            <v>Inflation, end of period consumer prices</v>
          </cell>
          <cell r="C101" t="str">
            <v>Percent change</v>
          </cell>
          <cell r="E101" t="str">
            <v>See notes for:  Inflation, end of period consumer prices (Index).</v>
          </cell>
          <cell r="F101" t="str">
            <v>n/a</v>
          </cell>
          <cell r="G101" t="str">
            <v>n/a</v>
          </cell>
          <cell r="H101" t="str">
            <v>n/a</v>
          </cell>
          <cell r="I101" t="str">
            <v>n/a</v>
          </cell>
          <cell r="J101" t="str">
            <v>n/a</v>
          </cell>
          <cell r="K101" t="str">
            <v>n/a</v>
          </cell>
          <cell r="L101" t="str">
            <v>n/a</v>
          </cell>
          <cell r="M101" t="str">
            <v>n/a</v>
          </cell>
          <cell r="N101" t="str">
            <v>n/a</v>
          </cell>
          <cell r="O101" t="str">
            <v>n/a</v>
          </cell>
          <cell r="P101" t="str">
            <v>n/a</v>
          </cell>
          <cell r="Q101" t="str">
            <v>n/a</v>
          </cell>
          <cell r="R101" t="str">
            <v>n/a</v>
          </cell>
          <cell r="S101" t="str">
            <v>n/a</v>
          </cell>
          <cell r="T101" t="str">
            <v>n/a</v>
          </cell>
          <cell r="U101" t="str">
            <v>n/a</v>
          </cell>
          <cell r="V101">
            <v>-0.75</v>
          </cell>
          <cell r="W101">
            <v>3.2</v>
          </cell>
          <cell r="X101">
            <v>-2.1139999999999999</v>
          </cell>
          <cell r="Y101">
            <v>3.2930000000000001</v>
          </cell>
          <cell r="Z101">
            <v>5.8360000000000003</v>
          </cell>
          <cell r="AA101">
            <v>3.96</v>
          </cell>
          <cell r="AB101">
            <v>0.80600000000000005</v>
          </cell>
          <cell r="AC101">
            <v>2.677</v>
          </cell>
          <cell r="AD101">
            <v>-2.1669999999999998</v>
          </cell>
          <cell r="AE101">
            <v>1.581</v>
          </cell>
          <cell r="AF101">
            <v>3.0779999999999998</v>
          </cell>
          <cell r="AG101">
            <v>6.6669999999999998</v>
          </cell>
          <cell r="AH101">
            <v>4.101</v>
          </cell>
          <cell r="AI101">
            <v>-1.637</v>
          </cell>
          <cell r="AJ101">
            <v>2.956</v>
          </cell>
          <cell r="AK101">
            <v>2.8</v>
          </cell>
          <cell r="AL101">
            <v>2</v>
          </cell>
          <cell r="AM101">
            <v>2</v>
          </cell>
          <cell r="AN101">
            <v>2</v>
          </cell>
          <cell r="AO101">
            <v>2</v>
          </cell>
          <cell r="AP101">
            <v>2</v>
          </cell>
          <cell r="AQ101">
            <v>2</v>
          </cell>
          <cell r="AR101">
            <v>2.1429374999999999</v>
          </cell>
        </row>
        <row r="102">
          <cell r="A102" t="str">
            <v>Madagascar</v>
          </cell>
          <cell r="B102" t="str">
            <v>Inflation, end of period consumer prices</v>
          </cell>
          <cell r="C102" t="str">
            <v>Percent change</v>
          </cell>
          <cell r="E102" t="str">
            <v>See notes for:  Inflation, end of period consumer prices (Index).</v>
          </cell>
          <cell r="F102" t="str">
            <v>n/a</v>
          </cell>
          <cell r="G102">
            <v>30.457000000000001</v>
          </cell>
          <cell r="H102">
            <v>31.907</v>
          </cell>
          <cell r="I102">
            <v>19.469000000000001</v>
          </cell>
          <cell r="J102">
            <v>9.7590000000000003</v>
          </cell>
          <cell r="K102">
            <v>11.641</v>
          </cell>
          <cell r="L102">
            <v>10.712999999999999</v>
          </cell>
          <cell r="M102">
            <v>29.196000000000002</v>
          </cell>
          <cell r="N102">
            <v>17.321000000000002</v>
          </cell>
          <cell r="O102">
            <v>10.598000000000001</v>
          </cell>
          <cell r="P102">
            <v>13.843</v>
          </cell>
          <cell r="Q102">
            <v>11.725</v>
          </cell>
          <cell r="R102">
            <v>16.074000000000002</v>
          </cell>
          <cell r="S102">
            <v>8.2560000000000002</v>
          </cell>
          <cell r="T102">
            <v>61.216000000000001</v>
          </cell>
          <cell r="U102">
            <v>37.311</v>
          </cell>
          <cell r="V102">
            <v>8.282</v>
          </cell>
          <cell r="W102">
            <v>4.843</v>
          </cell>
          <cell r="X102">
            <v>6.4029999999999996</v>
          </cell>
          <cell r="Y102">
            <v>10.105</v>
          </cell>
          <cell r="Z102">
            <v>9.8640000000000008</v>
          </cell>
          <cell r="AA102">
            <v>4.7610000000000001</v>
          </cell>
          <cell r="AB102">
            <v>13.882</v>
          </cell>
          <cell r="AC102">
            <v>-0.79900000000000004</v>
          </cell>
          <cell r="AD102">
            <v>27.317</v>
          </cell>
          <cell r="AE102">
            <v>11.451000000000001</v>
          </cell>
          <cell r="AF102">
            <v>10.839</v>
          </cell>
          <cell r="AG102">
            <v>8.2080000000000002</v>
          </cell>
          <cell r="AH102">
            <v>10.085000000000001</v>
          </cell>
          <cell r="AI102">
            <v>8</v>
          </cell>
          <cell r="AJ102">
            <v>10.178000000000001</v>
          </cell>
          <cell r="AK102">
            <v>10.5</v>
          </cell>
          <cell r="AL102">
            <v>9</v>
          </cell>
          <cell r="AM102">
            <v>8.5</v>
          </cell>
          <cell r="AN102">
            <v>8</v>
          </cell>
          <cell r="AO102">
            <v>7</v>
          </cell>
          <cell r="AP102">
            <v>6</v>
          </cell>
          <cell r="AQ102">
            <v>5</v>
          </cell>
          <cell r="AR102">
            <v>13.742909090909091</v>
          </cell>
        </row>
        <row r="103">
          <cell r="A103" t="str">
            <v>Malawi</v>
          </cell>
          <cell r="B103" t="str">
            <v>Inflation, end of period consumer prices</v>
          </cell>
          <cell r="C103" t="str">
            <v>Percent change</v>
          </cell>
          <cell r="E103" t="str">
            <v>See notes for:  Inflation, end of period consumer prices (Index).</v>
          </cell>
          <cell r="F103" t="str">
            <v>n/a</v>
          </cell>
          <cell r="G103">
            <v>8.9979999999999993</v>
          </cell>
          <cell r="H103">
            <v>12.510999999999999</v>
          </cell>
          <cell r="I103">
            <v>18.608000000000001</v>
          </cell>
          <cell r="J103">
            <v>11.926</v>
          </cell>
          <cell r="K103">
            <v>11.054</v>
          </cell>
          <cell r="L103">
            <v>13.853</v>
          </cell>
          <cell r="M103">
            <v>35.511000000000003</v>
          </cell>
          <cell r="N103">
            <v>26.372</v>
          </cell>
          <cell r="O103">
            <v>-0.97399999999999998</v>
          </cell>
          <cell r="P103">
            <v>23.2</v>
          </cell>
          <cell r="Q103">
            <v>7.3879999999999999</v>
          </cell>
          <cell r="R103">
            <v>36.090000000000003</v>
          </cell>
          <cell r="S103">
            <v>18.309000000000001</v>
          </cell>
          <cell r="T103">
            <v>65.965000000000003</v>
          </cell>
          <cell r="U103">
            <v>74.95</v>
          </cell>
          <cell r="V103">
            <v>6.7</v>
          </cell>
          <cell r="W103">
            <v>15.16</v>
          </cell>
          <cell r="X103">
            <v>53.146000000000001</v>
          </cell>
          <cell r="Y103">
            <v>28.231000000000002</v>
          </cell>
          <cell r="Z103">
            <v>35.445</v>
          </cell>
          <cell r="AA103">
            <v>22.120999999999999</v>
          </cell>
          <cell r="AB103">
            <v>28.28</v>
          </cell>
          <cell r="AC103">
            <v>9.8239999999999998</v>
          </cell>
          <cell r="AD103">
            <v>13.695</v>
          </cell>
          <cell r="AE103">
            <v>16.561</v>
          </cell>
          <cell r="AF103">
            <v>10.138</v>
          </cell>
          <cell r="AG103">
            <v>7.5229999999999997</v>
          </cell>
          <cell r="AH103">
            <v>9.9450000000000003</v>
          </cell>
          <cell r="AI103">
            <v>7.58</v>
          </cell>
          <cell r="AJ103">
            <v>6.27</v>
          </cell>
          <cell r="AK103">
            <v>9.7479999999999993</v>
          </cell>
          <cell r="AL103">
            <v>12.074999999999999</v>
          </cell>
          <cell r="AM103">
            <v>12.000999999999999</v>
          </cell>
          <cell r="AN103">
            <v>11.593999999999999</v>
          </cell>
          <cell r="AO103">
            <v>11.458</v>
          </cell>
          <cell r="AP103">
            <v>10.928000000000001</v>
          </cell>
          <cell r="AQ103">
            <v>9.9849999999999994</v>
          </cell>
          <cell r="AR103">
            <v>23.012227272727266</v>
          </cell>
        </row>
        <row r="104">
          <cell r="A104" t="str">
            <v>Malaysia</v>
          </cell>
          <cell r="B104" t="str">
            <v>Inflation, end of period consumer prices</v>
          </cell>
          <cell r="C104" t="str">
            <v>Percent change</v>
          </cell>
          <cell r="E104" t="str">
            <v>See notes for:  Inflation, end of period consumer prices (Index).</v>
          </cell>
          <cell r="F104">
            <v>7.1349999999999998</v>
          </cell>
          <cell r="G104">
            <v>8.4670000000000005</v>
          </cell>
          <cell r="H104">
            <v>5.5110000000000001</v>
          </cell>
          <cell r="I104">
            <v>3.117</v>
          </cell>
          <cell r="J104">
            <v>1.716</v>
          </cell>
          <cell r="K104">
            <v>1.044</v>
          </cell>
          <cell r="L104">
            <v>1.431</v>
          </cell>
          <cell r="M104">
            <v>0.39200000000000002</v>
          </cell>
          <cell r="N104">
            <v>3.5129999999999999</v>
          </cell>
          <cell r="O104">
            <v>2.1120000000000001</v>
          </cell>
          <cell r="P104">
            <v>7.0069999999999997</v>
          </cell>
          <cell r="Q104">
            <v>4.4009999999999998</v>
          </cell>
          <cell r="R104">
            <v>4.7969999999999997</v>
          </cell>
          <cell r="S104">
            <v>3.4670000000000001</v>
          </cell>
          <cell r="T104">
            <v>3.4849999999999999</v>
          </cell>
          <cell r="U104">
            <v>3.238</v>
          </cell>
          <cell r="V104">
            <v>3.262</v>
          </cell>
          <cell r="W104">
            <v>2.9159999999999999</v>
          </cell>
          <cell r="X104">
            <v>5.3129999999999997</v>
          </cell>
          <cell r="Y104">
            <v>2.4660000000000002</v>
          </cell>
          <cell r="Z104">
            <v>1.204</v>
          </cell>
          <cell r="AA104">
            <v>1.1890000000000001</v>
          </cell>
          <cell r="AB104">
            <v>1.603</v>
          </cell>
          <cell r="AC104">
            <v>1.157</v>
          </cell>
          <cell r="AD104">
            <v>2.1829999999999998</v>
          </cell>
          <cell r="AE104">
            <v>3.2109999999999999</v>
          </cell>
          <cell r="AF104">
            <v>3.1459999999999999</v>
          </cell>
          <cell r="AG104">
            <v>2.2879999999999998</v>
          </cell>
          <cell r="AH104">
            <v>4.4729999999999999</v>
          </cell>
          <cell r="AI104">
            <v>1.0189999999999999</v>
          </cell>
          <cell r="AJ104">
            <v>2.1190000000000002</v>
          </cell>
          <cell r="AK104">
            <v>3.2</v>
          </cell>
          <cell r="AL104">
            <v>2.7</v>
          </cell>
          <cell r="AM104">
            <v>2.5</v>
          </cell>
          <cell r="AN104">
            <v>2.5</v>
          </cell>
          <cell r="AO104">
            <v>2.5</v>
          </cell>
          <cell r="AP104">
            <v>2.5</v>
          </cell>
          <cell r="AQ104">
            <v>2.5</v>
          </cell>
          <cell r="AR104">
            <v>3.0519999999999996</v>
          </cell>
        </row>
        <row r="105">
          <cell r="A105" t="str">
            <v>Maldives</v>
          </cell>
          <cell r="B105" t="str">
            <v>Inflation, end of period consumer prices</v>
          </cell>
          <cell r="C105" t="str">
            <v>Percent change</v>
          </cell>
          <cell r="E105" t="str">
            <v>See notes for:  Inflation, end of period consumer prices (Index).</v>
          </cell>
          <cell r="F105" t="str">
            <v>n/a</v>
          </cell>
          <cell r="G105" t="str">
            <v>n/a</v>
          </cell>
          <cell r="H105" t="str">
            <v>n/a</v>
          </cell>
          <cell r="I105" t="str">
            <v>n/a</v>
          </cell>
          <cell r="J105" t="str">
            <v>n/a</v>
          </cell>
          <cell r="K105" t="str">
            <v>n/a</v>
          </cell>
          <cell r="L105" t="str">
            <v>n/a</v>
          </cell>
          <cell r="M105" t="str">
            <v>n/a</v>
          </cell>
          <cell r="N105" t="str">
            <v>n/a</v>
          </cell>
          <cell r="O105" t="str">
            <v>n/a</v>
          </cell>
          <cell r="P105" t="str">
            <v>n/a</v>
          </cell>
          <cell r="Q105" t="str">
            <v>n/a</v>
          </cell>
          <cell r="R105">
            <v>12.446999999999999</v>
          </cell>
          <cell r="S105">
            <v>20.206</v>
          </cell>
          <cell r="T105">
            <v>29.901</v>
          </cell>
          <cell r="U105">
            <v>-12.628</v>
          </cell>
          <cell r="V105">
            <v>8.1039999999999992</v>
          </cell>
          <cell r="W105">
            <v>12.763999999999999</v>
          </cell>
          <cell r="X105">
            <v>-9.3650000000000002</v>
          </cell>
          <cell r="Y105">
            <v>3.3239999999999998</v>
          </cell>
          <cell r="Z105">
            <v>-2.6960000000000002</v>
          </cell>
          <cell r="AA105">
            <v>7.5869999999999997</v>
          </cell>
          <cell r="AB105">
            <v>-5.0369999999999999</v>
          </cell>
          <cell r="AC105">
            <v>-1.454</v>
          </cell>
          <cell r="AD105">
            <v>10.061999999999999</v>
          </cell>
          <cell r="AE105">
            <v>2.948</v>
          </cell>
          <cell r="AF105">
            <v>3.1</v>
          </cell>
          <cell r="AG105">
            <v>10.3</v>
          </cell>
          <cell r="AH105">
            <v>9.1</v>
          </cell>
          <cell r="AI105">
            <v>4</v>
          </cell>
          <cell r="AJ105">
            <v>5.09</v>
          </cell>
          <cell r="AK105">
            <v>15</v>
          </cell>
          <cell r="AL105">
            <v>8</v>
          </cell>
          <cell r="AM105">
            <v>8</v>
          </cell>
          <cell r="AN105">
            <v>7.5</v>
          </cell>
          <cell r="AO105">
            <v>7</v>
          </cell>
          <cell r="AP105">
            <v>3.0379999999999998</v>
          </cell>
          <cell r="AQ105">
            <v>3.0379999999999998</v>
          </cell>
          <cell r="AR105">
            <v>6.1376499999999989</v>
          </cell>
        </row>
        <row r="106">
          <cell r="A106" t="str">
            <v>Mali</v>
          </cell>
          <cell r="B106" t="str">
            <v>Inflation, end of period consumer prices</v>
          </cell>
          <cell r="C106" t="str">
            <v>Percent change</v>
          </cell>
          <cell r="E106" t="str">
            <v>See notes for:  Inflation, end of period consumer prices (Index).</v>
          </cell>
          <cell r="F106" t="str">
            <v>n/a</v>
          </cell>
          <cell r="G106" t="str">
            <v>n/a</v>
          </cell>
          <cell r="H106" t="str">
            <v>n/a</v>
          </cell>
          <cell r="I106" t="str">
            <v>n/a</v>
          </cell>
          <cell r="J106" t="str">
            <v>n/a</v>
          </cell>
          <cell r="K106" t="str">
            <v>n/a</v>
          </cell>
          <cell r="L106" t="str">
            <v>n/a</v>
          </cell>
          <cell r="M106" t="str">
            <v>n/a</v>
          </cell>
          <cell r="N106" t="str">
            <v>n/a</v>
          </cell>
          <cell r="O106" t="str">
            <v>n/a</v>
          </cell>
          <cell r="P106" t="str">
            <v>n/a</v>
          </cell>
          <cell r="Q106">
            <v>-4.7949999999999999</v>
          </cell>
          <cell r="R106">
            <v>-4.2140000000000004</v>
          </cell>
          <cell r="S106">
            <v>0.42899999999999999</v>
          </cell>
          <cell r="T106">
            <v>32.051000000000002</v>
          </cell>
          <cell r="U106">
            <v>9.1419999999999995</v>
          </cell>
          <cell r="V106">
            <v>2.782</v>
          </cell>
          <cell r="W106">
            <v>0.95</v>
          </cell>
          <cell r="X106">
            <v>3.036</v>
          </cell>
          <cell r="Y106">
            <v>-1.2769999999999999</v>
          </cell>
          <cell r="Z106">
            <v>2.488</v>
          </cell>
          <cell r="AA106">
            <v>5.2229999999999999</v>
          </cell>
          <cell r="AB106">
            <v>4.0780000000000003</v>
          </cell>
          <cell r="AC106">
            <v>-5.0090000000000003</v>
          </cell>
          <cell r="AD106">
            <v>1.5349999999999999</v>
          </cell>
          <cell r="AE106">
            <v>3.3610000000000002</v>
          </cell>
          <cell r="AF106">
            <v>3.5870000000000002</v>
          </cell>
          <cell r="AG106">
            <v>2.5870000000000002</v>
          </cell>
          <cell r="AH106">
            <v>7.4390000000000001</v>
          </cell>
          <cell r="AI106">
            <v>1.6739999999999999</v>
          </cell>
          <cell r="AJ106">
            <v>1.944</v>
          </cell>
          <cell r="AK106">
            <v>5.2939999999999996</v>
          </cell>
          <cell r="AL106">
            <v>5.9779999999999998</v>
          </cell>
          <cell r="AM106">
            <v>3.4420000000000002</v>
          </cell>
          <cell r="AN106">
            <v>3.9239999999999999</v>
          </cell>
          <cell r="AO106">
            <v>4.1719999999999997</v>
          </cell>
          <cell r="AP106">
            <v>4.2910000000000004</v>
          </cell>
          <cell r="AQ106">
            <v>4.3520000000000003</v>
          </cell>
          <cell r="AR106">
            <v>3.4430952380952382</v>
          </cell>
        </row>
        <row r="107">
          <cell r="A107" t="str">
            <v>Malta</v>
          </cell>
          <cell r="B107" t="str">
            <v>Inflation, end of period consumer prices</v>
          </cell>
          <cell r="C107" t="str">
            <v>Percent change</v>
          </cell>
          <cell r="E107" t="str">
            <v>See notes for:  Inflation, end of period consumer prices (Index).</v>
          </cell>
          <cell r="F107">
            <v>12.663</v>
          </cell>
          <cell r="G107">
            <v>8.4450000000000003</v>
          </cell>
          <cell r="H107">
            <v>4.4820000000000002</v>
          </cell>
          <cell r="I107">
            <v>-3.2170000000000001</v>
          </cell>
          <cell r="J107">
            <v>1.248</v>
          </cell>
          <cell r="K107">
            <v>0.48</v>
          </cell>
          <cell r="L107">
            <v>1.4239999999999999</v>
          </cell>
          <cell r="M107">
            <v>0.81499999999999995</v>
          </cell>
          <cell r="N107">
            <v>0.68200000000000005</v>
          </cell>
          <cell r="O107">
            <v>-2.7490000000000001</v>
          </cell>
          <cell r="P107">
            <v>6.2149999999999999</v>
          </cell>
          <cell r="Q107">
            <v>1.02</v>
          </cell>
          <cell r="R107">
            <v>2.4460000000000002</v>
          </cell>
          <cell r="S107">
            <v>4.5830000000000002</v>
          </cell>
          <cell r="T107">
            <v>3.496</v>
          </cell>
          <cell r="U107">
            <v>3.637</v>
          </cell>
          <cell r="V107">
            <v>1.8720000000000001</v>
          </cell>
          <cell r="W107">
            <v>4.548</v>
          </cell>
          <cell r="X107">
            <v>2.9</v>
          </cell>
          <cell r="Y107">
            <v>4.4080000000000004</v>
          </cell>
          <cell r="Z107">
            <v>0.99199999999999999</v>
          </cell>
          <cell r="AA107">
            <v>3.5640000000000001</v>
          </cell>
          <cell r="AB107">
            <v>2.0619999999999998</v>
          </cell>
          <cell r="AC107">
            <v>2.4420000000000002</v>
          </cell>
          <cell r="AD107">
            <v>1.899</v>
          </cell>
          <cell r="AE107">
            <v>3.3849999999999998</v>
          </cell>
          <cell r="AF107">
            <v>0.751</v>
          </cell>
          <cell r="AG107">
            <v>3.0510000000000002</v>
          </cell>
          <cell r="AH107">
            <v>4.976</v>
          </cell>
          <cell r="AI107">
            <v>-0.432</v>
          </cell>
          <cell r="AJ107">
            <v>4.0410000000000004</v>
          </cell>
          <cell r="AK107">
            <v>1.3129999999999999</v>
          </cell>
          <cell r="AL107">
            <v>1.835</v>
          </cell>
          <cell r="AM107">
            <v>2.5529999999999999</v>
          </cell>
          <cell r="AN107">
            <v>2.1</v>
          </cell>
          <cell r="AO107">
            <v>2</v>
          </cell>
          <cell r="AP107">
            <v>2.1</v>
          </cell>
          <cell r="AQ107">
            <v>2.2000000000000002</v>
          </cell>
          <cell r="AR107">
            <v>2.8713181818181819</v>
          </cell>
        </row>
        <row r="108">
          <cell r="A108" t="str">
            <v>Mauritania</v>
          </cell>
          <cell r="B108" t="str">
            <v>Inflation, end of period consumer prices</v>
          </cell>
          <cell r="C108" t="str">
            <v>Percent change</v>
          </cell>
          <cell r="E108" t="str">
            <v>See notes for:  Inflation, end of period consumer prices (Index).</v>
          </cell>
          <cell r="F108" t="str">
            <v>n/a</v>
          </cell>
          <cell r="G108" t="str">
            <v>n/a</v>
          </cell>
          <cell r="H108" t="str">
            <v>n/a</v>
          </cell>
          <cell r="I108" t="str">
            <v>n/a</v>
          </cell>
          <cell r="J108" t="str">
            <v>n/a</v>
          </cell>
          <cell r="K108" t="str">
            <v>n/a</v>
          </cell>
          <cell r="L108">
            <v>8.9149999999999991</v>
          </cell>
          <cell r="M108">
            <v>4.093</v>
          </cell>
          <cell r="N108">
            <v>2.65</v>
          </cell>
          <cell r="O108">
            <v>16.486000000000001</v>
          </cell>
          <cell r="P108">
            <v>-0.42299999999999999</v>
          </cell>
          <cell r="Q108">
            <v>3.6059999999999999</v>
          </cell>
          <cell r="R108">
            <v>17.562000000000001</v>
          </cell>
          <cell r="S108">
            <v>1.4930000000000001</v>
          </cell>
          <cell r="T108">
            <v>2.6989999999999998</v>
          </cell>
          <cell r="U108">
            <v>9.0009999999999994</v>
          </cell>
          <cell r="V108">
            <v>4.4790000000000001</v>
          </cell>
          <cell r="W108">
            <v>5.5330000000000004</v>
          </cell>
          <cell r="X108">
            <v>8.25</v>
          </cell>
          <cell r="Y108">
            <v>1.927</v>
          </cell>
          <cell r="Z108">
            <v>5.5780000000000003</v>
          </cell>
          <cell r="AA108">
            <v>1.732</v>
          </cell>
          <cell r="AB108">
            <v>8.4019999999999992</v>
          </cell>
          <cell r="AC108">
            <v>2.3980000000000001</v>
          </cell>
          <cell r="AD108">
            <v>16.143999999999998</v>
          </cell>
          <cell r="AE108">
            <v>5.8049999999999997</v>
          </cell>
          <cell r="AF108">
            <v>8.8870000000000005</v>
          </cell>
          <cell r="AG108">
            <v>7.3810000000000002</v>
          </cell>
          <cell r="AH108">
            <v>3.9</v>
          </cell>
          <cell r="AI108">
            <v>4.9619999999999997</v>
          </cell>
          <cell r="AJ108">
            <v>6.1210000000000004</v>
          </cell>
          <cell r="AK108">
            <v>5.5</v>
          </cell>
          <cell r="AL108">
            <v>6</v>
          </cell>
          <cell r="AM108">
            <v>6.2539999999999996</v>
          </cell>
          <cell r="AN108">
            <v>5.8540000000000001</v>
          </cell>
          <cell r="AO108">
            <v>5.5</v>
          </cell>
          <cell r="AP108">
            <v>5.14</v>
          </cell>
          <cell r="AQ108">
            <v>5.14</v>
          </cell>
          <cell r="AR108">
            <v>5.951681818181819</v>
          </cell>
        </row>
        <row r="109">
          <cell r="A109" t="str">
            <v>Mauritius</v>
          </cell>
          <cell r="B109" t="str">
            <v>Inflation, end of period consumer prices</v>
          </cell>
          <cell r="C109" t="str">
            <v>Percent change</v>
          </cell>
          <cell r="E109" t="str">
            <v>See notes for:  Inflation, end of period consumer prices (Index).</v>
          </cell>
          <cell r="F109" t="str">
            <v>n/a</v>
          </cell>
          <cell r="G109">
            <v>15.545999999999999</v>
          </cell>
          <cell r="H109">
            <v>12.909000000000001</v>
          </cell>
          <cell r="I109">
            <v>4.8559999999999999</v>
          </cell>
          <cell r="J109">
            <v>6.9939999999999998</v>
          </cell>
          <cell r="K109">
            <v>7.0670000000000002</v>
          </cell>
          <cell r="L109">
            <v>2.8050000000000002</v>
          </cell>
          <cell r="M109">
            <v>1.204</v>
          </cell>
          <cell r="N109">
            <v>8.2829999999999995</v>
          </cell>
          <cell r="O109">
            <v>14.366</v>
          </cell>
          <cell r="P109">
            <v>10.44</v>
          </cell>
          <cell r="Q109">
            <v>8.5670000000000002</v>
          </cell>
          <cell r="R109">
            <v>6.3789999999999996</v>
          </cell>
          <cell r="S109">
            <v>14.987</v>
          </cell>
          <cell r="T109">
            <v>5.9880000000000004</v>
          </cell>
          <cell r="U109">
            <v>6.0170000000000003</v>
          </cell>
          <cell r="V109">
            <v>7.4489999999999998</v>
          </cell>
          <cell r="W109">
            <v>5.0659999999999998</v>
          </cell>
          <cell r="X109">
            <v>9.0470000000000006</v>
          </cell>
          <cell r="Y109">
            <v>5.0609999999999999</v>
          </cell>
          <cell r="Z109">
            <v>4.6820000000000004</v>
          </cell>
          <cell r="AA109">
            <v>5.3049999999999997</v>
          </cell>
          <cell r="AB109">
            <v>5.6449999999999996</v>
          </cell>
          <cell r="AC109">
            <v>3.8879999999999999</v>
          </cell>
          <cell r="AD109">
            <v>5.6340000000000003</v>
          </cell>
          <cell r="AE109">
            <v>3.8969999999999998</v>
          </cell>
          <cell r="AF109">
            <v>11.614000000000001</v>
          </cell>
          <cell r="AG109">
            <v>8.5969999999999995</v>
          </cell>
          <cell r="AH109">
            <v>6.774</v>
          </cell>
          <cell r="AI109">
            <v>1.4650000000000001</v>
          </cell>
          <cell r="AJ109">
            <v>6.1210000000000004</v>
          </cell>
          <cell r="AK109">
            <v>4.867</v>
          </cell>
          <cell r="AL109">
            <v>5.2</v>
          </cell>
          <cell r="AM109">
            <v>5.6</v>
          </cell>
          <cell r="AN109">
            <v>4.4000000000000004</v>
          </cell>
          <cell r="AO109">
            <v>4.4000000000000004</v>
          </cell>
          <cell r="AP109">
            <v>4.4000000000000004</v>
          </cell>
          <cell r="AQ109">
            <v>4.4000000000000004</v>
          </cell>
          <cell r="AR109">
            <v>6.7040909090909091</v>
          </cell>
        </row>
        <row r="110">
          <cell r="A110" t="str">
            <v>Mexico</v>
          </cell>
          <cell r="B110" t="str">
            <v>Inflation, end of period consumer prices</v>
          </cell>
          <cell r="C110" t="str">
            <v>Percent change</v>
          </cell>
          <cell r="E110" t="str">
            <v>See notes for:  Inflation, end of period consumer prices (Index).</v>
          </cell>
          <cell r="F110" t="str">
            <v>n/a</v>
          </cell>
          <cell r="G110">
            <v>27.071000000000002</v>
          </cell>
          <cell r="H110">
            <v>98.805999999999997</v>
          </cell>
          <cell r="I110">
            <v>80.784999999999997</v>
          </cell>
          <cell r="J110">
            <v>59.171999999999997</v>
          </cell>
          <cell r="K110">
            <v>63.74</v>
          </cell>
          <cell r="L110">
            <v>105.745</v>
          </cell>
          <cell r="M110">
            <v>159.172</v>
          </cell>
          <cell r="N110">
            <v>51.656999999999996</v>
          </cell>
          <cell r="O110">
            <v>19.696999999999999</v>
          </cell>
          <cell r="P110">
            <v>29.928999999999998</v>
          </cell>
          <cell r="Q110">
            <v>18.795000000000002</v>
          </cell>
          <cell r="R110">
            <v>11.938000000000001</v>
          </cell>
          <cell r="S110">
            <v>8.0090000000000003</v>
          </cell>
          <cell r="T110">
            <v>7.0510000000000002</v>
          </cell>
          <cell r="U110">
            <v>51.966000000000001</v>
          </cell>
          <cell r="V110">
            <v>27.704999999999998</v>
          </cell>
          <cell r="W110">
            <v>15.718999999999999</v>
          </cell>
          <cell r="X110">
            <v>18.609000000000002</v>
          </cell>
          <cell r="Y110">
            <v>12.319000000000001</v>
          </cell>
          <cell r="Z110">
            <v>8.9589999999999996</v>
          </cell>
          <cell r="AA110">
            <v>4.4039999999999999</v>
          </cell>
          <cell r="AB110">
            <v>5.7</v>
          </cell>
          <cell r="AC110">
            <v>3.9769999999999999</v>
          </cell>
          <cell r="AD110">
            <v>5.1909999999999998</v>
          </cell>
          <cell r="AE110">
            <v>3.3330000000000002</v>
          </cell>
          <cell r="AF110">
            <v>4.0529999999999999</v>
          </cell>
          <cell r="AG110">
            <v>3.7589999999999999</v>
          </cell>
          <cell r="AH110">
            <v>6.5279999999999996</v>
          </cell>
          <cell r="AI110">
            <v>3.5739999999999998</v>
          </cell>
          <cell r="AJ110">
            <v>4.4020000000000001</v>
          </cell>
          <cell r="AK110">
            <v>3.819</v>
          </cell>
          <cell r="AL110">
            <v>3.6429999999999998</v>
          </cell>
          <cell r="AM110">
            <v>3.1459999999999999</v>
          </cell>
          <cell r="AN110">
            <v>2.9980000000000002</v>
          </cell>
          <cell r="AO110">
            <v>2.9980000000000002</v>
          </cell>
          <cell r="AP110">
            <v>3</v>
          </cell>
          <cell r="AQ110">
            <v>3</v>
          </cell>
          <cell r="AR110">
            <v>11.806318181818181</v>
          </cell>
        </row>
        <row r="111">
          <cell r="A111" t="str">
            <v>Moldova</v>
          </cell>
          <cell r="B111" t="str">
            <v>Inflation, end of period consumer prices</v>
          </cell>
          <cell r="C111" t="str">
            <v>Percent change</v>
          </cell>
          <cell r="E111" t="str">
            <v>See notes for:  Inflation, end of period consumer prices (Index).</v>
          </cell>
          <cell r="F111" t="str">
            <v>n/a</v>
          </cell>
          <cell r="G111" t="str">
            <v>n/a</v>
          </cell>
          <cell r="H111" t="str">
            <v>n/a</v>
          </cell>
          <cell r="I111" t="str">
            <v>n/a</v>
          </cell>
          <cell r="J111" t="str">
            <v>n/a</v>
          </cell>
          <cell r="K111" t="str">
            <v>n/a</v>
          </cell>
          <cell r="L111" t="str">
            <v>n/a</v>
          </cell>
          <cell r="M111" t="str">
            <v>n/a</v>
          </cell>
          <cell r="N111" t="str">
            <v>n/a</v>
          </cell>
          <cell r="O111" t="str">
            <v>n/a</v>
          </cell>
          <cell r="P111" t="str">
            <v>n/a</v>
          </cell>
          <cell r="Q111" t="str">
            <v>n/a</v>
          </cell>
          <cell r="R111" t="str">
            <v>n/a</v>
          </cell>
          <cell r="S111">
            <v>837</v>
          </cell>
          <cell r="T111">
            <v>116.1</v>
          </cell>
          <cell r="U111">
            <v>23.8</v>
          </cell>
          <cell r="V111">
            <v>15.1</v>
          </cell>
          <cell r="W111">
            <v>11.1</v>
          </cell>
          <cell r="X111">
            <v>18.2</v>
          </cell>
          <cell r="Y111">
            <v>43.8</v>
          </cell>
          <cell r="Z111">
            <v>18.5</v>
          </cell>
          <cell r="AA111">
            <v>6.4</v>
          </cell>
          <cell r="AB111">
            <v>4.4409999999999998</v>
          </cell>
          <cell r="AC111">
            <v>15.696999999999999</v>
          </cell>
          <cell r="AD111">
            <v>12.464</v>
          </cell>
          <cell r="AE111">
            <v>10.037000000000001</v>
          </cell>
          <cell r="AF111">
            <v>14.081</v>
          </cell>
          <cell r="AG111">
            <v>13.111000000000001</v>
          </cell>
          <cell r="AH111">
            <v>7.3390000000000004</v>
          </cell>
          <cell r="AI111">
            <v>0.441</v>
          </cell>
          <cell r="AJ111">
            <v>8.0809999999999995</v>
          </cell>
          <cell r="AK111">
            <v>7.7789999999999999</v>
          </cell>
          <cell r="AL111">
            <v>5</v>
          </cell>
          <cell r="AM111">
            <v>5</v>
          </cell>
          <cell r="AN111">
            <v>5</v>
          </cell>
          <cell r="AO111">
            <v>5</v>
          </cell>
          <cell r="AP111">
            <v>5</v>
          </cell>
          <cell r="AQ111">
            <v>5</v>
          </cell>
          <cell r="AR111">
            <v>62.287947368421051</v>
          </cell>
        </row>
        <row r="112">
          <cell r="A112" t="str">
            <v>Mongolia</v>
          </cell>
          <cell r="B112" t="str">
            <v>Inflation, end of period consumer prices</v>
          </cell>
          <cell r="C112" t="str">
            <v>Percent change</v>
          </cell>
          <cell r="E112" t="str">
            <v>See notes for:  Inflation, end of period consumer prices (Index).</v>
          </cell>
          <cell r="F112" t="str">
            <v>n/a</v>
          </cell>
          <cell r="G112" t="str">
            <v>n/a</v>
          </cell>
          <cell r="H112" t="str">
            <v>n/a</v>
          </cell>
          <cell r="I112" t="str">
            <v>n/a</v>
          </cell>
          <cell r="J112" t="str">
            <v>n/a</v>
          </cell>
          <cell r="K112" t="str">
            <v>n/a</v>
          </cell>
          <cell r="L112" t="str">
            <v>n/a</v>
          </cell>
          <cell r="M112" t="str">
            <v>n/a</v>
          </cell>
          <cell r="N112" t="str">
            <v>n/a</v>
          </cell>
          <cell r="O112" t="str">
            <v>n/a</v>
          </cell>
          <cell r="P112" t="str">
            <v>n/a</v>
          </cell>
          <cell r="Q112">
            <v>208.6</v>
          </cell>
          <cell r="R112">
            <v>321</v>
          </cell>
          <cell r="S112">
            <v>183</v>
          </cell>
          <cell r="T112">
            <v>66.3</v>
          </cell>
          <cell r="U112">
            <v>53.104999999999997</v>
          </cell>
          <cell r="V112">
            <v>44.576000000000001</v>
          </cell>
          <cell r="W112">
            <v>20.509</v>
          </cell>
          <cell r="X112">
            <v>5.9960000000000004</v>
          </cell>
          <cell r="Y112">
            <v>9.9659999999999993</v>
          </cell>
          <cell r="Z112">
            <v>8.92</v>
          </cell>
          <cell r="AA112">
            <v>7.923</v>
          </cell>
          <cell r="AB112">
            <v>1.72</v>
          </cell>
          <cell r="AC112">
            <v>4.6619999999999999</v>
          </cell>
          <cell r="AD112">
            <v>10.613</v>
          </cell>
          <cell r="AE112">
            <v>9.2279999999999998</v>
          </cell>
          <cell r="AF112">
            <v>4.7519999999999998</v>
          </cell>
          <cell r="AG112">
            <v>14.118</v>
          </cell>
          <cell r="AH112">
            <v>23.192</v>
          </cell>
          <cell r="AI112">
            <v>1.8879999999999999</v>
          </cell>
          <cell r="AJ112">
            <v>14.292</v>
          </cell>
          <cell r="AK112">
            <v>11.1</v>
          </cell>
          <cell r="AL112">
            <v>14.2</v>
          </cell>
          <cell r="AM112">
            <v>10.81</v>
          </cell>
          <cell r="AN112">
            <v>8.5</v>
          </cell>
          <cell r="AO112">
            <v>7.9169999999999998</v>
          </cell>
          <cell r="AP112">
            <v>7.3330000000000002</v>
          </cell>
          <cell r="AQ112">
            <v>6.75</v>
          </cell>
          <cell r="AR112">
            <v>48.831428571428575</v>
          </cell>
        </row>
        <row r="113">
          <cell r="A113" t="str">
            <v>Montenegro</v>
          </cell>
          <cell r="B113" t="str">
            <v>Inflation, end of period consumer prices</v>
          </cell>
          <cell r="C113" t="str">
            <v>Percent change</v>
          </cell>
          <cell r="E113" t="str">
            <v>See notes for:  Inflation, end of period consumer prices (Index).</v>
          </cell>
          <cell r="F113" t="str">
            <v>n/a</v>
          </cell>
          <cell r="G113" t="str">
            <v>n/a</v>
          </cell>
          <cell r="H113" t="str">
            <v>n/a</v>
          </cell>
          <cell r="I113" t="str">
            <v>n/a</v>
          </cell>
          <cell r="J113" t="str">
            <v>n/a</v>
          </cell>
          <cell r="K113" t="str">
            <v>n/a</v>
          </cell>
          <cell r="L113" t="str">
            <v>n/a</v>
          </cell>
          <cell r="M113" t="str">
            <v>n/a</v>
          </cell>
          <cell r="N113" t="str">
            <v>n/a</v>
          </cell>
          <cell r="O113" t="str">
            <v>n/a</v>
          </cell>
          <cell r="P113" t="str">
            <v>n/a</v>
          </cell>
          <cell r="Q113" t="str">
            <v>n/a</v>
          </cell>
          <cell r="R113" t="str">
            <v>n/a</v>
          </cell>
          <cell r="S113" t="str">
            <v>n/a</v>
          </cell>
          <cell r="T113" t="str">
            <v>n/a</v>
          </cell>
          <cell r="U113" t="str">
            <v>n/a</v>
          </cell>
          <cell r="V113" t="str">
            <v>n/a</v>
          </cell>
          <cell r="W113" t="str">
            <v>n/a</v>
          </cell>
          <cell r="X113" t="str">
            <v>n/a</v>
          </cell>
          <cell r="Y113" t="str">
            <v>n/a</v>
          </cell>
          <cell r="Z113" t="str">
            <v>n/a</v>
          </cell>
          <cell r="AA113">
            <v>27.86</v>
          </cell>
          <cell r="AB113">
            <v>9.3610000000000007</v>
          </cell>
          <cell r="AC113">
            <v>6.23</v>
          </cell>
          <cell r="AD113">
            <v>4.1639999999999997</v>
          </cell>
          <cell r="AE113">
            <v>1.8</v>
          </cell>
          <cell r="AF113">
            <v>2</v>
          </cell>
          <cell r="AG113">
            <v>6.3209999999999997</v>
          </cell>
          <cell r="AH113">
            <v>7.1820000000000004</v>
          </cell>
          <cell r="AI113">
            <v>1.7</v>
          </cell>
          <cell r="AJ113">
            <v>0.65900000000000003</v>
          </cell>
          <cell r="AK113">
            <v>2.7570000000000001</v>
          </cell>
          <cell r="AL113">
            <v>1.6559999999999999</v>
          </cell>
          <cell r="AM113">
            <v>1.3180000000000001</v>
          </cell>
          <cell r="AN113">
            <v>1.32</v>
          </cell>
          <cell r="AO113">
            <v>1.319</v>
          </cell>
          <cell r="AP113">
            <v>1.319</v>
          </cell>
          <cell r="AQ113">
            <v>1.319</v>
          </cell>
          <cell r="AR113">
            <v>6.3667272727272746</v>
          </cell>
        </row>
        <row r="114">
          <cell r="A114" t="str">
            <v>Morocco</v>
          </cell>
          <cell r="B114" t="str">
            <v>Inflation, end of period consumer prices</v>
          </cell>
          <cell r="C114" t="str">
            <v>Percent change</v>
          </cell>
          <cell r="E114" t="str">
            <v>See notes for:  Inflation, end of period consumer prices (Index).</v>
          </cell>
          <cell r="F114">
            <v>9.6890000000000001</v>
          </cell>
          <cell r="G114">
            <v>13.227</v>
          </cell>
          <cell r="H114">
            <v>6.71</v>
          </cell>
          <cell r="I114">
            <v>12.538</v>
          </cell>
          <cell r="J114">
            <v>7.54</v>
          </cell>
          <cell r="K114">
            <v>9.4640000000000004</v>
          </cell>
          <cell r="L114">
            <v>4.38</v>
          </cell>
          <cell r="M114">
            <v>2.3980000000000001</v>
          </cell>
          <cell r="N114">
            <v>1.5429999999999999</v>
          </cell>
          <cell r="O114">
            <v>5.6079999999999997</v>
          </cell>
          <cell r="P114">
            <v>7.5430000000000001</v>
          </cell>
          <cell r="Q114">
            <v>8.1769999999999996</v>
          </cell>
          <cell r="R114">
            <v>3.895</v>
          </cell>
          <cell r="S114">
            <v>5.9489999999999998</v>
          </cell>
          <cell r="T114">
            <v>5.6920000000000002</v>
          </cell>
          <cell r="U114">
            <v>4.1479999999999997</v>
          </cell>
          <cell r="V114">
            <v>3.9129999999999998</v>
          </cell>
          <cell r="W114">
            <v>1.5129999999999999</v>
          </cell>
          <cell r="X114">
            <v>2.2189999999999999</v>
          </cell>
          <cell r="Y114">
            <v>0.90700000000000003</v>
          </cell>
          <cell r="Z114">
            <v>1.67</v>
          </cell>
          <cell r="AA114">
            <v>1.706</v>
          </cell>
          <cell r="AB114">
            <v>1.429</v>
          </cell>
          <cell r="AC114">
            <v>1.776</v>
          </cell>
          <cell r="AD114">
            <v>0.54200000000000004</v>
          </cell>
          <cell r="AE114">
            <v>2.0950000000000002</v>
          </cell>
          <cell r="AF114">
            <v>3.2829999999999999</v>
          </cell>
          <cell r="AG114">
            <v>1.986</v>
          </cell>
          <cell r="AH114">
            <v>4.2290000000000001</v>
          </cell>
          <cell r="AI114">
            <v>-1.5740000000000001</v>
          </cell>
          <cell r="AJ114">
            <v>2.1640000000000001</v>
          </cell>
          <cell r="AK114">
            <v>0.92100000000000004</v>
          </cell>
          <cell r="AL114">
            <v>2</v>
          </cell>
          <cell r="AM114">
            <v>2.5</v>
          </cell>
          <cell r="AN114">
            <v>2.5</v>
          </cell>
          <cell r="AO114">
            <v>2.5</v>
          </cell>
          <cell r="AP114">
            <v>2.5</v>
          </cell>
          <cell r="AQ114">
            <v>2.6</v>
          </cell>
          <cell r="AR114">
            <v>2.9174090909090911</v>
          </cell>
        </row>
        <row r="115">
          <cell r="A115" t="str">
            <v>Mozambique</v>
          </cell>
          <cell r="B115" t="str">
            <v>Inflation, end of period consumer prices</v>
          </cell>
          <cell r="C115" t="str">
            <v>Percent change</v>
          </cell>
          <cell r="E115" t="str">
            <v>See notes for:  Inflation, end of period consumer prices (Index).</v>
          </cell>
          <cell r="F115" t="str">
            <v>n/a</v>
          </cell>
          <cell r="G115">
            <v>9.5210000000000008</v>
          </cell>
          <cell r="H115">
            <v>23.338999999999999</v>
          </cell>
          <cell r="I115">
            <v>29.701000000000001</v>
          </cell>
          <cell r="J115">
            <v>29.79</v>
          </cell>
          <cell r="K115">
            <v>33.893000000000001</v>
          </cell>
          <cell r="L115">
            <v>41.396999999999998</v>
          </cell>
          <cell r="M115">
            <v>185.32499999999999</v>
          </cell>
          <cell r="N115">
            <v>51.326999999999998</v>
          </cell>
          <cell r="O115">
            <v>28.38</v>
          </cell>
          <cell r="P115">
            <v>47.098999999999997</v>
          </cell>
          <cell r="Q115">
            <v>35.213999999999999</v>
          </cell>
          <cell r="R115">
            <v>54.5</v>
          </cell>
          <cell r="S115">
            <v>43.637999999999998</v>
          </cell>
          <cell r="T115">
            <v>56.558</v>
          </cell>
          <cell r="U115">
            <v>56.536999999999999</v>
          </cell>
          <cell r="V115">
            <v>19.343</v>
          </cell>
          <cell r="W115">
            <v>6.1970000000000001</v>
          </cell>
          <cell r="X115">
            <v>-0.95599999999999996</v>
          </cell>
          <cell r="Y115">
            <v>6.2160000000000002</v>
          </cell>
          <cell r="Z115">
            <v>11.438000000000001</v>
          </cell>
          <cell r="AA115">
            <v>21.934999999999999</v>
          </cell>
          <cell r="AB115">
            <v>9.1189999999999998</v>
          </cell>
          <cell r="AC115">
            <v>13.815</v>
          </cell>
          <cell r="AD115">
            <v>9.0670000000000002</v>
          </cell>
          <cell r="AE115">
            <v>11.148</v>
          </cell>
          <cell r="AF115">
            <v>9.3740000000000006</v>
          </cell>
          <cell r="AG115">
            <v>10.263999999999999</v>
          </cell>
          <cell r="AH115">
            <v>6.181</v>
          </cell>
          <cell r="AI115">
            <v>4.2169999999999996</v>
          </cell>
          <cell r="AJ115">
            <v>16.617999999999999</v>
          </cell>
          <cell r="AK115">
            <v>5.46</v>
          </cell>
          <cell r="AL115">
            <v>5.6</v>
          </cell>
          <cell r="AM115">
            <v>5.61</v>
          </cell>
          <cell r="AN115">
            <v>5.5949999999999998</v>
          </cell>
          <cell r="AO115">
            <v>5.6159999999999997</v>
          </cell>
          <cell r="AP115">
            <v>5.6159999999999997</v>
          </cell>
          <cell r="AQ115">
            <v>5.6159999999999997</v>
          </cell>
          <cell r="AR115">
            <v>20.590090909090907</v>
          </cell>
        </row>
        <row r="116">
          <cell r="A116" t="str">
            <v>Myanmar</v>
          </cell>
          <cell r="B116" t="str">
            <v>Inflation, end of period consumer prices</v>
          </cell>
          <cell r="C116" t="str">
            <v>Percent change</v>
          </cell>
          <cell r="E116" t="str">
            <v>See notes for:  Inflation, end of period consumer prices (Index).</v>
          </cell>
          <cell r="F116" t="str">
            <v>n/a</v>
          </cell>
          <cell r="G116" t="str">
            <v>n/a</v>
          </cell>
          <cell r="H116" t="str">
            <v>n/a</v>
          </cell>
          <cell r="I116" t="str">
            <v>n/a</v>
          </cell>
          <cell r="J116" t="str">
            <v>n/a</v>
          </cell>
          <cell r="K116" t="str">
            <v>n/a</v>
          </cell>
          <cell r="L116" t="str">
            <v>n/a</v>
          </cell>
          <cell r="M116" t="str">
            <v>n/a</v>
          </cell>
          <cell r="N116" t="str">
            <v>n/a</v>
          </cell>
          <cell r="O116" t="str">
            <v>n/a</v>
          </cell>
          <cell r="P116" t="str">
            <v>n/a</v>
          </cell>
          <cell r="Q116" t="str">
            <v>n/a</v>
          </cell>
          <cell r="R116" t="str">
            <v>n/a</v>
          </cell>
          <cell r="S116" t="str">
            <v>n/a</v>
          </cell>
          <cell r="T116" t="str">
            <v>n/a</v>
          </cell>
          <cell r="U116" t="str">
            <v>n/a</v>
          </cell>
          <cell r="V116" t="str">
            <v>n/a</v>
          </cell>
          <cell r="W116" t="str">
            <v>n/a</v>
          </cell>
          <cell r="X116" t="str">
            <v>n/a</v>
          </cell>
          <cell r="Y116">
            <v>4.9039999999999999</v>
          </cell>
          <cell r="Z116">
            <v>3.8250000000000002</v>
          </cell>
          <cell r="AA116">
            <v>53.814999999999998</v>
          </cell>
          <cell r="AB116">
            <v>54.018999999999998</v>
          </cell>
          <cell r="AC116">
            <v>7.9560000000000004</v>
          </cell>
          <cell r="AD116">
            <v>7.6749999999999998</v>
          </cell>
          <cell r="AE116">
            <v>12.616</v>
          </cell>
          <cell r="AF116">
            <v>38.722999999999999</v>
          </cell>
          <cell r="AG116">
            <v>28.824000000000002</v>
          </cell>
          <cell r="AH116">
            <v>9.23</v>
          </cell>
          <cell r="AI116">
            <v>7.1120000000000001</v>
          </cell>
          <cell r="AJ116">
            <v>8.8780000000000001</v>
          </cell>
          <cell r="AK116">
            <v>5.0430000000000001</v>
          </cell>
          <cell r="AL116">
            <v>5.4039999999999999</v>
          </cell>
          <cell r="AM116">
            <v>5.2839999999999998</v>
          </cell>
          <cell r="AN116">
            <v>5.2839999999999998</v>
          </cell>
          <cell r="AO116">
            <v>5.2839999999999998</v>
          </cell>
          <cell r="AP116">
            <v>5.2839999999999998</v>
          </cell>
          <cell r="AQ116">
            <v>5.2839999999999998</v>
          </cell>
          <cell r="AR116">
            <v>18.663076923076922</v>
          </cell>
        </row>
        <row r="117">
          <cell r="A117" t="str">
            <v>Namibia</v>
          </cell>
          <cell r="B117" t="str">
            <v>Inflation, end of period consumer prices</v>
          </cell>
          <cell r="C117" t="str">
            <v>Percent change</v>
          </cell>
          <cell r="E117" t="str">
            <v>See notes for:  Inflation, end of period consumer prices (Index).</v>
          </cell>
          <cell r="F117" t="str">
            <v>n/a</v>
          </cell>
          <cell r="G117" t="str">
            <v>n/a</v>
          </cell>
          <cell r="H117" t="str">
            <v>n/a</v>
          </cell>
          <cell r="I117" t="str">
            <v>n/a</v>
          </cell>
          <cell r="J117" t="str">
            <v>n/a</v>
          </cell>
          <cell r="K117" t="str">
            <v>n/a</v>
          </cell>
          <cell r="L117" t="str">
            <v>n/a</v>
          </cell>
          <cell r="M117" t="str">
            <v>n/a</v>
          </cell>
          <cell r="N117" t="str">
            <v>n/a</v>
          </cell>
          <cell r="O117" t="str">
            <v>n/a</v>
          </cell>
          <cell r="P117" t="str">
            <v>n/a</v>
          </cell>
          <cell r="Q117">
            <v>18.099</v>
          </cell>
          <cell r="R117">
            <v>10.816000000000001</v>
          </cell>
          <cell r="S117">
            <v>9.74</v>
          </cell>
          <cell r="T117">
            <v>11.263</v>
          </cell>
          <cell r="U117">
            <v>7.9119999999999999</v>
          </cell>
          <cell r="V117">
            <v>8.4469999999999992</v>
          </cell>
          <cell r="W117">
            <v>6.8719999999999999</v>
          </cell>
          <cell r="X117">
            <v>8.6630000000000003</v>
          </cell>
          <cell r="Y117">
            <v>7.8879999999999999</v>
          </cell>
          <cell r="Z117">
            <v>10.786</v>
          </cell>
          <cell r="AA117">
            <v>8.2940000000000005</v>
          </cell>
          <cell r="AB117">
            <v>12.475</v>
          </cell>
          <cell r="AC117">
            <v>2.569</v>
          </cell>
          <cell r="AD117">
            <v>4.3179999999999996</v>
          </cell>
          <cell r="AE117">
            <v>3.4769999999999999</v>
          </cell>
          <cell r="AF117">
            <v>6</v>
          </cell>
          <cell r="AG117">
            <v>7.0940000000000003</v>
          </cell>
          <cell r="AH117">
            <v>10.923</v>
          </cell>
          <cell r="AI117">
            <v>6.9889999999999999</v>
          </cell>
          <cell r="AJ117">
            <v>3.0880000000000001</v>
          </cell>
          <cell r="AK117">
            <v>7.2</v>
          </cell>
          <cell r="AL117">
            <v>6.16</v>
          </cell>
          <cell r="AM117">
            <v>5.7</v>
          </cell>
          <cell r="AN117">
            <v>5.2</v>
          </cell>
          <cell r="AO117">
            <v>4.5</v>
          </cell>
          <cell r="AP117">
            <v>4.5</v>
          </cell>
          <cell r="AQ117">
            <v>4.5</v>
          </cell>
          <cell r="AR117">
            <v>8.2339523809523794</v>
          </cell>
        </row>
        <row r="118">
          <cell r="A118" t="str">
            <v>Nepal</v>
          </cell>
          <cell r="B118" t="str">
            <v>Inflation, end of period consumer prices</v>
          </cell>
          <cell r="C118" t="str">
            <v>Percent change</v>
          </cell>
          <cell r="E118" t="str">
            <v>See notes for:  Inflation, end of period consumer prices (Index).</v>
          </cell>
          <cell r="F118" t="str">
            <v>n/a</v>
          </cell>
          <cell r="G118">
            <v>10.9</v>
          </cell>
          <cell r="H118">
            <v>11.349</v>
          </cell>
          <cell r="I118">
            <v>14.414</v>
          </cell>
          <cell r="J118">
            <v>1.5649999999999999</v>
          </cell>
          <cell r="K118">
            <v>6.899</v>
          </cell>
          <cell r="L118">
            <v>21.696000000000002</v>
          </cell>
          <cell r="M118">
            <v>9.14</v>
          </cell>
          <cell r="N118">
            <v>8.9670000000000005</v>
          </cell>
          <cell r="O118">
            <v>10.228999999999999</v>
          </cell>
          <cell r="P118">
            <v>5.5609999999999999</v>
          </cell>
          <cell r="Q118">
            <v>15.135999999999999</v>
          </cell>
          <cell r="R118">
            <v>19.3</v>
          </cell>
          <cell r="S118">
            <v>5.8609999999999998</v>
          </cell>
          <cell r="T118">
            <v>9.0820000000000007</v>
          </cell>
          <cell r="U118">
            <v>8.6969999999999992</v>
          </cell>
          <cell r="V118">
            <v>5.9930000000000003</v>
          </cell>
          <cell r="W118">
            <v>5.673</v>
          </cell>
          <cell r="X118">
            <v>12.010999999999999</v>
          </cell>
          <cell r="Y118">
            <v>9.0169999999999995</v>
          </cell>
          <cell r="Z118">
            <v>0.59599999999999997</v>
          </cell>
          <cell r="AA118">
            <v>3.407</v>
          </cell>
          <cell r="AB118">
            <v>3.51</v>
          </cell>
          <cell r="AC118">
            <v>6.09</v>
          </cell>
          <cell r="AD118">
            <v>2.0219999999999998</v>
          </cell>
          <cell r="AE118">
            <v>6.65</v>
          </cell>
          <cell r="AF118">
            <v>8.2729999999999997</v>
          </cell>
          <cell r="AG118">
            <v>4.7320000000000002</v>
          </cell>
          <cell r="AH118">
            <v>10.695</v>
          </cell>
          <cell r="AI118">
            <v>11.045999999999999</v>
          </cell>
          <cell r="AJ118">
            <v>8.968</v>
          </cell>
          <cell r="AK118">
            <v>9.6820000000000004</v>
          </cell>
          <cell r="AL118">
            <v>7.2430000000000003</v>
          </cell>
          <cell r="AM118">
            <v>6.9089999999999998</v>
          </cell>
          <cell r="AN118">
            <v>6.6120000000000001</v>
          </cell>
          <cell r="AO118">
            <v>6.0620000000000003</v>
          </cell>
          <cell r="AP118">
            <v>5.5359999999999996</v>
          </cell>
          <cell r="AQ118">
            <v>5.5359999999999996</v>
          </cell>
          <cell r="AR118">
            <v>7.8182727272727268</v>
          </cell>
        </row>
        <row r="119">
          <cell r="A119" t="str">
            <v>Netherlands</v>
          </cell>
          <cell r="B119" t="str">
            <v>Inflation, end of period consumer prices</v>
          </cell>
          <cell r="C119" t="str">
            <v>Percent change</v>
          </cell>
          <cell r="E119" t="str">
            <v>See notes for:  Inflation, end of period consumer prices (Index).</v>
          </cell>
          <cell r="F119" t="str">
            <v>n/a</v>
          </cell>
          <cell r="G119">
            <v>7.2619999999999996</v>
          </cell>
          <cell r="H119">
            <v>4.2809999999999997</v>
          </cell>
          <cell r="I119">
            <v>2.9689999999999999</v>
          </cell>
          <cell r="J119">
            <v>2.7989999999999999</v>
          </cell>
          <cell r="K119">
            <v>1.65</v>
          </cell>
          <cell r="L119">
            <v>-0.313</v>
          </cell>
          <cell r="M119">
            <v>-0.5</v>
          </cell>
          <cell r="N119">
            <v>1.2050000000000001</v>
          </cell>
          <cell r="O119">
            <v>1.29</v>
          </cell>
          <cell r="P119">
            <v>2.6440000000000001</v>
          </cell>
          <cell r="Q119">
            <v>3.6749999999999998</v>
          </cell>
          <cell r="R119">
            <v>2.29</v>
          </cell>
          <cell r="S119">
            <v>2.6120000000000001</v>
          </cell>
          <cell r="T119">
            <v>2.6360000000000001</v>
          </cell>
          <cell r="U119">
            <v>0.92500000000000004</v>
          </cell>
          <cell r="V119">
            <v>1.929</v>
          </cell>
          <cell r="W119">
            <v>2.1909999999999998</v>
          </cell>
          <cell r="X119">
            <v>1.462</v>
          </cell>
          <cell r="Y119">
            <v>1.92</v>
          </cell>
          <cell r="Z119">
            <v>2.9180000000000001</v>
          </cell>
          <cell r="AA119">
            <v>5.1349999999999998</v>
          </cell>
          <cell r="AB119">
            <v>3.2160000000000002</v>
          </cell>
          <cell r="AC119">
            <v>1.605</v>
          </cell>
          <cell r="AD119">
            <v>1.2490000000000001</v>
          </cell>
          <cell r="AE119">
            <v>2.0499999999999998</v>
          </cell>
          <cell r="AF119">
            <v>1.6890000000000001</v>
          </cell>
          <cell r="AG119">
            <v>1.5720000000000001</v>
          </cell>
          <cell r="AH119">
            <v>1.6639999999999999</v>
          </cell>
          <cell r="AI119">
            <v>0.71399999999999997</v>
          </cell>
          <cell r="AJ119">
            <v>1.843</v>
          </cell>
          <cell r="AK119">
            <v>2.1579999999999999</v>
          </cell>
          <cell r="AL119">
            <v>1.8</v>
          </cell>
          <cell r="AM119">
            <v>1.83</v>
          </cell>
          <cell r="AN119">
            <v>1.9</v>
          </cell>
          <cell r="AO119">
            <v>1.85</v>
          </cell>
          <cell r="AP119">
            <v>1.8</v>
          </cell>
          <cell r="AQ119">
            <v>1.8</v>
          </cell>
          <cell r="AR119">
            <v>2.1862272727272725</v>
          </cell>
        </row>
        <row r="120">
          <cell r="A120" t="str">
            <v>New Zealand</v>
          </cell>
          <cell r="B120" t="str">
            <v>Inflation, end of period consumer prices</v>
          </cell>
          <cell r="C120" t="str">
            <v>Percent change</v>
          </cell>
          <cell r="E120" t="str">
            <v>See notes for:  Inflation, end of period consumer prices (Index).</v>
          </cell>
          <cell r="F120" t="str">
            <v>n/a</v>
          </cell>
          <cell r="G120" t="str">
            <v>n/a</v>
          </cell>
          <cell r="H120" t="str">
            <v>n/a</v>
          </cell>
          <cell r="I120" t="str">
            <v>n/a</v>
          </cell>
          <cell r="J120" t="str">
            <v>n/a</v>
          </cell>
          <cell r="K120" t="str">
            <v>n/a</v>
          </cell>
          <cell r="L120">
            <v>18.372</v>
          </cell>
          <cell r="M120">
            <v>9.5239999999999991</v>
          </cell>
          <cell r="N120">
            <v>4.67</v>
          </cell>
          <cell r="O120">
            <v>7.2309999999999999</v>
          </cell>
          <cell r="P120">
            <v>4.8780000000000001</v>
          </cell>
          <cell r="Q120">
            <v>0.95799999999999996</v>
          </cell>
          <cell r="R120">
            <v>1.355</v>
          </cell>
          <cell r="S120">
            <v>1.337</v>
          </cell>
          <cell r="T120">
            <v>2.9020000000000001</v>
          </cell>
          <cell r="U120">
            <v>2.8210000000000002</v>
          </cell>
          <cell r="V120">
            <v>2.6179999999999999</v>
          </cell>
          <cell r="W120">
            <v>0.85099999999999998</v>
          </cell>
          <cell r="X120">
            <v>0.36099999999999999</v>
          </cell>
          <cell r="Y120">
            <v>0.48</v>
          </cell>
          <cell r="Z120">
            <v>3.9430000000000001</v>
          </cell>
          <cell r="AA120">
            <v>1.839</v>
          </cell>
          <cell r="AB120">
            <v>2.7090000000000001</v>
          </cell>
          <cell r="AC120">
            <v>1.538</v>
          </cell>
          <cell r="AD120">
            <v>2.706</v>
          </cell>
          <cell r="AE120">
            <v>3.161</v>
          </cell>
          <cell r="AF120">
            <v>2.6560000000000001</v>
          </cell>
          <cell r="AG120">
            <v>3.1840000000000002</v>
          </cell>
          <cell r="AH120">
            <v>3.375</v>
          </cell>
          <cell r="AI120">
            <v>1.9590000000000001</v>
          </cell>
          <cell r="AJ120">
            <v>4.0259999999999998</v>
          </cell>
          <cell r="AK120">
            <v>1.847</v>
          </cell>
          <cell r="AL120">
            <v>2.6230000000000002</v>
          </cell>
          <cell r="AM120">
            <v>2.5230000000000001</v>
          </cell>
          <cell r="AN120">
            <v>2.371</v>
          </cell>
          <cell r="AO120">
            <v>2.218</v>
          </cell>
          <cell r="AP120">
            <v>2.0150000000000001</v>
          </cell>
          <cell r="AQ120">
            <v>2.0150000000000001</v>
          </cell>
          <cell r="AR120">
            <v>2.3410909090909091</v>
          </cell>
        </row>
        <row r="121">
          <cell r="A121" t="str">
            <v>Nicaragua</v>
          </cell>
          <cell r="B121" t="str">
            <v>Inflation, end of period consumer prices</v>
          </cell>
          <cell r="C121" t="str">
            <v>Percent change</v>
          </cell>
          <cell r="E121" t="str">
            <v>See notes for:  Inflation, end of period consumer prices (Index).</v>
          </cell>
          <cell r="F121" t="str">
            <v>n/a</v>
          </cell>
          <cell r="G121" t="str">
            <v>n/a</v>
          </cell>
          <cell r="H121" t="str">
            <v>n/a</v>
          </cell>
          <cell r="I121" t="str">
            <v>n/a</v>
          </cell>
          <cell r="J121" t="str">
            <v>n/a</v>
          </cell>
          <cell r="K121" t="str">
            <v>n/a</v>
          </cell>
          <cell r="L121" t="str">
            <v>n/a</v>
          </cell>
          <cell r="M121" t="str">
            <v>n/a</v>
          </cell>
          <cell r="N121" t="str">
            <v>n/a</v>
          </cell>
          <cell r="O121" t="str">
            <v>n/a</v>
          </cell>
          <cell r="P121" t="str">
            <v>n/a</v>
          </cell>
          <cell r="Q121" t="str">
            <v>n/a</v>
          </cell>
          <cell r="R121" t="str">
            <v>n/a</v>
          </cell>
          <cell r="S121" t="str">
            <v>n/a</v>
          </cell>
          <cell r="T121" t="str">
            <v>n/a</v>
          </cell>
          <cell r="U121">
            <v>11.122</v>
          </cell>
          <cell r="V121">
            <v>12.097</v>
          </cell>
          <cell r="W121">
            <v>7.2539999999999996</v>
          </cell>
          <cell r="X121">
            <v>18.463000000000001</v>
          </cell>
          <cell r="Y121">
            <v>4.8390000000000004</v>
          </cell>
          <cell r="Z121">
            <v>6.4539999999999997</v>
          </cell>
          <cell r="AA121">
            <v>4.8380000000000001</v>
          </cell>
          <cell r="AB121">
            <v>3.8730000000000002</v>
          </cell>
          <cell r="AC121">
            <v>6.48</v>
          </cell>
          <cell r="AD121">
            <v>9.2560000000000002</v>
          </cell>
          <cell r="AE121">
            <v>9.5830000000000002</v>
          </cell>
          <cell r="AF121">
            <v>9.4469999999999992</v>
          </cell>
          <cell r="AG121">
            <v>16.876999999999999</v>
          </cell>
          <cell r="AH121">
            <v>13.773999999999999</v>
          </cell>
          <cell r="AI121">
            <v>0.93300000000000005</v>
          </cell>
          <cell r="AJ121">
            <v>9.23</v>
          </cell>
          <cell r="AK121">
            <v>7.9939999999999998</v>
          </cell>
          <cell r="AL121">
            <v>7.5129999999999999</v>
          </cell>
          <cell r="AM121">
            <v>7.3140000000000001</v>
          </cell>
          <cell r="AN121">
            <v>6.9950000000000001</v>
          </cell>
          <cell r="AO121">
            <v>6.9420000000000002</v>
          </cell>
          <cell r="AP121">
            <v>6.931</v>
          </cell>
          <cell r="AQ121">
            <v>6.931</v>
          </cell>
          <cell r="AR121">
            <v>8.9714117647058806</v>
          </cell>
        </row>
        <row r="122">
          <cell r="A122" t="str">
            <v>Niger</v>
          </cell>
          <cell r="B122" t="str">
            <v>Inflation, end of period consumer prices</v>
          </cell>
          <cell r="C122" t="str">
            <v>Percent change</v>
          </cell>
          <cell r="E122" t="str">
            <v>See notes for:  Inflation, end of period consumer prices (Index).</v>
          </cell>
          <cell r="F122" t="str">
            <v>n/a</v>
          </cell>
          <cell r="G122">
            <v>23.645</v>
          </cell>
          <cell r="H122">
            <v>-0.373</v>
          </cell>
          <cell r="I122">
            <v>6.5540000000000003</v>
          </cell>
          <cell r="J122">
            <v>0.52700000000000002</v>
          </cell>
          <cell r="K122">
            <v>-4.9829999999999997</v>
          </cell>
          <cell r="L122">
            <v>-4.2320000000000002</v>
          </cell>
          <cell r="M122">
            <v>0.192</v>
          </cell>
          <cell r="N122">
            <v>-4.6020000000000003</v>
          </cell>
          <cell r="O122">
            <v>1.6080000000000001</v>
          </cell>
          <cell r="P122">
            <v>-2.5720000000000001</v>
          </cell>
          <cell r="Q122">
            <v>-6.9039999999999999</v>
          </cell>
          <cell r="R122">
            <v>-2.617</v>
          </cell>
          <cell r="S122">
            <v>3.4710000000000001</v>
          </cell>
          <cell r="T122">
            <v>40.584000000000003</v>
          </cell>
          <cell r="U122">
            <v>7.6440000000000001</v>
          </cell>
          <cell r="V122">
            <v>3.6339999999999999</v>
          </cell>
          <cell r="W122">
            <v>4.1130000000000004</v>
          </cell>
          <cell r="X122">
            <v>3.3570000000000002</v>
          </cell>
          <cell r="Y122">
            <v>-1.87</v>
          </cell>
          <cell r="Z122">
            <v>4.6500000000000004</v>
          </cell>
          <cell r="AA122">
            <v>3.234</v>
          </cell>
          <cell r="AB122">
            <v>0.56000000000000005</v>
          </cell>
          <cell r="AC122">
            <v>-1.4970000000000001</v>
          </cell>
          <cell r="AD122">
            <v>3.6970000000000001</v>
          </cell>
          <cell r="AE122">
            <v>4.1580000000000004</v>
          </cell>
          <cell r="AF122">
            <v>0.36199999999999999</v>
          </cell>
          <cell r="AG122">
            <v>4.6790000000000003</v>
          </cell>
          <cell r="AH122">
            <v>9.4169999999999998</v>
          </cell>
          <cell r="AI122">
            <v>-0.61599999999999999</v>
          </cell>
          <cell r="AJ122">
            <v>2.6659999999999999</v>
          </cell>
          <cell r="AK122">
            <v>1.4419999999999999</v>
          </cell>
          <cell r="AL122">
            <v>4.5</v>
          </cell>
          <cell r="AM122">
            <v>2</v>
          </cell>
          <cell r="AN122">
            <v>2</v>
          </cell>
          <cell r="AO122">
            <v>2</v>
          </cell>
          <cell r="AP122">
            <v>2</v>
          </cell>
          <cell r="AQ122">
            <v>2</v>
          </cell>
          <cell r="AR122">
            <v>3.7087272727272729</v>
          </cell>
        </row>
        <row r="123">
          <cell r="A123" t="str">
            <v>Nigeria</v>
          </cell>
          <cell r="B123" t="str">
            <v>Inflation, end of period consumer prices</v>
          </cell>
          <cell r="C123" t="str">
            <v>Percent change</v>
          </cell>
          <cell r="E123" t="str">
            <v>See notes for:  Inflation, end of period consumer prices (Index).</v>
          </cell>
          <cell r="F123" t="str">
            <v>n/a</v>
          </cell>
          <cell r="G123">
            <v>17.312000000000001</v>
          </cell>
          <cell r="H123">
            <v>12.5</v>
          </cell>
          <cell r="I123">
            <v>33.332999999999998</v>
          </cell>
          <cell r="J123">
            <v>25</v>
          </cell>
          <cell r="K123">
            <v>0</v>
          </cell>
          <cell r="L123">
            <v>13.333</v>
          </cell>
          <cell r="M123">
            <v>11.765000000000001</v>
          </cell>
          <cell r="N123">
            <v>39.473999999999997</v>
          </cell>
          <cell r="O123">
            <v>43.396000000000001</v>
          </cell>
          <cell r="P123">
            <v>2.6320000000000001</v>
          </cell>
          <cell r="Q123">
            <v>23.077000000000002</v>
          </cell>
          <cell r="R123">
            <v>48.957999999999998</v>
          </cell>
          <cell r="S123">
            <v>61.537999999999997</v>
          </cell>
          <cell r="T123">
            <v>76.623000000000005</v>
          </cell>
          <cell r="U123">
            <v>51.442</v>
          </cell>
          <cell r="V123">
            <v>14.314</v>
          </cell>
          <cell r="W123">
            <v>10.212999999999999</v>
          </cell>
          <cell r="X123">
            <v>11.913</v>
          </cell>
          <cell r="Y123">
            <v>0.224</v>
          </cell>
          <cell r="Z123">
            <v>14.526999999999999</v>
          </cell>
          <cell r="AA123">
            <v>16.495000000000001</v>
          </cell>
          <cell r="AB123">
            <v>12.169</v>
          </cell>
          <cell r="AC123">
            <v>23.811</v>
          </cell>
          <cell r="AD123">
            <v>10.007999999999999</v>
          </cell>
          <cell r="AE123">
            <v>11.565</v>
          </cell>
          <cell r="AF123">
            <v>8.5</v>
          </cell>
          <cell r="AG123">
            <v>6.5659999999999998</v>
          </cell>
          <cell r="AH123">
            <v>15.148</v>
          </cell>
          <cell r="AI123">
            <v>13.935</v>
          </cell>
          <cell r="AJ123">
            <v>11.742000000000001</v>
          </cell>
          <cell r="AK123">
            <v>10.333</v>
          </cell>
          <cell r="AL123">
            <v>11</v>
          </cell>
          <cell r="AM123">
            <v>9.5</v>
          </cell>
          <cell r="AN123">
            <v>7</v>
          </cell>
          <cell r="AO123">
            <v>7</v>
          </cell>
          <cell r="AP123">
            <v>7</v>
          </cell>
          <cell r="AQ123">
            <v>7</v>
          </cell>
          <cell r="AR123">
            <v>20.715136363636365</v>
          </cell>
        </row>
        <row r="124">
          <cell r="A124" t="str">
            <v>Norway</v>
          </cell>
          <cell r="B124" t="str">
            <v>Inflation, end of period consumer prices</v>
          </cell>
          <cell r="C124" t="str">
            <v>Percent change</v>
          </cell>
          <cell r="E124" t="str">
            <v>See notes for:  Inflation, end of period consumer prices (Index).</v>
          </cell>
          <cell r="F124">
            <v>13.477</v>
          </cell>
          <cell r="G124">
            <v>12.114000000000001</v>
          </cell>
          <cell r="H124">
            <v>11.653</v>
          </cell>
          <cell r="I124">
            <v>7.0209999999999999</v>
          </cell>
          <cell r="J124">
            <v>6.0279999999999996</v>
          </cell>
          <cell r="K124">
            <v>5.6859999999999999</v>
          </cell>
          <cell r="L124">
            <v>8.8610000000000007</v>
          </cell>
          <cell r="M124">
            <v>7.4130000000000003</v>
          </cell>
          <cell r="N124">
            <v>5.548</v>
          </cell>
          <cell r="O124">
            <v>4.2309999999999999</v>
          </cell>
          <cell r="P124">
            <v>4.4279999999999999</v>
          </cell>
          <cell r="Q124">
            <v>2.827</v>
          </cell>
          <cell r="R124">
            <v>2.1760000000000002</v>
          </cell>
          <cell r="S124">
            <v>1.9059999999999999</v>
          </cell>
          <cell r="T124">
            <v>1.87</v>
          </cell>
          <cell r="U124">
            <v>2.16</v>
          </cell>
          <cell r="V124">
            <v>1.6910000000000001</v>
          </cell>
          <cell r="W124">
            <v>2.391</v>
          </cell>
          <cell r="X124">
            <v>2.335</v>
          </cell>
          <cell r="Y124">
            <v>2.778</v>
          </cell>
          <cell r="Z124">
            <v>2.992</v>
          </cell>
          <cell r="AA124">
            <v>2.0619999999999998</v>
          </cell>
          <cell r="AB124">
            <v>2.7549999999999999</v>
          </cell>
          <cell r="AC124">
            <v>0.626</v>
          </cell>
          <cell r="AD124">
            <v>1.0660000000000001</v>
          </cell>
          <cell r="AE124">
            <v>1.845</v>
          </cell>
          <cell r="AF124">
            <v>2.2429999999999999</v>
          </cell>
          <cell r="AG124">
            <v>2.7850000000000001</v>
          </cell>
          <cell r="AH124">
            <v>2.1349999999999998</v>
          </cell>
          <cell r="AI124">
            <v>2.0099999999999998</v>
          </cell>
          <cell r="AJ124">
            <v>2.758</v>
          </cell>
          <cell r="AK124">
            <v>0.153</v>
          </cell>
          <cell r="AL124">
            <v>1.7</v>
          </cell>
          <cell r="AM124">
            <v>2.2000000000000002</v>
          </cell>
          <cell r="AN124">
            <v>2.5</v>
          </cell>
          <cell r="AO124">
            <v>2.5</v>
          </cell>
          <cell r="AP124">
            <v>2.5</v>
          </cell>
          <cell r="AQ124">
            <v>2.5</v>
          </cell>
          <cell r="AR124">
            <v>2.1814545454545455</v>
          </cell>
        </row>
        <row r="125">
          <cell r="A125" t="str">
            <v>Oman</v>
          </cell>
          <cell r="B125" t="str">
            <v>Inflation, end of period consumer prices</v>
          </cell>
          <cell r="C125" t="str">
            <v>Percent change</v>
          </cell>
          <cell r="E125" t="str">
            <v>See notes for:  Inflation, end of period consumer prices (Index).</v>
          </cell>
          <cell r="F125" t="str">
            <v>n/a</v>
          </cell>
          <cell r="G125" t="str">
            <v>n/a</v>
          </cell>
          <cell r="H125" t="str">
            <v>n/a</v>
          </cell>
          <cell r="I125" t="str">
            <v>n/a</v>
          </cell>
          <cell r="J125" t="str">
            <v>n/a</v>
          </cell>
          <cell r="K125" t="str">
            <v>n/a</v>
          </cell>
          <cell r="L125" t="str">
            <v>n/a</v>
          </cell>
          <cell r="M125" t="str">
            <v>n/a</v>
          </cell>
          <cell r="N125" t="str">
            <v>n/a</v>
          </cell>
          <cell r="O125" t="str">
            <v>n/a</v>
          </cell>
          <cell r="P125" t="str">
            <v>n/a</v>
          </cell>
          <cell r="Q125">
            <v>2.7370000000000001</v>
          </cell>
          <cell r="R125">
            <v>1.0469999999999999</v>
          </cell>
          <cell r="S125">
            <v>0.23499999999999999</v>
          </cell>
          <cell r="T125">
            <v>-0.89200000000000002</v>
          </cell>
          <cell r="U125">
            <v>-0.32200000000000001</v>
          </cell>
          <cell r="V125">
            <v>6.7000000000000004E-2</v>
          </cell>
          <cell r="W125">
            <v>3.4000000000000002E-2</v>
          </cell>
          <cell r="X125">
            <v>0.47</v>
          </cell>
          <cell r="Y125">
            <v>-0.34499999999999997</v>
          </cell>
          <cell r="Z125">
            <v>-1.02</v>
          </cell>
          <cell r="AA125">
            <v>-0.58799999999999997</v>
          </cell>
          <cell r="AB125">
            <v>-0.16700000000000001</v>
          </cell>
          <cell r="AC125">
            <v>0.33500000000000002</v>
          </cell>
          <cell r="AD125">
            <v>1.4339999999999999</v>
          </cell>
          <cell r="AE125">
            <v>2.6539999999999999</v>
          </cell>
          <cell r="AF125">
            <v>4.2720000000000002</v>
          </cell>
          <cell r="AG125">
            <v>8.2870000000000008</v>
          </cell>
          <cell r="AH125">
            <v>11.78</v>
          </cell>
          <cell r="AI125">
            <v>0.92300000000000004</v>
          </cell>
          <cell r="AJ125">
            <v>4.1920000000000002</v>
          </cell>
          <cell r="AK125">
            <v>3.2919999999999998</v>
          </cell>
          <cell r="AL125">
            <v>3.0859999999999999</v>
          </cell>
          <cell r="AM125">
            <v>3.0339999999999998</v>
          </cell>
          <cell r="AN125">
            <v>2.9929999999999999</v>
          </cell>
          <cell r="AO125">
            <v>2.8940000000000001</v>
          </cell>
          <cell r="AP125">
            <v>2.9430000000000001</v>
          </cell>
          <cell r="AQ125">
            <v>2.7429999999999999</v>
          </cell>
          <cell r="AR125">
            <v>1.8297619047619049</v>
          </cell>
        </row>
        <row r="126">
          <cell r="A126" t="str">
            <v>Pakistan</v>
          </cell>
          <cell r="B126" t="str">
            <v>Inflation, end of period consumer prices</v>
          </cell>
          <cell r="C126" t="str">
            <v>Percent change</v>
          </cell>
          <cell r="E126" t="str">
            <v>See notes for:  Inflation, end of period consumer prices (Index).</v>
          </cell>
          <cell r="F126">
            <v>15.125</v>
          </cell>
          <cell r="G126">
            <v>10.432</v>
          </cell>
          <cell r="H126">
            <v>3.7930000000000001</v>
          </cell>
          <cell r="I126">
            <v>8.827</v>
          </cell>
          <cell r="J126">
            <v>3.4089999999999998</v>
          </cell>
          <cell r="K126">
            <v>4.976</v>
          </cell>
          <cell r="L126">
            <v>4.7030000000000003</v>
          </cell>
          <cell r="M126">
            <v>4.681</v>
          </cell>
          <cell r="N126">
            <v>10.788</v>
          </cell>
          <cell r="O126">
            <v>5.4850000000000003</v>
          </cell>
          <cell r="P126">
            <v>13.81</v>
          </cell>
          <cell r="Q126">
            <v>12.659000000000001</v>
          </cell>
          <cell r="R126">
            <v>14.464</v>
          </cell>
          <cell r="S126">
            <v>9.6259999999999994</v>
          </cell>
          <cell r="T126">
            <v>11.763</v>
          </cell>
          <cell r="U126">
            <v>12.092000000000001</v>
          </cell>
          <cell r="V126">
            <v>10.297000000000001</v>
          </cell>
          <cell r="W126">
            <v>12.452999999999999</v>
          </cell>
          <cell r="X126">
            <v>6.4790000000000001</v>
          </cell>
          <cell r="Y126">
            <v>4.3360000000000003</v>
          </cell>
          <cell r="Z126">
            <v>3.843</v>
          </cell>
          <cell r="AA126">
            <v>3.5910000000000002</v>
          </cell>
          <cell r="AB126">
            <v>2.9039999999999999</v>
          </cell>
          <cell r="AC126">
            <v>2.625</v>
          </cell>
          <cell r="AD126">
            <v>7.0380000000000003</v>
          </cell>
          <cell r="AE126">
            <v>9.8450000000000006</v>
          </cell>
          <cell r="AF126">
            <v>7.1210000000000004</v>
          </cell>
          <cell r="AG126">
            <v>7.4109999999999996</v>
          </cell>
          <cell r="AH126">
            <v>19.291</v>
          </cell>
          <cell r="AI126">
            <v>9.6140000000000008</v>
          </cell>
          <cell r="AJ126">
            <v>11.762</v>
          </cell>
          <cell r="AK126">
            <v>13.313000000000001</v>
          </cell>
          <cell r="AL126">
            <v>11</v>
          </cell>
          <cell r="AM126">
            <v>11.5</v>
          </cell>
          <cell r="AN126">
            <v>12</v>
          </cell>
          <cell r="AO126">
            <v>13</v>
          </cell>
          <cell r="AP126">
            <v>14</v>
          </cell>
          <cell r="AQ126">
            <v>14</v>
          </cell>
          <cell r="AR126">
            <v>9.3789545454545458</v>
          </cell>
        </row>
        <row r="127">
          <cell r="A127" t="str">
            <v>Panama</v>
          </cell>
          <cell r="B127" t="str">
            <v>Inflation, end of period consumer prices</v>
          </cell>
          <cell r="C127" t="str">
            <v>Percent change</v>
          </cell>
          <cell r="E127" t="str">
            <v>See notes for:  Inflation, end of period consumer prices (Index).</v>
          </cell>
          <cell r="F127">
            <v>15.494999999999999</v>
          </cell>
          <cell r="G127">
            <v>3.2690000000000001</v>
          </cell>
          <cell r="H127">
            <v>4.258</v>
          </cell>
          <cell r="I127">
            <v>2.0939999999999999</v>
          </cell>
          <cell r="J127">
            <v>1.4570000000000001</v>
          </cell>
          <cell r="K127">
            <v>0.92600000000000005</v>
          </cell>
          <cell r="L127">
            <v>0.36899999999999999</v>
          </cell>
          <cell r="M127">
            <v>0.436</v>
          </cell>
          <cell r="N127">
            <v>0.85099999999999998</v>
          </cell>
          <cell r="O127">
            <v>0.28699999999999998</v>
          </cell>
          <cell r="P127">
            <v>0.496</v>
          </cell>
          <cell r="Q127">
            <v>0.78700000000000003</v>
          </cell>
          <cell r="R127">
            <v>1.649</v>
          </cell>
          <cell r="S127">
            <v>0.95399999999999996</v>
          </cell>
          <cell r="T127">
            <v>1.323</v>
          </cell>
          <cell r="U127">
            <v>0.84</v>
          </cell>
          <cell r="V127">
            <v>2.3130000000000002</v>
          </cell>
          <cell r="W127">
            <v>-0.45200000000000001</v>
          </cell>
          <cell r="X127">
            <v>1.3620000000000001</v>
          </cell>
          <cell r="Y127">
            <v>1.5229999999999999</v>
          </cell>
          <cell r="Z127">
            <v>0.70599999999999996</v>
          </cell>
          <cell r="AA127">
            <v>0</v>
          </cell>
          <cell r="AB127">
            <v>1.7529999999999999</v>
          </cell>
          <cell r="AC127">
            <v>-0.3</v>
          </cell>
          <cell r="AD127">
            <v>1.605</v>
          </cell>
          <cell r="AE127">
            <v>3.3559999999999999</v>
          </cell>
          <cell r="AF127">
            <v>2.1970000000000001</v>
          </cell>
          <cell r="AG127">
            <v>6.3550000000000004</v>
          </cell>
          <cell r="AH127">
            <v>6.766</v>
          </cell>
          <cell r="AI127">
            <v>1.913</v>
          </cell>
          <cell r="AJ127">
            <v>4.907</v>
          </cell>
          <cell r="AK127">
            <v>6.3129999999999997</v>
          </cell>
          <cell r="AL127">
            <v>6.2</v>
          </cell>
          <cell r="AM127">
            <v>5.5</v>
          </cell>
          <cell r="AN127">
            <v>4.5</v>
          </cell>
          <cell r="AO127">
            <v>4</v>
          </cell>
          <cell r="AP127">
            <v>4</v>
          </cell>
          <cell r="AQ127">
            <v>4</v>
          </cell>
          <cell r="AR127">
            <v>2.1075454545454546</v>
          </cell>
        </row>
        <row r="128">
          <cell r="A128" t="str">
            <v>Papua New Guinea</v>
          </cell>
          <cell r="B128" t="str">
            <v>Inflation, end of period consumer prices</v>
          </cell>
          <cell r="C128" t="str">
            <v>Percent change</v>
          </cell>
          <cell r="E128" t="str">
            <v>See notes for:  Inflation, end of period consumer prices (Index).</v>
          </cell>
          <cell r="F128" t="str">
            <v>n/a</v>
          </cell>
          <cell r="G128" t="str">
            <v>n/a</v>
          </cell>
          <cell r="H128" t="str">
            <v>n/a</v>
          </cell>
          <cell r="I128" t="str">
            <v>n/a</v>
          </cell>
          <cell r="J128">
            <v>4.3899999999999997</v>
          </cell>
          <cell r="K128">
            <v>4.3360000000000003</v>
          </cell>
          <cell r="L128">
            <v>5.29</v>
          </cell>
          <cell r="M128">
            <v>2.99</v>
          </cell>
          <cell r="N128">
            <v>7.5490000000000004</v>
          </cell>
          <cell r="O128">
            <v>1.8360000000000001</v>
          </cell>
          <cell r="P128">
            <v>8.9079999999999995</v>
          </cell>
          <cell r="Q128">
            <v>5.6929999999999996</v>
          </cell>
          <cell r="R128">
            <v>4.9690000000000003</v>
          </cell>
          <cell r="S128">
            <v>4.8129999999999997</v>
          </cell>
          <cell r="T128">
            <v>6.5279999999999996</v>
          </cell>
          <cell r="U128">
            <v>18.702999999999999</v>
          </cell>
          <cell r="V128">
            <v>5.282</v>
          </cell>
          <cell r="W128">
            <v>5.3310000000000004</v>
          </cell>
          <cell r="X128">
            <v>21.812999999999999</v>
          </cell>
          <cell r="Y128">
            <v>13.196999999999999</v>
          </cell>
          <cell r="Z128">
            <v>9.9710000000000001</v>
          </cell>
          <cell r="AA128">
            <v>10.352</v>
          </cell>
          <cell r="AB128">
            <v>14.815</v>
          </cell>
          <cell r="AC128">
            <v>8.4380000000000006</v>
          </cell>
          <cell r="AD128">
            <v>2.3769999999999998</v>
          </cell>
          <cell r="AE128">
            <v>4.72</v>
          </cell>
          <cell r="AF128">
            <v>-0.94499999999999995</v>
          </cell>
          <cell r="AG128">
            <v>3.242</v>
          </cell>
          <cell r="AH128">
            <v>11.244</v>
          </cell>
          <cell r="AI128">
            <v>5.6769999999999996</v>
          </cell>
          <cell r="AJ128">
            <v>7.226</v>
          </cell>
          <cell r="AK128">
            <v>6.9</v>
          </cell>
          <cell r="AL128">
            <v>6.798</v>
          </cell>
          <cell r="AM128">
            <v>6.6970000000000001</v>
          </cell>
          <cell r="AN128">
            <v>6.5979999999999999</v>
          </cell>
          <cell r="AO128">
            <v>6.5</v>
          </cell>
          <cell r="AP128">
            <v>6.5</v>
          </cell>
          <cell r="AQ128">
            <v>6.5</v>
          </cell>
          <cell r="AR128">
            <v>8.1479090909090921</v>
          </cell>
        </row>
        <row r="129">
          <cell r="A129" t="str">
            <v>Paraguay</v>
          </cell>
          <cell r="B129" t="str">
            <v>Inflation, end of period consumer prices</v>
          </cell>
          <cell r="C129" t="str">
            <v>Percent change</v>
          </cell>
          <cell r="E129" t="str">
            <v>See notes for:  Inflation, end of period consumer prices (Index).</v>
          </cell>
          <cell r="F129">
            <v>28.442</v>
          </cell>
          <cell r="G129">
            <v>28.442</v>
          </cell>
          <cell r="H129">
            <v>28.442</v>
          </cell>
          <cell r="I129">
            <v>28.442</v>
          </cell>
          <cell r="J129">
            <v>28.442</v>
          </cell>
          <cell r="K129">
            <v>28.442</v>
          </cell>
          <cell r="L129">
            <v>28.442</v>
          </cell>
          <cell r="M129">
            <v>28.442</v>
          </cell>
          <cell r="N129">
            <v>28.442</v>
          </cell>
          <cell r="O129">
            <v>28.442</v>
          </cell>
          <cell r="P129">
            <v>44.064</v>
          </cell>
          <cell r="Q129">
            <v>11.84</v>
          </cell>
          <cell r="R129">
            <v>17.774999999999999</v>
          </cell>
          <cell r="S129">
            <v>20.37</v>
          </cell>
          <cell r="T129">
            <v>18.295999999999999</v>
          </cell>
          <cell r="U129">
            <v>10.532999999999999</v>
          </cell>
          <cell r="V129">
            <v>8.1760000000000002</v>
          </cell>
          <cell r="W129">
            <v>6.1989999999999998</v>
          </cell>
          <cell r="X129">
            <v>14.644</v>
          </cell>
          <cell r="Y129">
            <v>5.4039999999999999</v>
          </cell>
          <cell r="Z129">
            <v>8.6440000000000001</v>
          </cell>
          <cell r="AA129">
            <v>8.3849999999999998</v>
          </cell>
          <cell r="AB129">
            <v>14.646000000000001</v>
          </cell>
          <cell r="AC129">
            <v>9.3219999999999992</v>
          </cell>
          <cell r="AD129">
            <v>2.8140000000000001</v>
          </cell>
          <cell r="AE129">
            <v>9.8170000000000002</v>
          </cell>
          <cell r="AF129">
            <v>12.515000000000001</v>
          </cell>
          <cell r="AG129">
            <v>5.9320000000000004</v>
          </cell>
          <cell r="AH129">
            <v>7.5</v>
          </cell>
          <cell r="AI129">
            <v>1.86</v>
          </cell>
          <cell r="AJ129">
            <v>7.2149999999999999</v>
          </cell>
          <cell r="AK129">
            <v>4.9400000000000004</v>
          </cell>
          <cell r="AL129">
            <v>5</v>
          </cell>
          <cell r="AM129">
            <v>5</v>
          </cell>
          <cell r="AN129">
            <v>5</v>
          </cell>
          <cell r="AO129">
            <v>4.5999999999999996</v>
          </cell>
          <cell r="AP129">
            <v>4.3</v>
          </cell>
          <cell r="AQ129">
            <v>4</v>
          </cell>
          <cell r="AR129">
            <v>11.404136363636365</v>
          </cell>
        </row>
        <row r="130">
          <cell r="A130" t="str">
            <v>Peru</v>
          </cell>
          <cell r="B130" t="str">
            <v>Inflation, end of period consumer prices</v>
          </cell>
          <cell r="C130" t="str">
            <v>Percent change</v>
          </cell>
          <cell r="E130" t="str">
            <v>See notes for:  Inflation, end of period consumer prices (Index).</v>
          </cell>
          <cell r="F130" t="str">
            <v>n/a</v>
          </cell>
          <cell r="G130" t="str">
            <v>n/a</v>
          </cell>
          <cell r="H130">
            <v>72.95</v>
          </cell>
          <cell r="I130">
            <v>125.072</v>
          </cell>
          <cell r="J130">
            <v>111.458</v>
          </cell>
          <cell r="K130">
            <v>158.25700000000001</v>
          </cell>
          <cell r="L130">
            <v>62.898000000000003</v>
          </cell>
          <cell r="M130">
            <v>114.53400000000001</v>
          </cell>
          <cell r="N130">
            <v>1722.0540000000001</v>
          </cell>
          <cell r="O130">
            <v>2775.297</v>
          </cell>
          <cell r="P130">
            <v>7649.7259999999997</v>
          </cell>
          <cell r="Q130">
            <v>139.22900000000001</v>
          </cell>
          <cell r="R130">
            <v>56.744999999999997</v>
          </cell>
          <cell r="S130">
            <v>39.484999999999999</v>
          </cell>
          <cell r="T130">
            <v>15.384</v>
          </cell>
          <cell r="U130">
            <v>10.228</v>
          </cell>
          <cell r="V130">
            <v>11.84</v>
          </cell>
          <cell r="W130">
            <v>6.4630000000000001</v>
          </cell>
          <cell r="X130">
            <v>6.0069999999999997</v>
          </cell>
          <cell r="Y130">
            <v>3.726</v>
          </cell>
          <cell r="Z130">
            <v>3.734</v>
          </cell>
          <cell r="AA130">
            <v>-0.127</v>
          </cell>
          <cell r="AB130">
            <v>1.516</v>
          </cell>
          <cell r="AC130">
            <v>2.484</v>
          </cell>
          <cell r="AD130">
            <v>3.4809999999999999</v>
          </cell>
          <cell r="AE130">
            <v>1.494</v>
          </cell>
          <cell r="AF130">
            <v>1.1379999999999999</v>
          </cell>
          <cell r="AG130">
            <v>3.9279999999999999</v>
          </cell>
          <cell r="AH130">
            <v>6.65</v>
          </cell>
          <cell r="AI130">
            <v>0.245</v>
          </cell>
          <cell r="AJ130">
            <v>2.0760000000000001</v>
          </cell>
          <cell r="AK130">
            <v>4.7380000000000004</v>
          </cell>
          <cell r="AL130">
            <v>2.5990000000000002</v>
          </cell>
          <cell r="AM130">
            <v>2.2999999999999998</v>
          </cell>
          <cell r="AN130">
            <v>2</v>
          </cell>
          <cell r="AO130">
            <v>2</v>
          </cell>
          <cell r="AP130">
            <v>2</v>
          </cell>
          <cell r="AQ130">
            <v>2</v>
          </cell>
          <cell r="AR130">
            <v>362.28136363636355</v>
          </cell>
        </row>
        <row r="131">
          <cell r="A131" t="str">
            <v>Philippines</v>
          </cell>
          <cell r="B131" t="str">
            <v>Inflation, end of period consumer prices</v>
          </cell>
          <cell r="C131" t="str">
            <v>Percent change</v>
          </cell>
          <cell r="E131" t="str">
            <v>See notes for:  Inflation, end of period consumer prices (Index).</v>
          </cell>
          <cell r="F131">
            <v>15.429</v>
          </cell>
          <cell r="G131">
            <v>16.337</v>
          </cell>
          <cell r="H131">
            <v>8.0850000000000009</v>
          </cell>
          <cell r="I131">
            <v>13.125999999999999</v>
          </cell>
          <cell r="J131">
            <v>50.826000000000001</v>
          </cell>
          <cell r="K131">
            <v>5.6559999999999997</v>
          </cell>
          <cell r="L131">
            <v>-0.33600000000000002</v>
          </cell>
          <cell r="M131">
            <v>7.0469999999999997</v>
          </cell>
          <cell r="N131">
            <v>9.5660000000000007</v>
          </cell>
          <cell r="O131">
            <v>15.247999999999999</v>
          </cell>
          <cell r="P131">
            <v>18.178000000000001</v>
          </cell>
          <cell r="Q131">
            <v>17.161000000000001</v>
          </cell>
          <cell r="R131">
            <v>7.9569999999999999</v>
          </cell>
          <cell r="S131">
            <v>7.0350000000000001</v>
          </cell>
          <cell r="T131">
            <v>8.4510000000000005</v>
          </cell>
          <cell r="U131">
            <v>8.0809999999999995</v>
          </cell>
          <cell r="V131">
            <v>6.5419999999999998</v>
          </cell>
          <cell r="W131">
            <v>6.391</v>
          </cell>
          <cell r="X131">
            <v>10.718</v>
          </cell>
          <cell r="Y131">
            <v>3.617</v>
          </cell>
          <cell r="Z131">
            <v>5.7489999999999997</v>
          </cell>
          <cell r="AA131">
            <v>5.0490000000000004</v>
          </cell>
          <cell r="AB131">
            <v>2.403</v>
          </cell>
          <cell r="AC131">
            <v>3.8809999999999998</v>
          </cell>
          <cell r="AD131">
            <v>8.1669999999999998</v>
          </cell>
          <cell r="AE131">
            <v>7.149</v>
          </cell>
          <cell r="AF131">
            <v>3.4689999999999999</v>
          </cell>
          <cell r="AG131">
            <v>3.7549999999999999</v>
          </cell>
          <cell r="AH131">
            <v>7.7140000000000004</v>
          </cell>
          <cell r="AI131">
            <v>4.5090000000000003</v>
          </cell>
          <cell r="AJ131">
            <v>3.6379999999999999</v>
          </cell>
          <cell r="AK131">
            <v>4.1630000000000003</v>
          </cell>
          <cell r="AL131">
            <v>4.1840000000000002</v>
          </cell>
          <cell r="AM131">
            <v>4</v>
          </cell>
          <cell r="AN131">
            <v>4</v>
          </cell>
          <cell r="AO131">
            <v>4</v>
          </cell>
          <cell r="AP131">
            <v>4</v>
          </cell>
          <cell r="AQ131">
            <v>4</v>
          </cell>
          <cell r="AR131">
            <v>6.9898636363636371</v>
          </cell>
        </row>
        <row r="132">
          <cell r="A132" t="str">
            <v>Poland</v>
          </cell>
          <cell r="B132" t="str">
            <v>Inflation, end of period consumer prices</v>
          </cell>
          <cell r="C132" t="str">
            <v>Percent change</v>
          </cell>
          <cell r="E132" t="str">
            <v>See notes for:  Inflation, end of period consumer prices (Index).</v>
          </cell>
          <cell r="F132" t="str">
            <v>n/a</v>
          </cell>
          <cell r="G132" t="str">
            <v>n/a</v>
          </cell>
          <cell r="H132" t="str">
            <v>n/a</v>
          </cell>
          <cell r="I132" t="str">
            <v>n/a</v>
          </cell>
          <cell r="J132" t="str">
            <v>n/a</v>
          </cell>
          <cell r="K132">
            <v>287.01299999999998</v>
          </cell>
          <cell r="L132">
            <v>-21.477</v>
          </cell>
          <cell r="M132">
            <v>54.701000000000001</v>
          </cell>
          <cell r="N132">
            <v>58.286999999999999</v>
          </cell>
          <cell r="O132">
            <v>27.747</v>
          </cell>
          <cell r="P132">
            <v>86.537999999999997</v>
          </cell>
          <cell r="Q132">
            <v>60.344999999999999</v>
          </cell>
          <cell r="R132">
            <v>44.432000000000002</v>
          </cell>
          <cell r="S132">
            <v>37.683</v>
          </cell>
          <cell r="T132">
            <v>29.658000000000001</v>
          </cell>
          <cell r="U132">
            <v>21.6</v>
          </cell>
          <cell r="V132">
            <v>18.5</v>
          </cell>
          <cell r="W132">
            <v>13.2</v>
          </cell>
          <cell r="X132">
            <v>8.6</v>
          </cell>
          <cell r="Y132">
            <v>9.8010000000000002</v>
          </cell>
          <cell r="Z132">
            <v>8.5</v>
          </cell>
          <cell r="AA132">
            <v>3.6</v>
          </cell>
          <cell r="AB132">
            <v>0.8</v>
          </cell>
          <cell r="AC132">
            <v>1.7</v>
          </cell>
          <cell r="AD132">
            <v>4.4000000000000004</v>
          </cell>
          <cell r="AE132">
            <v>0.7</v>
          </cell>
          <cell r="AF132">
            <v>1.4</v>
          </cell>
          <cell r="AG132">
            <v>4</v>
          </cell>
          <cell r="AH132">
            <v>3.3</v>
          </cell>
          <cell r="AI132">
            <v>3.5</v>
          </cell>
          <cell r="AJ132">
            <v>3.1</v>
          </cell>
          <cell r="AK132">
            <v>4.5999999999999996</v>
          </cell>
          <cell r="AL132">
            <v>3.2</v>
          </cell>
          <cell r="AM132">
            <v>2.5</v>
          </cell>
          <cell r="AN132">
            <v>2.5</v>
          </cell>
          <cell r="AO132">
            <v>2.5</v>
          </cell>
          <cell r="AP132">
            <v>2.5</v>
          </cell>
          <cell r="AQ132">
            <v>2.5</v>
          </cell>
          <cell r="AR132">
            <v>16.816227272727275</v>
          </cell>
        </row>
        <row r="133">
          <cell r="A133" t="str">
            <v>Portugal</v>
          </cell>
          <cell r="B133" t="str">
            <v>Inflation, end of period consumer prices</v>
          </cell>
          <cell r="C133" t="str">
            <v>Percent change</v>
          </cell>
          <cell r="E133" t="str">
            <v>See notes for:  Inflation, end of period consumer prices (Index).</v>
          </cell>
          <cell r="F133">
            <v>13.163</v>
          </cell>
          <cell r="G133">
            <v>25.396999999999998</v>
          </cell>
          <cell r="H133">
            <v>18.986999999999998</v>
          </cell>
          <cell r="I133">
            <v>33.511000000000003</v>
          </cell>
          <cell r="J133">
            <v>21.513999999999999</v>
          </cell>
          <cell r="K133">
            <v>16.721</v>
          </cell>
          <cell r="L133">
            <v>10.393000000000001</v>
          </cell>
          <cell r="M133">
            <v>8.9060000000000006</v>
          </cell>
          <cell r="N133">
            <v>11.916</v>
          </cell>
          <cell r="O133">
            <v>11.481999999999999</v>
          </cell>
          <cell r="P133">
            <v>14.045</v>
          </cell>
          <cell r="Q133">
            <v>9.3230000000000004</v>
          </cell>
          <cell r="R133">
            <v>8.048</v>
          </cell>
          <cell r="S133">
            <v>5.9080000000000004</v>
          </cell>
          <cell r="T133">
            <v>3.8730000000000002</v>
          </cell>
          <cell r="U133">
            <v>3.3919999999999999</v>
          </cell>
          <cell r="V133">
            <v>2.6949999999999998</v>
          </cell>
          <cell r="W133">
            <v>2.085</v>
          </cell>
          <cell r="X133">
            <v>2.8140000000000001</v>
          </cell>
          <cell r="Y133">
            <v>1.708</v>
          </cell>
          <cell r="Z133">
            <v>3.81</v>
          </cell>
          <cell r="AA133">
            <v>3.9460000000000002</v>
          </cell>
          <cell r="AB133">
            <v>3.9620000000000002</v>
          </cell>
          <cell r="AC133">
            <v>2.3250000000000002</v>
          </cell>
          <cell r="AD133">
            <v>2.593</v>
          </cell>
          <cell r="AE133">
            <v>2.528</v>
          </cell>
          <cell r="AF133">
            <v>2.4950000000000001</v>
          </cell>
          <cell r="AG133">
            <v>2.7330000000000001</v>
          </cell>
          <cell r="AH133">
            <v>0.84299999999999997</v>
          </cell>
          <cell r="AI133">
            <v>-0.13900000000000001</v>
          </cell>
          <cell r="AJ133">
            <v>2.161</v>
          </cell>
          <cell r="AK133">
            <v>3.79</v>
          </cell>
          <cell r="AL133">
            <v>2.65</v>
          </cell>
          <cell r="AM133">
            <v>1.3</v>
          </cell>
          <cell r="AN133">
            <v>1.5449999999999999</v>
          </cell>
          <cell r="AO133">
            <v>1.4650000000000001</v>
          </cell>
          <cell r="AP133">
            <v>1.4650000000000001</v>
          </cell>
          <cell r="AQ133">
            <v>1.4650000000000001</v>
          </cell>
          <cell r="AR133">
            <v>3.8608181818181837</v>
          </cell>
        </row>
        <row r="134">
          <cell r="A134" t="str">
            <v>Qatar</v>
          </cell>
          <cell r="B134" t="str">
            <v>Inflation, end of period consumer prices</v>
          </cell>
          <cell r="C134" t="str">
            <v>Percent change</v>
          </cell>
          <cell r="E134" t="str">
            <v>See notes for:  Inflation, end of period consumer prices (Index).</v>
          </cell>
          <cell r="F134" t="str">
            <v>n/a</v>
          </cell>
          <cell r="G134" t="str">
            <v>n/a</v>
          </cell>
          <cell r="H134" t="str">
            <v>n/a</v>
          </cell>
          <cell r="I134" t="str">
            <v>n/a</v>
          </cell>
          <cell r="J134" t="str">
            <v>n/a</v>
          </cell>
          <cell r="K134" t="str">
            <v>n/a</v>
          </cell>
          <cell r="L134" t="str">
            <v>n/a</v>
          </cell>
          <cell r="M134" t="str">
            <v>n/a</v>
          </cell>
          <cell r="N134" t="str">
            <v>n/a</v>
          </cell>
          <cell r="O134" t="str">
            <v>n/a</v>
          </cell>
          <cell r="P134" t="str">
            <v>n/a</v>
          </cell>
          <cell r="Q134">
            <v>3.802</v>
          </cell>
          <cell r="R134">
            <v>1.2310000000000001</v>
          </cell>
          <cell r="S134">
            <v>0.16</v>
          </cell>
          <cell r="T134">
            <v>2.1389999999999998</v>
          </cell>
          <cell r="U134">
            <v>4.9109999999999996</v>
          </cell>
          <cell r="V134">
            <v>5.008</v>
          </cell>
          <cell r="W134">
            <v>2.7930000000000001</v>
          </cell>
          <cell r="X134">
            <v>2.4809999999999999</v>
          </cell>
          <cell r="Y134">
            <v>1.486</v>
          </cell>
          <cell r="Z134">
            <v>1.679</v>
          </cell>
          <cell r="AA134">
            <v>1.4359999999999999</v>
          </cell>
          <cell r="AB134">
            <v>0.24399999999999999</v>
          </cell>
          <cell r="AC134">
            <v>2.2629999999999999</v>
          </cell>
          <cell r="AD134">
            <v>6.7969999999999997</v>
          </cell>
          <cell r="AE134">
            <v>8.8140000000000001</v>
          </cell>
          <cell r="AF134">
            <v>11.827999999999999</v>
          </cell>
          <cell r="AG134">
            <v>13.763999999999999</v>
          </cell>
          <cell r="AH134">
            <v>15.048999999999999</v>
          </cell>
          <cell r="AI134">
            <v>-4.8650000000000002</v>
          </cell>
          <cell r="AJ134">
            <v>0.40200000000000002</v>
          </cell>
          <cell r="AK134">
            <v>2</v>
          </cell>
          <cell r="AL134">
            <v>4.0090000000000003</v>
          </cell>
          <cell r="AM134">
            <v>4.0469999999999997</v>
          </cell>
          <cell r="AN134">
            <v>4</v>
          </cell>
          <cell r="AO134">
            <v>5</v>
          </cell>
          <cell r="AP134">
            <v>5</v>
          </cell>
          <cell r="AQ134">
            <v>5</v>
          </cell>
          <cell r="AR134">
            <v>3.9724761904761903</v>
          </cell>
        </row>
        <row r="135">
          <cell r="A135" t="str">
            <v>Romania</v>
          </cell>
          <cell r="B135" t="str">
            <v>Inflation, end of period consumer prices</v>
          </cell>
          <cell r="C135" t="str">
            <v>Percent change</v>
          </cell>
          <cell r="E135" t="str">
            <v>See notes for:  Inflation, end of period consumer prices (Index).</v>
          </cell>
          <cell r="F135" t="str">
            <v>n/a</v>
          </cell>
          <cell r="G135" t="str">
            <v>n/a</v>
          </cell>
          <cell r="H135" t="str">
            <v>n/a</v>
          </cell>
          <cell r="I135" t="str">
            <v>n/a</v>
          </cell>
          <cell r="J135" t="str">
            <v>n/a</v>
          </cell>
          <cell r="K135" t="str">
            <v>n/a</v>
          </cell>
          <cell r="L135" t="str">
            <v>n/a</v>
          </cell>
          <cell r="M135" t="str">
            <v>n/a</v>
          </cell>
          <cell r="N135" t="str">
            <v>n/a</v>
          </cell>
          <cell r="O135" t="str">
            <v>n/a</v>
          </cell>
          <cell r="P135" t="str">
            <v>n/a</v>
          </cell>
          <cell r="Q135">
            <v>222.803</v>
          </cell>
          <cell r="R135">
            <v>199.21299999999999</v>
          </cell>
          <cell r="S135">
            <v>295.48099999999999</v>
          </cell>
          <cell r="T135">
            <v>61.738999999999997</v>
          </cell>
          <cell r="U135">
            <v>27.75</v>
          </cell>
          <cell r="V135">
            <v>56.9</v>
          </cell>
          <cell r="W135">
            <v>151.41999999999999</v>
          </cell>
          <cell r="X135">
            <v>40.57</v>
          </cell>
          <cell r="Y135">
            <v>54.81</v>
          </cell>
          <cell r="Z135">
            <v>40.71</v>
          </cell>
          <cell r="AA135">
            <v>29.564</v>
          </cell>
          <cell r="AB135">
            <v>17.579999999999998</v>
          </cell>
          <cell r="AC135">
            <v>14.134</v>
          </cell>
          <cell r="AD135">
            <v>9.1780000000000008</v>
          </cell>
          <cell r="AE135">
            <v>8.8409999999999993</v>
          </cell>
          <cell r="AF135">
            <v>5.032</v>
          </cell>
          <cell r="AG135">
            <v>6.702</v>
          </cell>
          <cell r="AH135">
            <v>6.4279999999999999</v>
          </cell>
          <cell r="AI135">
            <v>4.8650000000000002</v>
          </cell>
          <cell r="AJ135">
            <v>8</v>
          </cell>
          <cell r="AK135">
            <v>3.1</v>
          </cell>
          <cell r="AL135">
            <v>3.569</v>
          </cell>
          <cell r="AM135">
            <v>3.036</v>
          </cell>
          <cell r="AN135">
            <v>3</v>
          </cell>
          <cell r="AO135">
            <v>3</v>
          </cell>
          <cell r="AP135">
            <v>3</v>
          </cell>
          <cell r="AQ135">
            <v>3</v>
          </cell>
          <cell r="AR135">
            <v>60.229523809523805</v>
          </cell>
        </row>
        <row r="136">
          <cell r="A136" t="str">
            <v>Russia</v>
          </cell>
          <cell r="B136" t="str">
            <v>Inflation, end of period consumer prices</v>
          </cell>
          <cell r="C136" t="str">
            <v>Percent change</v>
          </cell>
          <cell r="E136" t="str">
            <v>See notes for:  Inflation, end of period consumer prices (Index).</v>
          </cell>
          <cell r="F136" t="str">
            <v>n/a</v>
          </cell>
          <cell r="G136" t="str">
            <v>n/a</v>
          </cell>
          <cell r="H136" t="str">
            <v>n/a</v>
          </cell>
          <cell r="I136" t="str">
            <v>n/a</v>
          </cell>
          <cell r="J136" t="str">
            <v>n/a</v>
          </cell>
          <cell r="K136" t="str">
            <v>n/a</v>
          </cell>
          <cell r="L136" t="str">
            <v>n/a</v>
          </cell>
          <cell r="M136" t="str">
            <v>n/a</v>
          </cell>
          <cell r="N136" t="str">
            <v>n/a</v>
          </cell>
          <cell r="O136" t="str">
            <v>n/a</v>
          </cell>
          <cell r="P136" t="str">
            <v>n/a</v>
          </cell>
          <cell r="Q136" t="str">
            <v>n/a</v>
          </cell>
          <cell r="R136" t="str">
            <v>n/a</v>
          </cell>
          <cell r="S136">
            <v>839.9</v>
          </cell>
          <cell r="T136">
            <v>215.1</v>
          </cell>
          <cell r="U136">
            <v>131.30000000000001</v>
          </cell>
          <cell r="V136">
            <v>21.8</v>
          </cell>
          <cell r="W136">
            <v>11</v>
          </cell>
          <cell r="X136">
            <v>84.4</v>
          </cell>
          <cell r="Y136">
            <v>36.5</v>
          </cell>
          <cell r="Z136">
            <v>20.2</v>
          </cell>
          <cell r="AA136">
            <v>18.600000000000001</v>
          </cell>
          <cell r="AB136">
            <v>15.1</v>
          </cell>
          <cell r="AC136">
            <v>12</v>
          </cell>
          <cell r="AD136">
            <v>11.7</v>
          </cell>
          <cell r="AE136">
            <v>10.9</v>
          </cell>
          <cell r="AF136">
            <v>9</v>
          </cell>
          <cell r="AG136">
            <v>11.9</v>
          </cell>
          <cell r="AH136">
            <v>13.3</v>
          </cell>
          <cell r="AI136">
            <v>8.81</v>
          </cell>
          <cell r="AJ136">
            <v>8.7799999999999994</v>
          </cell>
          <cell r="AK136">
            <v>6.1</v>
          </cell>
          <cell r="AL136">
            <v>6.2</v>
          </cell>
          <cell r="AM136">
            <v>6.5</v>
          </cell>
          <cell r="AN136">
            <v>6.5</v>
          </cell>
          <cell r="AO136">
            <v>6.5</v>
          </cell>
          <cell r="AP136">
            <v>6.5</v>
          </cell>
          <cell r="AQ136">
            <v>6.5</v>
          </cell>
          <cell r="AR136">
            <v>78.231052631578947</v>
          </cell>
        </row>
        <row r="137">
          <cell r="A137" t="str">
            <v>Rwanda</v>
          </cell>
          <cell r="B137" t="str">
            <v>Inflation, end of period consumer prices</v>
          </cell>
          <cell r="C137" t="str">
            <v>Percent change</v>
          </cell>
          <cell r="E137" t="str">
            <v>See notes for:  Inflation, end of period consumer prices (Index).</v>
          </cell>
          <cell r="F137" t="str">
            <v>n/a</v>
          </cell>
          <cell r="G137">
            <v>3.1080000000000001</v>
          </cell>
          <cell r="H137">
            <v>18.428000000000001</v>
          </cell>
          <cell r="I137">
            <v>1.792</v>
          </cell>
          <cell r="J137">
            <v>5.9240000000000004</v>
          </cell>
          <cell r="K137">
            <v>-1.8979999999999999</v>
          </cell>
          <cell r="L137">
            <v>2.3620000000000001</v>
          </cell>
          <cell r="M137">
            <v>2.895</v>
          </cell>
          <cell r="N137">
            <v>2.2930000000000001</v>
          </cell>
          <cell r="O137">
            <v>0.72799999999999998</v>
          </cell>
          <cell r="P137">
            <v>6.048</v>
          </cell>
          <cell r="Q137">
            <v>21.408000000000001</v>
          </cell>
          <cell r="R137">
            <v>14.494999999999999</v>
          </cell>
          <cell r="S137">
            <v>12.51</v>
          </cell>
          <cell r="T137">
            <v>64.391000000000005</v>
          </cell>
          <cell r="U137">
            <v>38.386000000000003</v>
          </cell>
          <cell r="V137">
            <v>8.7360000000000007</v>
          </cell>
          <cell r="W137">
            <v>16.614999999999998</v>
          </cell>
          <cell r="X137">
            <v>-5.9580000000000002</v>
          </cell>
          <cell r="Y137">
            <v>2.0569999999999999</v>
          </cell>
          <cell r="Z137">
            <v>5.8319999999999999</v>
          </cell>
          <cell r="AA137">
            <v>-0.219</v>
          </cell>
          <cell r="AB137">
            <v>6.165</v>
          </cell>
          <cell r="AC137">
            <v>7.6769999999999996</v>
          </cell>
          <cell r="AD137">
            <v>10.236000000000001</v>
          </cell>
          <cell r="AE137">
            <v>5.6079999999999997</v>
          </cell>
          <cell r="AF137">
            <v>12.138</v>
          </cell>
          <cell r="AG137">
            <v>6.5789999999999997</v>
          </cell>
          <cell r="AH137">
            <v>22.323</v>
          </cell>
          <cell r="AI137">
            <v>5.7370000000000001</v>
          </cell>
          <cell r="AJ137">
            <v>0.22700000000000001</v>
          </cell>
          <cell r="AK137">
            <v>8.3729999999999993</v>
          </cell>
          <cell r="AL137">
            <v>7.5</v>
          </cell>
          <cell r="AM137">
            <v>6</v>
          </cell>
          <cell r="AN137">
            <v>5</v>
          </cell>
          <cell r="AO137">
            <v>5</v>
          </cell>
          <cell r="AP137">
            <v>5</v>
          </cell>
          <cell r="AQ137">
            <v>5</v>
          </cell>
          <cell r="AR137">
            <v>12.243818181818181</v>
          </cell>
        </row>
        <row r="138">
          <cell r="A138" t="str">
            <v>Samoa</v>
          </cell>
          <cell r="B138" t="str">
            <v>Inflation, end of period consumer prices</v>
          </cell>
          <cell r="C138" t="str">
            <v>Percent change</v>
          </cell>
          <cell r="E138" t="str">
            <v>See notes for:  Inflation, end of period consumer prices (Index).</v>
          </cell>
          <cell r="F138" t="str">
            <v>n/a</v>
          </cell>
          <cell r="G138" t="str">
            <v>n/a</v>
          </cell>
          <cell r="H138" t="str">
            <v>n/a</v>
          </cell>
          <cell r="I138" t="str">
            <v>n/a</v>
          </cell>
          <cell r="J138" t="str">
            <v>n/a</v>
          </cell>
          <cell r="K138" t="str">
            <v>n/a</v>
          </cell>
          <cell r="L138">
            <v>2.6819999999999999</v>
          </cell>
          <cell r="M138">
            <v>11.161</v>
          </cell>
          <cell r="N138">
            <v>3.1920000000000002</v>
          </cell>
          <cell r="O138">
            <v>12.25</v>
          </cell>
          <cell r="P138">
            <v>8.407</v>
          </cell>
          <cell r="Q138">
            <v>0.56999999999999995</v>
          </cell>
          <cell r="R138">
            <v>6.7759999999999998</v>
          </cell>
          <cell r="S138">
            <v>4.3710000000000004</v>
          </cell>
          <cell r="T138">
            <v>6.17</v>
          </cell>
          <cell r="U138">
            <v>1.71</v>
          </cell>
          <cell r="V138">
            <v>5.7169999999999996</v>
          </cell>
          <cell r="W138">
            <v>3.8180000000000001</v>
          </cell>
          <cell r="X138">
            <v>2.145</v>
          </cell>
          <cell r="Y138">
            <v>-0.6</v>
          </cell>
          <cell r="Z138">
            <v>2.7</v>
          </cell>
          <cell r="AA138">
            <v>1.1000000000000001</v>
          </cell>
          <cell r="AB138">
            <v>9.8000000000000007</v>
          </cell>
          <cell r="AC138">
            <v>1.6</v>
          </cell>
          <cell r="AD138">
            <v>15.446</v>
          </cell>
          <cell r="AE138">
            <v>0.99099999999999999</v>
          </cell>
          <cell r="AF138">
            <v>2.5590000000000002</v>
          </cell>
          <cell r="AG138">
            <v>8.0359999999999996</v>
          </cell>
          <cell r="AH138">
            <v>8.8550000000000004</v>
          </cell>
          <cell r="AI138">
            <v>9.9779999999999998</v>
          </cell>
          <cell r="AJ138">
            <v>-0.29599999999999999</v>
          </cell>
          <cell r="AK138">
            <v>2.8679999999999999</v>
          </cell>
          <cell r="AL138">
            <v>5.5</v>
          </cell>
          <cell r="AM138">
            <v>4</v>
          </cell>
          <cell r="AN138">
            <v>4</v>
          </cell>
          <cell r="AO138">
            <v>4</v>
          </cell>
          <cell r="AP138">
            <v>4</v>
          </cell>
          <cell r="AQ138">
            <v>4</v>
          </cell>
          <cell r="AR138">
            <v>4.6691363636363636</v>
          </cell>
        </row>
        <row r="139">
          <cell r="A139" t="str">
            <v>São Tomé and Príncipe</v>
          </cell>
          <cell r="B139" t="str">
            <v>Inflation, end of period consumer prices</v>
          </cell>
          <cell r="C139" t="str">
            <v>Percent change</v>
          </cell>
          <cell r="E139" t="str">
            <v>See notes for:  Inflation, end of period consumer prices (Index).</v>
          </cell>
          <cell r="F139" t="str">
            <v>n/a</v>
          </cell>
          <cell r="G139">
            <v>11.483000000000001</v>
          </cell>
          <cell r="H139">
            <v>0.4</v>
          </cell>
          <cell r="I139">
            <v>7</v>
          </cell>
          <cell r="J139">
            <v>3.2</v>
          </cell>
          <cell r="K139">
            <v>0.1</v>
          </cell>
          <cell r="L139">
            <v>13.9</v>
          </cell>
          <cell r="M139">
            <v>25</v>
          </cell>
          <cell r="N139">
            <v>41.2</v>
          </cell>
          <cell r="O139">
            <v>44.8</v>
          </cell>
          <cell r="P139">
            <v>40.4</v>
          </cell>
          <cell r="Q139">
            <v>52.686999999999998</v>
          </cell>
          <cell r="R139">
            <v>27.335000000000001</v>
          </cell>
          <cell r="S139">
            <v>32.698</v>
          </cell>
          <cell r="T139">
            <v>75.409000000000006</v>
          </cell>
          <cell r="U139">
            <v>36.901000000000003</v>
          </cell>
          <cell r="V139">
            <v>51.716000000000001</v>
          </cell>
          <cell r="W139">
            <v>80.472999999999999</v>
          </cell>
          <cell r="X139">
            <v>20.846</v>
          </cell>
          <cell r="Y139">
            <v>9.6</v>
          </cell>
          <cell r="Z139">
            <v>9.6</v>
          </cell>
          <cell r="AA139">
            <v>9.4220000000000006</v>
          </cell>
          <cell r="AB139">
            <v>9.0310000000000006</v>
          </cell>
          <cell r="AC139">
            <v>9.9760000000000009</v>
          </cell>
          <cell r="AD139">
            <v>15.244</v>
          </cell>
          <cell r="AE139">
            <v>17.195</v>
          </cell>
          <cell r="AF139">
            <v>24.562000000000001</v>
          </cell>
          <cell r="AG139">
            <v>27.559000000000001</v>
          </cell>
          <cell r="AH139">
            <v>24.834</v>
          </cell>
          <cell r="AI139">
            <v>16.087</v>
          </cell>
          <cell r="AJ139">
            <v>12.89</v>
          </cell>
          <cell r="AK139">
            <v>11.939</v>
          </cell>
          <cell r="AL139">
            <v>6</v>
          </cell>
          <cell r="AM139">
            <v>4</v>
          </cell>
          <cell r="AN139">
            <v>3</v>
          </cell>
          <cell r="AO139">
            <v>3</v>
          </cell>
          <cell r="AP139">
            <v>3</v>
          </cell>
          <cell r="AQ139">
            <v>3</v>
          </cell>
          <cell r="AR139">
            <v>28.018363636363631</v>
          </cell>
        </row>
        <row r="140">
          <cell r="A140" t="str">
            <v>Saudi Arabia</v>
          </cell>
          <cell r="B140" t="str">
            <v>Inflation, end of period consumer prices</v>
          </cell>
          <cell r="C140" t="str">
            <v>Percent change</v>
          </cell>
          <cell r="E140" t="str">
            <v>See notes for:  Inflation, end of period consumer prices (Index).</v>
          </cell>
          <cell r="F140">
            <v>4.4020000000000001</v>
          </cell>
          <cell r="G140">
            <v>1.6870000000000001</v>
          </cell>
          <cell r="H140">
            <v>1.1060000000000001</v>
          </cell>
          <cell r="I140">
            <v>-1.55</v>
          </cell>
          <cell r="J140">
            <v>-1.111</v>
          </cell>
          <cell r="K140">
            <v>-3.839</v>
          </cell>
          <cell r="L140">
            <v>-2.2400000000000002</v>
          </cell>
          <cell r="M140">
            <v>-1.6930000000000001</v>
          </cell>
          <cell r="N140">
            <v>2.8370000000000002</v>
          </cell>
          <cell r="O140">
            <v>-0.19700000000000001</v>
          </cell>
          <cell r="P140">
            <v>3.4550000000000001</v>
          </cell>
          <cell r="Q140">
            <v>4.5590000000000002</v>
          </cell>
          <cell r="R140">
            <v>-0.371</v>
          </cell>
          <cell r="S140">
            <v>0.83799999999999997</v>
          </cell>
          <cell r="T140">
            <v>0.64600000000000002</v>
          </cell>
          <cell r="U140">
            <v>5.0460000000000003</v>
          </cell>
          <cell r="V140">
            <v>0.873</v>
          </cell>
          <cell r="W140">
            <v>-0.433</v>
          </cell>
          <cell r="X140">
            <v>-0.17399999999999999</v>
          </cell>
          <cell r="Y140">
            <v>-1.208</v>
          </cell>
          <cell r="Z140">
            <v>-1.798</v>
          </cell>
          <cell r="AA140">
            <v>-0.61</v>
          </cell>
          <cell r="AB140">
            <v>0.71599999999999997</v>
          </cell>
          <cell r="AC140">
            <v>0.40699999999999997</v>
          </cell>
          <cell r="AD140">
            <v>0.60699999999999998</v>
          </cell>
          <cell r="AE140">
            <v>1.2070000000000001</v>
          </cell>
          <cell r="AF140">
            <v>2.883</v>
          </cell>
          <cell r="AG140">
            <v>6.4729999999999999</v>
          </cell>
          <cell r="AH140">
            <v>8.984</v>
          </cell>
          <cell r="AI140">
            <v>4.2460000000000004</v>
          </cell>
          <cell r="AJ140">
            <v>5.431</v>
          </cell>
          <cell r="AK140">
            <v>5.3029999999999999</v>
          </cell>
          <cell r="AL140">
            <v>4.75</v>
          </cell>
          <cell r="AM140">
            <v>4.2210000000000001</v>
          </cell>
          <cell r="AN140">
            <v>4.0510000000000002</v>
          </cell>
          <cell r="AO140">
            <v>3.996</v>
          </cell>
          <cell r="AP140">
            <v>3.9780000000000002</v>
          </cell>
          <cell r="AQ140">
            <v>3.9729999999999999</v>
          </cell>
          <cell r="AR140">
            <v>2.1399999999999997</v>
          </cell>
        </row>
        <row r="141">
          <cell r="A141" t="str">
            <v>Senegal</v>
          </cell>
          <cell r="B141" t="str">
            <v>Inflation, end of period consumer prices</v>
          </cell>
          <cell r="C141" t="str">
            <v>Percent change</v>
          </cell>
          <cell r="E141" t="str">
            <v>See notes for:  Inflation, end of period consumer prices (Index).</v>
          </cell>
          <cell r="F141" t="str">
            <v>n/a</v>
          </cell>
          <cell r="G141">
            <v>11.285</v>
          </cell>
          <cell r="H141">
            <v>15.913</v>
          </cell>
          <cell r="I141">
            <v>12.382</v>
          </cell>
          <cell r="J141">
            <v>9.7010000000000005</v>
          </cell>
          <cell r="K141">
            <v>11.680999999999999</v>
          </cell>
          <cell r="L141">
            <v>4.1059999999999999</v>
          </cell>
          <cell r="M141">
            <v>-5.1639999999999997</v>
          </cell>
          <cell r="N141">
            <v>-2.0790000000000002</v>
          </cell>
          <cell r="O141">
            <v>0.80900000000000005</v>
          </cell>
          <cell r="P141">
            <v>-0.90900000000000003</v>
          </cell>
          <cell r="Q141">
            <v>-0.71799999999999997</v>
          </cell>
          <cell r="R141">
            <v>-0.496</v>
          </cell>
          <cell r="S141">
            <v>0.498</v>
          </cell>
          <cell r="T141">
            <v>37.539000000000001</v>
          </cell>
          <cell r="U141">
            <v>5.51</v>
          </cell>
          <cell r="V141">
            <v>2.4329999999999998</v>
          </cell>
          <cell r="W141">
            <v>1.931</v>
          </cell>
          <cell r="X141">
            <v>0.9</v>
          </cell>
          <cell r="Y141">
            <v>0.48399999999999999</v>
          </cell>
          <cell r="Z141">
            <v>1.347</v>
          </cell>
          <cell r="AA141">
            <v>4.0510000000000002</v>
          </cell>
          <cell r="AB141">
            <v>1.484</v>
          </cell>
          <cell r="AC141">
            <v>-1.488</v>
          </cell>
          <cell r="AD141">
            <v>1.7090000000000001</v>
          </cell>
          <cell r="AE141">
            <v>1.4219999999999999</v>
          </cell>
          <cell r="AF141">
            <v>3.9089999999999998</v>
          </cell>
          <cell r="AG141">
            <v>6.1779999999999999</v>
          </cell>
          <cell r="AH141">
            <v>4.2610000000000001</v>
          </cell>
          <cell r="AI141">
            <v>-3.3610000000000002</v>
          </cell>
          <cell r="AJ141">
            <v>4.29</v>
          </cell>
          <cell r="AK141">
            <v>2.7469999999999999</v>
          </cell>
          <cell r="AL141">
            <v>2.8130000000000002</v>
          </cell>
          <cell r="AM141">
            <v>2.141</v>
          </cell>
          <cell r="AN141">
            <v>2.1429999999999998</v>
          </cell>
          <cell r="AO141">
            <v>2.145</v>
          </cell>
          <cell r="AP141">
            <v>2.0750000000000002</v>
          </cell>
          <cell r="AQ141">
            <v>2.077</v>
          </cell>
          <cell r="AR141">
            <v>3.3509545454545457</v>
          </cell>
        </row>
        <row r="142">
          <cell r="A142" t="str">
            <v>Serbia</v>
          </cell>
          <cell r="B142" t="str">
            <v>Inflation, end of period consumer prices</v>
          </cell>
          <cell r="C142" t="str">
            <v>Percent change</v>
          </cell>
          <cell r="E142" t="str">
            <v>See notes for:  Inflation, end of period consumer prices (Index).</v>
          </cell>
          <cell r="F142" t="str">
            <v>n/a</v>
          </cell>
          <cell r="G142" t="str">
            <v>n/a</v>
          </cell>
          <cell r="H142" t="str">
            <v>n/a</v>
          </cell>
          <cell r="I142" t="str">
            <v>n/a</v>
          </cell>
          <cell r="J142" t="str">
            <v>n/a</v>
          </cell>
          <cell r="K142" t="str">
            <v>n/a</v>
          </cell>
          <cell r="L142" t="str">
            <v>n/a</v>
          </cell>
          <cell r="M142" t="str">
            <v>n/a</v>
          </cell>
          <cell r="N142" t="str">
            <v>n/a</v>
          </cell>
          <cell r="O142" t="str">
            <v>n/a</v>
          </cell>
          <cell r="P142" t="str">
            <v>n/a</v>
          </cell>
          <cell r="Q142" t="str">
            <v>n/a</v>
          </cell>
          <cell r="R142" t="str">
            <v>n/a</v>
          </cell>
          <cell r="S142" t="str">
            <v>n/a</v>
          </cell>
          <cell r="T142" t="str">
            <v>n/a</v>
          </cell>
          <cell r="U142" t="str">
            <v>n/a</v>
          </cell>
          <cell r="V142" t="str">
            <v>n/a</v>
          </cell>
          <cell r="W142" t="str">
            <v>n/a</v>
          </cell>
          <cell r="X142">
            <v>44.411000000000001</v>
          </cell>
          <cell r="Y142">
            <v>45.408000000000001</v>
          </cell>
          <cell r="Z142">
            <v>111.959</v>
          </cell>
          <cell r="AA142">
            <v>26.257999999999999</v>
          </cell>
          <cell r="AB142">
            <v>2.508</v>
          </cell>
          <cell r="AC142">
            <v>4.1070000000000002</v>
          </cell>
          <cell r="AD142">
            <v>14.202</v>
          </cell>
          <cell r="AE142">
            <v>15.839</v>
          </cell>
          <cell r="AF142">
            <v>5.718</v>
          </cell>
          <cell r="AG142">
            <v>11.022</v>
          </cell>
          <cell r="AH142">
            <v>8.6029999999999998</v>
          </cell>
          <cell r="AI142">
            <v>6.5780000000000003</v>
          </cell>
          <cell r="AJ142">
            <v>10.29</v>
          </cell>
          <cell r="AK142">
            <v>7</v>
          </cell>
          <cell r="AL142">
            <v>4.5330000000000004</v>
          </cell>
          <cell r="AM142">
            <v>4</v>
          </cell>
          <cell r="AN142">
            <v>4</v>
          </cell>
          <cell r="AO142">
            <v>4</v>
          </cell>
          <cell r="AP142">
            <v>4</v>
          </cell>
          <cell r="AQ142">
            <v>3.5</v>
          </cell>
          <cell r="AR142">
            <v>22.421642857142864</v>
          </cell>
        </row>
        <row r="143">
          <cell r="A143" t="str">
            <v>Seychelles</v>
          </cell>
          <cell r="B143" t="str">
            <v>Inflation, end of period consumer prices</v>
          </cell>
          <cell r="C143" t="str">
            <v>Percent change</v>
          </cell>
          <cell r="E143" t="str">
            <v>See notes for:  Inflation, end of period consumer prices (Index).</v>
          </cell>
          <cell r="F143" t="str">
            <v>n/a</v>
          </cell>
          <cell r="G143" t="str">
            <v>n/a</v>
          </cell>
          <cell r="H143" t="str">
            <v>n/a</v>
          </cell>
          <cell r="I143">
            <v>6.577</v>
          </cell>
          <cell r="J143">
            <v>1.179</v>
          </cell>
          <cell r="K143">
            <v>0.58499999999999996</v>
          </cell>
          <cell r="L143">
            <v>2.3969999999999998</v>
          </cell>
          <cell r="M143">
            <v>2.2440000000000002</v>
          </cell>
          <cell r="N143">
            <v>0.47799999999999998</v>
          </cell>
          <cell r="O143">
            <v>3.323</v>
          </cell>
          <cell r="P143">
            <v>3.952</v>
          </cell>
          <cell r="Q143">
            <v>2.032</v>
          </cell>
          <cell r="R143">
            <v>2.02</v>
          </cell>
          <cell r="S143">
            <v>-0.33600000000000002</v>
          </cell>
          <cell r="T143">
            <v>2.2290000000000001</v>
          </cell>
          <cell r="U143">
            <v>0.505</v>
          </cell>
          <cell r="V143">
            <v>-2.0590000000000002</v>
          </cell>
          <cell r="W143">
            <v>1.804</v>
          </cell>
          <cell r="X143">
            <v>2.7</v>
          </cell>
          <cell r="Y143">
            <v>6.3</v>
          </cell>
          <cell r="Z143">
            <v>6.3</v>
          </cell>
          <cell r="AA143">
            <v>6</v>
          </cell>
          <cell r="AB143">
            <v>0.2</v>
          </cell>
          <cell r="AC143">
            <v>3.3</v>
          </cell>
          <cell r="AD143">
            <v>3.9</v>
          </cell>
          <cell r="AE143">
            <v>-1.5640000000000001</v>
          </cell>
          <cell r="AF143">
            <v>0.19600000000000001</v>
          </cell>
          <cell r="AG143">
            <v>16.748000000000001</v>
          </cell>
          <cell r="AH143">
            <v>63.252000000000002</v>
          </cell>
          <cell r="AI143">
            <v>-2.556</v>
          </cell>
          <cell r="AJ143">
            <v>0.40500000000000003</v>
          </cell>
          <cell r="AK143">
            <v>5.5119999999999996</v>
          </cell>
          <cell r="AL143">
            <v>4.9720000000000004</v>
          </cell>
          <cell r="AM143">
            <v>3.1440000000000001</v>
          </cell>
          <cell r="AN143">
            <v>3.1440000000000001</v>
          </cell>
          <cell r="AO143">
            <v>3.1440000000000001</v>
          </cell>
          <cell r="AP143">
            <v>3.1440000000000001</v>
          </cell>
          <cell r="AQ143">
            <v>3.1440000000000001</v>
          </cell>
          <cell r="AR143">
            <v>5.4927272727272731</v>
          </cell>
        </row>
        <row r="144">
          <cell r="A144" t="str">
            <v>Sierra Leone</v>
          </cell>
          <cell r="B144" t="str">
            <v>Inflation, end of period consumer prices</v>
          </cell>
          <cell r="C144" t="str">
            <v>Percent change</v>
          </cell>
          <cell r="E144" t="str">
            <v>See notes for:  Inflation, end of period consumer prices (Index).</v>
          </cell>
          <cell r="F144" t="str">
            <v>n/a</v>
          </cell>
          <cell r="G144">
            <v>25.37</v>
          </cell>
          <cell r="H144">
            <v>44.71</v>
          </cell>
          <cell r="I144">
            <v>83.126999999999995</v>
          </cell>
          <cell r="J144">
            <v>52.279000000000003</v>
          </cell>
          <cell r="K144">
            <v>74.527000000000001</v>
          </cell>
          <cell r="L144">
            <v>116.34699999999999</v>
          </cell>
          <cell r="M144">
            <v>116.797</v>
          </cell>
          <cell r="N144">
            <v>38.328000000000003</v>
          </cell>
          <cell r="O144">
            <v>85.543000000000006</v>
          </cell>
          <cell r="P144">
            <v>98.286000000000001</v>
          </cell>
          <cell r="Q144">
            <v>115.377</v>
          </cell>
          <cell r="R144">
            <v>34.798999999999999</v>
          </cell>
          <cell r="S144">
            <v>26.69</v>
          </cell>
          <cell r="T144">
            <v>17.73</v>
          </cell>
          <cell r="U144">
            <v>34.527000000000001</v>
          </cell>
          <cell r="V144">
            <v>6.3789999999999996</v>
          </cell>
          <cell r="W144">
            <v>66.923000000000002</v>
          </cell>
          <cell r="X144">
            <v>-5.6769999999999996</v>
          </cell>
          <cell r="Y144">
            <v>36.744999999999997</v>
          </cell>
          <cell r="Z144">
            <v>-3.052</v>
          </cell>
          <cell r="AA144">
            <v>3.4319999999999999</v>
          </cell>
          <cell r="AB144">
            <v>-3.08</v>
          </cell>
          <cell r="AC144">
            <v>11.286</v>
          </cell>
          <cell r="AD144">
            <v>14.391</v>
          </cell>
          <cell r="AE144">
            <v>13.1</v>
          </cell>
          <cell r="AF144">
            <v>8.2629999999999999</v>
          </cell>
          <cell r="AG144">
            <v>13.763</v>
          </cell>
          <cell r="AH144">
            <v>12.246</v>
          </cell>
          <cell r="AI144">
            <v>10.779</v>
          </cell>
          <cell r="AJ144">
            <v>18.396999999999998</v>
          </cell>
          <cell r="AK144">
            <v>16.911000000000001</v>
          </cell>
          <cell r="AL144">
            <v>11</v>
          </cell>
          <cell r="AM144">
            <v>7.5</v>
          </cell>
          <cell r="AN144">
            <v>7</v>
          </cell>
          <cell r="AO144">
            <v>5.5</v>
          </cell>
          <cell r="AP144">
            <v>5.4</v>
          </cell>
          <cell r="AQ144">
            <v>5.4</v>
          </cell>
          <cell r="AR144">
            <v>24.918863636363643</v>
          </cell>
        </row>
        <row r="145">
          <cell r="A145" t="str">
            <v>Singapore</v>
          </cell>
          <cell r="B145" t="str">
            <v>Inflation, end of period consumer prices</v>
          </cell>
          <cell r="C145" t="str">
            <v>Percent change</v>
          </cell>
          <cell r="E145" t="str">
            <v>See notes for:  Inflation, end of period consumer prices (Index).</v>
          </cell>
          <cell r="F145">
            <v>6.0019999999999998</v>
          </cell>
          <cell r="G145">
            <v>10.339</v>
          </cell>
          <cell r="H145">
            <v>0.82499999999999996</v>
          </cell>
          <cell r="I145">
            <v>1.1499999999999999</v>
          </cell>
          <cell r="J145">
            <v>0.90400000000000003</v>
          </cell>
          <cell r="K145">
            <v>0.69199999999999995</v>
          </cell>
          <cell r="L145">
            <v>-1.373</v>
          </cell>
          <cell r="M145">
            <v>1.5189999999999999</v>
          </cell>
          <cell r="N145">
            <v>1.411</v>
          </cell>
          <cell r="O145">
            <v>3.31</v>
          </cell>
          <cell r="P145">
            <v>3.8180000000000001</v>
          </cell>
          <cell r="Q145">
            <v>2.879</v>
          </cell>
          <cell r="R145">
            <v>1.784</v>
          </cell>
          <cell r="S145">
            <v>2.556</v>
          </cell>
          <cell r="T145">
            <v>2.875</v>
          </cell>
          <cell r="U145">
            <v>0.84299999999999997</v>
          </cell>
          <cell r="V145">
            <v>1.998</v>
          </cell>
          <cell r="W145">
            <v>2.048</v>
          </cell>
          <cell r="X145">
            <v>-1.4279999999999999</v>
          </cell>
          <cell r="Y145">
            <v>0.67800000000000005</v>
          </cell>
          <cell r="Z145">
            <v>2.0609999999999999</v>
          </cell>
          <cell r="AA145">
            <v>-0.58799999999999997</v>
          </cell>
          <cell r="AB145">
            <v>0.437</v>
          </cell>
          <cell r="AC145">
            <v>0.747</v>
          </cell>
          <cell r="AD145">
            <v>1.3069999999999999</v>
          </cell>
          <cell r="AE145">
            <v>1.274</v>
          </cell>
          <cell r="AF145">
            <v>0.80700000000000005</v>
          </cell>
          <cell r="AG145">
            <v>4.0199999999999996</v>
          </cell>
          <cell r="AH145">
            <v>5.7889999999999997</v>
          </cell>
          <cell r="AI145">
            <v>-0.76</v>
          </cell>
          <cell r="AJ145">
            <v>3.9670000000000001</v>
          </cell>
          <cell r="AK145">
            <v>5.5359999999999996</v>
          </cell>
          <cell r="AL145">
            <v>2.4729999999999999</v>
          </cell>
          <cell r="AM145">
            <v>2.1920000000000002</v>
          </cell>
          <cell r="AN145">
            <v>2.3519999999999999</v>
          </cell>
          <cell r="AO145">
            <v>1.976</v>
          </cell>
          <cell r="AP145">
            <v>1.976</v>
          </cell>
          <cell r="AQ145">
            <v>1.75</v>
          </cell>
          <cell r="AR145">
            <v>1.9385454545454548</v>
          </cell>
        </row>
        <row r="146">
          <cell r="A146" t="str">
            <v>Slovak Republic</v>
          </cell>
          <cell r="B146" t="str">
            <v>Inflation, end of period consumer prices</v>
          </cell>
          <cell r="C146" t="str">
            <v>Percent change</v>
          </cell>
          <cell r="E146" t="str">
            <v>See notes for:  Inflation, end of period consumer prices (Index).</v>
          </cell>
          <cell r="F146" t="str">
            <v>n/a</v>
          </cell>
          <cell r="G146" t="str">
            <v>n/a</v>
          </cell>
          <cell r="H146" t="str">
            <v>n/a</v>
          </cell>
          <cell r="I146" t="str">
            <v>n/a</v>
          </cell>
          <cell r="J146" t="str">
            <v>n/a</v>
          </cell>
          <cell r="K146" t="str">
            <v>n/a</v>
          </cell>
          <cell r="L146" t="str">
            <v>n/a</v>
          </cell>
          <cell r="M146" t="str">
            <v>n/a</v>
          </cell>
          <cell r="N146" t="str">
            <v>n/a</v>
          </cell>
          <cell r="O146" t="str">
            <v>n/a</v>
          </cell>
          <cell r="P146" t="str">
            <v>n/a</v>
          </cell>
          <cell r="Q146" t="str">
            <v>n/a</v>
          </cell>
          <cell r="R146" t="str">
            <v>n/a</v>
          </cell>
          <cell r="S146" t="str">
            <v>n/a</v>
          </cell>
          <cell r="T146">
            <v>11.795999999999999</v>
          </cell>
          <cell r="U146">
            <v>7.4020000000000001</v>
          </cell>
          <cell r="V146">
            <v>5.4619999999999997</v>
          </cell>
          <cell r="W146">
            <v>6.258</v>
          </cell>
          <cell r="X146">
            <v>5.8890000000000002</v>
          </cell>
          <cell r="Y146">
            <v>14.176</v>
          </cell>
          <cell r="Z146">
            <v>8.3989999999999991</v>
          </cell>
          <cell r="AA146">
            <v>6.7409999999999997</v>
          </cell>
          <cell r="AB146">
            <v>3.121</v>
          </cell>
          <cell r="AC146">
            <v>9.2330000000000005</v>
          </cell>
          <cell r="AD146">
            <v>5.6710000000000003</v>
          </cell>
          <cell r="AE146">
            <v>3.6789999999999998</v>
          </cell>
          <cell r="AF146">
            <v>3.49</v>
          </cell>
          <cell r="AG146">
            <v>2.387</v>
          </cell>
          <cell r="AH146">
            <v>3.516</v>
          </cell>
          <cell r="AI146">
            <v>8.8999999999999996E-2</v>
          </cell>
          <cell r="AJ146">
            <v>1.339</v>
          </cell>
          <cell r="AK146">
            <v>4.6520000000000001</v>
          </cell>
          <cell r="AL146">
            <v>2.8260000000000001</v>
          </cell>
          <cell r="AM146">
            <v>2.09</v>
          </cell>
          <cell r="AN146">
            <v>2.8</v>
          </cell>
          <cell r="AO146">
            <v>2.8</v>
          </cell>
          <cell r="AP146">
            <v>2.8</v>
          </cell>
          <cell r="AQ146">
            <v>2.8</v>
          </cell>
          <cell r="AR146">
            <v>5.7388888888888898</v>
          </cell>
        </row>
        <row r="147">
          <cell r="A147" t="str">
            <v>Slovenia</v>
          </cell>
          <cell r="B147" t="str">
            <v>Inflation, end of period consumer prices</v>
          </cell>
          <cell r="C147" t="str">
            <v>Percent change</v>
          </cell>
          <cell r="E147" t="str">
            <v>See notes for:  Inflation, end of period consumer prices (Index).</v>
          </cell>
          <cell r="F147" t="str">
            <v>n/a</v>
          </cell>
          <cell r="G147" t="str">
            <v>n/a</v>
          </cell>
          <cell r="H147" t="str">
            <v>n/a</v>
          </cell>
          <cell r="I147" t="str">
            <v>n/a</v>
          </cell>
          <cell r="J147" t="str">
            <v>n/a</v>
          </cell>
          <cell r="K147" t="str">
            <v>n/a</v>
          </cell>
          <cell r="L147" t="str">
            <v>n/a</v>
          </cell>
          <cell r="M147" t="str">
            <v>n/a</v>
          </cell>
          <cell r="N147" t="str">
            <v>n/a</v>
          </cell>
          <cell r="O147" t="str">
            <v>n/a</v>
          </cell>
          <cell r="P147" t="str">
            <v>n/a</v>
          </cell>
          <cell r="Q147" t="str">
            <v>n/a</v>
          </cell>
          <cell r="R147" t="str">
            <v>n/a</v>
          </cell>
          <cell r="S147">
            <v>22.687000000000001</v>
          </cell>
          <cell r="T147">
            <v>19.465</v>
          </cell>
          <cell r="U147">
            <v>8.9610000000000003</v>
          </cell>
          <cell r="V147">
            <v>9.1590000000000007</v>
          </cell>
          <cell r="W147">
            <v>8.7330000000000005</v>
          </cell>
          <cell r="X147">
            <v>6.4569999999999999</v>
          </cell>
          <cell r="Y147">
            <v>7.9880000000000004</v>
          </cell>
          <cell r="Z147">
            <v>8.9039999999999999</v>
          </cell>
          <cell r="AA147">
            <v>7.0439999999999996</v>
          </cell>
          <cell r="AB147">
            <v>7.1680000000000001</v>
          </cell>
          <cell r="AC147">
            <v>4.6050000000000004</v>
          </cell>
          <cell r="AD147">
            <v>3.2490000000000001</v>
          </cell>
          <cell r="AE147">
            <v>2.335</v>
          </cell>
          <cell r="AF147">
            <v>2.778</v>
          </cell>
          <cell r="AG147">
            <v>5.5979999999999999</v>
          </cell>
          <cell r="AH147">
            <v>2.1019999999999999</v>
          </cell>
          <cell r="AI147">
            <v>1.7909999999999999</v>
          </cell>
          <cell r="AJ147">
            <v>1.857</v>
          </cell>
          <cell r="AK147">
            <v>2.0609999999999999</v>
          </cell>
          <cell r="AL147">
            <v>2.2559999999999998</v>
          </cell>
          <cell r="AM147">
            <v>1.881</v>
          </cell>
          <cell r="AN147">
            <v>2</v>
          </cell>
          <cell r="AO147">
            <v>2.1</v>
          </cell>
          <cell r="AP147">
            <v>2.1</v>
          </cell>
          <cell r="AQ147">
            <v>2.1</v>
          </cell>
          <cell r="AR147">
            <v>6.9969473684210532</v>
          </cell>
        </row>
        <row r="148">
          <cell r="A148" t="str">
            <v>Solomon Islands</v>
          </cell>
          <cell r="B148" t="str">
            <v>Inflation, end of period consumer prices</v>
          </cell>
          <cell r="C148" t="str">
            <v>Percent change</v>
          </cell>
          <cell r="E148" t="str">
            <v>See notes for:  Inflation, end of period consumer prices (Index).</v>
          </cell>
          <cell r="F148" t="str">
            <v>n/a</v>
          </cell>
          <cell r="G148" t="str">
            <v>n/a</v>
          </cell>
          <cell r="H148" t="str">
            <v>n/a</v>
          </cell>
          <cell r="I148" t="str">
            <v>n/a</v>
          </cell>
          <cell r="J148" t="str">
            <v>n/a</v>
          </cell>
          <cell r="K148" t="str">
            <v>n/a</v>
          </cell>
          <cell r="L148" t="str">
            <v>n/a</v>
          </cell>
          <cell r="M148" t="str">
            <v>n/a</v>
          </cell>
          <cell r="N148" t="str">
            <v>n/a</v>
          </cell>
          <cell r="O148" t="str">
            <v>n/a</v>
          </cell>
          <cell r="P148" t="str">
            <v>n/a</v>
          </cell>
          <cell r="Q148" t="str">
            <v>n/a</v>
          </cell>
          <cell r="R148" t="str">
            <v>n/a</v>
          </cell>
          <cell r="S148" t="str">
            <v>n/a</v>
          </cell>
          <cell r="T148">
            <v>12.784000000000001</v>
          </cell>
          <cell r="U148">
            <v>10.579000000000001</v>
          </cell>
          <cell r="V148">
            <v>9.3390000000000004</v>
          </cell>
          <cell r="W148">
            <v>10.417</v>
          </cell>
          <cell r="X148">
            <v>10</v>
          </cell>
          <cell r="Y148">
            <v>6.69</v>
          </cell>
          <cell r="Z148">
            <v>7.8780000000000001</v>
          </cell>
          <cell r="AA148">
            <v>6.2590000000000003</v>
          </cell>
          <cell r="AB148">
            <v>15.708</v>
          </cell>
          <cell r="AC148">
            <v>4</v>
          </cell>
          <cell r="AD148">
            <v>7.4589999999999996</v>
          </cell>
          <cell r="AE148">
            <v>8.4600000000000009</v>
          </cell>
          <cell r="AF148">
            <v>9.9329999999999998</v>
          </cell>
          <cell r="AG148">
            <v>10.920999999999999</v>
          </cell>
          <cell r="AH148">
            <v>18.091999999999999</v>
          </cell>
          <cell r="AI148">
            <v>1.7569999999999999</v>
          </cell>
          <cell r="AJ148">
            <v>0.80400000000000005</v>
          </cell>
          <cell r="AK148">
            <v>7.0659999999999998</v>
          </cell>
          <cell r="AL148">
            <v>5.1959999999999997</v>
          </cell>
          <cell r="AM148">
            <v>4.5590000000000002</v>
          </cell>
          <cell r="AN148">
            <v>4.5670000000000002</v>
          </cell>
          <cell r="AO148">
            <v>4.7539999999999996</v>
          </cell>
          <cell r="AP148">
            <v>4.5490000000000004</v>
          </cell>
          <cell r="AQ148">
            <v>4.7640000000000002</v>
          </cell>
          <cell r="AR148">
            <v>8.7858888888888895</v>
          </cell>
        </row>
        <row r="149">
          <cell r="A149" t="str">
            <v>South Africa</v>
          </cell>
          <cell r="B149" t="str">
            <v>Inflation, end of period consumer prices</v>
          </cell>
          <cell r="C149" t="str">
            <v>Percent change</v>
          </cell>
          <cell r="E149" t="str">
            <v>See notes for:  Inflation, end of period consumer prices (Index).</v>
          </cell>
          <cell r="F149" t="str">
            <v>n/a</v>
          </cell>
          <cell r="G149">
            <v>13.675000000000001</v>
          </cell>
          <cell r="H149">
            <v>13.534000000000001</v>
          </cell>
          <cell r="I149">
            <v>11.257999999999999</v>
          </cell>
          <cell r="J149">
            <v>13.095000000000001</v>
          </cell>
          <cell r="K149">
            <v>18.420999999999999</v>
          </cell>
          <cell r="L149">
            <v>18.222000000000001</v>
          </cell>
          <cell r="M149">
            <v>14.662000000000001</v>
          </cell>
          <cell r="N149">
            <v>12.131</v>
          </cell>
          <cell r="O149">
            <v>15.497</v>
          </cell>
          <cell r="P149">
            <v>14.936999999999999</v>
          </cell>
          <cell r="Q149">
            <v>16.3</v>
          </cell>
          <cell r="R149">
            <v>9.4700000000000006</v>
          </cell>
          <cell r="S149">
            <v>9.6890000000000001</v>
          </cell>
          <cell r="T149">
            <v>9.7789999999999999</v>
          </cell>
          <cell r="U149">
            <v>6.8970000000000002</v>
          </cell>
          <cell r="V149">
            <v>9.2739999999999991</v>
          </cell>
          <cell r="W149">
            <v>6.2729999999999997</v>
          </cell>
          <cell r="X149">
            <v>8.9120000000000008</v>
          </cell>
          <cell r="Y149">
            <v>2.444</v>
          </cell>
          <cell r="Z149">
            <v>6.95</v>
          </cell>
          <cell r="AA149">
            <v>4.5590000000000002</v>
          </cell>
          <cell r="AB149">
            <v>12.43</v>
          </cell>
          <cell r="AC149">
            <v>0.33</v>
          </cell>
          <cell r="AD149">
            <v>3.4540000000000002</v>
          </cell>
          <cell r="AE149">
            <v>3.577</v>
          </cell>
          <cell r="AF149">
            <v>5.7560000000000002</v>
          </cell>
          <cell r="AG149">
            <v>8.9990000000000006</v>
          </cell>
          <cell r="AH149">
            <v>10.066000000000001</v>
          </cell>
          <cell r="AI149">
            <v>6.3289999999999997</v>
          </cell>
          <cell r="AJ149">
            <v>3.4860000000000002</v>
          </cell>
          <cell r="AK149">
            <v>6.0869999999999997</v>
          </cell>
          <cell r="AL149">
            <v>5.5</v>
          </cell>
          <cell r="AM149">
            <v>5.3</v>
          </cell>
          <cell r="AN149">
            <v>4.9000000000000004</v>
          </cell>
          <cell r="AO149">
            <v>4.8</v>
          </cell>
          <cell r="AP149">
            <v>4.7</v>
          </cell>
          <cell r="AQ149">
            <v>4.7</v>
          </cell>
          <cell r="AR149">
            <v>7.5453636363636356</v>
          </cell>
        </row>
        <row r="150">
          <cell r="A150" t="str">
            <v>Spain</v>
          </cell>
          <cell r="B150" t="str">
            <v>Inflation, end of period consumer prices</v>
          </cell>
          <cell r="C150" t="str">
            <v>Percent change</v>
          </cell>
          <cell r="E150" t="str">
            <v>See notes for:  Inflation, end of period consumer prices (Index).</v>
          </cell>
          <cell r="F150">
            <v>15.191000000000001</v>
          </cell>
          <cell r="G150">
            <v>14.398999999999999</v>
          </cell>
          <cell r="H150">
            <v>14.009</v>
          </cell>
          <cell r="I150">
            <v>12.234999999999999</v>
          </cell>
          <cell r="J150">
            <v>9.0090000000000003</v>
          </cell>
          <cell r="K150">
            <v>8.1780000000000008</v>
          </cell>
          <cell r="L150">
            <v>8.2609999999999992</v>
          </cell>
          <cell r="M150">
            <v>4.593</v>
          </cell>
          <cell r="N150">
            <v>5.8440000000000003</v>
          </cell>
          <cell r="O150">
            <v>6.8929999999999998</v>
          </cell>
          <cell r="P150">
            <v>6.5419999999999998</v>
          </cell>
          <cell r="Q150">
            <v>5.524</v>
          </cell>
          <cell r="R150">
            <v>5.36</v>
          </cell>
          <cell r="S150">
            <v>4.9260000000000002</v>
          </cell>
          <cell r="T150">
            <v>4.3360000000000003</v>
          </cell>
          <cell r="U150">
            <v>4.32</v>
          </cell>
          <cell r="V150">
            <v>3.2730000000000001</v>
          </cell>
          <cell r="W150">
            <v>1.879</v>
          </cell>
          <cell r="X150">
            <v>1.3580000000000001</v>
          </cell>
          <cell r="Y150">
            <v>2.778</v>
          </cell>
          <cell r="Z150">
            <v>4.0069999999999997</v>
          </cell>
          <cell r="AA150">
            <v>2.5070000000000001</v>
          </cell>
          <cell r="AB150">
            <v>4.0270000000000001</v>
          </cell>
          <cell r="AC150">
            <v>2.6850000000000001</v>
          </cell>
          <cell r="AD150">
            <v>3.2770000000000001</v>
          </cell>
          <cell r="AE150">
            <v>3.722</v>
          </cell>
          <cell r="AF150">
            <v>2.7160000000000002</v>
          </cell>
          <cell r="AG150">
            <v>4.2859999999999996</v>
          </cell>
          <cell r="AH150">
            <v>1.4550000000000001</v>
          </cell>
          <cell r="AI150">
            <v>0.89300000000000002</v>
          </cell>
          <cell r="AJ150">
            <v>2.8610000000000002</v>
          </cell>
          <cell r="AK150">
            <v>2.3559999999999999</v>
          </cell>
          <cell r="AL150">
            <v>1.6890000000000001</v>
          </cell>
          <cell r="AM150">
            <v>1.4890000000000001</v>
          </cell>
          <cell r="AN150">
            <v>1.488</v>
          </cell>
          <cell r="AO150">
            <v>1.4990000000000001</v>
          </cell>
          <cell r="AP150">
            <v>1.51</v>
          </cell>
          <cell r="AQ150">
            <v>1.51</v>
          </cell>
          <cell r="AR150">
            <v>3.4130909090909087</v>
          </cell>
        </row>
        <row r="151">
          <cell r="A151" t="str">
            <v>Sri Lanka</v>
          </cell>
          <cell r="B151" t="str">
            <v>Inflation, end of period consumer prices</v>
          </cell>
          <cell r="C151" t="str">
            <v>Percent change</v>
          </cell>
          <cell r="E151" t="str">
            <v>See notes for:  Inflation, end of period consumer prices (Index).</v>
          </cell>
          <cell r="F151">
            <v>24.672000000000001</v>
          </cell>
          <cell r="G151">
            <v>18.27</v>
          </cell>
          <cell r="H151">
            <v>5.3879999999999999</v>
          </cell>
          <cell r="I151">
            <v>21.434999999999999</v>
          </cell>
          <cell r="J151">
            <v>9.4819999999999993</v>
          </cell>
          <cell r="K151">
            <v>1.482</v>
          </cell>
          <cell r="L151">
            <v>9.0739999999999998</v>
          </cell>
          <cell r="M151">
            <v>10.167</v>
          </cell>
          <cell r="N151">
            <v>15.03</v>
          </cell>
          <cell r="O151">
            <v>15.103</v>
          </cell>
          <cell r="P151">
            <v>19.622</v>
          </cell>
          <cell r="Q151">
            <v>9.0150000000000006</v>
          </cell>
          <cell r="R151">
            <v>13.815</v>
          </cell>
          <cell r="S151">
            <v>10.32</v>
          </cell>
          <cell r="T151">
            <v>4.21</v>
          </cell>
          <cell r="U151">
            <v>11.512</v>
          </cell>
          <cell r="V151">
            <v>16.800999999999998</v>
          </cell>
          <cell r="W151">
            <v>10.741</v>
          </cell>
          <cell r="X151">
            <v>3.7240000000000002</v>
          </cell>
          <cell r="Y151">
            <v>3.984</v>
          </cell>
          <cell r="Z151">
            <v>10.837</v>
          </cell>
          <cell r="AA151">
            <v>10.817</v>
          </cell>
          <cell r="AB151">
            <v>11.289</v>
          </cell>
          <cell r="AC151">
            <v>7.2779999999999996</v>
          </cell>
          <cell r="AD151">
            <v>12.948</v>
          </cell>
          <cell r="AE151">
            <v>7.48</v>
          </cell>
          <cell r="AF151">
            <v>13.464</v>
          </cell>
          <cell r="AG151">
            <v>18.733000000000001</v>
          </cell>
          <cell r="AH151">
            <v>13.882</v>
          </cell>
          <cell r="AI151">
            <v>5.03</v>
          </cell>
          <cell r="AJ151">
            <v>6.8209999999999997</v>
          </cell>
          <cell r="AK151">
            <v>4.891</v>
          </cell>
          <cell r="AL151">
            <v>9.0609999999999999</v>
          </cell>
          <cell r="AM151">
            <v>7</v>
          </cell>
          <cell r="AN151">
            <v>6</v>
          </cell>
          <cell r="AO151">
            <v>6</v>
          </cell>
          <cell r="AP151">
            <v>6</v>
          </cell>
          <cell r="AQ151">
            <v>6</v>
          </cell>
          <cell r="AR151">
            <v>10.32790909090909</v>
          </cell>
        </row>
        <row r="152">
          <cell r="A152" t="str">
            <v>St. Kitts and Nevis</v>
          </cell>
          <cell r="B152" t="str">
            <v>Inflation, end of period consumer prices</v>
          </cell>
          <cell r="C152" t="str">
            <v>Percent change</v>
          </cell>
          <cell r="E152" t="str">
            <v>See notes for:  Inflation, end of period consumer prices (Index).</v>
          </cell>
          <cell r="F152" t="str">
            <v>n/a</v>
          </cell>
          <cell r="G152" t="str">
            <v>n/a</v>
          </cell>
          <cell r="H152" t="str">
            <v>n/a</v>
          </cell>
          <cell r="I152" t="str">
            <v>n/a</v>
          </cell>
          <cell r="J152" t="str">
            <v>n/a</v>
          </cell>
          <cell r="K152" t="str">
            <v>n/a</v>
          </cell>
          <cell r="L152" t="str">
            <v>n/a</v>
          </cell>
          <cell r="M152" t="str">
            <v>n/a</v>
          </cell>
          <cell r="N152" t="str">
            <v>n/a</v>
          </cell>
          <cell r="O152" t="str">
            <v>n/a</v>
          </cell>
          <cell r="P152">
            <v>3.6960000000000002</v>
          </cell>
          <cell r="Q152">
            <v>4.5819999999999999</v>
          </cell>
          <cell r="R152">
            <v>1.4610000000000001</v>
          </cell>
          <cell r="S152">
            <v>1.3919999999999999</v>
          </cell>
          <cell r="T152">
            <v>1.325</v>
          </cell>
          <cell r="U152">
            <v>2.569</v>
          </cell>
          <cell r="V152">
            <v>3.1419999999999999</v>
          </cell>
          <cell r="W152">
            <v>11.347</v>
          </cell>
          <cell r="X152">
            <v>0.872</v>
          </cell>
          <cell r="Y152">
            <v>2.1230000000000002</v>
          </cell>
          <cell r="Z152">
            <v>3.1179999999999999</v>
          </cell>
          <cell r="AA152">
            <v>2.6</v>
          </cell>
          <cell r="AB152">
            <v>1.849</v>
          </cell>
          <cell r="AC152">
            <v>2.8929999999999998</v>
          </cell>
          <cell r="AD152">
            <v>1.6970000000000001</v>
          </cell>
          <cell r="AE152">
            <v>6.0410000000000004</v>
          </cell>
          <cell r="AF152">
            <v>7.9219999999999997</v>
          </cell>
          <cell r="AG152">
            <v>2.8519999999999999</v>
          </cell>
          <cell r="AH152">
            <v>6.4790000000000001</v>
          </cell>
          <cell r="AI152">
            <v>1.1830000000000001</v>
          </cell>
          <cell r="AJ152">
            <v>5.0449999999999999</v>
          </cell>
          <cell r="AK152">
            <v>1.248</v>
          </cell>
          <cell r="AL152">
            <v>2.0880000000000001</v>
          </cell>
          <cell r="AM152">
            <v>2.5</v>
          </cell>
          <cell r="AN152">
            <v>2.5</v>
          </cell>
          <cell r="AO152">
            <v>2.5</v>
          </cell>
          <cell r="AP152">
            <v>2.5</v>
          </cell>
          <cell r="AQ152">
            <v>2.5</v>
          </cell>
          <cell r="AR152">
            <v>3.4289090909090914</v>
          </cell>
        </row>
        <row r="153">
          <cell r="A153" t="str">
            <v>St. Lucia</v>
          </cell>
          <cell r="B153" t="str">
            <v>Inflation, end of period consumer prices</v>
          </cell>
          <cell r="C153" t="str">
            <v>Percent change</v>
          </cell>
          <cell r="E153" t="str">
            <v>See notes for:  Inflation, end of period consumer prices (Index).</v>
          </cell>
          <cell r="F153">
            <v>21.45</v>
          </cell>
          <cell r="G153">
            <v>9.4629999999999992</v>
          </cell>
          <cell r="H153">
            <v>0.55300000000000005</v>
          </cell>
          <cell r="I153">
            <v>1.3240000000000001</v>
          </cell>
          <cell r="J153">
            <v>1.534</v>
          </cell>
          <cell r="K153">
            <v>0.99</v>
          </cell>
          <cell r="L153">
            <v>4.51</v>
          </cell>
          <cell r="M153">
            <v>5.0659999999999998</v>
          </cell>
          <cell r="N153">
            <v>1.607</v>
          </cell>
          <cell r="O153">
            <v>3.7789999999999999</v>
          </cell>
          <cell r="P153">
            <v>6.0119999999999996</v>
          </cell>
          <cell r="Q153">
            <v>6.31</v>
          </cell>
          <cell r="R153">
            <v>3.1560000000000001</v>
          </cell>
          <cell r="S153">
            <v>0.72799999999999998</v>
          </cell>
          <cell r="T153">
            <v>5.8570000000000002</v>
          </cell>
          <cell r="U153">
            <v>4.6449999999999996</v>
          </cell>
          <cell r="V153">
            <v>-2.2850000000000001</v>
          </cell>
          <cell r="W153">
            <v>1.9370000000000001</v>
          </cell>
          <cell r="X153">
            <v>3.6040000000000001</v>
          </cell>
          <cell r="Y153">
            <v>1.9990000000000001</v>
          </cell>
          <cell r="Z153">
            <v>6.8920000000000003</v>
          </cell>
          <cell r="AA153">
            <v>2.9740000000000002</v>
          </cell>
          <cell r="AB153">
            <v>-0.67600000000000005</v>
          </cell>
          <cell r="AC153">
            <v>0.51</v>
          </cell>
          <cell r="AD153">
            <v>3.4990000000000001</v>
          </cell>
          <cell r="AE153">
            <v>5.18</v>
          </cell>
          <cell r="AF153">
            <v>0.67400000000000004</v>
          </cell>
          <cell r="AG153">
            <v>6.7969999999999997</v>
          </cell>
          <cell r="AH153">
            <v>3.4049999999999998</v>
          </cell>
          <cell r="AI153">
            <v>-3.09</v>
          </cell>
          <cell r="AJ153">
            <v>4.2169999999999996</v>
          </cell>
          <cell r="AK153">
            <v>4.7839999999999998</v>
          </cell>
          <cell r="AL153">
            <v>1.9750000000000001</v>
          </cell>
          <cell r="AM153">
            <v>2.5819999999999999</v>
          </cell>
          <cell r="AN153">
            <v>2.5390000000000001</v>
          </cell>
          <cell r="AO153">
            <v>2.3740000000000001</v>
          </cell>
          <cell r="AP153">
            <v>2.5910000000000002</v>
          </cell>
          <cell r="AQ153">
            <v>1.98</v>
          </cell>
          <cell r="AR153">
            <v>3.0513181818181816</v>
          </cell>
        </row>
        <row r="154">
          <cell r="A154" t="str">
            <v>St. Vincent and the Grenadines</v>
          </cell>
          <cell r="B154" t="str">
            <v>Inflation, end of period consumer prices</v>
          </cell>
          <cell r="C154" t="str">
            <v>Percent change</v>
          </cell>
          <cell r="E154" t="str">
            <v>See notes for:  Inflation, end of period consumer prices (Index).</v>
          </cell>
          <cell r="F154">
            <v>18.888999999999999</v>
          </cell>
          <cell r="G154">
            <v>8.4309999999999992</v>
          </cell>
          <cell r="H154">
            <v>4.8339999999999996</v>
          </cell>
          <cell r="I154">
            <v>5.1239999999999997</v>
          </cell>
          <cell r="J154">
            <v>2.1120000000000001</v>
          </cell>
          <cell r="K154">
            <v>1.2729999999999999</v>
          </cell>
          <cell r="L154">
            <v>0.55000000000000004</v>
          </cell>
          <cell r="M154">
            <v>3.4380000000000002</v>
          </cell>
          <cell r="N154">
            <v>2.1110000000000002</v>
          </cell>
          <cell r="O154">
            <v>3.48</v>
          </cell>
          <cell r="P154">
            <v>9.1489999999999991</v>
          </cell>
          <cell r="Q154">
            <v>2.2919999999999998</v>
          </cell>
          <cell r="R154">
            <v>3.073</v>
          </cell>
          <cell r="S154">
            <v>4.5030000000000001</v>
          </cell>
          <cell r="T154">
            <v>0.434</v>
          </cell>
          <cell r="U154">
            <v>3.1480000000000001</v>
          </cell>
          <cell r="V154">
            <v>3.637</v>
          </cell>
          <cell r="W154">
            <v>0.79700000000000004</v>
          </cell>
          <cell r="X154">
            <v>3.306</v>
          </cell>
          <cell r="Y154">
            <v>-1.8080000000000001</v>
          </cell>
          <cell r="Z154">
            <v>1.4079999999999999</v>
          </cell>
          <cell r="AA154">
            <v>2.1680000000000001</v>
          </cell>
          <cell r="AB154">
            <v>-0.44600000000000001</v>
          </cell>
          <cell r="AC154">
            <v>2.7909999999999999</v>
          </cell>
          <cell r="AD154">
            <v>1.264</v>
          </cell>
          <cell r="AE154">
            <v>3.8969999999999998</v>
          </cell>
          <cell r="AF154">
            <v>4.8079999999999998</v>
          </cell>
          <cell r="AG154">
            <v>8.3379999999999992</v>
          </cell>
          <cell r="AH154">
            <v>9.3840000000000003</v>
          </cell>
          <cell r="AI154">
            <v>-2.206</v>
          </cell>
          <cell r="AJ154">
            <v>0.86</v>
          </cell>
          <cell r="AK154">
            <v>4.7380000000000004</v>
          </cell>
          <cell r="AL154">
            <v>0.72299999999999998</v>
          </cell>
          <cell r="AM154">
            <v>2.5539999999999998</v>
          </cell>
          <cell r="AN154">
            <v>2.5030000000000001</v>
          </cell>
          <cell r="AO154">
            <v>2.5030000000000001</v>
          </cell>
          <cell r="AP154">
            <v>2.5030000000000001</v>
          </cell>
          <cell r="AQ154">
            <v>2.5030000000000001</v>
          </cell>
          <cell r="AR154">
            <v>2.9788636363636369</v>
          </cell>
        </row>
        <row r="155">
          <cell r="A155" t="str">
            <v>Sudan</v>
          </cell>
          <cell r="B155" t="str">
            <v>Inflation, end of period consumer prices</v>
          </cell>
          <cell r="C155" t="str">
            <v>Percent change</v>
          </cell>
          <cell r="E155" t="str">
            <v>See notes for:  Inflation, end of period consumer prices (Index).</v>
          </cell>
          <cell r="F155" t="str">
            <v>n/a</v>
          </cell>
          <cell r="G155" t="str">
            <v>n/a</v>
          </cell>
          <cell r="H155" t="str">
            <v>n/a</v>
          </cell>
          <cell r="I155" t="str">
            <v>n/a</v>
          </cell>
          <cell r="J155" t="str">
            <v>n/a</v>
          </cell>
          <cell r="K155" t="str">
            <v>n/a</v>
          </cell>
          <cell r="L155" t="str">
            <v>n/a</v>
          </cell>
          <cell r="M155" t="str">
            <v>n/a</v>
          </cell>
          <cell r="N155" t="str">
            <v>n/a</v>
          </cell>
          <cell r="O155" t="str">
            <v>n/a</v>
          </cell>
          <cell r="P155" t="str">
            <v>n/a</v>
          </cell>
          <cell r="Q155">
            <v>123.578</v>
          </cell>
          <cell r="R155">
            <v>117.624</v>
          </cell>
          <cell r="S155">
            <v>101.30500000000001</v>
          </cell>
          <cell r="T155">
            <v>115.47799999999999</v>
          </cell>
          <cell r="U155">
            <v>70.799000000000007</v>
          </cell>
          <cell r="V155">
            <v>114.27</v>
          </cell>
          <cell r="W155">
            <v>32.042999999999999</v>
          </cell>
          <cell r="X155">
            <v>7.93</v>
          </cell>
          <cell r="Y155">
            <v>17.013999999999999</v>
          </cell>
          <cell r="Z155">
            <v>3.3450000000000002</v>
          </cell>
          <cell r="AA155">
            <v>7.3769999999999998</v>
          </cell>
          <cell r="AB155">
            <v>8.2579999999999991</v>
          </cell>
          <cell r="AC155">
            <v>8.2579999999999991</v>
          </cell>
          <cell r="AD155">
            <v>7.2679999999999998</v>
          </cell>
          <cell r="AE155">
            <v>5.516</v>
          </cell>
          <cell r="AF155">
            <v>15.852</v>
          </cell>
          <cell r="AG155">
            <v>8.8040000000000003</v>
          </cell>
          <cell r="AH155">
            <v>14.893000000000001</v>
          </cell>
          <cell r="AI155">
            <v>15.477</v>
          </cell>
          <cell r="AJ155">
            <v>15.352</v>
          </cell>
          <cell r="AK155">
            <v>18.884</v>
          </cell>
          <cell r="AL155">
            <v>28.190999999999999</v>
          </cell>
          <cell r="AM155">
            <v>25.852</v>
          </cell>
          <cell r="AN155">
            <v>20.298999999999999</v>
          </cell>
          <cell r="AO155">
            <v>15.901</v>
          </cell>
          <cell r="AP155">
            <v>13.055999999999999</v>
          </cell>
          <cell r="AQ155">
            <v>11.587</v>
          </cell>
          <cell r="AR155">
            <v>39.49166666666666</v>
          </cell>
        </row>
        <row r="156">
          <cell r="A156" t="str">
            <v>Suriname</v>
          </cell>
          <cell r="B156" t="str">
            <v>Inflation, end of period consumer prices</v>
          </cell>
          <cell r="C156" t="str">
            <v>Percent change</v>
          </cell>
          <cell r="E156" t="str">
            <v>See notes for:  Inflation, end of period consumer prices (Index).</v>
          </cell>
          <cell r="F156" t="str">
            <v>n/a</v>
          </cell>
          <cell r="G156" t="str">
            <v>n/a</v>
          </cell>
          <cell r="H156" t="str">
            <v>n/a</v>
          </cell>
          <cell r="I156" t="str">
            <v>n/a</v>
          </cell>
          <cell r="J156" t="str">
            <v>n/a</v>
          </cell>
          <cell r="K156" t="str">
            <v>n/a</v>
          </cell>
          <cell r="L156" t="str">
            <v>n/a</v>
          </cell>
          <cell r="M156" t="str">
            <v>n/a</v>
          </cell>
          <cell r="N156" t="str">
            <v>n/a</v>
          </cell>
          <cell r="O156" t="str">
            <v>n/a</v>
          </cell>
          <cell r="P156" t="str">
            <v>n/a</v>
          </cell>
          <cell r="Q156">
            <v>30.016999999999999</v>
          </cell>
          <cell r="R156">
            <v>57.539000000000001</v>
          </cell>
          <cell r="S156">
            <v>224.845</v>
          </cell>
          <cell r="T156">
            <v>586.48299999999995</v>
          </cell>
          <cell r="U156">
            <v>36.950000000000003</v>
          </cell>
          <cell r="V156">
            <v>0.48799999999999999</v>
          </cell>
          <cell r="W156">
            <v>18.286999999999999</v>
          </cell>
          <cell r="X156">
            <v>22.94</v>
          </cell>
          <cell r="Y156">
            <v>112.8</v>
          </cell>
          <cell r="Z156">
            <v>77.117999999999995</v>
          </cell>
          <cell r="AA156">
            <v>4.9480000000000004</v>
          </cell>
          <cell r="AB156">
            <v>28.39</v>
          </cell>
          <cell r="AC156">
            <v>13.055</v>
          </cell>
          <cell r="AD156">
            <v>9.0649999999999995</v>
          </cell>
          <cell r="AE156">
            <v>15.789</v>
          </cell>
          <cell r="AF156">
            <v>4.7450000000000001</v>
          </cell>
          <cell r="AG156">
            <v>8.39</v>
          </cell>
          <cell r="AH156">
            <v>9.327</v>
          </cell>
          <cell r="AI156">
            <v>1.3320000000000001</v>
          </cell>
          <cell r="AJ156">
            <v>10.340999999999999</v>
          </cell>
          <cell r="AK156">
            <v>15.295999999999999</v>
          </cell>
          <cell r="AL156">
            <v>7.5380000000000003</v>
          </cell>
          <cell r="AM156">
            <v>3.97</v>
          </cell>
          <cell r="AN156">
            <v>3.97</v>
          </cell>
          <cell r="AO156">
            <v>3.97</v>
          </cell>
          <cell r="AP156">
            <v>3.97</v>
          </cell>
          <cell r="AQ156">
            <v>3.97</v>
          </cell>
          <cell r="AR156">
            <v>61.340238095238114</v>
          </cell>
        </row>
        <row r="157">
          <cell r="A157" t="str">
            <v>Swaziland</v>
          </cell>
          <cell r="B157" t="str">
            <v>Inflation, end of period consumer prices</v>
          </cell>
          <cell r="C157" t="str">
            <v>Percent change</v>
          </cell>
          <cell r="E157" t="str">
            <v>See notes for:  Inflation, end of period consumer prices (Index).</v>
          </cell>
          <cell r="F157" t="str">
            <v>n/a</v>
          </cell>
          <cell r="G157">
            <v>14.41</v>
          </cell>
          <cell r="H157">
            <v>11.538</v>
          </cell>
          <cell r="I157">
            <v>10.625999999999999</v>
          </cell>
          <cell r="J157">
            <v>18.649999999999999</v>
          </cell>
          <cell r="K157">
            <v>18.210999999999999</v>
          </cell>
          <cell r="L157">
            <v>8.8949999999999996</v>
          </cell>
          <cell r="M157">
            <v>16.253</v>
          </cell>
          <cell r="N157">
            <v>17.849</v>
          </cell>
          <cell r="O157">
            <v>8.6419999999999995</v>
          </cell>
          <cell r="P157">
            <v>10.984999999999999</v>
          </cell>
          <cell r="Q157">
            <v>9.5559999999999992</v>
          </cell>
          <cell r="R157">
            <v>8.5670000000000002</v>
          </cell>
          <cell r="S157">
            <v>13.199</v>
          </cell>
          <cell r="T157">
            <v>13.815</v>
          </cell>
          <cell r="U157">
            <v>10.134</v>
          </cell>
          <cell r="V157">
            <v>5.7629999999999999</v>
          </cell>
          <cell r="W157">
            <v>7.7560000000000002</v>
          </cell>
          <cell r="X157">
            <v>4.9039999999999999</v>
          </cell>
          <cell r="Y157">
            <v>9.0980000000000008</v>
          </cell>
          <cell r="Z157">
            <v>6.4269999999999996</v>
          </cell>
          <cell r="AA157">
            <v>10.784000000000001</v>
          </cell>
          <cell r="AB157">
            <v>11.486000000000001</v>
          </cell>
          <cell r="AC157">
            <v>4.657</v>
          </cell>
          <cell r="AD157">
            <v>3.226</v>
          </cell>
          <cell r="AE157">
            <v>7.6310000000000002</v>
          </cell>
          <cell r="AF157">
            <v>4.7990000000000004</v>
          </cell>
          <cell r="AG157">
            <v>9.8079999999999998</v>
          </cell>
          <cell r="AH157">
            <v>12.904</v>
          </cell>
          <cell r="AI157">
            <v>4.5010000000000003</v>
          </cell>
          <cell r="AJ157">
            <v>4.5</v>
          </cell>
          <cell r="AK157">
            <v>7.766</v>
          </cell>
          <cell r="AL157">
            <v>5.0629999999999997</v>
          </cell>
          <cell r="AM157">
            <v>8.9670000000000005</v>
          </cell>
          <cell r="AN157">
            <v>3.9580000000000002</v>
          </cell>
          <cell r="AO157">
            <v>6.1760000000000002</v>
          </cell>
          <cell r="AP157">
            <v>4.3129999999999997</v>
          </cell>
          <cell r="AQ157">
            <v>4.7</v>
          </cell>
          <cell r="AR157">
            <v>8.2848181818181832</v>
          </cell>
        </row>
        <row r="158">
          <cell r="A158" t="str">
            <v>Sweden</v>
          </cell>
          <cell r="B158" t="str">
            <v>Inflation, end of period consumer prices</v>
          </cell>
          <cell r="C158" t="str">
            <v>Percent change</v>
          </cell>
          <cell r="E158" t="str">
            <v>See notes for:  Inflation, end of period consumer prices (Index).</v>
          </cell>
          <cell r="F158">
            <v>14.074</v>
          </cell>
          <cell r="G158">
            <v>9.2080000000000002</v>
          </cell>
          <cell r="H158">
            <v>6.95</v>
          </cell>
          <cell r="I158">
            <v>7.3029999999999999</v>
          </cell>
          <cell r="J158">
            <v>7.7939999999999996</v>
          </cell>
          <cell r="K158">
            <v>3.6320000000000001</v>
          </cell>
          <cell r="L158">
            <v>2.0910000000000002</v>
          </cell>
          <cell r="M158">
            <v>7.6749999999999998</v>
          </cell>
          <cell r="N158">
            <v>6.5229999999999997</v>
          </cell>
          <cell r="O158">
            <v>5.9420000000000002</v>
          </cell>
          <cell r="P158">
            <v>5.7960000000000003</v>
          </cell>
          <cell r="Q158">
            <v>4.3280000000000003</v>
          </cell>
          <cell r="R158">
            <v>4.6669999999999998</v>
          </cell>
          <cell r="S158">
            <v>1.41</v>
          </cell>
          <cell r="T158">
            <v>1.99</v>
          </cell>
          <cell r="U158">
            <v>1.7569999999999999</v>
          </cell>
          <cell r="V158">
            <v>0.70099999999999996</v>
          </cell>
          <cell r="W158">
            <v>2.6</v>
          </cell>
          <cell r="X158">
            <v>0.1</v>
          </cell>
          <cell r="Y158">
            <v>1.1659999999999999</v>
          </cell>
          <cell r="Z158">
            <v>1.339</v>
          </cell>
          <cell r="AA158">
            <v>3.13</v>
          </cell>
          <cell r="AB158">
            <v>1.649</v>
          </cell>
          <cell r="AC158">
            <v>1.8080000000000001</v>
          </cell>
          <cell r="AD158">
            <v>0.89300000000000002</v>
          </cell>
          <cell r="AE158">
            <v>1.3180000000000001</v>
          </cell>
          <cell r="AF158">
            <v>1.43</v>
          </cell>
          <cell r="AG158">
            <v>2.516</v>
          </cell>
          <cell r="AH158">
            <v>2.1389999999999998</v>
          </cell>
          <cell r="AI158">
            <v>2.7949999999999999</v>
          </cell>
          <cell r="AJ158">
            <v>2.101</v>
          </cell>
          <cell r="AK158">
            <v>0.44500000000000001</v>
          </cell>
          <cell r="AL158">
            <v>3.1</v>
          </cell>
          <cell r="AM158">
            <v>2</v>
          </cell>
          <cell r="AN158">
            <v>2</v>
          </cell>
          <cell r="AO158">
            <v>2</v>
          </cell>
          <cell r="AP158">
            <v>2</v>
          </cell>
          <cell r="AQ158">
            <v>2</v>
          </cell>
          <cell r="AR158">
            <v>2.0944545454545458</v>
          </cell>
        </row>
        <row r="159">
          <cell r="A159" t="str">
            <v>Switzerland</v>
          </cell>
          <cell r="B159" t="str">
            <v>Inflation, end of period consumer prices</v>
          </cell>
          <cell r="C159" t="str">
            <v>Percent change</v>
          </cell>
          <cell r="E159" t="str">
            <v>See notes for:  Inflation, end of period consumer prices (Index).</v>
          </cell>
          <cell r="F159">
            <v>4.4260000000000002</v>
          </cell>
          <cell r="G159">
            <v>6.6369999999999996</v>
          </cell>
          <cell r="H159">
            <v>5.4850000000000003</v>
          </cell>
          <cell r="I159">
            <v>2.1</v>
          </cell>
          <cell r="J159">
            <v>2.9039999999999999</v>
          </cell>
          <cell r="K159">
            <v>3.238</v>
          </cell>
          <cell r="L159">
            <v>0.04</v>
          </cell>
          <cell r="M159">
            <v>1.887</v>
          </cell>
          <cell r="N159">
            <v>1.9490000000000001</v>
          </cell>
          <cell r="O159">
            <v>5.0220000000000002</v>
          </cell>
          <cell r="P159">
            <v>5.2759999999999998</v>
          </cell>
          <cell r="Q159">
            <v>5.2270000000000003</v>
          </cell>
          <cell r="R159">
            <v>3.4209999999999998</v>
          </cell>
          <cell r="S159">
            <v>2.4820000000000002</v>
          </cell>
          <cell r="T159">
            <v>0.42</v>
          </cell>
          <cell r="U159">
            <v>1.948</v>
          </cell>
          <cell r="V159">
            <v>0.78100000000000003</v>
          </cell>
          <cell r="W159">
            <v>0.38600000000000001</v>
          </cell>
          <cell r="X159">
            <v>-0.16800000000000001</v>
          </cell>
          <cell r="Y159">
            <v>1.6679999999999999</v>
          </cell>
          <cell r="Z159">
            <v>1.4930000000000001</v>
          </cell>
          <cell r="AA159">
            <v>0.32500000000000001</v>
          </cell>
          <cell r="AB159">
            <v>0.89100000000000001</v>
          </cell>
          <cell r="AC159">
            <v>0.59399999999999997</v>
          </cell>
          <cell r="AD159">
            <v>1.3320000000000001</v>
          </cell>
          <cell r="AE159">
            <v>1.006</v>
          </cell>
          <cell r="AF159">
            <v>0.621</v>
          </cell>
          <cell r="AG159">
            <v>2.004</v>
          </cell>
          <cell r="AH159">
            <v>0.70099999999999996</v>
          </cell>
          <cell r="AI159">
            <v>0.28299999999999997</v>
          </cell>
          <cell r="AJ159">
            <v>0.68600000000000005</v>
          </cell>
          <cell r="AK159">
            <v>0.22800000000000001</v>
          </cell>
          <cell r="AL159">
            <v>-0.5</v>
          </cell>
          <cell r="AM159">
            <v>0.5</v>
          </cell>
          <cell r="AN159">
            <v>1</v>
          </cell>
          <cell r="AO159">
            <v>1</v>
          </cell>
          <cell r="AP159">
            <v>1</v>
          </cell>
          <cell r="AQ159">
            <v>1</v>
          </cell>
          <cell r="AR159">
            <v>1.4365909090909093</v>
          </cell>
        </row>
        <row r="160">
          <cell r="A160" t="str">
            <v>Syrian Arab Republic</v>
          </cell>
          <cell r="B160" t="str">
            <v>Inflation, end of period consumer prices</v>
          </cell>
          <cell r="C160" t="str">
            <v>Percent change</v>
          </cell>
          <cell r="E160" t="str">
            <v>See notes for:  Inflation, end of period consumer prices (Index).</v>
          </cell>
          <cell r="F160" t="str">
            <v>n/a</v>
          </cell>
          <cell r="G160" t="str">
            <v>n/a</v>
          </cell>
          <cell r="H160" t="str">
            <v>n/a</v>
          </cell>
          <cell r="I160" t="str">
            <v>n/a</v>
          </cell>
          <cell r="J160" t="str">
            <v>n/a</v>
          </cell>
          <cell r="K160" t="str">
            <v>n/a</v>
          </cell>
          <cell r="L160" t="str">
            <v>n/a</v>
          </cell>
          <cell r="M160" t="str">
            <v>n/a</v>
          </cell>
          <cell r="N160" t="str">
            <v>n/a</v>
          </cell>
          <cell r="O160" t="str">
            <v>n/a</v>
          </cell>
          <cell r="P160" t="str">
            <v>n/a</v>
          </cell>
          <cell r="Q160">
            <v>9.5719999999999992</v>
          </cell>
          <cell r="R160">
            <v>8.2319999999999993</v>
          </cell>
          <cell r="S160">
            <v>17.349</v>
          </cell>
          <cell r="T160">
            <v>14.051</v>
          </cell>
          <cell r="U160">
            <v>9.3409999999999993</v>
          </cell>
          <cell r="V160">
            <v>4.923</v>
          </cell>
          <cell r="W160">
            <v>1.605</v>
          </cell>
          <cell r="X160">
            <v>-2.2410000000000001</v>
          </cell>
          <cell r="Y160">
            <v>-3.7</v>
          </cell>
          <cell r="Z160">
            <v>-3.9</v>
          </cell>
          <cell r="AA160">
            <v>8.4529999999999994</v>
          </cell>
          <cell r="AB160">
            <v>-0.51500000000000001</v>
          </cell>
          <cell r="AC160">
            <v>4.8230000000000004</v>
          </cell>
          <cell r="AD160">
            <v>9.9969999999999999</v>
          </cell>
          <cell r="AE160">
            <v>4.9210000000000003</v>
          </cell>
          <cell r="AF160">
            <v>6.7119999999999997</v>
          </cell>
          <cell r="AG160">
            <v>4.774</v>
          </cell>
          <cell r="AH160">
            <v>15.393000000000001</v>
          </cell>
          <cell r="AI160">
            <v>1.722</v>
          </cell>
          <cell r="AJ160">
            <v>6.3209999999999997</v>
          </cell>
          <cell r="AK160" t="str">
            <v>n/a</v>
          </cell>
          <cell r="AL160" t="str">
            <v>n/a</v>
          </cell>
          <cell r="AM160" t="str">
            <v>n/a</v>
          </cell>
          <cell r="AN160" t="str">
            <v>n/a</v>
          </cell>
          <cell r="AO160" t="str">
            <v>n/a</v>
          </cell>
          <cell r="AP160" t="str">
            <v>n/a</v>
          </cell>
          <cell r="AQ160" t="str">
            <v>n/a</v>
          </cell>
          <cell r="AR160">
            <v>5.8916500000000003</v>
          </cell>
        </row>
        <row r="161">
          <cell r="A161" t="str">
            <v>Taiwan Province of China</v>
          </cell>
          <cell r="B161" t="str">
            <v>Inflation, end of period consumer prices</v>
          </cell>
          <cell r="C161" t="str">
            <v>Percent change</v>
          </cell>
          <cell r="E161" t="str">
            <v>See notes for:  Inflation, end of period consumer prices (Index).</v>
          </cell>
          <cell r="F161">
            <v>22.209</v>
          </cell>
          <cell r="G161">
            <v>9.0690000000000008</v>
          </cell>
          <cell r="H161">
            <v>2.4220000000000002</v>
          </cell>
          <cell r="I161">
            <v>-1.19</v>
          </cell>
          <cell r="J161">
            <v>1.6459999999999999</v>
          </cell>
          <cell r="K161">
            <v>-1.3049999999999999</v>
          </cell>
          <cell r="L161">
            <v>2.629</v>
          </cell>
          <cell r="M161">
            <v>1.925</v>
          </cell>
          <cell r="N161">
            <v>1.1040000000000001</v>
          </cell>
          <cell r="O161">
            <v>3.1320000000000001</v>
          </cell>
          <cell r="P161">
            <v>4.57</v>
          </cell>
          <cell r="Q161">
            <v>3.8769999999999998</v>
          </cell>
          <cell r="R161">
            <v>3.4119999999999999</v>
          </cell>
          <cell r="S161">
            <v>4.6260000000000003</v>
          </cell>
          <cell r="T161">
            <v>2.6549999999999998</v>
          </cell>
          <cell r="U161">
            <v>4.5730000000000004</v>
          </cell>
          <cell r="V161">
            <v>2.5289999999999999</v>
          </cell>
          <cell r="W161">
            <v>0.25800000000000001</v>
          </cell>
          <cell r="X161">
            <v>2.1160000000000001</v>
          </cell>
          <cell r="Y161">
            <v>0.14699999999999999</v>
          </cell>
          <cell r="Z161">
            <v>1.649</v>
          </cell>
          <cell r="AA161">
            <v>-1.6839999999999999</v>
          </cell>
          <cell r="AB161">
            <v>0.75700000000000001</v>
          </cell>
          <cell r="AC161">
            <v>-5.1999999999999998E-2</v>
          </cell>
          <cell r="AD161">
            <v>1.6180000000000001</v>
          </cell>
          <cell r="AE161">
            <v>2.2080000000000002</v>
          </cell>
          <cell r="AF161">
            <v>0.67300000000000004</v>
          </cell>
          <cell r="AG161">
            <v>3.3340000000000001</v>
          </cell>
          <cell r="AH161">
            <v>4.21</v>
          </cell>
          <cell r="AI161">
            <v>-6.4059999999999997</v>
          </cell>
          <cell r="AJ161">
            <v>7.625</v>
          </cell>
          <cell r="AK161">
            <v>-3.4550000000000001</v>
          </cell>
          <cell r="AL161">
            <v>1.3</v>
          </cell>
          <cell r="AM161">
            <v>1.8</v>
          </cell>
          <cell r="AN161">
            <v>2</v>
          </cell>
          <cell r="AO161">
            <v>2</v>
          </cell>
          <cell r="AP161">
            <v>2</v>
          </cell>
          <cell r="AQ161">
            <v>2</v>
          </cell>
          <cell r="AR161">
            <v>1.7836363636363641</v>
          </cell>
        </row>
        <row r="162">
          <cell r="A162" t="str">
            <v>Tajikistan</v>
          </cell>
          <cell r="B162" t="str">
            <v>Inflation, end of period consumer prices</v>
          </cell>
          <cell r="C162" t="str">
            <v>Percent change</v>
          </cell>
          <cell r="E162" t="str">
            <v>See notes for:  Inflation, end of period consumer prices (Index).</v>
          </cell>
          <cell r="F162" t="str">
            <v>n/a</v>
          </cell>
          <cell r="G162" t="str">
            <v>n/a</v>
          </cell>
          <cell r="H162" t="str">
            <v>n/a</v>
          </cell>
          <cell r="I162" t="str">
            <v>n/a</v>
          </cell>
          <cell r="J162" t="str">
            <v>n/a</v>
          </cell>
          <cell r="K162" t="str">
            <v>n/a</v>
          </cell>
          <cell r="L162" t="str">
            <v>n/a</v>
          </cell>
          <cell r="M162" t="str">
            <v>n/a</v>
          </cell>
          <cell r="N162" t="str">
            <v>n/a</v>
          </cell>
          <cell r="O162" t="str">
            <v>n/a</v>
          </cell>
          <cell r="P162" t="str">
            <v>n/a</v>
          </cell>
          <cell r="Q162" t="str">
            <v>n/a</v>
          </cell>
          <cell r="R162" t="str">
            <v>n/a</v>
          </cell>
          <cell r="S162">
            <v>7344</v>
          </cell>
          <cell r="T162">
            <v>1.075</v>
          </cell>
          <cell r="U162">
            <v>2144.2449999999999</v>
          </cell>
          <cell r="V162">
            <v>40.545999999999999</v>
          </cell>
          <cell r="W162">
            <v>163.56200000000001</v>
          </cell>
          <cell r="X162">
            <v>2.7250000000000001</v>
          </cell>
          <cell r="Y162">
            <v>30.141999999999999</v>
          </cell>
          <cell r="Z162">
            <v>60.628</v>
          </cell>
          <cell r="AA162">
            <v>12.478999999999999</v>
          </cell>
          <cell r="AB162">
            <v>14.471</v>
          </cell>
          <cell r="AC162">
            <v>13.731</v>
          </cell>
          <cell r="AD162">
            <v>5.7320000000000002</v>
          </cell>
          <cell r="AE162">
            <v>7.125</v>
          </cell>
          <cell r="AF162">
            <v>12.513999999999999</v>
          </cell>
          <cell r="AG162">
            <v>19.846</v>
          </cell>
          <cell r="AH162">
            <v>11.856999999999999</v>
          </cell>
          <cell r="AI162">
            <v>5.0049999999999999</v>
          </cell>
          <cell r="AJ162">
            <v>9.8040000000000003</v>
          </cell>
          <cell r="AK162">
            <v>9.3480000000000008</v>
          </cell>
          <cell r="AL162">
            <v>8.9610000000000003</v>
          </cell>
          <cell r="AM162">
            <v>7.3369999999999997</v>
          </cell>
          <cell r="AN162">
            <v>6.9530000000000003</v>
          </cell>
          <cell r="AO162">
            <v>6.9530000000000003</v>
          </cell>
          <cell r="AP162">
            <v>6.9530000000000003</v>
          </cell>
          <cell r="AQ162">
            <v>6.9530000000000003</v>
          </cell>
          <cell r="AR162">
            <v>521.5176315789472</v>
          </cell>
        </row>
        <row r="163">
          <cell r="A163" t="str">
            <v>Tanzania</v>
          </cell>
          <cell r="B163" t="str">
            <v>Inflation, end of period consumer prices</v>
          </cell>
          <cell r="C163" t="str">
            <v>Percent change</v>
          </cell>
          <cell r="E163" t="str">
            <v>See notes for:  Inflation, end of period consumer prices (Index).</v>
          </cell>
          <cell r="F163" t="str">
            <v>n/a</v>
          </cell>
          <cell r="G163">
            <v>26.29</v>
          </cell>
          <cell r="H163">
            <v>23.404</v>
          </cell>
          <cell r="I163">
            <v>34.482999999999997</v>
          </cell>
          <cell r="J163">
            <v>27.564</v>
          </cell>
          <cell r="K163">
            <v>39.195999999999998</v>
          </cell>
          <cell r="L163">
            <v>28.52</v>
          </cell>
          <cell r="M163">
            <v>32.302999999999997</v>
          </cell>
          <cell r="N163">
            <v>30.786000000000001</v>
          </cell>
          <cell r="O163">
            <v>36.850999999999999</v>
          </cell>
          <cell r="P163">
            <v>18.623999999999999</v>
          </cell>
          <cell r="Q163">
            <v>37.76</v>
          </cell>
          <cell r="R163">
            <v>20.736000000000001</v>
          </cell>
          <cell r="S163">
            <v>26.108000000000001</v>
          </cell>
          <cell r="T163">
            <v>37.972000000000001</v>
          </cell>
          <cell r="U163">
            <v>26.771000000000001</v>
          </cell>
          <cell r="V163">
            <v>15.545999999999999</v>
          </cell>
          <cell r="W163">
            <v>15.353</v>
          </cell>
          <cell r="X163">
            <v>11.26</v>
          </cell>
          <cell r="Y163">
            <v>6.9619999999999997</v>
          </cell>
          <cell r="Z163">
            <v>3.698</v>
          </cell>
          <cell r="AA163">
            <v>4.8540000000000001</v>
          </cell>
          <cell r="AB163">
            <v>4.4039999999999999</v>
          </cell>
          <cell r="AC163">
            <v>4.5629999999999997</v>
          </cell>
          <cell r="AD163">
            <v>4.1020000000000003</v>
          </cell>
          <cell r="AE163">
            <v>4.9820000000000002</v>
          </cell>
          <cell r="AF163">
            <v>6.82</v>
          </cell>
          <cell r="AG163">
            <v>5.827</v>
          </cell>
          <cell r="AH163">
            <v>9.2810000000000006</v>
          </cell>
          <cell r="AI163">
            <v>10.680999999999999</v>
          </cell>
          <cell r="AJ163">
            <v>7.2290000000000001</v>
          </cell>
          <cell r="AK163">
            <v>10.912000000000001</v>
          </cell>
          <cell r="AL163">
            <v>15.574</v>
          </cell>
          <cell r="AM163">
            <v>7.9359999999999999</v>
          </cell>
          <cell r="AN163">
            <v>5.4329999999999998</v>
          </cell>
          <cell r="AO163">
            <v>5.4509999999999996</v>
          </cell>
          <cell r="AP163">
            <v>5.4509999999999996</v>
          </cell>
          <cell r="AQ163">
            <v>5.4509999999999996</v>
          </cell>
          <cell r="AR163">
            <v>13.383863636363634</v>
          </cell>
        </row>
        <row r="164">
          <cell r="A164" t="str">
            <v>Thailand</v>
          </cell>
          <cell r="B164" t="str">
            <v>Inflation, end of period consumer prices</v>
          </cell>
          <cell r="C164" t="str">
            <v>Percent change</v>
          </cell>
          <cell r="E164" t="str">
            <v>See notes for:  Inflation, end of period consumer prices (Index).</v>
          </cell>
          <cell r="F164" t="str">
            <v>n/a</v>
          </cell>
          <cell r="G164" t="str">
            <v>n/a</v>
          </cell>
          <cell r="H164" t="str">
            <v>n/a</v>
          </cell>
          <cell r="I164" t="str">
            <v>n/a</v>
          </cell>
          <cell r="J164" t="str">
            <v>n/a</v>
          </cell>
          <cell r="K164" t="str">
            <v>n/a</v>
          </cell>
          <cell r="L164" t="str">
            <v>n/a</v>
          </cell>
          <cell r="M164">
            <v>3.7280000000000002</v>
          </cell>
          <cell r="N164">
            <v>2.96</v>
          </cell>
          <cell r="O164">
            <v>6.3659999999999997</v>
          </cell>
          <cell r="P164">
            <v>6.3710000000000004</v>
          </cell>
          <cell r="Q164">
            <v>4.7190000000000003</v>
          </cell>
          <cell r="R164">
            <v>3.12</v>
          </cell>
          <cell r="S164">
            <v>4.37</v>
          </cell>
          <cell r="T164">
            <v>4.67</v>
          </cell>
          <cell r="U164">
            <v>7.5380000000000003</v>
          </cell>
          <cell r="V164">
            <v>4.7210000000000001</v>
          </cell>
          <cell r="W164">
            <v>7.65</v>
          </cell>
          <cell r="X164">
            <v>4.3150000000000004</v>
          </cell>
          <cell r="Y164">
            <v>0.60799999999999998</v>
          </cell>
          <cell r="Z164">
            <v>1.4510000000000001</v>
          </cell>
          <cell r="AA164">
            <v>0.71499999999999997</v>
          </cell>
          <cell r="AB164">
            <v>1.657</v>
          </cell>
          <cell r="AC164">
            <v>1.746</v>
          </cell>
          <cell r="AD164">
            <v>2.9750000000000001</v>
          </cell>
          <cell r="AE164">
            <v>5.7779999999999996</v>
          </cell>
          <cell r="AF164">
            <v>3.4660000000000002</v>
          </cell>
          <cell r="AG164">
            <v>3.2490000000000001</v>
          </cell>
          <cell r="AH164">
            <v>0.39300000000000002</v>
          </cell>
          <cell r="AI164">
            <v>3.5259999999999998</v>
          </cell>
          <cell r="AJ164">
            <v>3.0459999999999998</v>
          </cell>
          <cell r="AK164">
            <v>3.5350000000000001</v>
          </cell>
          <cell r="AL164">
            <v>5.5350000000000001</v>
          </cell>
          <cell r="AM164">
            <v>1.629</v>
          </cell>
          <cell r="AN164">
            <v>4.3650000000000002</v>
          </cell>
          <cell r="AO164">
            <v>1.6839999999999999</v>
          </cell>
          <cell r="AP164">
            <v>4.3010000000000002</v>
          </cell>
          <cell r="AQ164">
            <v>1.7110000000000001</v>
          </cell>
          <cell r="AR164">
            <v>3.6190454545454545</v>
          </cell>
        </row>
        <row r="165">
          <cell r="A165" t="str">
            <v>Timor-Leste</v>
          </cell>
          <cell r="B165" t="str">
            <v>Inflation, end of period consumer prices</v>
          </cell>
          <cell r="C165" t="str">
            <v>Percent change</v>
          </cell>
          <cell r="E165" t="str">
            <v>See notes for:  Inflation, end of period consumer prices (Index).</v>
          </cell>
          <cell r="F165" t="str">
            <v>n/a</v>
          </cell>
          <cell r="G165" t="str">
            <v>n/a</v>
          </cell>
          <cell r="H165" t="str">
            <v>n/a</v>
          </cell>
          <cell r="I165" t="str">
            <v>n/a</v>
          </cell>
          <cell r="J165" t="str">
            <v>n/a</v>
          </cell>
          <cell r="K165" t="str">
            <v>n/a</v>
          </cell>
          <cell r="L165" t="str">
            <v>n/a</v>
          </cell>
          <cell r="M165" t="str">
            <v>n/a</v>
          </cell>
          <cell r="N165" t="str">
            <v>n/a</v>
          </cell>
          <cell r="O165" t="str">
            <v>n/a</v>
          </cell>
          <cell r="P165" t="str">
            <v>n/a</v>
          </cell>
          <cell r="Q165" t="str">
            <v>n/a</v>
          </cell>
          <cell r="R165" t="str">
            <v>n/a</v>
          </cell>
          <cell r="S165" t="str">
            <v>n/a</v>
          </cell>
          <cell r="T165" t="str">
            <v>n/a</v>
          </cell>
          <cell r="U165" t="str">
            <v>n/a</v>
          </cell>
          <cell r="V165" t="str">
            <v>n/a</v>
          </cell>
          <cell r="W165" t="str">
            <v>n/a</v>
          </cell>
          <cell r="X165" t="str">
            <v>n/a</v>
          </cell>
          <cell r="Y165" t="str">
            <v>n/a</v>
          </cell>
          <cell r="Z165" t="str">
            <v>n/a</v>
          </cell>
          <cell r="AA165">
            <v>6.03</v>
          </cell>
          <cell r="AB165">
            <v>9.4849999999999994</v>
          </cell>
          <cell r="AC165">
            <v>4.1879999999999997</v>
          </cell>
          <cell r="AD165">
            <v>1.7769999999999999</v>
          </cell>
          <cell r="AE165">
            <v>0.89200000000000002</v>
          </cell>
          <cell r="AF165">
            <v>7.2450000000000001</v>
          </cell>
          <cell r="AG165">
            <v>8.5739999999999998</v>
          </cell>
          <cell r="AH165">
            <v>7.5129999999999999</v>
          </cell>
          <cell r="AI165">
            <v>1.73</v>
          </cell>
          <cell r="AJ165">
            <v>9.2040000000000006</v>
          </cell>
          <cell r="AK165">
            <v>17.399999999999999</v>
          </cell>
          <cell r="AL165">
            <v>9.5</v>
          </cell>
          <cell r="AM165">
            <v>8</v>
          </cell>
          <cell r="AN165">
            <v>8</v>
          </cell>
          <cell r="AO165">
            <v>8</v>
          </cell>
          <cell r="AP165">
            <v>8</v>
          </cell>
          <cell r="AQ165">
            <v>8</v>
          </cell>
          <cell r="AR165">
            <v>6.7307272727272727</v>
          </cell>
        </row>
        <row r="166">
          <cell r="A166" t="str">
            <v>Togo</v>
          </cell>
          <cell r="B166" t="str">
            <v>Inflation, end of period consumer prices</v>
          </cell>
          <cell r="C166" t="str">
            <v>Percent change</v>
          </cell>
          <cell r="E166" t="str">
            <v>See notes for:  Inflation, end of period consumer prices (Index).</v>
          </cell>
          <cell r="F166" t="str">
            <v>n/a</v>
          </cell>
          <cell r="G166">
            <v>10.965999999999999</v>
          </cell>
          <cell r="H166">
            <v>16.600999999999999</v>
          </cell>
          <cell r="I166">
            <v>-0.17299999999999999</v>
          </cell>
          <cell r="J166">
            <v>-3.1320000000000001</v>
          </cell>
          <cell r="K166">
            <v>4.5730000000000004</v>
          </cell>
          <cell r="L166">
            <v>1.403</v>
          </cell>
          <cell r="M166">
            <v>-0.498</v>
          </cell>
          <cell r="N166">
            <v>0.69099999999999995</v>
          </cell>
          <cell r="O166">
            <v>-2.9809999999999999</v>
          </cell>
          <cell r="P166">
            <v>1.534</v>
          </cell>
          <cell r="Q166">
            <v>5.0350000000000001</v>
          </cell>
          <cell r="R166">
            <v>-2.109</v>
          </cell>
          <cell r="S166">
            <v>2.351</v>
          </cell>
          <cell r="T166">
            <v>48.497999999999998</v>
          </cell>
          <cell r="U166">
            <v>6.3929999999999998</v>
          </cell>
          <cell r="V166">
            <v>4.9059999999999997</v>
          </cell>
          <cell r="W166">
            <v>3.032</v>
          </cell>
          <cell r="X166">
            <v>-1.409</v>
          </cell>
          <cell r="Y166">
            <v>4.5250000000000004</v>
          </cell>
          <cell r="Z166">
            <v>-2.4929999999999999</v>
          </cell>
          <cell r="AA166">
            <v>6.8550000000000004</v>
          </cell>
          <cell r="AB166">
            <v>1.552</v>
          </cell>
          <cell r="AC166">
            <v>-1.7330000000000001</v>
          </cell>
          <cell r="AD166">
            <v>3.9180000000000001</v>
          </cell>
          <cell r="AE166">
            <v>5.4710000000000001</v>
          </cell>
          <cell r="AF166">
            <v>1.4990000000000001</v>
          </cell>
          <cell r="AG166">
            <v>3.3740000000000001</v>
          </cell>
          <cell r="AH166">
            <v>10.27</v>
          </cell>
          <cell r="AI166">
            <v>-2.431</v>
          </cell>
          <cell r="AJ166">
            <v>6.95</v>
          </cell>
          <cell r="AK166">
            <v>1.4650000000000001</v>
          </cell>
          <cell r="AL166">
            <v>0.95499999999999996</v>
          </cell>
          <cell r="AM166">
            <v>6.1379999999999999</v>
          </cell>
          <cell r="AN166">
            <v>-2.0369999999999999</v>
          </cell>
          <cell r="AO166">
            <v>7.6020000000000003</v>
          </cell>
          <cell r="AP166">
            <v>-0.66600000000000004</v>
          </cell>
          <cell r="AQ166">
            <v>4.6559999999999997</v>
          </cell>
          <cell r="AR166">
            <v>4.8842272727272737</v>
          </cell>
        </row>
        <row r="167">
          <cell r="A167" t="str">
            <v>Tonga</v>
          </cell>
          <cell r="B167" t="str">
            <v>Inflation, end of period consumer prices</v>
          </cell>
          <cell r="C167" t="str">
            <v>Percent change</v>
          </cell>
          <cell r="E167" t="str">
            <v>See notes for:  Inflation, end of period consumer prices (Index).</v>
          </cell>
          <cell r="F167" t="str">
            <v>n/a</v>
          </cell>
          <cell r="G167" t="str">
            <v>n/a</v>
          </cell>
          <cell r="H167" t="str">
            <v>n/a</v>
          </cell>
          <cell r="I167">
            <v>3.9470000000000001</v>
          </cell>
          <cell r="J167">
            <v>5.3159999999999998</v>
          </cell>
          <cell r="K167">
            <v>12.5</v>
          </cell>
          <cell r="L167">
            <v>27.35</v>
          </cell>
          <cell r="M167">
            <v>2.5169999999999999</v>
          </cell>
          <cell r="N167">
            <v>13.584</v>
          </cell>
          <cell r="O167">
            <v>4.0350000000000001</v>
          </cell>
          <cell r="P167">
            <v>6.9249999999999998</v>
          </cell>
          <cell r="Q167">
            <v>13.831</v>
          </cell>
          <cell r="R167">
            <v>8.4179999999999993</v>
          </cell>
          <cell r="S167">
            <v>-2.698</v>
          </cell>
          <cell r="T167">
            <v>7.58</v>
          </cell>
          <cell r="U167">
            <v>-3.2000000000000001E-2</v>
          </cell>
          <cell r="V167">
            <v>3.1219999999999999</v>
          </cell>
          <cell r="W167">
            <v>1.9790000000000001</v>
          </cell>
          <cell r="X167">
            <v>3.2290000000000001</v>
          </cell>
          <cell r="Y167">
            <v>4.4359999999999999</v>
          </cell>
          <cell r="Z167">
            <v>6.3259999999999996</v>
          </cell>
          <cell r="AA167">
            <v>8.7379999999999995</v>
          </cell>
          <cell r="AB167">
            <v>11.518000000000001</v>
          </cell>
          <cell r="AC167">
            <v>11.105</v>
          </cell>
          <cell r="AD167">
            <v>9.3330000000000002</v>
          </cell>
          <cell r="AE167">
            <v>7.48</v>
          </cell>
          <cell r="AF167">
            <v>6.0270000000000001</v>
          </cell>
          <cell r="AG167">
            <v>9.0250000000000004</v>
          </cell>
          <cell r="AH167">
            <v>6.3959999999999999</v>
          </cell>
          <cell r="AI167">
            <v>1.944</v>
          </cell>
          <cell r="AJ167">
            <v>5.3289999999999997</v>
          </cell>
          <cell r="AK167">
            <v>5.3739999999999997</v>
          </cell>
          <cell r="AL167">
            <v>4.5220000000000002</v>
          </cell>
          <cell r="AM167">
            <v>6</v>
          </cell>
          <cell r="AN167">
            <v>6</v>
          </cell>
          <cell r="AO167">
            <v>6</v>
          </cell>
          <cell r="AP167">
            <v>6</v>
          </cell>
          <cell r="AQ167">
            <v>6</v>
          </cell>
          <cell r="AR167">
            <v>6.1538636363636376</v>
          </cell>
        </row>
        <row r="168">
          <cell r="A168" t="str">
            <v>Trinidad and Tobago</v>
          </cell>
          <cell r="B168" t="str">
            <v>Inflation, end of period consumer prices</v>
          </cell>
          <cell r="C168" t="str">
            <v>Percent change</v>
          </cell>
          <cell r="E168" t="str">
            <v>See notes for:  Inflation, end of period consumer prices (Index).</v>
          </cell>
          <cell r="F168" t="str">
            <v>n/a</v>
          </cell>
          <cell r="G168" t="str">
            <v>n/a</v>
          </cell>
          <cell r="H168" t="str">
            <v>n/a</v>
          </cell>
          <cell r="I168" t="str">
            <v>n/a</v>
          </cell>
          <cell r="J168" t="str">
            <v>n/a</v>
          </cell>
          <cell r="K168" t="str">
            <v>n/a</v>
          </cell>
          <cell r="L168" t="str">
            <v>n/a</v>
          </cell>
          <cell r="M168" t="str">
            <v>n/a</v>
          </cell>
          <cell r="N168" t="str">
            <v>n/a</v>
          </cell>
          <cell r="O168" t="str">
            <v>n/a</v>
          </cell>
          <cell r="P168" t="str">
            <v>n/a</v>
          </cell>
          <cell r="Q168" t="str">
            <v>n/a</v>
          </cell>
          <cell r="R168">
            <v>8.4979999999999993</v>
          </cell>
          <cell r="S168">
            <v>16.798999999999999</v>
          </cell>
          <cell r="T168">
            <v>5.5389999999999997</v>
          </cell>
          <cell r="U168">
            <v>3.7749999999999999</v>
          </cell>
          <cell r="V168">
            <v>4.3479999999999999</v>
          </cell>
          <cell r="W168">
            <v>3.4510000000000001</v>
          </cell>
          <cell r="X168">
            <v>5.6239999999999997</v>
          </cell>
          <cell r="Y168">
            <v>3.4239999999999999</v>
          </cell>
          <cell r="Z168">
            <v>5.6</v>
          </cell>
          <cell r="AA168">
            <v>3.2</v>
          </cell>
          <cell r="AB168">
            <v>4.3</v>
          </cell>
          <cell r="AC168">
            <v>2.96</v>
          </cell>
          <cell r="AD168">
            <v>5.63</v>
          </cell>
          <cell r="AE168">
            <v>7.1630000000000003</v>
          </cell>
          <cell r="AF168">
            <v>9.0830000000000002</v>
          </cell>
          <cell r="AG168">
            <v>7.62</v>
          </cell>
          <cell r="AH168">
            <v>14.452999999999999</v>
          </cell>
          <cell r="AI168">
            <v>1.339</v>
          </cell>
          <cell r="AJ168">
            <v>13.404999999999999</v>
          </cell>
          <cell r="AK168">
            <v>5.2720000000000002</v>
          </cell>
          <cell r="AL168">
            <v>4</v>
          </cell>
          <cell r="AM168">
            <v>4</v>
          </cell>
          <cell r="AN168">
            <v>4</v>
          </cell>
          <cell r="AO168">
            <v>4</v>
          </cell>
          <cell r="AP168">
            <v>4</v>
          </cell>
          <cell r="AQ168">
            <v>4</v>
          </cell>
          <cell r="AR168">
            <v>6.5741500000000004</v>
          </cell>
        </row>
        <row r="169">
          <cell r="A169" t="str">
            <v>Tunisia</v>
          </cell>
          <cell r="B169" t="str">
            <v>Inflation, end of period consumer prices</v>
          </cell>
          <cell r="C169" t="str">
            <v>Percent change</v>
          </cell>
          <cell r="E169" t="str">
            <v>See notes for:  Inflation, end of period consumer prices (Index).</v>
          </cell>
          <cell r="F169" t="str">
            <v>n/a</v>
          </cell>
          <cell r="G169" t="str">
            <v>n/a</v>
          </cell>
          <cell r="H169" t="str">
            <v>n/a</v>
          </cell>
          <cell r="I169" t="str">
            <v>n/a</v>
          </cell>
          <cell r="J169" t="str">
            <v>n/a</v>
          </cell>
          <cell r="K169" t="str">
            <v>n/a</v>
          </cell>
          <cell r="L169" t="str">
            <v>n/a</v>
          </cell>
          <cell r="M169" t="str">
            <v>n/a</v>
          </cell>
          <cell r="N169" t="str">
            <v>n/a</v>
          </cell>
          <cell r="O169" t="str">
            <v>n/a</v>
          </cell>
          <cell r="P169" t="str">
            <v>n/a</v>
          </cell>
          <cell r="Q169">
            <v>6.5650000000000004</v>
          </cell>
          <cell r="R169">
            <v>4.7590000000000003</v>
          </cell>
          <cell r="S169">
            <v>4.7450000000000001</v>
          </cell>
          <cell r="T169">
            <v>5.59</v>
          </cell>
          <cell r="U169">
            <v>5.6479999999999997</v>
          </cell>
          <cell r="V169">
            <v>3.19</v>
          </cell>
          <cell r="W169">
            <v>3.754</v>
          </cell>
          <cell r="X169">
            <v>2.7549999999999999</v>
          </cell>
          <cell r="Y169">
            <v>2.83</v>
          </cell>
          <cell r="Z169">
            <v>1.8859999999999999</v>
          </cell>
          <cell r="AA169">
            <v>3.472</v>
          </cell>
          <cell r="AB169">
            <v>1.6759999999999999</v>
          </cell>
          <cell r="AC169">
            <v>4.4870000000000001</v>
          </cell>
          <cell r="AD169">
            <v>1.1339999999999999</v>
          </cell>
          <cell r="AE169">
            <v>3.75</v>
          </cell>
          <cell r="AF169">
            <v>3.2709999999999999</v>
          </cell>
          <cell r="AG169">
            <v>5.0709999999999997</v>
          </cell>
          <cell r="AH169">
            <v>4.0330000000000004</v>
          </cell>
          <cell r="AI169">
            <v>3.9790000000000001</v>
          </cell>
          <cell r="AJ169">
            <v>4.1470000000000002</v>
          </cell>
          <cell r="AK169">
            <v>3.5</v>
          </cell>
          <cell r="AL169">
            <v>5</v>
          </cell>
          <cell r="AM169">
            <v>4</v>
          </cell>
          <cell r="AN169">
            <v>3.5</v>
          </cell>
          <cell r="AO169">
            <v>3.5</v>
          </cell>
          <cell r="AP169">
            <v>3.5</v>
          </cell>
          <cell r="AQ169">
            <v>3.5</v>
          </cell>
          <cell r="AR169">
            <v>3.8210476190476199</v>
          </cell>
        </row>
        <row r="170">
          <cell r="A170" t="str">
            <v>Turkey</v>
          </cell>
          <cell r="B170" t="str">
            <v>Inflation, end of period consumer prices</v>
          </cell>
          <cell r="C170" t="str">
            <v>Percent change</v>
          </cell>
          <cell r="E170" t="str">
            <v>See notes for:  Inflation, end of period consumer prices (Index).</v>
          </cell>
          <cell r="F170" t="str">
            <v>n/a</v>
          </cell>
          <cell r="G170" t="str">
            <v>n/a</v>
          </cell>
          <cell r="H170" t="str">
            <v>n/a</v>
          </cell>
          <cell r="I170" t="str">
            <v>n/a</v>
          </cell>
          <cell r="J170" t="str">
            <v>n/a</v>
          </cell>
          <cell r="K170" t="str">
            <v>n/a</v>
          </cell>
          <cell r="L170">
            <v>30.698</v>
          </cell>
          <cell r="M170">
            <v>55.027000000000001</v>
          </cell>
          <cell r="N170">
            <v>66.227000000000004</v>
          </cell>
          <cell r="O170">
            <v>64.266999999999996</v>
          </cell>
          <cell r="P170">
            <v>60.424999999999997</v>
          </cell>
          <cell r="Q170">
            <v>71.132000000000005</v>
          </cell>
          <cell r="R170">
            <v>65.966999999999999</v>
          </cell>
          <cell r="S170">
            <v>71.075999999999993</v>
          </cell>
          <cell r="T170">
            <v>115.7</v>
          </cell>
          <cell r="U170">
            <v>76.25</v>
          </cell>
          <cell r="V170">
            <v>80.141999999999996</v>
          </cell>
          <cell r="W170">
            <v>99.016000000000005</v>
          </cell>
          <cell r="X170">
            <v>69.634</v>
          </cell>
          <cell r="Y170">
            <v>68.805000000000007</v>
          </cell>
          <cell r="Z170">
            <v>38.997999999999998</v>
          </cell>
          <cell r="AA170">
            <v>68.489000000000004</v>
          </cell>
          <cell r="AB170">
            <v>29.704999999999998</v>
          </cell>
          <cell r="AC170">
            <v>18.399000000000001</v>
          </cell>
          <cell r="AD170">
            <v>9.3550000000000004</v>
          </cell>
          <cell r="AE170">
            <v>7.72</v>
          </cell>
          <cell r="AF170">
            <v>9.6530000000000005</v>
          </cell>
          <cell r="AG170">
            <v>8.3870000000000005</v>
          </cell>
          <cell r="AH170">
            <v>10.064</v>
          </cell>
          <cell r="AI170">
            <v>6.5259999999999998</v>
          </cell>
          <cell r="AJ170">
            <v>6.4009999999999998</v>
          </cell>
          <cell r="AK170">
            <v>10.448</v>
          </cell>
          <cell r="AL170">
            <v>8.56</v>
          </cell>
          <cell r="AM170">
            <v>6.1779999999999999</v>
          </cell>
          <cell r="AN170">
            <v>5.5010000000000003</v>
          </cell>
          <cell r="AO170">
            <v>5.5</v>
          </cell>
          <cell r="AP170">
            <v>5.5</v>
          </cell>
          <cell r="AQ170">
            <v>5.5</v>
          </cell>
          <cell r="AR170">
            <v>45.558727272727268</v>
          </cell>
        </row>
        <row r="171">
          <cell r="A171" t="str">
            <v>Turkmenistan</v>
          </cell>
          <cell r="B171" t="str">
            <v>Inflation, end of period consumer prices</v>
          </cell>
          <cell r="C171" t="str">
            <v>Percent change</v>
          </cell>
          <cell r="E171" t="str">
            <v>See notes for:  Inflation, end of period consumer prices (Index).</v>
          </cell>
          <cell r="F171" t="str">
            <v>n/a</v>
          </cell>
          <cell r="G171" t="str">
            <v>n/a</v>
          </cell>
          <cell r="H171" t="str">
            <v>n/a</v>
          </cell>
          <cell r="I171" t="str">
            <v>n/a</v>
          </cell>
          <cell r="J171" t="str">
            <v>n/a</v>
          </cell>
          <cell r="K171" t="str">
            <v>n/a</v>
          </cell>
          <cell r="L171" t="str">
            <v>n/a</v>
          </cell>
          <cell r="M171" t="str">
            <v>n/a</v>
          </cell>
          <cell r="N171" t="str">
            <v>n/a</v>
          </cell>
          <cell r="O171" t="str">
            <v>n/a</v>
          </cell>
          <cell r="P171" t="str">
            <v>n/a</v>
          </cell>
          <cell r="Q171" t="str">
            <v>n/a</v>
          </cell>
          <cell r="R171" t="str">
            <v>n/a</v>
          </cell>
          <cell r="S171" t="str">
            <v>n/a</v>
          </cell>
          <cell r="T171">
            <v>1327.9490000000001</v>
          </cell>
          <cell r="U171">
            <v>1261.5440000000001</v>
          </cell>
          <cell r="V171">
            <v>445.75599999999997</v>
          </cell>
          <cell r="W171">
            <v>21.483000000000001</v>
          </cell>
          <cell r="X171">
            <v>19.826000000000001</v>
          </cell>
          <cell r="Y171">
            <v>20.138000000000002</v>
          </cell>
          <cell r="Z171">
            <v>7.3719999999999999</v>
          </cell>
          <cell r="AA171">
            <v>11.746</v>
          </cell>
          <cell r="AB171">
            <v>7.8049999999999997</v>
          </cell>
          <cell r="AC171">
            <v>3.0590000000000002</v>
          </cell>
          <cell r="AD171">
            <v>9</v>
          </cell>
          <cell r="AE171">
            <v>10.353999999999999</v>
          </cell>
          <cell r="AF171">
            <v>7.0979999999999999</v>
          </cell>
          <cell r="AG171">
            <v>8.6479999999999997</v>
          </cell>
          <cell r="AH171">
            <v>8.9359999999999999</v>
          </cell>
          <cell r="AI171">
            <v>0.14799999999999999</v>
          </cell>
          <cell r="AJ171">
            <v>4.8040000000000003</v>
          </cell>
          <cell r="AK171">
            <v>5.29</v>
          </cell>
          <cell r="AL171">
            <v>6.9749999999999996</v>
          </cell>
          <cell r="AM171">
            <v>7</v>
          </cell>
          <cell r="AN171">
            <v>7</v>
          </cell>
          <cell r="AO171">
            <v>7</v>
          </cell>
          <cell r="AP171">
            <v>7</v>
          </cell>
          <cell r="AQ171">
            <v>7</v>
          </cell>
          <cell r="AR171">
            <v>176.71977777777781</v>
          </cell>
        </row>
        <row r="172">
          <cell r="A172" t="str">
            <v>Tuvalu</v>
          </cell>
          <cell r="B172" t="str">
            <v>Inflation, end of period consumer prices</v>
          </cell>
          <cell r="C172" t="str">
            <v>Percent change</v>
          </cell>
        </row>
        <row r="173">
          <cell r="A173" t="str">
            <v>Uganda</v>
          </cell>
          <cell r="B173" t="str">
            <v>Inflation, end of period consumer prices</v>
          </cell>
          <cell r="C173" t="str">
            <v>Percent change</v>
          </cell>
          <cell r="E173" t="str">
            <v>See notes for:  Inflation, end of period consumer prices (Index).</v>
          </cell>
          <cell r="F173" t="str">
            <v>n/a</v>
          </cell>
          <cell r="G173" t="str">
            <v>n/a</v>
          </cell>
          <cell r="H173">
            <v>100</v>
          </cell>
          <cell r="I173">
            <v>150</v>
          </cell>
          <cell r="J173">
            <v>20</v>
          </cell>
          <cell r="K173">
            <v>150</v>
          </cell>
          <cell r="L173">
            <v>146.667</v>
          </cell>
          <cell r="M173">
            <v>240.541</v>
          </cell>
          <cell r="N173">
            <v>198.41300000000001</v>
          </cell>
          <cell r="O173">
            <v>77.128</v>
          </cell>
          <cell r="P173">
            <v>26.876999999999999</v>
          </cell>
          <cell r="Q173">
            <v>32.325000000000003</v>
          </cell>
          <cell r="R173">
            <v>66.31</v>
          </cell>
          <cell r="S173">
            <v>-2.3580000000000001</v>
          </cell>
          <cell r="T173">
            <v>7.657</v>
          </cell>
          <cell r="U173">
            <v>11.462999999999999</v>
          </cell>
          <cell r="V173">
            <v>5.4329999999999998</v>
          </cell>
          <cell r="W173">
            <v>10.433</v>
          </cell>
          <cell r="X173">
            <v>-0.9</v>
          </cell>
          <cell r="Y173">
            <v>5.3</v>
          </cell>
          <cell r="Z173">
            <v>1.9</v>
          </cell>
          <cell r="AA173">
            <v>5.9</v>
          </cell>
          <cell r="AB173">
            <v>-2.5</v>
          </cell>
          <cell r="AC173">
            <v>10.199999999999999</v>
          </cell>
          <cell r="AD173">
            <v>0.872</v>
          </cell>
          <cell r="AE173">
            <v>10.74</v>
          </cell>
          <cell r="AF173">
            <v>7.2</v>
          </cell>
          <cell r="AG173">
            <v>4.4000000000000004</v>
          </cell>
          <cell r="AH173">
            <v>12.5</v>
          </cell>
          <cell r="AI173">
            <v>12.3</v>
          </cell>
          <cell r="AJ173">
            <v>4.2</v>
          </cell>
          <cell r="AK173">
            <v>15.73</v>
          </cell>
          <cell r="AL173">
            <v>15.003</v>
          </cell>
          <cell r="AM173">
            <v>5.258</v>
          </cell>
          <cell r="AN173">
            <v>5</v>
          </cell>
          <cell r="AO173">
            <v>5</v>
          </cell>
          <cell r="AP173">
            <v>5</v>
          </cell>
          <cell r="AQ173">
            <v>5</v>
          </cell>
          <cell r="AR173">
            <v>11.180999999999999</v>
          </cell>
        </row>
        <row r="174">
          <cell r="A174" t="str">
            <v>Ukraine</v>
          </cell>
          <cell r="B174" t="str">
            <v>Inflation, end of period consumer prices</v>
          </cell>
          <cell r="C174" t="str">
            <v>Percent change</v>
          </cell>
          <cell r="E174" t="str">
            <v>See notes for:  Inflation, end of period consumer prices (Index).</v>
          </cell>
          <cell r="F174" t="str">
            <v>n/a</v>
          </cell>
          <cell r="G174" t="str">
            <v>n/a</v>
          </cell>
          <cell r="H174" t="str">
            <v>n/a</v>
          </cell>
          <cell r="I174" t="str">
            <v>n/a</v>
          </cell>
          <cell r="J174" t="str">
            <v>n/a</v>
          </cell>
          <cell r="K174" t="str">
            <v>n/a</v>
          </cell>
          <cell r="L174" t="str">
            <v>n/a</v>
          </cell>
          <cell r="M174" t="str">
            <v>n/a</v>
          </cell>
          <cell r="N174" t="str">
            <v>n/a</v>
          </cell>
          <cell r="O174" t="str">
            <v>n/a</v>
          </cell>
          <cell r="P174" t="str">
            <v>n/a</v>
          </cell>
          <cell r="Q174" t="str">
            <v>n/a</v>
          </cell>
          <cell r="R174" t="str">
            <v>n/a</v>
          </cell>
          <cell r="S174">
            <v>10155.036</v>
          </cell>
          <cell r="T174">
            <v>401.11599999999999</v>
          </cell>
          <cell r="U174">
            <v>181.65100000000001</v>
          </cell>
          <cell r="V174">
            <v>39.723999999999997</v>
          </cell>
          <cell r="W174">
            <v>10.117000000000001</v>
          </cell>
          <cell r="X174">
            <v>19.992999999999999</v>
          </cell>
          <cell r="Y174">
            <v>19.215</v>
          </cell>
          <cell r="Z174">
            <v>25.815999999999999</v>
          </cell>
          <cell r="AA174">
            <v>6.1219999999999999</v>
          </cell>
          <cell r="AB174">
            <v>-0.56899999999999995</v>
          </cell>
          <cell r="AC174">
            <v>8.2430000000000003</v>
          </cell>
          <cell r="AD174">
            <v>12.308999999999999</v>
          </cell>
          <cell r="AE174">
            <v>10.347</v>
          </cell>
          <cell r="AF174">
            <v>11.625</v>
          </cell>
          <cell r="AG174">
            <v>16.59</v>
          </cell>
          <cell r="AH174">
            <v>22.311</v>
          </cell>
          <cell r="AI174">
            <v>12.31</v>
          </cell>
          <cell r="AJ174">
            <v>9.0960000000000001</v>
          </cell>
          <cell r="AK174">
            <v>4.5599999999999996</v>
          </cell>
          <cell r="AL174">
            <v>7.9240000000000004</v>
          </cell>
          <cell r="AM174">
            <v>5.8789999999999996</v>
          </cell>
          <cell r="AN174">
            <v>5.0369999999999999</v>
          </cell>
          <cell r="AO174">
            <v>5.0369999999999999</v>
          </cell>
          <cell r="AP174">
            <v>5.0369999999999999</v>
          </cell>
          <cell r="AQ174">
            <v>5.0369999999999999</v>
          </cell>
          <cell r="AR174">
            <v>577.13747368421048</v>
          </cell>
        </row>
        <row r="175">
          <cell r="A175" t="str">
            <v>United Arab Emirates</v>
          </cell>
          <cell r="B175" t="str">
            <v>Inflation, end of period consumer prices</v>
          </cell>
          <cell r="C175" t="str">
            <v>Percent change</v>
          </cell>
          <cell r="E175" t="str">
            <v>See notes for:  Inflation, end of period consumer prices (Index).</v>
          </cell>
          <cell r="F175" t="str">
            <v>n/a</v>
          </cell>
          <cell r="G175" t="str">
            <v>n/a</v>
          </cell>
          <cell r="H175" t="str">
            <v>n/a</v>
          </cell>
          <cell r="I175" t="str">
            <v>n/a</v>
          </cell>
          <cell r="J175" t="str">
            <v>n/a</v>
          </cell>
          <cell r="K175" t="str">
            <v>n/a</v>
          </cell>
          <cell r="L175" t="str">
            <v>n/a</v>
          </cell>
          <cell r="M175" t="str">
            <v>n/a</v>
          </cell>
          <cell r="N175" t="str">
            <v>n/a</v>
          </cell>
          <cell r="O175" t="str">
            <v>n/a</v>
          </cell>
          <cell r="P175" t="str">
            <v>n/a</v>
          </cell>
          <cell r="Q175">
            <v>6.3259999999999996</v>
          </cell>
          <cell r="R175">
            <v>3.3410000000000002</v>
          </cell>
          <cell r="S175">
            <v>5.492</v>
          </cell>
          <cell r="T175">
            <v>4.9960000000000004</v>
          </cell>
          <cell r="U175">
            <v>3.6389999999999998</v>
          </cell>
          <cell r="V175">
            <v>2.9710000000000001</v>
          </cell>
          <cell r="W175">
            <v>2.4729999999999999</v>
          </cell>
          <cell r="X175">
            <v>2.048</v>
          </cell>
          <cell r="Y175">
            <v>1.72</v>
          </cell>
          <cell r="Z175">
            <v>2.0790000000000002</v>
          </cell>
          <cell r="AA175">
            <v>2.86</v>
          </cell>
          <cell r="AB175">
            <v>3.02</v>
          </cell>
          <cell r="AC175">
            <v>4.0949999999999998</v>
          </cell>
          <cell r="AD175">
            <v>5.633</v>
          </cell>
          <cell r="AE175">
            <v>7.7869999999999999</v>
          </cell>
          <cell r="AF175">
            <v>10.247</v>
          </cell>
          <cell r="AG175">
            <v>11.718999999999999</v>
          </cell>
          <cell r="AH175">
            <v>6.5970000000000004</v>
          </cell>
          <cell r="AI175">
            <v>1.2170000000000001</v>
          </cell>
          <cell r="AJ175">
            <v>0.88</v>
          </cell>
          <cell r="AK175">
            <v>1.206</v>
          </cell>
          <cell r="AL175">
            <v>1.633</v>
          </cell>
          <cell r="AM175">
            <v>1.829</v>
          </cell>
          <cell r="AN175">
            <v>1.919</v>
          </cell>
          <cell r="AO175">
            <v>1.921</v>
          </cell>
          <cell r="AP175">
            <v>1.9219999999999999</v>
          </cell>
          <cell r="AQ175">
            <v>2.069</v>
          </cell>
          <cell r="AR175">
            <v>4.3021904761904759</v>
          </cell>
        </row>
        <row r="176">
          <cell r="A176" t="str">
            <v>United Kingdom</v>
          </cell>
          <cell r="B176" t="str">
            <v>Inflation, end of period consumer prices</v>
          </cell>
          <cell r="C176" t="str">
            <v>Percent change</v>
          </cell>
          <cell r="E176" t="str">
            <v>See notes for:  Inflation, end of period consumer prices (Index).</v>
          </cell>
          <cell r="F176">
            <v>15.157</v>
          </cell>
          <cell r="G176">
            <v>12.016999999999999</v>
          </cell>
          <cell r="H176">
            <v>5.3639999999999999</v>
          </cell>
          <cell r="I176">
            <v>5.3330000000000002</v>
          </cell>
          <cell r="J176">
            <v>4.6029999999999998</v>
          </cell>
          <cell r="K176">
            <v>5.6109999999999998</v>
          </cell>
          <cell r="L176">
            <v>3.75</v>
          </cell>
          <cell r="M176">
            <v>3.7149999999999999</v>
          </cell>
          <cell r="N176">
            <v>7.6879999999999997</v>
          </cell>
          <cell r="O176">
            <v>5.5730000000000004</v>
          </cell>
          <cell r="P176">
            <v>7.7709999999999999</v>
          </cell>
          <cell r="Q176">
            <v>7.0750000000000002</v>
          </cell>
          <cell r="R176">
            <v>2.6680000000000001</v>
          </cell>
          <cell r="S176">
            <v>2.351</v>
          </cell>
          <cell r="T176">
            <v>1.8140000000000001</v>
          </cell>
          <cell r="U176">
            <v>2.9689999999999999</v>
          </cell>
          <cell r="V176">
            <v>2.4220000000000002</v>
          </cell>
          <cell r="W176">
            <v>1.802</v>
          </cell>
          <cell r="X176">
            <v>1.4379999999999999</v>
          </cell>
          <cell r="Y176">
            <v>1.2</v>
          </cell>
          <cell r="Z176">
            <v>0.86199999999999999</v>
          </cell>
          <cell r="AA176">
            <v>1.0680000000000001</v>
          </cell>
          <cell r="AB176">
            <v>1.48</v>
          </cell>
          <cell r="AC176">
            <v>1.3540000000000001</v>
          </cell>
          <cell r="AD176">
            <v>1.4390000000000001</v>
          </cell>
          <cell r="AE176">
            <v>2.1280000000000001</v>
          </cell>
          <cell r="AF176">
            <v>2.778</v>
          </cell>
          <cell r="AG176">
            <v>2.0270000000000001</v>
          </cell>
          <cell r="AH176">
            <v>3.879</v>
          </cell>
          <cell r="AI176">
            <v>2.0950000000000002</v>
          </cell>
          <cell r="AJ176">
            <v>3.39</v>
          </cell>
          <cell r="AK176">
            <v>4.6589999999999998</v>
          </cell>
          <cell r="AL176">
            <v>2</v>
          </cell>
          <cell r="AM176">
            <v>2</v>
          </cell>
          <cell r="AN176">
            <v>2</v>
          </cell>
          <cell r="AO176">
            <v>2</v>
          </cell>
          <cell r="AP176">
            <v>2</v>
          </cell>
          <cell r="AQ176">
            <v>2</v>
          </cell>
          <cell r="AR176">
            <v>2.6667727272727269</v>
          </cell>
        </row>
        <row r="177">
          <cell r="A177" t="str">
            <v>United States</v>
          </cell>
          <cell r="B177" t="str">
            <v>Inflation, end of period consumer prices</v>
          </cell>
          <cell r="C177" t="str">
            <v>Percent change</v>
          </cell>
          <cell r="E177" t="str">
            <v>See notes for:  Inflation, end of period consumer prices (Index).</v>
          </cell>
          <cell r="F177">
            <v>11.887</v>
          </cell>
          <cell r="G177">
            <v>8.5690000000000008</v>
          </cell>
          <cell r="H177">
            <v>4.0170000000000003</v>
          </cell>
          <cell r="I177">
            <v>3.93</v>
          </cell>
          <cell r="J177">
            <v>3.8959999999999999</v>
          </cell>
          <cell r="K177">
            <v>3.3090000000000002</v>
          </cell>
          <cell r="L177">
            <v>1.6930000000000001</v>
          </cell>
          <cell r="M177">
            <v>4.1840000000000002</v>
          </cell>
          <cell r="N177">
            <v>4.4909999999999997</v>
          </cell>
          <cell r="O177">
            <v>4.9320000000000004</v>
          </cell>
          <cell r="P177">
            <v>5.7629999999999999</v>
          </cell>
          <cell r="Q177">
            <v>2.9289999999999998</v>
          </cell>
          <cell r="R177">
            <v>3.1480000000000001</v>
          </cell>
          <cell r="S177">
            <v>2.6539999999999999</v>
          </cell>
          <cell r="T177">
            <v>2.722</v>
          </cell>
          <cell r="U177">
            <v>2.7050000000000001</v>
          </cell>
          <cell r="V177">
            <v>3.0880000000000001</v>
          </cell>
          <cell r="W177">
            <v>1.6859999999999999</v>
          </cell>
          <cell r="X177">
            <v>1.607</v>
          </cell>
          <cell r="Y177">
            <v>2.9390000000000001</v>
          </cell>
          <cell r="Z177">
            <v>3.427</v>
          </cell>
          <cell r="AA177">
            <v>1.552</v>
          </cell>
          <cell r="AB177">
            <v>2.6160000000000001</v>
          </cell>
          <cell r="AC177">
            <v>1.909</v>
          </cell>
          <cell r="AD177">
            <v>3.2090000000000001</v>
          </cell>
          <cell r="AE177">
            <v>3.6829999999999998</v>
          </cell>
          <cell r="AF177">
            <v>2.1989999999999998</v>
          </cell>
          <cell r="AG177">
            <v>4.0810000000000004</v>
          </cell>
          <cell r="AH177">
            <v>0.71299999999999997</v>
          </cell>
          <cell r="AI177">
            <v>1.911</v>
          </cell>
          <cell r="AJ177">
            <v>1.679</v>
          </cell>
          <cell r="AK177">
            <v>2.996</v>
          </cell>
          <cell r="AL177">
            <v>1.889</v>
          </cell>
          <cell r="AM177">
            <v>1.8660000000000001</v>
          </cell>
          <cell r="AN177">
            <v>1.7689999999999999</v>
          </cell>
          <cell r="AO177">
            <v>1.8080000000000001</v>
          </cell>
          <cell r="AP177">
            <v>1.88</v>
          </cell>
          <cell r="AQ177">
            <v>1.9239999999999999</v>
          </cell>
          <cell r="AR177">
            <v>2.691636363636364</v>
          </cell>
        </row>
        <row r="178">
          <cell r="A178" t="str">
            <v>Uruguay</v>
          </cell>
          <cell r="B178" t="str">
            <v>Inflation, end of period consumer prices</v>
          </cell>
          <cell r="C178" t="str">
            <v>Percent change</v>
          </cell>
          <cell r="E178" t="str">
            <v>See notes for:  Inflation, end of period consumer prices (Index).</v>
          </cell>
          <cell r="F178">
            <v>42.82</v>
          </cell>
          <cell r="G178">
            <v>29.361000000000001</v>
          </cell>
          <cell r="H178">
            <v>20.532</v>
          </cell>
          <cell r="I178">
            <v>51.511000000000003</v>
          </cell>
          <cell r="J178">
            <v>66.125</v>
          </cell>
          <cell r="K178">
            <v>83.001000000000005</v>
          </cell>
          <cell r="L178">
            <v>70.652000000000001</v>
          </cell>
          <cell r="M178">
            <v>57.284999999999997</v>
          </cell>
          <cell r="N178">
            <v>69.007000000000005</v>
          </cell>
          <cell r="O178">
            <v>89.177000000000007</v>
          </cell>
          <cell r="P178">
            <v>128.95400000000001</v>
          </cell>
          <cell r="Q178">
            <v>81.448999999999998</v>
          </cell>
          <cell r="R178">
            <v>58.911000000000001</v>
          </cell>
          <cell r="S178">
            <v>52.881999999999998</v>
          </cell>
          <cell r="T178">
            <v>44.091000000000001</v>
          </cell>
          <cell r="U178">
            <v>35.442999999999998</v>
          </cell>
          <cell r="V178">
            <v>24.327999999999999</v>
          </cell>
          <cell r="W178">
            <v>15.169</v>
          </cell>
          <cell r="X178">
            <v>8.6150000000000002</v>
          </cell>
          <cell r="Y178">
            <v>4.181</v>
          </cell>
          <cell r="Z178">
            <v>5.0350000000000001</v>
          </cell>
          <cell r="AA178">
            <v>3.59</v>
          </cell>
          <cell r="AB178">
            <v>25.956</v>
          </cell>
          <cell r="AC178">
            <v>10.188000000000001</v>
          </cell>
          <cell r="AD178">
            <v>7.5869999999999997</v>
          </cell>
          <cell r="AE178">
            <v>4.8959999999999999</v>
          </cell>
          <cell r="AF178">
            <v>6.38</v>
          </cell>
          <cell r="AG178">
            <v>8.5069999999999997</v>
          </cell>
          <cell r="AH178">
            <v>9.1999999999999993</v>
          </cell>
          <cell r="AI178">
            <v>5.9</v>
          </cell>
          <cell r="AJ178">
            <v>6.9290000000000003</v>
          </cell>
          <cell r="AK178">
            <v>8.6</v>
          </cell>
          <cell r="AL178">
            <v>6.9619999999999997</v>
          </cell>
          <cell r="AM178">
            <v>6.008</v>
          </cell>
          <cell r="AN178">
            <v>5.9550000000000001</v>
          </cell>
          <cell r="AO178">
            <v>5.9550000000000001</v>
          </cell>
          <cell r="AP178">
            <v>5.98</v>
          </cell>
          <cell r="AQ178">
            <v>5.98</v>
          </cell>
          <cell r="AR178">
            <v>25.308681818181814</v>
          </cell>
        </row>
        <row r="179">
          <cell r="A179" t="str">
            <v>Uzbekistan</v>
          </cell>
          <cell r="B179" t="str">
            <v>Inflation, end of period consumer prices</v>
          </cell>
          <cell r="C179" t="str">
            <v>Percent change</v>
          </cell>
          <cell r="E179" t="str">
            <v>See notes for:  Inflation, end of period consumer prices (Index).</v>
          </cell>
          <cell r="F179" t="str">
            <v>n/a</v>
          </cell>
          <cell r="G179" t="str">
            <v>n/a</v>
          </cell>
          <cell r="H179" t="str">
            <v>n/a</v>
          </cell>
          <cell r="I179" t="str">
            <v>n/a</v>
          </cell>
          <cell r="J179" t="str">
            <v>n/a</v>
          </cell>
          <cell r="K179" t="str">
            <v>n/a</v>
          </cell>
          <cell r="L179" t="str">
            <v>n/a</v>
          </cell>
          <cell r="M179" t="str">
            <v>n/a</v>
          </cell>
          <cell r="N179" t="str">
            <v>n/a</v>
          </cell>
          <cell r="O179" t="str">
            <v>n/a</v>
          </cell>
          <cell r="P179" t="str">
            <v>n/a</v>
          </cell>
          <cell r="Q179" t="str">
            <v>n/a</v>
          </cell>
          <cell r="R179" t="str">
            <v>n/a</v>
          </cell>
          <cell r="S179">
            <v>884.78200000000004</v>
          </cell>
          <cell r="T179">
            <v>1281.4259999999999</v>
          </cell>
          <cell r="U179">
            <v>116.917</v>
          </cell>
          <cell r="V179">
            <v>64.373999999999995</v>
          </cell>
          <cell r="W179">
            <v>50.226999999999997</v>
          </cell>
          <cell r="X179">
            <v>26.07</v>
          </cell>
          <cell r="Y179">
            <v>25.97</v>
          </cell>
          <cell r="Z179">
            <v>28.181999999999999</v>
          </cell>
          <cell r="AA179">
            <v>26.483000000000001</v>
          </cell>
          <cell r="AB179">
            <v>21.556999999999999</v>
          </cell>
          <cell r="AC179">
            <v>7.7869999999999999</v>
          </cell>
          <cell r="AD179">
            <v>9.09</v>
          </cell>
          <cell r="AE179">
            <v>12.335000000000001</v>
          </cell>
          <cell r="AF179">
            <v>11.429</v>
          </cell>
          <cell r="AG179">
            <v>11.917</v>
          </cell>
          <cell r="AH179">
            <v>14.449</v>
          </cell>
          <cell r="AI179">
            <v>10.603999999999999</v>
          </cell>
          <cell r="AJ179">
            <v>12.054</v>
          </cell>
          <cell r="AK179">
            <v>13.295999999999999</v>
          </cell>
          <cell r="AL179">
            <v>11</v>
          </cell>
          <cell r="AM179">
            <v>11</v>
          </cell>
          <cell r="AN179">
            <v>11</v>
          </cell>
          <cell r="AO179">
            <v>11</v>
          </cell>
          <cell r="AP179">
            <v>11</v>
          </cell>
          <cell r="AQ179">
            <v>11</v>
          </cell>
          <cell r="AR179">
            <v>138.36573684210521</v>
          </cell>
        </row>
        <row r="180">
          <cell r="A180" t="str">
            <v>Vanuatu</v>
          </cell>
          <cell r="B180" t="str">
            <v>Inflation, end of period consumer prices</v>
          </cell>
          <cell r="C180" t="str">
            <v>Percent change</v>
          </cell>
          <cell r="E180" t="str">
            <v>See notes for:  Inflation, end of period consumer prices (Index).</v>
          </cell>
          <cell r="F180">
            <v>18.361000000000001</v>
          </cell>
          <cell r="G180">
            <v>26.731000000000002</v>
          </cell>
          <cell r="H180">
            <v>-1.202</v>
          </cell>
          <cell r="I180">
            <v>4.8120000000000003</v>
          </cell>
          <cell r="J180">
            <v>3.1659999999999999</v>
          </cell>
          <cell r="K180">
            <v>0.92100000000000004</v>
          </cell>
          <cell r="L180">
            <v>8.0109999999999992</v>
          </cell>
          <cell r="M180">
            <v>17.687000000000001</v>
          </cell>
          <cell r="N180">
            <v>5.8959999999999999</v>
          </cell>
          <cell r="O180">
            <v>7.86</v>
          </cell>
          <cell r="P180">
            <v>4.3239999999999998</v>
          </cell>
          <cell r="Q180">
            <v>5.6260000000000003</v>
          </cell>
          <cell r="R180">
            <v>5.1420000000000003</v>
          </cell>
          <cell r="S180">
            <v>1.7470000000000001</v>
          </cell>
          <cell r="T180">
            <v>2.661</v>
          </cell>
          <cell r="U180">
            <v>1.6719999999999999</v>
          </cell>
          <cell r="V180">
            <v>-8.2000000000000003E-2</v>
          </cell>
          <cell r="W180">
            <v>5.1029999999999998</v>
          </cell>
          <cell r="X180">
            <v>4.0720000000000001</v>
          </cell>
          <cell r="Y180">
            <v>0</v>
          </cell>
          <cell r="Z180">
            <v>4.431</v>
          </cell>
          <cell r="AA180">
            <v>2.3140000000000001</v>
          </cell>
          <cell r="AB180">
            <v>2.262</v>
          </cell>
          <cell r="AC180">
            <v>2.9489999999999998</v>
          </cell>
          <cell r="AD180">
            <v>0.80600000000000005</v>
          </cell>
          <cell r="AE180">
            <v>1.865</v>
          </cell>
          <cell r="AF180">
            <v>1.9179999999999999</v>
          </cell>
          <cell r="AG180">
            <v>4.1059999999999999</v>
          </cell>
          <cell r="AH180">
            <v>5.8</v>
          </cell>
          <cell r="AI180">
            <v>2.331</v>
          </cell>
          <cell r="AJ180">
            <v>3.4460000000000002</v>
          </cell>
          <cell r="AK180">
            <v>1.764</v>
          </cell>
          <cell r="AL180">
            <v>2.992</v>
          </cell>
          <cell r="AM180">
            <v>2.9790000000000001</v>
          </cell>
          <cell r="AN180">
            <v>2.98</v>
          </cell>
          <cell r="AO180">
            <v>2.98</v>
          </cell>
          <cell r="AP180">
            <v>2.98</v>
          </cell>
          <cell r="AQ180">
            <v>2.98</v>
          </cell>
          <cell r="AR180">
            <v>2.9207727272727269</v>
          </cell>
        </row>
        <row r="181">
          <cell r="A181" t="str">
            <v>Venezuela</v>
          </cell>
          <cell r="B181" t="str">
            <v>Inflation, end of period consumer prices</v>
          </cell>
          <cell r="C181" t="str">
            <v>Percent change</v>
          </cell>
          <cell r="E181" t="str">
            <v>See notes for:  Inflation, end of period consumer prices (Index).</v>
          </cell>
          <cell r="F181" t="str">
            <v>n/a</v>
          </cell>
          <cell r="G181" t="str">
            <v>n/a</v>
          </cell>
          <cell r="H181" t="str">
            <v>n/a</v>
          </cell>
          <cell r="I181" t="str">
            <v>n/a</v>
          </cell>
          <cell r="J181" t="str">
            <v>n/a</v>
          </cell>
          <cell r="K181">
            <v>9.1219999999999999</v>
          </cell>
          <cell r="L181">
            <v>12.711</v>
          </cell>
          <cell r="M181">
            <v>40.274999999999999</v>
          </cell>
          <cell r="N181">
            <v>35.51</v>
          </cell>
          <cell r="O181">
            <v>81.006</v>
          </cell>
          <cell r="P181">
            <v>36.478000000000002</v>
          </cell>
          <cell r="Q181">
            <v>31.018000000000001</v>
          </cell>
          <cell r="R181">
            <v>31.856999999999999</v>
          </cell>
          <cell r="S181">
            <v>45.941000000000003</v>
          </cell>
          <cell r="T181">
            <v>70.835999999999999</v>
          </cell>
          <cell r="U181">
            <v>56.615000000000002</v>
          </cell>
          <cell r="V181">
            <v>103.24299999999999</v>
          </cell>
          <cell r="W181">
            <v>37.609000000000002</v>
          </cell>
          <cell r="X181">
            <v>29.905999999999999</v>
          </cell>
          <cell r="Y181">
            <v>20.027999999999999</v>
          </cell>
          <cell r="Z181">
            <v>13.430999999999999</v>
          </cell>
          <cell r="AA181">
            <v>12.282</v>
          </cell>
          <cell r="AB181">
            <v>31.215</v>
          </cell>
          <cell r="AC181">
            <v>27.084</v>
          </cell>
          <cell r="AD181">
            <v>19.184999999999999</v>
          </cell>
          <cell r="AE181">
            <v>14.358000000000001</v>
          </cell>
          <cell r="AF181">
            <v>16.966000000000001</v>
          </cell>
          <cell r="AG181">
            <v>22.457000000000001</v>
          </cell>
          <cell r="AH181">
            <v>30.9</v>
          </cell>
          <cell r="AI181">
            <v>25.056999999999999</v>
          </cell>
          <cell r="AJ181">
            <v>27.184000000000001</v>
          </cell>
          <cell r="AK181">
            <v>25.216000000000001</v>
          </cell>
          <cell r="AL181">
            <v>33.412999999999997</v>
          </cell>
          <cell r="AM181">
            <v>28.7</v>
          </cell>
          <cell r="AN181">
            <v>28.3</v>
          </cell>
          <cell r="AO181">
            <v>27.7</v>
          </cell>
          <cell r="AP181">
            <v>27.4</v>
          </cell>
          <cell r="AQ181">
            <v>27.1</v>
          </cell>
          <cell r="AR181">
            <v>33.130272727272718</v>
          </cell>
        </row>
        <row r="182">
          <cell r="A182" t="str">
            <v>Vietnam</v>
          </cell>
          <cell r="B182" t="str">
            <v>Inflation, end of period consumer prices</v>
          </cell>
          <cell r="C182" t="str">
            <v>Percent change</v>
          </cell>
          <cell r="E182" t="str">
            <v>See notes for:  Inflation, end of period consumer prices (Index).</v>
          </cell>
          <cell r="F182" t="str">
            <v>n/a</v>
          </cell>
          <cell r="G182" t="str">
            <v>n/a</v>
          </cell>
          <cell r="H182" t="str">
            <v>n/a</v>
          </cell>
          <cell r="I182" t="str">
            <v>n/a</v>
          </cell>
          <cell r="J182" t="str">
            <v>n/a</v>
          </cell>
          <cell r="K182" t="str">
            <v>n/a</v>
          </cell>
          <cell r="L182" t="str">
            <v>n/a</v>
          </cell>
          <cell r="M182">
            <v>-34.570999999999998</v>
          </cell>
          <cell r="N182">
            <v>266.65199999999999</v>
          </cell>
          <cell r="O182">
            <v>34.667999999999999</v>
          </cell>
          <cell r="P182">
            <v>66.253</v>
          </cell>
          <cell r="Q182">
            <v>67.588999999999999</v>
          </cell>
          <cell r="R182">
            <v>17.605</v>
          </cell>
          <cell r="S182">
            <v>5.28</v>
          </cell>
          <cell r="T182">
            <v>14.528</v>
          </cell>
          <cell r="U182">
            <v>3.5990000000000002</v>
          </cell>
          <cell r="V182">
            <v>9.2080000000000002</v>
          </cell>
          <cell r="W182">
            <v>-0.16600000000000001</v>
          </cell>
          <cell r="X182">
            <v>-12.845000000000001</v>
          </cell>
          <cell r="Y182">
            <v>-0.307</v>
          </cell>
          <cell r="Z182">
            <v>-0.63200000000000001</v>
          </cell>
          <cell r="AA182">
            <v>0.92500000000000004</v>
          </cell>
          <cell r="AB182">
            <v>4.1189999999999998</v>
          </cell>
          <cell r="AC182">
            <v>3.0830000000000002</v>
          </cell>
          <cell r="AD182">
            <v>9.8219999999999992</v>
          </cell>
          <cell r="AE182">
            <v>8.8190000000000008</v>
          </cell>
          <cell r="AF182">
            <v>6.6989999999999998</v>
          </cell>
          <cell r="AG182">
            <v>12.631</v>
          </cell>
          <cell r="AH182">
            <v>19.890999999999998</v>
          </cell>
          <cell r="AI182">
            <v>6.5179999999999998</v>
          </cell>
          <cell r="AJ182">
            <v>11.747999999999999</v>
          </cell>
          <cell r="AK182">
            <v>18.126999999999999</v>
          </cell>
          <cell r="AL182">
            <v>9.5169999999999995</v>
          </cell>
          <cell r="AM182">
            <v>5.851</v>
          </cell>
          <cell r="AN182">
            <v>5.5</v>
          </cell>
          <cell r="AO182">
            <v>5</v>
          </cell>
          <cell r="AP182">
            <v>5</v>
          </cell>
          <cell r="AQ182">
            <v>5</v>
          </cell>
          <cell r="AR182">
            <v>12.386090909090909</v>
          </cell>
        </row>
        <row r="183">
          <cell r="A183" t="str">
            <v>Republic of Yemen</v>
          </cell>
          <cell r="B183" t="str">
            <v>Inflation, end of period consumer prices</v>
          </cell>
          <cell r="C183" t="str">
            <v>Percent change</v>
          </cell>
          <cell r="E183" t="str">
            <v>See notes for:  Inflation, end of period consumer prices (Index).</v>
          </cell>
          <cell r="F183" t="str">
            <v>n/a</v>
          </cell>
          <cell r="G183" t="str">
            <v>n/a</v>
          </cell>
          <cell r="H183" t="str">
            <v>n/a</v>
          </cell>
          <cell r="I183" t="str">
            <v>n/a</v>
          </cell>
          <cell r="J183" t="str">
            <v>n/a</v>
          </cell>
          <cell r="K183" t="str">
            <v>n/a</v>
          </cell>
          <cell r="L183" t="str">
            <v>n/a</v>
          </cell>
          <cell r="M183" t="str">
            <v>n/a</v>
          </cell>
          <cell r="N183" t="str">
            <v>n/a</v>
          </cell>
          <cell r="O183" t="str">
            <v>n/a</v>
          </cell>
          <cell r="P183" t="str">
            <v>n/a</v>
          </cell>
          <cell r="Q183" t="str">
            <v>n/a</v>
          </cell>
          <cell r="R183" t="str">
            <v>n/a</v>
          </cell>
          <cell r="S183" t="str">
            <v>n/a</v>
          </cell>
          <cell r="T183" t="str">
            <v>n/a</v>
          </cell>
          <cell r="U183">
            <v>57.2</v>
          </cell>
          <cell r="V183">
            <v>27.225999999999999</v>
          </cell>
          <cell r="W183">
            <v>7.05</v>
          </cell>
          <cell r="X183">
            <v>11.91</v>
          </cell>
          <cell r="Y183">
            <v>10.183999999999999</v>
          </cell>
          <cell r="Z183">
            <v>8.4580000000000002</v>
          </cell>
          <cell r="AA183">
            <v>22.35</v>
          </cell>
          <cell r="AB183">
            <v>4.33</v>
          </cell>
          <cell r="AC183">
            <v>13.590999999999999</v>
          </cell>
          <cell r="AD183">
            <v>9.9809999999999999</v>
          </cell>
          <cell r="AE183">
            <v>12.478</v>
          </cell>
          <cell r="AF183">
            <v>7.8609999999999998</v>
          </cell>
          <cell r="AG183">
            <v>11.167999999999999</v>
          </cell>
          <cell r="AH183">
            <v>10.795</v>
          </cell>
          <cell r="AI183">
            <v>8.8330000000000002</v>
          </cell>
          <cell r="AJ183">
            <v>12.486000000000001</v>
          </cell>
          <cell r="AK183">
            <v>22.734000000000002</v>
          </cell>
          <cell r="AL183">
            <v>16.111999999999998</v>
          </cell>
          <cell r="AM183">
            <v>12</v>
          </cell>
          <cell r="AN183">
            <v>10</v>
          </cell>
          <cell r="AO183">
            <v>8</v>
          </cell>
          <cell r="AP183">
            <v>8</v>
          </cell>
          <cell r="AQ183">
            <v>8</v>
          </cell>
          <cell r="AR183">
            <v>15.213823529411764</v>
          </cell>
        </row>
        <row r="184">
          <cell r="A184" t="str">
            <v>Zambia</v>
          </cell>
          <cell r="B184" t="str">
            <v>Inflation, end of period consumer prices</v>
          </cell>
          <cell r="C184" t="str">
            <v>Percent change</v>
          </cell>
          <cell r="E184" t="str">
            <v>See notes for:  Inflation, end of period consumer prices (Index).</v>
          </cell>
          <cell r="F184" t="str">
            <v>n/a</v>
          </cell>
          <cell r="G184">
            <v>13.997</v>
          </cell>
          <cell r="H184">
            <v>12.494999999999999</v>
          </cell>
          <cell r="I184">
            <v>19.692</v>
          </cell>
          <cell r="J184">
            <v>20.018999999999998</v>
          </cell>
          <cell r="K184">
            <v>37.43</v>
          </cell>
          <cell r="L184">
            <v>54.8</v>
          </cell>
          <cell r="M184">
            <v>47.027999999999999</v>
          </cell>
          <cell r="N184">
            <v>54.042000000000002</v>
          </cell>
          <cell r="O184">
            <v>128.29400000000001</v>
          </cell>
          <cell r="P184">
            <v>96.007999999999996</v>
          </cell>
          <cell r="Q184">
            <v>99.650999999999996</v>
          </cell>
          <cell r="R184">
            <v>180.715</v>
          </cell>
          <cell r="S184">
            <v>128.10499999999999</v>
          </cell>
          <cell r="T184">
            <v>38.354999999999997</v>
          </cell>
          <cell r="U184">
            <v>45.98</v>
          </cell>
          <cell r="V184">
            <v>35.21</v>
          </cell>
          <cell r="W184">
            <v>18.581</v>
          </cell>
          <cell r="X184">
            <v>30.567</v>
          </cell>
          <cell r="Y184">
            <v>20.632999999999999</v>
          </cell>
          <cell r="Z184">
            <v>30.1</v>
          </cell>
          <cell r="AA184">
            <v>18.678000000000001</v>
          </cell>
          <cell r="AB184">
            <v>26.654</v>
          </cell>
          <cell r="AC184">
            <v>17.161000000000001</v>
          </cell>
          <cell r="AD184">
            <v>17.501999999999999</v>
          </cell>
          <cell r="AE184">
            <v>15.851000000000001</v>
          </cell>
          <cell r="AF184">
            <v>8.2390000000000008</v>
          </cell>
          <cell r="AG184">
            <v>8.9329999999999998</v>
          </cell>
          <cell r="AH184">
            <v>16.559999999999999</v>
          </cell>
          <cell r="AI184">
            <v>9.9</v>
          </cell>
          <cell r="AJ184">
            <v>7.9</v>
          </cell>
          <cell r="AK184">
            <v>7.2</v>
          </cell>
          <cell r="AL184">
            <v>5.9669999999999996</v>
          </cell>
          <cell r="AM184">
            <v>4.9889999999999999</v>
          </cell>
          <cell r="AN184">
            <v>5</v>
          </cell>
          <cell r="AO184">
            <v>5</v>
          </cell>
          <cell r="AP184">
            <v>5</v>
          </cell>
          <cell r="AQ184">
            <v>5</v>
          </cell>
          <cell r="AR184">
            <v>39.931045454545455</v>
          </cell>
        </row>
        <row r="185">
          <cell r="A185" t="str">
            <v>Zimbabwe</v>
          </cell>
          <cell r="B185" t="str">
            <v>Inflation, end of period consumer prices</v>
          </cell>
          <cell r="C185" t="str">
            <v>Percent change</v>
          </cell>
          <cell r="E185" t="str">
            <v>See notes for:  Inflation, end of period consumer prices (Index).</v>
          </cell>
          <cell r="F185" t="str">
            <v>n/a</v>
          </cell>
          <cell r="G185" t="str">
            <v>n/a</v>
          </cell>
          <cell r="H185" t="str">
            <v>n/a</v>
          </cell>
          <cell r="I185" t="str">
            <v>n/a</v>
          </cell>
          <cell r="J185" t="str">
            <v>n/a</v>
          </cell>
          <cell r="K185" t="str">
            <v>n/a</v>
          </cell>
          <cell r="L185" t="str">
            <v>n/a</v>
          </cell>
          <cell r="M185" t="str">
            <v>n/a</v>
          </cell>
          <cell r="N185" t="str">
            <v>n/a</v>
          </cell>
          <cell r="O185" t="str">
            <v>n/a</v>
          </cell>
          <cell r="P185" t="str">
            <v>n/a</v>
          </cell>
          <cell r="Q185" t="str">
            <v>n/a</v>
          </cell>
          <cell r="R185" t="str">
            <v>n/a</v>
          </cell>
          <cell r="S185" t="str">
            <v>n/a</v>
          </cell>
          <cell r="T185" t="str">
            <v>n/a</v>
          </cell>
          <cell r="U185" t="str">
            <v>n/a</v>
          </cell>
          <cell r="V185" t="str">
            <v>n/a</v>
          </cell>
          <cell r="W185" t="str">
            <v>n/a</v>
          </cell>
          <cell r="X185" t="str">
            <v>n/a</v>
          </cell>
          <cell r="Y185" t="str">
            <v>n/a</v>
          </cell>
          <cell r="Z185" t="str">
            <v>n/a</v>
          </cell>
          <cell r="AA185" t="str">
            <v>n/a</v>
          </cell>
          <cell r="AB185" t="str">
            <v>n/a</v>
          </cell>
          <cell r="AC185" t="str">
            <v>n/a</v>
          </cell>
          <cell r="AD185" t="str">
            <v>n/a</v>
          </cell>
          <cell r="AE185" t="str">
            <v>n/a</v>
          </cell>
          <cell r="AF185" t="str">
            <v>n/a</v>
          </cell>
          <cell r="AG185" t="str">
            <v>n/a</v>
          </cell>
          <cell r="AH185" t="str">
            <v>n/a</v>
          </cell>
          <cell r="AI185">
            <v>-7.67</v>
          </cell>
          <cell r="AJ185">
            <v>3.2170000000000001</v>
          </cell>
          <cell r="AK185">
            <v>4.92</v>
          </cell>
          <cell r="AL185">
            <v>6.4770000000000003</v>
          </cell>
          <cell r="AM185">
            <v>5.01</v>
          </cell>
          <cell r="AN185">
            <v>5.01</v>
          </cell>
          <cell r="AO185">
            <v>5.01</v>
          </cell>
          <cell r="AP185">
            <v>5.01</v>
          </cell>
          <cell r="AQ185">
            <v>5.01</v>
          </cell>
          <cell r="AR185">
            <v>0.15566666666666684</v>
          </cell>
        </row>
      </sheetData>
      <sheetData sheetId="7">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Gross domestic product based on purchasing-power-parity (PPP) per capita GDP</v>
          </cell>
          <cell r="C2" t="str">
            <v>Current international dollar</v>
          </cell>
          <cell r="D2" t="str">
            <v>Units</v>
          </cell>
          <cell r="E2" t="str">
            <v>See notes for:  Gross domestic product, current prices (National currency) Population (Persons).</v>
          </cell>
          <cell r="F2" t="str">
            <v>n/a</v>
          </cell>
          <cell r="G2" t="str">
            <v>n/a</v>
          </cell>
          <cell r="H2">
            <v>537.93399999999997</v>
          </cell>
          <cell r="I2">
            <v>570.6</v>
          </cell>
          <cell r="J2">
            <v>541.36699999999996</v>
          </cell>
          <cell r="K2">
            <v>591.40200000000004</v>
          </cell>
          <cell r="L2">
            <v>620.23199999999997</v>
          </cell>
          <cell r="M2">
            <v>707.04399999999998</v>
          </cell>
          <cell r="N2">
            <v>723.572</v>
          </cell>
          <cell r="O2">
            <v>857.471</v>
          </cell>
          <cell r="P2">
            <v>912.22</v>
          </cell>
          <cell r="Q2">
            <v>956.44799999999998</v>
          </cell>
          <cell r="R2">
            <v>1007.947</v>
          </cell>
          <cell r="S2">
            <v>1050.7819999999999</v>
          </cell>
          <cell r="T2">
            <v>1091.3800000000001</v>
          </cell>
          <cell r="U2">
            <v>1144.329</v>
          </cell>
          <cell r="V2">
            <v>1202.376</v>
          </cell>
          <cell r="W2">
            <v>1268.42</v>
          </cell>
          <cell r="X2">
            <v>2007</v>
          </cell>
        </row>
        <row r="3">
          <cell r="A3" t="str">
            <v>Albania</v>
          </cell>
          <cell r="B3" t="str">
            <v>Gross domestic product based on purchasing-power-parity (PPP) per capita GDP</v>
          </cell>
          <cell r="C3" t="str">
            <v>Current international dollar</v>
          </cell>
          <cell r="D3" t="str">
            <v>Units</v>
          </cell>
          <cell r="E3" t="str">
            <v>See notes for:  Gross domestic product, current prices (National currency) Population (Persons).</v>
          </cell>
          <cell r="F3">
            <v>3841.0210000000002</v>
          </cell>
          <cell r="G3">
            <v>4233.0259999999998</v>
          </cell>
          <cell r="H3">
            <v>4453.2979999999998</v>
          </cell>
          <cell r="I3">
            <v>4780.585</v>
          </cell>
          <cell r="J3">
            <v>4979.0600000000004</v>
          </cell>
          <cell r="K3">
            <v>5352.5119999999997</v>
          </cell>
          <cell r="L3">
            <v>5799.4390000000003</v>
          </cell>
          <cell r="M3">
            <v>6312.7879999999996</v>
          </cell>
          <cell r="N3">
            <v>6901.0129999999999</v>
          </cell>
          <cell r="O3">
            <v>7169.1880000000001</v>
          </cell>
          <cell r="P3">
            <v>7468.1930000000002</v>
          </cell>
          <cell r="Q3">
            <v>7741.4279999999999</v>
          </cell>
          <cell r="R3">
            <v>7840.6180000000004</v>
          </cell>
          <cell r="S3">
            <v>8054.1260000000002</v>
          </cell>
          <cell r="T3">
            <v>8335.7369999999992</v>
          </cell>
          <cell r="U3">
            <v>8638.125</v>
          </cell>
          <cell r="V3">
            <v>8952.5570000000007</v>
          </cell>
          <cell r="W3">
            <v>9308.2880000000005</v>
          </cell>
          <cell r="X3">
            <v>2008</v>
          </cell>
        </row>
        <row r="4">
          <cell r="A4" t="str">
            <v>Algeria</v>
          </cell>
          <cell r="B4" t="str">
            <v>Gross domestic product based on purchasing-power-parity (PPP) per capita GDP</v>
          </cell>
          <cell r="C4" t="str">
            <v>Current international dollar</v>
          </cell>
          <cell r="D4" t="str">
            <v>Units</v>
          </cell>
          <cell r="E4" t="str">
            <v>See notes for:  Gross domestic product, current prices (National currency) Population (Persons).</v>
          </cell>
          <cell r="F4">
            <v>4502.68</v>
          </cell>
          <cell r="G4">
            <v>4660.308</v>
          </cell>
          <cell r="H4">
            <v>4885.7389999999996</v>
          </cell>
          <cell r="I4">
            <v>5253.9160000000002</v>
          </cell>
          <cell r="J4">
            <v>5622.1959999999999</v>
          </cell>
          <cell r="K4">
            <v>6069.2929999999997</v>
          </cell>
          <cell r="L4">
            <v>6295.6729999999998</v>
          </cell>
          <cell r="M4">
            <v>6572.7730000000001</v>
          </cell>
          <cell r="N4">
            <v>6776.7169999999996</v>
          </cell>
          <cell r="O4">
            <v>6910.31</v>
          </cell>
          <cell r="P4">
            <v>7111.9930000000004</v>
          </cell>
          <cell r="Q4">
            <v>7333.2259999999997</v>
          </cell>
          <cell r="R4">
            <v>7541.8459999999995</v>
          </cell>
          <cell r="S4">
            <v>7800.933</v>
          </cell>
          <cell r="T4">
            <v>8063.0590000000002</v>
          </cell>
          <cell r="U4">
            <v>8354.9500000000007</v>
          </cell>
          <cell r="V4">
            <v>8720.5920000000006</v>
          </cell>
          <cell r="W4">
            <v>9139.6229999999996</v>
          </cell>
          <cell r="X4">
            <v>2010</v>
          </cell>
        </row>
        <row r="5">
          <cell r="A5" t="str">
            <v>Angola</v>
          </cell>
          <cell r="B5" t="str">
            <v>Gross domestic product based on purchasing-power-parity (PPP) per capita GDP</v>
          </cell>
          <cell r="C5" t="str">
            <v>Current international dollar</v>
          </cell>
          <cell r="D5" t="str">
            <v>Units</v>
          </cell>
          <cell r="E5" t="str">
            <v>See notes for:  Gross domestic product, current prices (National currency) Population (Persons).</v>
          </cell>
          <cell r="F5">
            <v>2243.931</v>
          </cell>
          <cell r="G5">
            <v>2299.364</v>
          </cell>
          <cell r="H5">
            <v>2599.9749999999999</v>
          </cell>
          <cell r="I5">
            <v>2664.3980000000001</v>
          </cell>
          <cell r="J5">
            <v>2953.529</v>
          </cell>
          <cell r="K5">
            <v>3328.61</v>
          </cell>
          <cell r="L5">
            <v>4034.3139999999999</v>
          </cell>
          <cell r="M5">
            <v>4954.1970000000001</v>
          </cell>
          <cell r="N5">
            <v>5614.7389999999996</v>
          </cell>
          <cell r="O5">
            <v>5661.0529999999999</v>
          </cell>
          <cell r="P5">
            <v>5748.8890000000001</v>
          </cell>
          <cell r="Q5">
            <v>5894.6170000000002</v>
          </cell>
          <cell r="R5">
            <v>6356.0190000000002</v>
          </cell>
          <cell r="S5">
            <v>6687.1270000000004</v>
          </cell>
          <cell r="T5">
            <v>7027.74</v>
          </cell>
          <cell r="U5">
            <v>7392.39</v>
          </cell>
          <cell r="V5">
            <v>7735.3509999999997</v>
          </cell>
          <cell r="W5">
            <v>8127.86</v>
          </cell>
          <cell r="X5">
            <v>2000</v>
          </cell>
        </row>
        <row r="6">
          <cell r="A6" t="str">
            <v>Antigua and Barbuda</v>
          </cell>
          <cell r="B6" t="str">
            <v>Gross domestic product based on purchasing-power-parity (PPP) per capita GDP</v>
          </cell>
          <cell r="C6" t="str">
            <v>Current international dollar</v>
          </cell>
          <cell r="D6" t="str">
            <v>Units</v>
          </cell>
          <cell r="E6" t="str">
            <v>See notes for:  Gross domestic product, current prices (National currency) Population (Persons).</v>
          </cell>
          <cell r="F6">
            <v>13534.442999999999</v>
          </cell>
          <cell r="G6">
            <v>12971.915999999999</v>
          </cell>
          <cell r="H6">
            <v>13293.688</v>
          </cell>
          <cell r="I6">
            <v>14134.019</v>
          </cell>
          <cell r="J6">
            <v>15058.209000000001</v>
          </cell>
          <cell r="K6">
            <v>16673.896000000001</v>
          </cell>
          <cell r="L6">
            <v>19164.126</v>
          </cell>
          <cell r="M6">
            <v>20894.679</v>
          </cell>
          <cell r="N6">
            <v>21423.969000000001</v>
          </cell>
          <cell r="O6">
            <v>19196.152999999998</v>
          </cell>
          <cell r="P6">
            <v>17692.521000000001</v>
          </cell>
          <cell r="Q6">
            <v>17980.651999999998</v>
          </cell>
          <cell r="R6">
            <v>18398.814999999999</v>
          </cell>
          <cell r="S6">
            <v>19146.331999999999</v>
          </cell>
          <cell r="T6">
            <v>20046.275000000001</v>
          </cell>
          <cell r="U6">
            <v>21058.152999999998</v>
          </cell>
          <cell r="V6">
            <v>22148.216</v>
          </cell>
          <cell r="W6">
            <v>23370.195</v>
          </cell>
          <cell r="X6">
            <v>2009</v>
          </cell>
        </row>
        <row r="7">
          <cell r="A7" t="str">
            <v>Argentina</v>
          </cell>
          <cell r="B7" t="str">
            <v>Gross domestic product based on purchasing-power-parity (PPP) per capita GDP</v>
          </cell>
          <cell r="C7" t="str">
            <v>Current international dollar</v>
          </cell>
          <cell r="D7" t="str">
            <v>Units</v>
          </cell>
          <cell r="E7" t="str">
            <v>See notes for:  Gross domestic product, current prices (National currency) Population (Persons).</v>
          </cell>
          <cell r="F7">
            <v>9197.2659999999996</v>
          </cell>
          <cell r="G7">
            <v>8900.3430000000008</v>
          </cell>
          <cell r="H7">
            <v>7981.8850000000002</v>
          </cell>
          <cell r="I7">
            <v>8796.5540000000001</v>
          </cell>
          <cell r="J7">
            <v>9750.6090000000004</v>
          </cell>
          <cell r="K7">
            <v>10859.666999999999</v>
          </cell>
          <cell r="L7">
            <v>12041.581</v>
          </cell>
          <cell r="M7">
            <v>13331.237999999999</v>
          </cell>
          <cell r="N7">
            <v>14405.406999999999</v>
          </cell>
          <cell r="O7">
            <v>14538.964</v>
          </cell>
          <cell r="P7">
            <v>15901.236999999999</v>
          </cell>
          <cell r="Q7">
            <v>17516.147000000001</v>
          </cell>
          <cell r="R7">
            <v>18318.715</v>
          </cell>
          <cell r="S7">
            <v>19160.359</v>
          </cell>
          <cell r="T7">
            <v>20083.107</v>
          </cell>
          <cell r="U7">
            <v>21095.855</v>
          </cell>
          <cell r="V7">
            <v>22191.213</v>
          </cell>
          <cell r="W7">
            <v>23429.035</v>
          </cell>
          <cell r="X7">
            <v>2006</v>
          </cell>
        </row>
        <row r="8">
          <cell r="A8" t="str">
            <v>Armenia</v>
          </cell>
          <cell r="B8" t="str">
            <v>Gross domestic product based on purchasing-power-parity (PPP) per capita GDP</v>
          </cell>
          <cell r="C8" t="str">
            <v>Current international dollar</v>
          </cell>
          <cell r="D8" t="str">
            <v>Units</v>
          </cell>
          <cell r="E8" t="str">
            <v>See notes for:  Gross domestic product, current prices (National currency) Population (Persons).</v>
          </cell>
          <cell r="F8">
            <v>1926.0840000000001</v>
          </cell>
          <cell r="G8">
            <v>2160.7869999999998</v>
          </cell>
          <cell r="H8">
            <v>2522.864</v>
          </cell>
          <cell r="I8">
            <v>2938.1660000000002</v>
          </cell>
          <cell r="J8">
            <v>3329.067</v>
          </cell>
          <cell r="K8">
            <v>3903.4960000000001</v>
          </cell>
          <cell r="L8">
            <v>4556.3609999999999</v>
          </cell>
          <cell r="M8">
            <v>5324.277</v>
          </cell>
          <cell r="N8">
            <v>5806.6239999999998</v>
          </cell>
          <cell r="O8">
            <v>4987.7179999999998</v>
          </cell>
          <cell r="P8">
            <v>5099.8999999999996</v>
          </cell>
          <cell r="Q8">
            <v>5384.0889999999999</v>
          </cell>
          <cell r="R8">
            <v>5604.7449999999999</v>
          </cell>
          <cell r="S8">
            <v>5858.4279999999999</v>
          </cell>
          <cell r="T8">
            <v>6121.5420000000004</v>
          </cell>
          <cell r="U8">
            <v>6404.5770000000002</v>
          </cell>
          <cell r="V8">
            <v>6701.5029999999997</v>
          </cell>
          <cell r="W8">
            <v>7034.7569999999996</v>
          </cell>
          <cell r="X8">
            <v>2011</v>
          </cell>
        </row>
        <row r="9">
          <cell r="A9" t="str">
            <v>Australia</v>
          </cell>
          <cell r="B9" t="str">
            <v>Gross domestic product based on purchasing-power-parity (PPP) per capita GDP</v>
          </cell>
          <cell r="C9" t="str">
            <v>Current international dollar</v>
          </cell>
          <cell r="D9" t="str">
            <v>Units</v>
          </cell>
          <cell r="E9" t="str">
            <v>See notes for:  Gross domestic product, current prices (National currency) Population (Persons).</v>
          </cell>
          <cell r="F9">
            <v>27249.85</v>
          </cell>
          <cell r="G9">
            <v>28211.087</v>
          </cell>
          <cell r="H9">
            <v>29438.705000000002</v>
          </cell>
          <cell r="I9">
            <v>30627.873</v>
          </cell>
          <cell r="J9">
            <v>32130.596000000001</v>
          </cell>
          <cell r="K9">
            <v>33602.745999999999</v>
          </cell>
          <cell r="L9">
            <v>35056.461000000003</v>
          </cell>
          <cell r="M9">
            <v>37068.71</v>
          </cell>
          <cell r="N9">
            <v>38002.961000000003</v>
          </cell>
          <cell r="O9">
            <v>38226.745000000003</v>
          </cell>
          <cell r="P9">
            <v>39090.474999999999</v>
          </cell>
          <cell r="Q9">
            <v>40234.321000000004</v>
          </cell>
          <cell r="R9">
            <v>41467.65</v>
          </cell>
          <cell r="S9">
            <v>43030.396000000001</v>
          </cell>
          <cell r="T9">
            <v>44634.182999999997</v>
          </cell>
          <cell r="U9">
            <v>46361.580999999998</v>
          </cell>
          <cell r="V9">
            <v>48155.216999999997</v>
          </cell>
          <cell r="W9">
            <v>50175.226000000002</v>
          </cell>
          <cell r="X9">
            <v>2011</v>
          </cell>
        </row>
        <row r="10">
          <cell r="A10" t="str">
            <v>Austria</v>
          </cell>
          <cell r="B10" t="str">
            <v>Gross domestic product based on purchasing-power-parity (PPP) per capita GDP</v>
          </cell>
          <cell r="C10" t="str">
            <v>Current international dollar</v>
          </cell>
          <cell r="D10" t="str">
            <v>Units</v>
          </cell>
          <cell r="E10" t="str">
            <v>See notes for:  Gross domestic product, current prices (National currency) Population (Persons).</v>
          </cell>
          <cell r="F10">
            <v>28803.601999999999</v>
          </cell>
          <cell r="G10">
            <v>29593.512999999999</v>
          </cell>
          <cell r="H10">
            <v>30431.321</v>
          </cell>
          <cell r="I10">
            <v>31200.873</v>
          </cell>
          <cell r="J10">
            <v>32558.037</v>
          </cell>
          <cell r="K10">
            <v>34128.237000000001</v>
          </cell>
          <cell r="L10">
            <v>36335.421999999999</v>
          </cell>
          <cell r="M10">
            <v>38621.171000000002</v>
          </cell>
          <cell r="N10">
            <v>39857.989000000001</v>
          </cell>
          <cell r="O10">
            <v>38621.258000000002</v>
          </cell>
          <cell r="P10">
            <v>39848.938999999998</v>
          </cell>
          <cell r="Q10">
            <v>41822</v>
          </cell>
          <cell r="R10">
            <v>42589.72</v>
          </cell>
          <cell r="S10">
            <v>43843.374000000003</v>
          </cell>
          <cell r="T10">
            <v>45285.326000000001</v>
          </cell>
          <cell r="U10">
            <v>46798.188999999998</v>
          </cell>
          <cell r="V10">
            <v>48336.909</v>
          </cell>
          <cell r="W10">
            <v>49962.086000000003</v>
          </cell>
          <cell r="X10">
            <v>2011</v>
          </cell>
        </row>
        <row r="11">
          <cell r="A11" t="str">
            <v>Azerbaijan</v>
          </cell>
          <cell r="B11" t="str">
            <v>Gross domestic product based on purchasing-power-parity (PPP) per capita GDP</v>
          </cell>
          <cell r="C11" t="str">
            <v>Current international dollar</v>
          </cell>
          <cell r="D11" t="str">
            <v>Units</v>
          </cell>
          <cell r="E11" t="str">
            <v>See notes for:  Gross domestic product, current prices (National currency) Population (Persons).</v>
          </cell>
          <cell r="F11">
            <v>2372.212</v>
          </cell>
          <cell r="G11">
            <v>2553.4340000000002</v>
          </cell>
          <cell r="H11">
            <v>2773.9989999999998</v>
          </cell>
          <cell r="I11">
            <v>3093.9389999999999</v>
          </cell>
          <cell r="J11">
            <v>3460.0439999999999</v>
          </cell>
          <cell r="K11">
            <v>4455.8270000000002</v>
          </cell>
          <cell r="L11">
            <v>6119.3829999999998</v>
          </cell>
          <cell r="M11">
            <v>7786.3980000000001</v>
          </cell>
          <cell r="N11">
            <v>8724.7070000000003</v>
          </cell>
          <cell r="O11">
            <v>9550.32</v>
          </cell>
          <cell r="P11">
            <v>10058.858</v>
          </cell>
          <cell r="Q11">
            <v>10201.603999999999</v>
          </cell>
          <cell r="R11">
            <v>10568.377</v>
          </cell>
          <cell r="S11">
            <v>10845.359</v>
          </cell>
          <cell r="T11">
            <v>11227.183000000001</v>
          </cell>
          <cell r="U11">
            <v>11645.388000000001</v>
          </cell>
          <cell r="V11">
            <v>12089.796</v>
          </cell>
          <cell r="W11">
            <v>12600.739</v>
          </cell>
          <cell r="X11">
            <v>2009</v>
          </cell>
        </row>
        <row r="12">
          <cell r="A12" t="str">
            <v>The Bahamas</v>
          </cell>
          <cell r="B12" t="str">
            <v>Gross domestic product based on purchasing-power-parity (PPP) per capita GDP</v>
          </cell>
          <cell r="C12" t="str">
            <v>Current international dollar</v>
          </cell>
          <cell r="D12" t="str">
            <v>Units</v>
          </cell>
          <cell r="E12" t="str">
            <v>See notes for:  Gross domestic product, current prices (National currency) Population (Persons).</v>
          </cell>
          <cell r="F12">
            <v>25167.722000000002</v>
          </cell>
          <cell r="G12">
            <v>26021.233</v>
          </cell>
          <cell r="H12">
            <v>26766.563999999998</v>
          </cell>
          <cell r="I12">
            <v>26605.396000000001</v>
          </cell>
          <cell r="J12">
            <v>27278.210999999999</v>
          </cell>
          <cell r="K12">
            <v>29281.616999999998</v>
          </cell>
          <cell r="L12">
            <v>30610.969000000001</v>
          </cell>
          <cell r="M12">
            <v>31573.39</v>
          </cell>
          <cell r="N12">
            <v>31471.375</v>
          </cell>
          <cell r="O12">
            <v>29754.583999999999</v>
          </cell>
          <cell r="P12">
            <v>30049.144</v>
          </cell>
          <cell r="Q12">
            <v>30958.55</v>
          </cell>
          <cell r="R12">
            <v>31784.151999999998</v>
          </cell>
          <cell r="S12">
            <v>32769.605000000003</v>
          </cell>
          <cell r="T12">
            <v>33651.989000000001</v>
          </cell>
          <cell r="U12">
            <v>34660.048999999999</v>
          </cell>
          <cell r="V12">
            <v>35772.258999999998</v>
          </cell>
          <cell r="W12">
            <v>36966.815999999999</v>
          </cell>
          <cell r="X12">
            <v>2008</v>
          </cell>
        </row>
        <row r="13">
          <cell r="A13" t="str">
            <v>Bahrain</v>
          </cell>
          <cell r="B13" t="str">
            <v>Gross domestic product based on purchasing-power-parity (PPP) per capita GDP</v>
          </cell>
          <cell r="C13" t="str">
            <v>Current international dollar</v>
          </cell>
          <cell r="D13" t="str">
            <v>Units</v>
          </cell>
          <cell r="E13" t="str">
            <v>See notes for:  Gross domestic product, current prices (National currency) Population (Persons).</v>
          </cell>
          <cell r="F13">
            <v>19643.324000000001</v>
          </cell>
          <cell r="G13">
            <v>20705.848999999998</v>
          </cell>
          <cell r="H13">
            <v>21501.440999999999</v>
          </cell>
          <cell r="I13">
            <v>23212.452000000001</v>
          </cell>
          <cell r="J13">
            <v>25136.620999999999</v>
          </cell>
          <cell r="K13">
            <v>27723.407999999999</v>
          </cell>
          <cell r="L13">
            <v>29924.787</v>
          </cell>
          <cell r="M13">
            <v>32720.260999999999</v>
          </cell>
          <cell r="N13">
            <v>34858.623</v>
          </cell>
          <cell r="O13">
            <v>27238.212</v>
          </cell>
          <cell r="P13">
            <v>27036.512999999999</v>
          </cell>
          <cell r="Q13">
            <v>27556.233</v>
          </cell>
          <cell r="R13">
            <v>27907.522000000001</v>
          </cell>
          <cell r="S13">
            <v>28558.969000000001</v>
          </cell>
          <cell r="T13">
            <v>29145.569</v>
          </cell>
          <cell r="U13">
            <v>29789.279999999999</v>
          </cell>
          <cell r="V13">
            <v>30538.935000000001</v>
          </cell>
          <cell r="W13">
            <v>31405.828000000001</v>
          </cell>
          <cell r="X13">
            <v>2010</v>
          </cell>
        </row>
        <row r="14">
          <cell r="A14" t="str">
            <v>Bangladesh</v>
          </cell>
          <cell r="B14" t="str">
            <v>Gross domestic product based on purchasing-power-parity (PPP) per capita GDP</v>
          </cell>
          <cell r="C14" t="str">
            <v>Current international dollar</v>
          </cell>
          <cell r="D14" t="str">
            <v>Units</v>
          </cell>
          <cell r="E14" t="str">
            <v>See notes for:  Gross domestic product, current prices (National currency) Population (Persons).</v>
          </cell>
          <cell r="F14">
            <v>834.64499999999998</v>
          </cell>
          <cell r="G14">
            <v>879.01300000000003</v>
          </cell>
          <cell r="H14">
            <v>920.41099999999994</v>
          </cell>
          <cell r="I14">
            <v>977.39700000000005</v>
          </cell>
          <cell r="J14">
            <v>1051.413</v>
          </cell>
          <cell r="K14">
            <v>1134.018</v>
          </cell>
          <cell r="L14">
            <v>1228.2729999999999</v>
          </cell>
          <cell r="M14">
            <v>1324.1020000000001</v>
          </cell>
          <cell r="N14">
            <v>1413.982</v>
          </cell>
          <cell r="O14">
            <v>1492.6289999999999</v>
          </cell>
          <cell r="P14">
            <v>1584.529</v>
          </cell>
          <cell r="Q14">
            <v>1692.9570000000001</v>
          </cell>
          <cell r="R14">
            <v>1790.2650000000001</v>
          </cell>
          <cell r="S14">
            <v>1907.259</v>
          </cell>
          <cell r="T14">
            <v>2038.8610000000001</v>
          </cell>
          <cell r="U14">
            <v>2187.317</v>
          </cell>
          <cell r="V14">
            <v>2349.0569999999998</v>
          </cell>
          <cell r="W14">
            <v>2533.2359999999999</v>
          </cell>
          <cell r="X14">
            <v>2010</v>
          </cell>
        </row>
        <row r="15">
          <cell r="A15" t="str">
            <v>Barbados</v>
          </cell>
          <cell r="B15" t="str">
            <v>Gross domestic product based on purchasing-power-parity (PPP) per capita GDP</v>
          </cell>
          <cell r="C15" t="str">
            <v>Current international dollar</v>
          </cell>
          <cell r="D15" t="str">
            <v>Units</v>
          </cell>
          <cell r="E15" t="str">
            <v>See notes for:  Gross domestic product, current prices (National currency) Population (Persons).</v>
          </cell>
          <cell r="F15">
            <v>15874.652</v>
          </cell>
          <cell r="G15">
            <v>15771.484</v>
          </cell>
          <cell r="H15">
            <v>16083.717000000001</v>
          </cell>
          <cell r="I15">
            <v>16693.538</v>
          </cell>
          <cell r="J15">
            <v>17957.060000000001</v>
          </cell>
          <cell r="K15">
            <v>20226.849999999999</v>
          </cell>
          <cell r="L15">
            <v>21576.262999999999</v>
          </cell>
          <cell r="M15">
            <v>22992.931</v>
          </cell>
          <cell r="N15">
            <v>23409.402999999998</v>
          </cell>
          <cell r="O15">
            <v>22621.004000000001</v>
          </cell>
          <cell r="P15">
            <v>22870.291000000001</v>
          </cell>
          <cell r="Q15">
            <v>23416.651000000002</v>
          </cell>
          <cell r="R15">
            <v>23870.460999999999</v>
          </cell>
          <cell r="S15">
            <v>24533.284</v>
          </cell>
          <cell r="T15">
            <v>25330.237000000001</v>
          </cell>
          <cell r="U15">
            <v>26314.577000000001</v>
          </cell>
          <cell r="V15">
            <v>27420.473999999998</v>
          </cell>
          <cell r="W15">
            <v>28748.431</v>
          </cell>
          <cell r="X15">
            <v>2009</v>
          </cell>
        </row>
        <row r="16">
          <cell r="A16" t="str">
            <v>Belarus</v>
          </cell>
          <cell r="B16" t="str">
            <v>Gross domestic product based on purchasing-power-parity (PPP) per capita GDP</v>
          </cell>
          <cell r="C16" t="str">
            <v>Current international dollar</v>
          </cell>
          <cell r="D16" t="str">
            <v>Units</v>
          </cell>
          <cell r="E16" t="str">
            <v>See notes for:  Gross domestic product, current prices (National currency) Population (Persons).</v>
          </cell>
          <cell r="F16">
            <v>5085.9629999999997</v>
          </cell>
          <cell r="G16">
            <v>5467.9960000000001</v>
          </cell>
          <cell r="H16">
            <v>5867.5330000000004</v>
          </cell>
          <cell r="I16">
            <v>6445.433</v>
          </cell>
          <cell r="J16">
            <v>7272.5010000000002</v>
          </cell>
          <cell r="K16">
            <v>8562.3549999999996</v>
          </cell>
          <cell r="L16">
            <v>9759.7880000000005</v>
          </cell>
          <cell r="M16">
            <v>10938.44</v>
          </cell>
          <cell r="N16">
            <v>12554.939</v>
          </cell>
          <cell r="O16">
            <v>12726.897999999999</v>
          </cell>
          <cell r="P16">
            <v>13897.718999999999</v>
          </cell>
          <cell r="Q16">
            <v>15028.295</v>
          </cell>
          <cell r="R16">
            <v>15755.834000000001</v>
          </cell>
          <cell r="S16">
            <v>16612.167000000001</v>
          </cell>
          <cell r="T16">
            <v>17689.504000000001</v>
          </cell>
          <cell r="U16">
            <v>18932.544999999998</v>
          </cell>
          <cell r="V16">
            <v>20283.710999999999</v>
          </cell>
          <cell r="W16">
            <v>21815.222000000002</v>
          </cell>
          <cell r="X16">
            <v>2010</v>
          </cell>
        </row>
        <row r="17">
          <cell r="A17" t="str">
            <v>Belgium</v>
          </cell>
          <cell r="B17" t="str">
            <v>Gross domestic product based on purchasing-power-parity (PPP) per capita GDP</v>
          </cell>
          <cell r="C17" t="str">
            <v>Current international dollar</v>
          </cell>
          <cell r="D17" t="str">
            <v>Units</v>
          </cell>
          <cell r="E17" t="str">
            <v>See notes for:  Gross domestic product, current prices (National currency) Population (Persons).</v>
          </cell>
          <cell r="F17">
            <v>27153.707999999999</v>
          </cell>
          <cell r="G17">
            <v>27925.316999999999</v>
          </cell>
          <cell r="H17">
            <v>28633.974999999999</v>
          </cell>
          <cell r="I17">
            <v>29340.891</v>
          </cell>
          <cell r="J17">
            <v>30934.886999999999</v>
          </cell>
          <cell r="K17">
            <v>32311.218000000001</v>
          </cell>
          <cell r="L17">
            <v>34043.008000000002</v>
          </cell>
          <cell r="M17">
            <v>35797.506000000001</v>
          </cell>
          <cell r="N17">
            <v>36656.387999999999</v>
          </cell>
          <cell r="O17">
            <v>35702.39</v>
          </cell>
          <cell r="P17">
            <v>36635.786</v>
          </cell>
          <cell r="Q17">
            <v>37736.857000000004</v>
          </cell>
          <cell r="R17">
            <v>37995.230000000003</v>
          </cell>
          <cell r="S17">
            <v>38617.921000000002</v>
          </cell>
          <cell r="T17">
            <v>39423.578999999998</v>
          </cell>
          <cell r="U17">
            <v>40400.572</v>
          </cell>
          <cell r="V17">
            <v>41481.565999999999</v>
          </cell>
          <cell r="W17">
            <v>42811.235000000001</v>
          </cell>
          <cell r="X17">
            <v>2011</v>
          </cell>
        </row>
        <row r="18">
          <cell r="A18" t="str">
            <v>Belize</v>
          </cell>
          <cell r="B18" t="str">
            <v>Gross domestic product based on purchasing-power-parity (PPP) per capita GDP</v>
          </cell>
          <cell r="C18" t="str">
            <v>Current international dollar</v>
          </cell>
          <cell r="D18" t="str">
            <v>Units</v>
          </cell>
          <cell r="E18" t="str">
            <v>See notes for:  Gross domestic product, current prices (National currency) Population (Persons).</v>
          </cell>
          <cell r="F18">
            <v>5814.0479999999998</v>
          </cell>
          <cell r="G18">
            <v>6058.0519999999997</v>
          </cell>
          <cell r="H18">
            <v>6277.69</v>
          </cell>
          <cell r="I18">
            <v>6789.5240000000003</v>
          </cell>
          <cell r="J18">
            <v>7064.8950000000004</v>
          </cell>
          <cell r="K18">
            <v>7324.8509999999997</v>
          </cell>
          <cell r="L18">
            <v>7703.259</v>
          </cell>
          <cell r="M18">
            <v>7659.1080000000002</v>
          </cell>
          <cell r="N18">
            <v>7930.067</v>
          </cell>
          <cell r="O18">
            <v>7836.96</v>
          </cell>
          <cell r="P18">
            <v>8069.6289999999999</v>
          </cell>
          <cell r="Q18">
            <v>8263.6229999999996</v>
          </cell>
          <cell r="R18">
            <v>8412.0759999999991</v>
          </cell>
          <cell r="S18">
            <v>8561.7369999999992</v>
          </cell>
          <cell r="T18">
            <v>8711.1440000000002</v>
          </cell>
          <cell r="U18">
            <v>8874.3860000000004</v>
          </cell>
          <cell r="V18">
            <v>9041.7749999999996</v>
          </cell>
          <cell r="W18">
            <v>9241.9599999999991</v>
          </cell>
          <cell r="X18">
            <v>2010</v>
          </cell>
        </row>
        <row r="19">
          <cell r="A19" t="str">
            <v>Benin</v>
          </cell>
          <cell r="B19" t="str">
            <v>Gross domestic product based on purchasing-power-parity (PPP) per capita GDP</v>
          </cell>
          <cell r="C19" t="str">
            <v>Current international dollar</v>
          </cell>
          <cell r="D19" t="str">
            <v>Units</v>
          </cell>
          <cell r="E19" t="str">
            <v>See notes for:  Gross domestic product, current prices (National currency) Population (Persons).</v>
          </cell>
          <cell r="F19">
            <v>1051.133</v>
          </cell>
          <cell r="G19">
            <v>1105.021</v>
          </cell>
          <cell r="H19">
            <v>1135.325</v>
          </cell>
          <cell r="I19">
            <v>1166.5029999999999</v>
          </cell>
          <cell r="J19">
            <v>1195.807</v>
          </cell>
          <cell r="K19">
            <v>1246.2439999999999</v>
          </cell>
          <cell r="L19">
            <v>1298.43</v>
          </cell>
          <cell r="M19">
            <v>1359.8420000000001</v>
          </cell>
          <cell r="N19">
            <v>1419.998</v>
          </cell>
          <cell r="O19">
            <v>1433.1189999999999</v>
          </cell>
          <cell r="P19">
            <v>1446.454</v>
          </cell>
          <cell r="Q19">
            <v>1481.0630000000001</v>
          </cell>
          <cell r="R19">
            <v>1510.2629999999999</v>
          </cell>
          <cell r="S19">
            <v>1562.1079999999999</v>
          </cell>
          <cell r="T19">
            <v>1615.7470000000001</v>
          </cell>
          <cell r="U19">
            <v>1674.3309999999999</v>
          </cell>
          <cell r="V19">
            <v>1735.8240000000001</v>
          </cell>
          <cell r="W19">
            <v>1805.5029999999999</v>
          </cell>
          <cell r="X19">
            <v>2010</v>
          </cell>
        </row>
        <row r="20">
          <cell r="A20" t="str">
            <v>Bhutan</v>
          </cell>
          <cell r="B20" t="str">
            <v>Gross domestic product based on purchasing-power-parity (PPP) per capita GDP</v>
          </cell>
          <cell r="C20" t="str">
            <v>Current international dollar</v>
          </cell>
          <cell r="D20" t="str">
            <v>Units</v>
          </cell>
          <cell r="E20" t="str">
            <v>See notes for:  Gross domestic product, current prices (National currency) Population (Persons).</v>
          </cell>
          <cell r="F20">
            <v>2514.502</v>
          </cell>
          <cell r="G20">
            <v>2699.9569999999999</v>
          </cell>
          <cell r="H20">
            <v>2944.0990000000002</v>
          </cell>
          <cell r="I20">
            <v>3137.5340000000001</v>
          </cell>
          <cell r="J20">
            <v>3339.5309999999999</v>
          </cell>
          <cell r="K20">
            <v>3530.8</v>
          </cell>
          <cell r="L20">
            <v>3811.69</v>
          </cell>
          <cell r="M20">
            <v>4542.7659999999996</v>
          </cell>
          <cell r="N20">
            <v>4784.2730000000001</v>
          </cell>
          <cell r="O20">
            <v>5082.0169999999998</v>
          </cell>
          <cell r="P20">
            <v>5661.0590000000002</v>
          </cell>
          <cell r="Q20">
            <v>6112.0429999999997</v>
          </cell>
          <cell r="R20">
            <v>6615.5389999999998</v>
          </cell>
          <cell r="S20">
            <v>7369.6139999999996</v>
          </cell>
          <cell r="T20">
            <v>8294.0480000000007</v>
          </cell>
          <cell r="U20">
            <v>8845.5480000000007</v>
          </cell>
          <cell r="V20">
            <v>10411.999</v>
          </cell>
          <cell r="W20">
            <v>11024.974</v>
          </cell>
          <cell r="X20">
            <v>0</v>
          </cell>
        </row>
        <row r="21">
          <cell r="A21" t="str">
            <v>Bolivia</v>
          </cell>
          <cell r="B21" t="str">
            <v>Gross domestic product based on purchasing-power-parity (PPP) per capita GDP</v>
          </cell>
          <cell r="C21" t="str">
            <v>Current international dollar</v>
          </cell>
          <cell r="D21" t="str">
            <v>Units</v>
          </cell>
          <cell r="E21" t="str">
            <v>See notes for:  Gross domestic product, current prices (National currency) Population (Persons).</v>
          </cell>
          <cell r="F21">
            <v>3101.9850000000001</v>
          </cell>
          <cell r="G21">
            <v>3152.009</v>
          </cell>
          <cell r="H21">
            <v>3208.4479999999999</v>
          </cell>
          <cell r="I21">
            <v>3302.7570000000001</v>
          </cell>
          <cell r="J21">
            <v>3453.7260000000001</v>
          </cell>
          <cell r="K21">
            <v>3664.3139999999999</v>
          </cell>
          <cell r="L21">
            <v>3807.9160000000002</v>
          </cell>
          <cell r="M21">
            <v>4042.98</v>
          </cell>
          <cell r="N21">
            <v>4299.1980000000003</v>
          </cell>
          <cell r="O21">
            <v>4402.75</v>
          </cell>
          <cell r="P21">
            <v>4548.7740000000003</v>
          </cell>
          <cell r="Q21">
            <v>4789.2120000000004</v>
          </cell>
          <cell r="R21">
            <v>4995.9650000000001</v>
          </cell>
          <cell r="S21">
            <v>5223.4650000000001</v>
          </cell>
          <cell r="T21">
            <v>5459.4970000000003</v>
          </cell>
          <cell r="U21">
            <v>5713.4229999999998</v>
          </cell>
          <cell r="V21">
            <v>5979.8779999999997</v>
          </cell>
          <cell r="W21">
            <v>6278.8969999999999</v>
          </cell>
          <cell r="X21">
            <v>2004</v>
          </cell>
        </row>
        <row r="22">
          <cell r="A22" t="str">
            <v>Bosnia and Herzegovina</v>
          </cell>
          <cell r="B22" t="str">
            <v>Gross domestic product based on purchasing-power-parity (PPP) per capita GDP</v>
          </cell>
          <cell r="C22" t="str">
            <v>Current international dollar</v>
          </cell>
          <cell r="D22" t="str">
            <v>Units</v>
          </cell>
          <cell r="E22" t="str">
            <v>See notes for:  Gross domestic product, current prices (National currency) Population (Persons).</v>
          </cell>
          <cell r="F22">
            <v>4456.5879999999997</v>
          </cell>
          <cell r="G22">
            <v>4644.0649999999996</v>
          </cell>
          <cell r="H22">
            <v>4918.8829999999998</v>
          </cell>
          <cell r="I22">
            <v>5175.2290000000003</v>
          </cell>
          <cell r="J22">
            <v>5553.0739999999996</v>
          </cell>
          <cell r="K22">
            <v>6022.7219999999998</v>
          </cell>
          <cell r="L22">
            <v>6588.2120000000004</v>
          </cell>
          <cell r="M22">
            <v>7205.0770000000002</v>
          </cell>
          <cell r="N22">
            <v>7796.3379999999997</v>
          </cell>
          <cell r="O22">
            <v>7659.509</v>
          </cell>
          <cell r="P22">
            <v>7816.107</v>
          </cell>
          <cell r="Q22">
            <v>8133.0039999999999</v>
          </cell>
          <cell r="R22">
            <v>8250.6219999999994</v>
          </cell>
          <cell r="S22">
            <v>8472.4120000000003</v>
          </cell>
          <cell r="T22">
            <v>8827.7279999999992</v>
          </cell>
          <cell r="U22">
            <v>9302.0889999999999</v>
          </cell>
          <cell r="V22">
            <v>9805.8989999999994</v>
          </cell>
          <cell r="W22">
            <v>10372.459000000001</v>
          </cell>
          <cell r="X22">
            <v>2010</v>
          </cell>
        </row>
        <row r="23">
          <cell r="A23" t="str">
            <v>Botswana</v>
          </cell>
          <cell r="B23" t="str">
            <v>Gross domestic product based on purchasing-power-parity (PPP) per capita GDP</v>
          </cell>
          <cell r="C23" t="str">
            <v>Current international dollar</v>
          </cell>
          <cell r="D23" t="str">
            <v>Units</v>
          </cell>
          <cell r="E23" t="str">
            <v>See notes for:  Gross domestic product, current prices (National currency) Population (Persons).</v>
          </cell>
          <cell r="F23">
            <v>8840.23</v>
          </cell>
          <cell r="G23">
            <v>9251.125</v>
          </cell>
          <cell r="H23">
            <v>10127.486000000001</v>
          </cell>
          <cell r="I23">
            <v>10868.828</v>
          </cell>
          <cell r="J23">
            <v>12269.865</v>
          </cell>
          <cell r="K23">
            <v>12513.13</v>
          </cell>
          <cell r="L23">
            <v>13471.556</v>
          </cell>
          <cell r="M23">
            <v>14343.671</v>
          </cell>
          <cell r="N23">
            <v>14920.267</v>
          </cell>
          <cell r="O23">
            <v>14165.632</v>
          </cell>
          <cell r="P23">
            <v>15179.74</v>
          </cell>
          <cell r="Q23">
            <v>16029.808999999999</v>
          </cell>
          <cell r="R23">
            <v>16578.594000000001</v>
          </cell>
          <cell r="S23">
            <v>17390.75</v>
          </cell>
          <cell r="T23">
            <v>18212.391</v>
          </cell>
          <cell r="U23">
            <v>19114.367999999999</v>
          </cell>
          <cell r="V23">
            <v>20071.237000000001</v>
          </cell>
          <cell r="W23">
            <v>21085.941999999999</v>
          </cell>
          <cell r="X23">
            <v>2008</v>
          </cell>
        </row>
        <row r="24">
          <cell r="A24" t="str">
            <v>Brazil</v>
          </cell>
          <cell r="B24" t="str">
            <v>Gross domestic product based on purchasing-power-parity (PPP) per capita GDP</v>
          </cell>
          <cell r="C24" t="str">
            <v>Current international dollar</v>
          </cell>
          <cell r="D24" t="str">
            <v>Units</v>
          </cell>
          <cell r="E24" t="str">
            <v>See notes for:  Gross domestic product, current prices (National currency) Population (Persons).</v>
          </cell>
          <cell r="F24">
            <v>7207.0119999999997</v>
          </cell>
          <cell r="G24">
            <v>7357.5780000000004</v>
          </cell>
          <cell r="H24">
            <v>7563.4979999999996</v>
          </cell>
          <cell r="I24">
            <v>7697.8959999999997</v>
          </cell>
          <cell r="J24">
            <v>8231.3320000000003</v>
          </cell>
          <cell r="K24">
            <v>8603.3649999999998</v>
          </cell>
          <cell r="L24">
            <v>9164</v>
          </cell>
          <cell r="M24">
            <v>9893.92</v>
          </cell>
          <cell r="N24">
            <v>10525.578</v>
          </cell>
          <cell r="O24">
            <v>10498.316999999999</v>
          </cell>
          <cell r="P24">
            <v>11314.484</v>
          </cell>
          <cell r="Q24">
            <v>11769.411</v>
          </cell>
          <cell r="R24">
            <v>12181.341</v>
          </cell>
          <cell r="S24">
            <v>12779.887000000001</v>
          </cell>
          <cell r="T24">
            <v>13389.514999999999</v>
          </cell>
          <cell r="U24">
            <v>14049.502</v>
          </cell>
          <cell r="V24">
            <v>14737.906000000001</v>
          </cell>
          <cell r="W24">
            <v>15509.91</v>
          </cell>
          <cell r="X24">
            <v>2010</v>
          </cell>
        </row>
        <row r="25">
          <cell r="A25" t="str">
            <v>Brunei Darussalam</v>
          </cell>
          <cell r="B25" t="str">
            <v>Gross domestic product based on purchasing-power-parity (PPP) per capita GDP</v>
          </cell>
          <cell r="C25" t="str">
            <v>Current international dollar</v>
          </cell>
          <cell r="D25" t="str">
            <v>Units</v>
          </cell>
          <cell r="E25" t="str">
            <v>See notes for:  Gross domestic product, current prices (National currency) Population (Persons).</v>
          </cell>
          <cell r="F25">
            <v>43320.173999999999</v>
          </cell>
          <cell r="G25">
            <v>44415.099000000002</v>
          </cell>
          <cell r="H25">
            <v>45335.021000000001</v>
          </cell>
          <cell r="I25">
            <v>46896.557999999997</v>
          </cell>
          <cell r="J25">
            <v>47126.415000000001</v>
          </cell>
          <cell r="K25">
            <v>47465.343000000001</v>
          </cell>
          <cell r="L25">
            <v>49430.815000000002</v>
          </cell>
          <cell r="M25">
            <v>50028.887000000002</v>
          </cell>
          <cell r="N25">
            <v>49139.387000000002</v>
          </cell>
          <cell r="O25">
            <v>47796.521000000001</v>
          </cell>
          <cell r="P25">
            <v>48621.411999999997</v>
          </cell>
          <cell r="Q25">
            <v>49384.398999999998</v>
          </cell>
          <cell r="R25">
            <v>50440.03</v>
          </cell>
          <cell r="S25">
            <v>50959.42</v>
          </cell>
          <cell r="T25">
            <v>53111.004999999997</v>
          </cell>
          <cell r="U25">
            <v>54536.849000000002</v>
          </cell>
          <cell r="V25">
            <v>56428.055999999997</v>
          </cell>
          <cell r="W25">
            <v>58276.919000000002</v>
          </cell>
          <cell r="X25">
            <v>2010</v>
          </cell>
        </row>
        <row r="26">
          <cell r="A26" t="str">
            <v>Bulgaria</v>
          </cell>
          <cell r="B26" t="str">
            <v>Gross domestic product based on purchasing-power-parity (PPP) per capita GDP</v>
          </cell>
          <cell r="C26" t="str">
            <v>Current international dollar</v>
          </cell>
          <cell r="D26" t="str">
            <v>Units</v>
          </cell>
          <cell r="E26" t="str">
            <v>See notes for:  Gross domestic product, current prices (National currency) Population (Persons).</v>
          </cell>
          <cell r="F26">
            <v>6269.2160000000003</v>
          </cell>
          <cell r="G26">
            <v>6895.6480000000001</v>
          </cell>
          <cell r="H26">
            <v>7375.4470000000001</v>
          </cell>
          <cell r="I26">
            <v>7990.5240000000003</v>
          </cell>
          <cell r="J26">
            <v>8718.6239999999998</v>
          </cell>
          <cell r="K26">
            <v>9940.8169999999991</v>
          </cell>
          <cell r="L26">
            <v>10986.32</v>
          </cell>
          <cell r="M26">
            <v>12095.575999999999</v>
          </cell>
          <cell r="N26">
            <v>13187.386</v>
          </cell>
          <cell r="O26">
            <v>12668.075999999999</v>
          </cell>
          <cell r="P26">
            <v>12965.109</v>
          </cell>
          <cell r="Q26">
            <v>13597.403</v>
          </cell>
          <cell r="R26">
            <v>14020.602000000001</v>
          </cell>
          <cell r="S26">
            <v>14590.388999999999</v>
          </cell>
          <cell r="T26">
            <v>15327.786</v>
          </cell>
          <cell r="U26">
            <v>16280.148999999999</v>
          </cell>
          <cell r="V26">
            <v>17460.852999999999</v>
          </cell>
          <cell r="W26">
            <v>18787.438999999998</v>
          </cell>
          <cell r="X26">
            <v>2010</v>
          </cell>
        </row>
        <row r="27">
          <cell r="A27" t="str">
            <v>Burkina Faso</v>
          </cell>
          <cell r="B27" t="str">
            <v>Gross domestic product based on purchasing-power-parity (PPP) per capita GDP</v>
          </cell>
          <cell r="C27" t="str">
            <v>Current international dollar</v>
          </cell>
          <cell r="D27" t="str">
            <v>Units</v>
          </cell>
          <cell r="E27" t="str">
            <v>See notes for:  Gross domestic product, current prices (National currency) Population (Persons).</v>
          </cell>
          <cell r="F27">
            <v>886.49800000000005</v>
          </cell>
          <cell r="G27">
            <v>937.16</v>
          </cell>
          <cell r="H27">
            <v>962.59199999999998</v>
          </cell>
          <cell r="I27">
            <v>1025.7919999999999</v>
          </cell>
          <cell r="J27">
            <v>1000.188</v>
          </cell>
          <cell r="K27">
            <v>1097.4549999999999</v>
          </cell>
          <cell r="L27">
            <v>1168.211</v>
          </cell>
          <cell r="M27">
            <v>1216.8</v>
          </cell>
          <cell r="N27">
            <v>1278.952</v>
          </cell>
          <cell r="O27">
            <v>1303.402</v>
          </cell>
          <cell r="P27">
            <v>1390.9580000000001</v>
          </cell>
          <cell r="Q27">
            <v>1466.143</v>
          </cell>
          <cell r="R27">
            <v>1524.0630000000001</v>
          </cell>
          <cell r="S27">
            <v>1608.6110000000001</v>
          </cell>
          <cell r="T27">
            <v>1703.6659999999999</v>
          </cell>
          <cell r="U27">
            <v>1806.2260000000001</v>
          </cell>
          <cell r="V27">
            <v>1919.0920000000001</v>
          </cell>
          <cell r="W27">
            <v>2045.588</v>
          </cell>
          <cell r="X27">
            <v>2010</v>
          </cell>
        </row>
        <row r="28">
          <cell r="A28" t="str">
            <v>Burundi</v>
          </cell>
          <cell r="B28" t="str">
            <v>Gross domestic product based on purchasing-power-parity (PPP) per capita GDP</v>
          </cell>
          <cell r="C28" t="str">
            <v>Current international dollar</v>
          </cell>
          <cell r="D28" t="str">
            <v>Units</v>
          </cell>
          <cell r="E28" t="str">
            <v>See notes for:  Gross domestic product, current prices (National currency) Population (Persons).</v>
          </cell>
          <cell r="F28">
            <v>407.10899999999998</v>
          </cell>
          <cell r="G28">
            <v>402.92500000000001</v>
          </cell>
          <cell r="H28">
            <v>404.11700000000002</v>
          </cell>
          <cell r="I28">
            <v>411.06</v>
          </cell>
          <cell r="J28">
            <v>453.08300000000003</v>
          </cell>
          <cell r="K28">
            <v>470.358</v>
          </cell>
          <cell r="L28">
            <v>501.66800000000001</v>
          </cell>
          <cell r="M28">
            <v>530.32399999999996</v>
          </cell>
          <cell r="N28">
            <v>558.28499999999997</v>
          </cell>
          <cell r="O28">
            <v>572.298</v>
          </cell>
          <cell r="P28">
            <v>589.02200000000005</v>
          </cell>
          <cell r="Q28">
            <v>614.52</v>
          </cell>
          <cell r="R28">
            <v>639.51</v>
          </cell>
          <cell r="S28">
            <v>668.45500000000004</v>
          </cell>
          <cell r="T28">
            <v>704.697</v>
          </cell>
          <cell r="U28">
            <v>742.46199999999999</v>
          </cell>
          <cell r="V28">
            <v>783.34199999999998</v>
          </cell>
          <cell r="W28">
            <v>830.22799999999995</v>
          </cell>
          <cell r="X28">
            <v>0</v>
          </cell>
        </row>
        <row r="29">
          <cell r="A29" t="str">
            <v>Cambodia</v>
          </cell>
          <cell r="B29" t="str">
            <v>Gross domestic product based on purchasing-power-parity (PPP) per capita GDP</v>
          </cell>
          <cell r="C29" t="str">
            <v>Current international dollar</v>
          </cell>
          <cell r="D29" t="str">
            <v>Units</v>
          </cell>
          <cell r="E29" t="str">
            <v>See notes for:  Gross domestic product, current prices (National currency) Population (Persons).</v>
          </cell>
          <cell r="F29">
            <v>907.827</v>
          </cell>
          <cell r="G29">
            <v>987.72299999999996</v>
          </cell>
          <cell r="H29">
            <v>1052.194</v>
          </cell>
          <cell r="I29">
            <v>1146.2539999999999</v>
          </cell>
          <cell r="J29">
            <v>1270.194</v>
          </cell>
          <cell r="K29">
            <v>1456.7</v>
          </cell>
          <cell r="L29">
            <v>1626.348</v>
          </cell>
          <cell r="M29">
            <v>1823.752</v>
          </cell>
          <cell r="N29">
            <v>1956.415</v>
          </cell>
          <cell r="O29">
            <v>1946.2719999999999</v>
          </cell>
          <cell r="P29">
            <v>2065.373</v>
          </cell>
          <cell r="Q29">
            <v>2215.6909999999998</v>
          </cell>
          <cell r="R29">
            <v>2360.6930000000002</v>
          </cell>
          <cell r="S29">
            <v>2524.4009999999998</v>
          </cell>
          <cell r="T29">
            <v>2711.692</v>
          </cell>
          <cell r="U29">
            <v>2934.7579999999998</v>
          </cell>
          <cell r="V29">
            <v>3180.2730000000001</v>
          </cell>
          <cell r="W29">
            <v>3457.06</v>
          </cell>
          <cell r="X29">
            <v>2008</v>
          </cell>
        </row>
        <row r="30">
          <cell r="A30" t="str">
            <v>Cameroon</v>
          </cell>
          <cell r="B30" t="str">
            <v>Gross domestic product based on purchasing-power-parity (PPP) per capita GDP</v>
          </cell>
          <cell r="C30" t="str">
            <v>Current international dollar</v>
          </cell>
          <cell r="D30" t="str">
            <v>Units</v>
          </cell>
          <cell r="E30" t="str">
            <v>See notes for:  Gross domestic product, current prices (National currency) Population (Persons).</v>
          </cell>
          <cell r="F30">
            <v>1723.644</v>
          </cell>
          <cell r="G30">
            <v>1791.9860000000001</v>
          </cell>
          <cell r="H30">
            <v>1816.98</v>
          </cell>
          <cell r="I30">
            <v>1877.405</v>
          </cell>
          <cell r="J30">
            <v>1943.5709999999999</v>
          </cell>
          <cell r="K30">
            <v>1953.664</v>
          </cell>
          <cell r="L30">
            <v>2025.0740000000001</v>
          </cell>
          <cell r="M30">
            <v>2095.6610000000001</v>
          </cell>
          <cell r="N30">
            <v>2137.0880000000002</v>
          </cell>
          <cell r="O30">
            <v>2142.3110000000001</v>
          </cell>
          <cell r="P30">
            <v>2175.9920000000002</v>
          </cell>
          <cell r="Q30">
            <v>2257.125</v>
          </cell>
          <cell r="R30">
            <v>2321.73</v>
          </cell>
          <cell r="S30">
            <v>2402.7979999999998</v>
          </cell>
          <cell r="T30">
            <v>2490.6219999999998</v>
          </cell>
          <cell r="U30">
            <v>2587.3960000000002</v>
          </cell>
          <cell r="V30">
            <v>2693.384</v>
          </cell>
          <cell r="W30">
            <v>2812.7330000000002</v>
          </cell>
          <cell r="X30">
            <v>2010</v>
          </cell>
        </row>
        <row r="31">
          <cell r="A31" t="str">
            <v>Canada</v>
          </cell>
          <cell r="B31" t="str">
            <v>Gross domestic product based on purchasing-power-parity (PPP) per capita GDP</v>
          </cell>
          <cell r="C31" t="str">
            <v>Current international dollar</v>
          </cell>
          <cell r="D31" t="str">
            <v>Units</v>
          </cell>
          <cell r="E31" t="str">
            <v>See notes for:  Gross domestic product, current prices (National currency) Population (Persons).</v>
          </cell>
          <cell r="F31">
            <v>28992.749</v>
          </cell>
          <cell r="G31">
            <v>29861.506000000001</v>
          </cell>
          <cell r="H31">
            <v>30897.993999999999</v>
          </cell>
          <cell r="I31">
            <v>31842.829000000002</v>
          </cell>
          <cell r="J31">
            <v>33409.034</v>
          </cell>
          <cell r="K31">
            <v>35150.175999999999</v>
          </cell>
          <cell r="L31">
            <v>36933.864000000001</v>
          </cell>
          <cell r="M31">
            <v>38427.474999999999</v>
          </cell>
          <cell r="N31">
            <v>39095.497000000003</v>
          </cell>
          <cell r="O31">
            <v>37946.413</v>
          </cell>
          <cell r="P31">
            <v>39154.328000000001</v>
          </cell>
          <cell r="Q31">
            <v>40541.093000000001</v>
          </cell>
          <cell r="R31">
            <v>41335.055</v>
          </cell>
          <cell r="S31">
            <v>42270.392</v>
          </cell>
          <cell r="T31">
            <v>43329.103000000003</v>
          </cell>
          <cell r="U31">
            <v>44583.779000000002</v>
          </cell>
          <cell r="V31">
            <v>45878.319000000003</v>
          </cell>
          <cell r="W31">
            <v>47321.9</v>
          </cell>
          <cell r="X31">
            <v>2011</v>
          </cell>
        </row>
        <row r="32">
          <cell r="A32" t="str">
            <v>Cape Verde</v>
          </cell>
          <cell r="B32" t="str">
            <v>Gross domestic product based on purchasing-power-parity (PPP) per capita GDP</v>
          </cell>
          <cell r="C32" t="str">
            <v>Current international dollar</v>
          </cell>
          <cell r="D32" t="str">
            <v>Units</v>
          </cell>
          <cell r="E32" t="str">
            <v>See notes for:  Gross domestic product, current prices (National currency) Population (Persons).</v>
          </cell>
          <cell r="F32">
            <v>2029.124</v>
          </cell>
          <cell r="G32">
            <v>2174.5100000000002</v>
          </cell>
          <cell r="H32">
            <v>2284.942</v>
          </cell>
          <cell r="I32">
            <v>2401.4070000000002</v>
          </cell>
          <cell r="J32">
            <v>2357.3380000000002</v>
          </cell>
          <cell r="K32">
            <v>2602.59</v>
          </cell>
          <cell r="L32">
            <v>2915.076</v>
          </cell>
          <cell r="M32">
            <v>3212.3209999999999</v>
          </cell>
          <cell r="N32">
            <v>3438.4360000000001</v>
          </cell>
          <cell r="O32">
            <v>3554.3009999999999</v>
          </cell>
          <cell r="P32">
            <v>3730.2939999999999</v>
          </cell>
          <cell r="Q32">
            <v>3947.2649999999999</v>
          </cell>
          <cell r="R32">
            <v>4112.2560000000003</v>
          </cell>
          <cell r="S32">
            <v>4298.5619999999999</v>
          </cell>
          <cell r="T32">
            <v>4497.884</v>
          </cell>
          <cell r="U32">
            <v>4719.942</v>
          </cell>
          <cell r="V32">
            <v>4967.0969999999998</v>
          </cell>
          <cell r="W32">
            <v>5245.2359999999999</v>
          </cell>
          <cell r="X32">
            <v>2007</v>
          </cell>
        </row>
        <row r="33">
          <cell r="A33" t="str">
            <v>Central African Republic</v>
          </cell>
          <cell r="B33" t="str">
            <v>Gross domestic product based on purchasing-power-parity (PPP) per capita GDP</v>
          </cell>
          <cell r="C33" t="str">
            <v>Current international dollar</v>
          </cell>
          <cell r="D33" t="str">
            <v>Units</v>
          </cell>
          <cell r="E33" t="str">
            <v>See notes for:  Gross domestic product, current prices (National currency) Population (Persons).</v>
          </cell>
          <cell r="F33">
            <v>650.93799999999999</v>
          </cell>
          <cell r="G33">
            <v>656.51099999999997</v>
          </cell>
          <cell r="H33">
            <v>650.13499999999999</v>
          </cell>
          <cell r="I33">
            <v>604.58500000000004</v>
          </cell>
          <cell r="J33">
            <v>627.745</v>
          </cell>
          <cell r="K33">
            <v>657.923</v>
          </cell>
          <cell r="L33">
            <v>691.16800000000001</v>
          </cell>
          <cell r="M33">
            <v>723.07600000000002</v>
          </cell>
          <cell r="N33">
            <v>739.11300000000006</v>
          </cell>
          <cell r="O33">
            <v>732.66600000000005</v>
          </cell>
          <cell r="P33">
            <v>746.88499999999999</v>
          </cell>
          <cell r="Q33">
            <v>767.61500000000001</v>
          </cell>
          <cell r="R33">
            <v>789.20899999999995</v>
          </cell>
          <cell r="S33">
            <v>814.68399999999997</v>
          </cell>
          <cell r="T33">
            <v>853.88900000000001</v>
          </cell>
          <cell r="U33">
            <v>892.06899999999996</v>
          </cell>
          <cell r="V33">
            <v>934.41200000000003</v>
          </cell>
          <cell r="W33">
            <v>982.17700000000002</v>
          </cell>
          <cell r="X33">
            <v>2004</v>
          </cell>
        </row>
        <row r="34">
          <cell r="A34" t="str">
            <v>Chad</v>
          </cell>
          <cell r="B34" t="str">
            <v>Gross domestic product based on purchasing-power-parity (PPP) per capita GDP</v>
          </cell>
          <cell r="C34" t="str">
            <v>Current international dollar</v>
          </cell>
          <cell r="D34" t="str">
            <v>Units</v>
          </cell>
          <cell r="E34" t="str">
            <v>See notes for:  Gross domestic product, current prices (National currency) Population (Persons).</v>
          </cell>
          <cell r="F34">
            <v>886.62699999999995</v>
          </cell>
          <cell r="G34">
            <v>987.67</v>
          </cell>
          <cell r="H34">
            <v>1062.327</v>
          </cell>
          <cell r="I34">
            <v>1136.7809999999999</v>
          </cell>
          <cell r="J34">
            <v>1513.365</v>
          </cell>
          <cell r="K34">
            <v>1648.4349999999999</v>
          </cell>
          <cell r="L34">
            <v>1662.721</v>
          </cell>
          <cell r="M34">
            <v>1672.277</v>
          </cell>
          <cell r="N34">
            <v>1695.2239999999999</v>
          </cell>
          <cell r="O34">
            <v>1651.248</v>
          </cell>
          <cell r="P34">
            <v>1841.8820000000001</v>
          </cell>
          <cell r="Q34">
            <v>1865.12</v>
          </cell>
          <cell r="R34">
            <v>1969.9069999999999</v>
          </cell>
          <cell r="S34">
            <v>1953.7170000000001</v>
          </cell>
          <cell r="T34">
            <v>1996.3679999999999</v>
          </cell>
          <cell r="U34">
            <v>2044.33</v>
          </cell>
          <cell r="V34">
            <v>2089.2469999999998</v>
          </cell>
          <cell r="W34">
            <v>2126.826</v>
          </cell>
          <cell r="X34">
            <v>2004</v>
          </cell>
        </row>
        <row r="35">
          <cell r="A35" t="str">
            <v>Chile</v>
          </cell>
          <cell r="B35" t="str">
            <v>Gross domestic product based on purchasing-power-parity (PPP) per capita GDP</v>
          </cell>
          <cell r="C35" t="str">
            <v>Current international dollar</v>
          </cell>
          <cell r="D35" t="str">
            <v>Units</v>
          </cell>
          <cell r="E35" t="str">
            <v>See notes for:  Gross domestic product, current prices (National currency) Population (Persons).</v>
          </cell>
          <cell r="F35">
            <v>9854.5049999999992</v>
          </cell>
          <cell r="G35">
            <v>10285.022000000001</v>
          </cell>
          <cell r="H35">
            <v>10550.132</v>
          </cell>
          <cell r="I35">
            <v>11024.101000000001</v>
          </cell>
          <cell r="J35">
            <v>11897.550999999999</v>
          </cell>
          <cell r="K35">
            <v>12740.965</v>
          </cell>
          <cell r="L35">
            <v>13758.861000000001</v>
          </cell>
          <cell r="M35">
            <v>14742.36</v>
          </cell>
          <cell r="N35">
            <v>15373.177</v>
          </cell>
          <cell r="O35">
            <v>15189.263000000001</v>
          </cell>
          <cell r="P35">
            <v>16111.834999999999</v>
          </cell>
          <cell r="Q35">
            <v>17221.688999999998</v>
          </cell>
          <cell r="R35">
            <v>17974.196</v>
          </cell>
          <cell r="S35">
            <v>18843.937000000002</v>
          </cell>
          <cell r="T35">
            <v>19804.528999999999</v>
          </cell>
          <cell r="U35">
            <v>20844.449000000001</v>
          </cell>
          <cell r="V35">
            <v>21941.61</v>
          </cell>
          <cell r="W35">
            <v>23170.831999999999</v>
          </cell>
          <cell r="X35">
            <v>2009</v>
          </cell>
        </row>
        <row r="36">
          <cell r="A36" t="str">
            <v>China</v>
          </cell>
          <cell r="B36" t="str">
            <v>Gross domestic product based on purchasing-power-parity (PPP) per capita GDP</v>
          </cell>
          <cell r="C36" t="str">
            <v>Current international dollar</v>
          </cell>
          <cell r="D36" t="str">
            <v>Units</v>
          </cell>
          <cell r="E36" t="str">
            <v>See notes for:  Gross domestic product, current prices (National currency) Population (Persons).</v>
          </cell>
          <cell r="F36">
            <v>2378.7429999999999</v>
          </cell>
          <cell r="G36">
            <v>2616.154</v>
          </cell>
          <cell r="H36">
            <v>2881.3130000000001</v>
          </cell>
          <cell r="I36">
            <v>3217.4560000000001</v>
          </cell>
          <cell r="J36">
            <v>3614.1039999999998</v>
          </cell>
          <cell r="K36">
            <v>4102.4949999999999</v>
          </cell>
          <cell r="L36">
            <v>4746.7950000000001</v>
          </cell>
          <cell r="M36">
            <v>5547.5479999999998</v>
          </cell>
          <cell r="N36">
            <v>6185.4229999999998</v>
          </cell>
          <cell r="O36">
            <v>6792.2749999999996</v>
          </cell>
          <cell r="P36">
            <v>7550.4769999999999</v>
          </cell>
          <cell r="Q36">
            <v>8382.0139999999992</v>
          </cell>
          <cell r="R36">
            <v>9142.6679999999997</v>
          </cell>
          <cell r="S36">
            <v>10046.514999999999</v>
          </cell>
          <cell r="T36">
            <v>11030.144</v>
          </cell>
          <cell r="U36">
            <v>12121.206</v>
          </cell>
          <cell r="V36">
            <v>13304.825000000001</v>
          </cell>
          <cell r="W36">
            <v>14640.038</v>
          </cell>
          <cell r="X36">
            <v>2011</v>
          </cell>
        </row>
        <row r="37">
          <cell r="A37" t="str">
            <v>Colombia</v>
          </cell>
          <cell r="B37" t="str">
            <v>Gross domestic product based on purchasing-power-parity (PPP) per capita GDP</v>
          </cell>
          <cell r="C37" t="str">
            <v>Current international dollar</v>
          </cell>
          <cell r="D37" t="str">
            <v>Units</v>
          </cell>
          <cell r="E37" t="str">
            <v>See notes for:  Gross domestic product, current prices (National currency) Population (Persons).</v>
          </cell>
          <cell r="F37">
            <v>5855.0770000000002</v>
          </cell>
          <cell r="G37">
            <v>6009.6580000000004</v>
          </cell>
          <cell r="H37">
            <v>6180.9409999999998</v>
          </cell>
          <cell r="I37">
            <v>6476.7160000000003</v>
          </cell>
          <cell r="J37">
            <v>6897.6120000000001</v>
          </cell>
          <cell r="K37">
            <v>7339.5219999999999</v>
          </cell>
          <cell r="L37">
            <v>7987.8810000000003</v>
          </cell>
          <cell r="M37">
            <v>8682.7070000000003</v>
          </cell>
          <cell r="N37">
            <v>9081.6849999999995</v>
          </cell>
          <cell r="O37">
            <v>9219.6779999999999</v>
          </cell>
          <cell r="P37">
            <v>9585.2150000000001</v>
          </cell>
          <cell r="Q37">
            <v>10248.589</v>
          </cell>
          <cell r="R37">
            <v>10742.401</v>
          </cell>
          <cell r="S37">
            <v>11254.300999999999</v>
          </cell>
          <cell r="T37">
            <v>11792.017</v>
          </cell>
          <cell r="U37">
            <v>12371.108</v>
          </cell>
          <cell r="V37">
            <v>12981.545</v>
          </cell>
          <cell r="W37">
            <v>13666.666999999999</v>
          </cell>
          <cell r="X37">
            <v>2009</v>
          </cell>
        </row>
        <row r="38">
          <cell r="A38" t="str">
            <v>Comoros</v>
          </cell>
          <cell r="B38" t="str">
            <v>Gross domestic product based on purchasing-power-parity (PPP) per capita GDP</v>
          </cell>
          <cell r="C38" t="str">
            <v>Current international dollar</v>
          </cell>
          <cell r="D38" t="str">
            <v>Units</v>
          </cell>
          <cell r="E38" t="str">
            <v>See notes for:  Gross domestic product, current prices (National currency) Population (Persons).</v>
          </cell>
          <cell r="F38">
            <v>973.86900000000003</v>
          </cell>
          <cell r="G38">
            <v>1007.572</v>
          </cell>
          <cell r="H38">
            <v>1044.133</v>
          </cell>
          <cell r="I38">
            <v>1069.683</v>
          </cell>
          <cell r="J38">
            <v>1072.598</v>
          </cell>
          <cell r="K38">
            <v>1128.002</v>
          </cell>
          <cell r="L38">
            <v>1154.6610000000001</v>
          </cell>
          <cell r="M38">
            <v>1169.4469999999999</v>
          </cell>
          <cell r="N38">
            <v>1182.21</v>
          </cell>
          <cell r="O38">
            <v>1191.2950000000001</v>
          </cell>
          <cell r="P38">
            <v>1204.434</v>
          </cell>
          <cell r="Q38">
            <v>1231.672</v>
          </cell>
          <cell r="R38">
            <v>1251.73</v>
          </cell>
          <cell r="S38">
            <v>1294.336</v>
          </cell>
          <cell r="T38">
            <v>1338.001</v>
          </cell>
          <cell r="U38">
            <v>1384.373</v>
          </cell>
          <cell r="V38">
            <v>1432.5329999999999</v>
          </cell>
          <cell r="W38">
            <v>1487.14</v>
          </cell>
          <cell r="X38">
            <v>2003</v>
          </cell>
        </row>
        <row r="39">
          <cell r="A39" t="str">
            <v>Democratic Republic of Congo</v>
          </cell>
          <cell r="B39" t="str">
            <v>Gross domestic product based on purchasing-power-parity (PPP) per capita GDP</v>
          </cell>
          <cell r="C39" t="str">
            <v>Current international dollar</v>
          </cell>
          <cell r="D39" t="str">
            <v>Units</v>
          </cell>
          <cell r="E39" t="str">
            <v>See notes for:  Gross domestic product, current prices (National currency) Population (Persons).</v>
          </cell>
          <cell r="F39">
            <v>213.19800000000001</v>
          </cell>
          <cell r="G39">
            <v>213.43799999999999</v>
          </cell>
          <cell r="H39">
            <v>217.88</v>
          </cell>
          <cell r="I39">
            <v>228.49100000000001</v>
          </cell>
          <cell r="J39">
            <v>242.749</v>
          </cell>
          <cell r="K39">
            <v>261.69400000000002</v>
          </cell>
          <cell r="L39">
            <v>276.92</v>
          </cell>
          <cell r="M39">
            <v>293.96800000000002</v>
          </cell>
          <cell r="N39">
            <v>309.69200000000001</v>
          </cell>
          <cell r="O39">
            <v>312.45699999999999</v>
          </cell>
          <cell r="P39">
            <v>328.346</v>
          </cell>
          <cell r="Q39">
            <v>348.09800000000001</v>
          </cell>
          <cell r="R39">
            <v>364.47500000000002</v>
          </cell>
          <cell r="S39">
            <v>383.40800000000002</v>
          </cell>
          <cell r="T39">
            <v>404.77699999999999</v>
          </cell>
          <cell r="U39">
            <v>427.1</v>
          </cell>
          <cell r="V39">
            <v>448.38</v>
          </cell>
          <cell r="W39">
            <v>468.91500000000002</v>
          </cell>
          <cell r="X39">
            <v>1983</v>
          </cell>
        </row>
        <row r="40">
          <cell r="A40" t="str">
            <v>Republic of Congo</v>
          </cell>
          <cell r="B40" t="str">
            <v>Gross domestic product based on purchasing-power-parity (PPP) per capita GDP</v>
          </cell>
          <cell r="C40" t="str">
            <v>Current international dollar</v>
          </cell>
          <cell r="D40" t="str">
            <v>Units</v>
          </cell>
          <cell r="E40" t="str">
            <v>See notes for:  Gross domestic product, current prices (National currency) Population (Persons).</v>
          </cell>
          <cell r="F40">
            <v>2889.9209999999998</v>
          </cell>
          <cell r="G40">
            <v>2981.1469999999999</v>
          </cell>
          <cell r="H40">
            <v>3078.93</v>
          </cell>
          <cell r="I40">
            <v>3079.9279999999999</v>
          </cell>
          <cell r="J40">
            <v>3472.8069999999998</v>
          </cell>
          <cell r="K40">
            <v>3566.1219999999998</v>
          </cell>
          <cell r="L40">
            <v>3800.7020000000002</v>
          </cell>
          <cell r="M40">
            <v>3740.6210000000001</v>
          </cell>
          <cell r="N40">
            <v>3922.88</v>
          </cell>
          <cell r="O40">
            <v>4140.2939999999999</v>
          </cell>
          <cell r="P40">
            <v>4426.1180000000004</v>
          </cell>
          <cell r="Q40">
            <v>4589.098</v>
          </cell>
          <cell r="R40">
            <v>4656.6670000000004</v>
          </cell>
          <cell r="S40">
            <v>4840.2520000000004</v>
          </cell>
          <cell r="T40">
            <v>5030.5110000000004</v>
          </cell>
          <cell r="U40">
            <v>5176.076</v>
          </cell>
          <cell r="V40">
            <v>5323.49</v>
          </cell>
          <cell r="W40">
            <v>5499.4669999999996</v>
          </cell>
          <cell r="X40">
            <v>2004</v>
          </cell>
        </row>
        <row r="41">
          <cell r="A41" t="str">
            <v>Costa Rica</v>
          </cell>
          <cell r="B41" t="str">
            <v>Gross domestic product based on purchasing-power-parity (PPP) per capita GDP</v>
          </cell>
          <cell r="C41" t="str">
            <v>Current international dollar</v>
          </cell>
          <cell r="D41" t="str">
            <v>Units</v>
          </cell>
          <cell r="E41" t="str">
            <v>See notes for:  Gross domestic product, current prices (National currency) Population (Persons).</v>
          </cell>
          <cell r="F41">
            <v>7140.027</v>
          </cell>
          <cell r="G41">
            <v>7197.567</v>
          </cell>
          <cell r="H41">
            <v>7354.7929999999997</v>
          </cell>
          <cell r="I41">
            <v>7812.7849999999999</v>
          </cell>
          <cell r="J41">
            <v>8181.7129999999997</v>
          </cell>
          <cell r="K41">
            <v>8739.0490000000009</v>
          </cell>
          <cell r="L41">
            <v>9615.902</v>
          </cell>
          <cell r="M41">
            <v>10465.550999999999</v>
          </cell>
          <cell r="N41">
            <v>10771.545</v>
          </cell>
          <cell r="O41">
            <v>10837.687</v>
          </cell>
          <cell r="P41">
            <v>11339.073</v>
          </cell>
          <cell r="Q41">
            <v>11927.454</v>
          </cell>
          <cell r="R41">
            <v>12424.647000000001</v>
          </cell>
          <cell r="S41">
            <v>12998.618</v>
          </cell>
          <cell r="T41">
            <v>13630.334000000001</v>
          </cell>
          <cell r="U41">
            <v>14313.546</v>
          </cell>
          <cell r="V41">
            <v>15033.689</v>
          </cell>
          <cell r="W41">
            <v>15840.867</v>
          </cell>
          <cell r="X41">
            <v>2010</v>
          </cell>
        </row>
        <row r="42">
          <cell r="A42" t="str">
            <v>Côte d'Ivoire</v>
          </cell>
          <cell r="B42" t="str">
            <v>Gross domestic product based on purchasing-power-parity (PPP) per capita GDP</v>
          </cell>
          <cell r="C42" t="str">
            <v>Current international dollar</v>
          </cell>
          <cell r="D42" t="str">
            <v>Units</v>
          </cell>
          <cell r="E42" t="str">
            <v>See notes for:  Gross domestic product, current prices (National currency) Population (Persons).</v>
          </cell>
          <cell r="F42">
            <v>1600.2670000000001</v>
          </cell>
          <cell r="G42">
            <v>1606.405</v>
          </cell>
          <cell r="H42">
            <v>1580.2819999999999</v>
          </cell>
          <cell r="I42">
            <v>1562.3430000000001</v>
          </cell>
          <cell r="J42">
            <v>1551.0319999999999</v>
          </cell>
          <cell r="K42">
            <v>1580.1590000000001</v>
          </cell>
          <cell r="L42">
            <v>1595.2570000000001</v>
          </cell>
          <cell r="M42">
            <v>1618.9939999999999</v>
          </cell>
          <cell r="N42">
            <v>1644.125</v>
          </cell>
          <cell r="O42">
            <v>1673.5719999999999</v>
          </cell>
          <cell r="P42">
            <v>1682.886</v>
          </cell>
          <cell r="Q42">
            <v>1589.83</v>
          </cell>
          <cell r="R42">
            <v>1690.404</v>
          </cell>
          <cell r="S42">
            <v>1769.421</v>
          </cell>
          <cell r="T42">
            <v>1857.1590000000001</v>
          </cell>
          <cell r="U42">
            <v>1953.7650000000001</v>
          </cell>
          <cell r="V42">
            <v>2057.6129999999998</v>
          </cell>
          <cell r="W42">
            <v>2172.9789999999998</v>
          </cell>
          <cell r="X42">
            <v>2009</v>
          </cell>
        </row>
        <row r="43">
          <cell r="A43" t="str">
            <v>Croatia</v>
          </cell>
          <cell r="B43" t="str">
            <v>Gross domestic product based on purchasing-power-parity (PPP) per capita GDP</v>
          </cell>
          <cell r="C43" t="str">
            <v>Current international dollar</v>
          </cell>
          <cell r="D43" t="str">
            <v>Units</v>
          </cell>
          <cell r="E43" t="str">
            <v>See notes for:  Gross domestic product, current prices (National currency) Population (Persons).</v>
          </cell>
          <cell r="F43">
            <v>11131.681</v>
          </cell>
          <cell r="G43">
            <v>11650.474</v>
          </cell>
          <cell r="H43">
            <v>12399.838</v>
          </cell>
          <cell r="I43">
            <v>13343.659</v>
          </cell>
          <cell r="J43">
            <v>14188.212</v>
          </cell>
          <cell r="K43">
            <v>15254.19</v>
          </cell>
          <cell r="L43">
            <v>16531.685000000001</v>
          </cell>
          <cell r="M43">
            <v>17888.253000000001</v>
          </cell>
          <cell r="N43">
            <v>18685.897000000001</v>
          </cell>
          <cell r="O43">
            <v>17775.805</v>
          </cell>
          <cell r="P43">
            <v>17818.611000000001</v>
          </cell>
          <cell r="Q43">
            <v>18191.682000000001</v>
          </cell>
          <cell r="R43">
            <v>18331.021000000001</v>
          </cell>
          <cell r="S43">
            <v>18785.988000000001</v>
          </cell>
          <cell r="T43">
            <v>19349.416000000001</v>
          </cell>
          <cell r="U43">
            <v>20053.292000000001</v>
          </cell>
          <cell r="V43">
            <v>20887.16</v>
          </cell>
          <cell r="W43">
            <v>21825.699000000001</v>
          </cell>
          <cell r="X43">
            <v>2010</v>
          </cell>
        </row>
        <row r="44">
          <cell r="A44" t="str">
            <v>Cyprus</v>
          </cell>
          <cell r="B44" t="str">
            <v>Gross domestic product based on purchasing-power-parity (PPP) per capita GDP</v>
          </cell>
          <cell r="C44" t="str">
            <v>Current international dollar</v>
          </cell>
          <cell r="D44" t="str">
            <v>Units</v>
          </cell>
          <cell r="E44" t="str">
            <v>See notes for:  Gross domestic product, current prices (National currency) Population (Persons).</v>
          </cell>
          <cell r="F44">
            <v>20183.377</v>
          </cell>
          <cell r="G44">
            <v>21252.731</v>
          </cell>
          <cell r="H44">
            <v>21806.78</v>
          </cell>
          <cell r="I44">
            <v>22376.848999999998</v>
          </cell>
          <cell r="J44">
            <v>23489.798999999999</v>
          </cell>
          <cell r="K44">
            <v>24705.81</v>
          </cell>
          <cell r="L44">
            <v>25959.896000000001</v>
          </cell>
          <cell r="M44">
            <v>27631.541000000001</v>
          </cell>
          <cell r="N44">
            <v>28864.973999999998</v>
          </cell>
          <cell r="O44">
            <v>28355.06</v>
          </cell>
          <cell r="P44">
            <v>28782.167000000001</v>
          </cell>
          <cell r="Q44">
            <v>29074.125</v>
          </cell>
          <cell r="R44">
            <v>28645.624</v>
          </cell>
          <cell r="S44">
            <v>28850.213</v>
          </cell>
          <cell r="T44">
            <v>29345.170999999998</v>
          </cell>
          <cell r="U44">
            <v>30099.73</v>
          </cell>
          <cell r="V44">
            <v>30946.492999999999</v>
          </cell>
          <cell r="W44">
            <v>32022.809000000001</v>
          </cell>
          <cell r="X44">
            <v>2010</v>
          </cell>
        </row>
        <row r="45">
          <cell r="A45" t="str">
            <v>Czech Republic</v>
          </cell>
          <cell r="B45" t="str">
            <v>Gross domestic product based on purchasing-power-parity (PPP) per capita GDP</v>
          </cell>
          <cell r="C45" t="str">
            <v>Current international dollar</v>
          </cell>
          <cell r="D45" t="str">
            <v>Units</v>
          </cell>
          <cell r="E45" t="str">
            <v>See notes for:  Gross domestic product, current prices (National currency) Population (Persons).</v>
          </cell>
          <cell r="F45">
            <v>15453.009</v>
          </cell>
          <cell r="G45">
            <v>16309.984</v>
          </cell>
          <cell r="H45">
            <v>17030</v>
          </cell>
          <cell r="I45">
            <v>18048.601999999999</v>
          </cell>
          <cell r="J45">
            <v>19475.751</v>
          </cell>
          <cell r="K45">
            <v>21179.530999999999</v>
          </cell>
          <cell r="L45">
            <v>23329.207999999999</v>
          </cell>
          <cell r="M45">
            <v>25293.788</v>
          </cell>
          <cell r="N45">
            <v>26414.798999999999</v>
          </cell>
          <cell r="O45">
            <v>25230.203000000001</v>
          </cell>
          <cell r="P45">
            <v>26121.681</v>
          </cell>
          <cell r="Q45">
            <v>27062.242999999999</v>
          </cell>
          <cell r="R45">
            <v>27380.561000000002</v>
          </cell>
          <cell r="S45">
            <v>28309.3</v>
          </cell>
          <cell r="T45">
            <v>29623.600999999999</v>
          </cell>
          <cell r="U45">
            <v>31141.434000000001</v>
          </cell>
          <cell r="V45">
            <v>32752.808000000001</v>
          </cell>
          <cell r="W45">
            <v>34531.360999999997</v>
          </cell>
          <cell r="X45">
            <v>2010</v>
          </cell>
        </row>
        <row r="46">
          <cell r="A46" t="str">
            <v>Denmark</v>
          </cell>
          <cell r="B46" t="str">
            <v>Gross domestic product based on purchasing-power-parity (PPP) per capita GDP</v>
          </cell>
          <cell r="C46" t="str">
            <v>Current international dollar</v>
          </cell>
          <cell r="D46" t="str">
            <v>Units</v>
          </cell>
          <cell r="E46" t="str">
            <v>See notes for:  Gross domestic product, current prices (National currency) Population (Persons).</v>
          </cell>
          <cell r="F46">
            <v>28405.678</v>
          </cell>
          <cell r="G46">
            <v>29147.348999999998</v>
          </cell>
          <cell r="H46">
            <v>29651.137999999999</v>
          </cell>
          <cell r="I46">
            <v>30305.330999999998</v>
          </cell>
          <cell r="J46">
            <v>31765.882000000001</v>
          </cell>
          <cell r="K46">
            <v>33527.735999999997</v>
          </cell>
          <cell r="L46">
            <v>35680.230000000003</v>
          </cell>
          <cell r="M46">
            <v>37162.396000000001</v>
          </cell>
          <cell r="N46">
            <v>37491.294999999998</v>
          </cell>
          <cell r="O46">
            <v>35445.879000000001</v>
          </cell>
          <cell r="P46">
            <v>36165.675999999999</v>
          </cell>
          <cell r="Q46">
            <v>37151.508000000002</v>
          </cell>
          <cell r="R46">
            <v>37713.417999999998</v>
          </cell>
          <cell r="S46">
            <v>38627.230000000003</v>
          </cell>
          <cell r="T46">
            <v>39801.417000000001</v>
          </cell>
          <cell r="U46">
            <v>41084.828999999998</v>
          </cell>
          <cell r="V46">
            <v>42371.199000000001</v>
          </cell>
          <cell r="W46">
            <v>43407.247000000003</v>
          </cell>
          <cell r="X46">
            <v>2011</v>
          </cell>
        </row>
        <row r="47">
          <cell r="A47" t="str">
            <v>Djibouti</v>
          </cell>
          <cell r="B47" t="str">
            <v>Gross domestic product based on purchasing-power-parity (PPP) per capita GDP</v>
          </cell>
          <cell r="C47" t="str">
            <v>Current international dollar</v>
          </cell>
          <cell r="D47" t="str">
            <v>Units</v>
          </cell>
          <cell r="E47" t="str">
            <v>See notes for:  Gross domestic product, current prices (National currency) Population (Persons).</v>
          </cell>
          <cell r="F47">
            <v>1733.4259999999999</v>
          </cell>
          <cell r="G47">
            <v>1771.34</v>
          </cell>
          <cell r="H47">
            <v>1811.57</v>
          </cell>
          <cell r="I47">
            <v>1876.3869999999999</v>
          </cell>
          <cell r="J47">
            <v>1955.5640000000001</v>
          </cell>
          <cell r="K47">
            <v>2041.72</v>
          </cell>
          <cell r="L47">
            <v>2155.34</v>
          </cell>
          <cell r="M47">
            <v>2273.6190000000001</v>
          </cell>
          <cell r="N47">
            <v>2399.3780000000002</v>
          </cell>
          <cell r="O47">
            <v>2484.2420000000002</v>
          </cell>
          <cell r="P47">
            <v>2537.0419999999999</v>
          </cell>
          <cell r="Q47">
            <v>2641.5390000000002</v>
          </cell>
          <cell r="R47">
            <v>2734.7719999999999</v>
          </cell>
          <cell r="S47">
            <v>2843.08</v>
          </cell>
          <cell r="T47">
            <v>2956.0529999999999</v>
          </cell>
          <cell r="U47">
            <v>3092.1489999999999</v>
          </cell>
          <cell r="V47">
            <v>3243.8989999999999</v>
          </cell>
          <cell r="W47">
            <v>3414.5239999999999</v>
          </cell>
          <cell r="X47">
            <v>0</v>
          </cell>
        </row>
        <row r="48">
          <cell r="A48" t="str">
            <v>Dominica</v>
          </cell>
          <cell r="B48" t="str">
            <v>Gross domestic product based on purchasing-power-parity (PPP) per capita GDP</v>
          </cell>
          <cell r="C48" t="str">
            <v>Current international dollar</v>
          </cell>
          <cell r="D48" t="str">
            <v>Units</v>
          </cell>
          <cell r="E48" t="str">
            <v>See notes for:  Gross domestic product, current prices (National currency) Population (Persons).</v>
          </cell>
          <cell r="F48">
            <v>8378.0630000000001</v>
          </cell>
          <cell r="G48">
            <v>8605.9210000000003</v>
          </cell>
          <cell r="H48">
            <v>8553.8009999999995</v>
          </cell>
          <cell r="I48">
            <v>9282.2099999999991</v>
          </cell>
          <cell r="J48">
            <v>10401.799000000001</v>
          </cell>
          <cell r="K48">
            <v>10445.522000000001</v>
          </cell>
          <cell r="L48">
            <v>11183.630999999999</v>
          </cell>
          <cell r="M48">
            <v>11962.49</v>
          </cell>
          <cell r="N48">
            <v>13187.297</v>
          </cell>
          <cell r="O48">
            <v>13237.485000000001</v>
          </cell>
          <cell r="P48">
            <v>13444.111000000001</v>
          </cell>
          <cell r="Q48">
            <v>13815.721</v>
          </cell>
          <cell r="R48">
            <v>14202.632</v>
          </cell>
          <cell r="S48">
            <v>14669.539000000001</v>
          </cell>
          <cell r="T48">
            <v>15213.71</v>
          </cell>
          <cell r="U48">
            <v>15813.516</v>
          </cell>
          <cell r="V48">
            <v>16369.844999999999</v>
          </cell>
          <cell r="W48">
            <v>17008.613000000001</v>
          </cell>
          <cell r="X48">
            <v>2010</v>
          </cell>
        </row>
        <row r="49">
          <cell r="A49" t="str">
            <v>Dominican Republic</v>
          </cell>
          <cell r="B49" t="str">
            <v>Gross domestic product based on purchasing-power-parity (PPP) per capita GDP</v>
          </cell>
          <cell r="C49" t="str">
            <v>Current international dollar</v>
          </cell>
          <cell r="D49" t="str">
            <v>Units</v>
          </cell>
          <cell r="E49" t="str">
            <v>See notes for:  Gross domestic product, current prices (National currency) Population (Persons).</v>
          </cell>
          <cell r="F49">
            <v>5374.9030000000002</v>
          </cell>
          <cell r="G49">
            <v>5496.9430000000002</v>
          </cell>
          <cell r="H49">
            <v>5804.924</v>
          </cell>
          <cell r="I49">
            <v>5807.5309999999999</v>
          </cell>
          <cell r="J49">
            <v>5685.9459999999999</v>
          </cell>
          <cell r="K49">
            <v>6196.692</v>
          </cell>
          <cell r="L49">
            <v>6954.5159999999996</v>
          </cell>
          <cell r="M49">
            <v>7625.6850000000004</v>
          </cell>
          <cell r="N49">
            <v>8059.5950000000003</v>
          </cell>
          <cell r="O49">
            <v>8275.4840000000004</v>
          </cell>
          <cell r="P49">
            <v>8859.6440000000002</v>
          </cell>
          <cell r="Q49">
            <v>9286.7240000000002</v>
          </cell>
          <cell r="R49">
            <v>9654.6720000000005</v>
          </cell>
          <cell r="S49">
            <v>10059.967000000001</v>
          </cell>
          <cell r="T49">
            <v>10528.902</v>
          </cell>
          <cell r="U49">
            <v>11033.657999999999</v>
          </cell>
          <cell r="V49">
            <v>11564.002</v>
          </cell>
          <cell r="W49">
            <v>12158.832</v>
          </cell>
          <cell r="X49">
            <v>2004</v>
          </cell>
        </row>
        <row r="50">
          <cell r="A50" t="str">
            <v>Ecuador</v>
          </cell>
          <cell r="B50" t="str">
            <v>Gross domestic product based on purchasing-power-parity (PPP) per capita GDP</v>
          </cell>
          <cell r="C50" t="str">
            <v>Current international dollar</v>
          </cell>
          <cell r="D50" t="str">
            <v>Units</v>
          </cell>
          <cell r="E50" t="str">
            <v>See notes for:  Gross domestic product, current prices (National currency) Population (Persons).</v>
          </cell>
          <cell r="F50">
            <v>4732.9369999999999</v>
          </cell>
          <cell r="G50">
            <v>4995.5200000000004</v>
          </cell>
          <cell r="H50">
            <v>5174.28</v>
          </cell>
          <cell r="I50">
            <v>5377.4690000000001</v>
          </cell>
          <cell r="J50">
            <v>5919.3059999999996</v>
          </cell>
          <cell r="K50">
            <v>6371.3990000000003</v>
          </cell>
          <cell r="L50">
            <v>6789.2060000000001</v>
          </cell>
          <cell r="M50">
            <v>7023.7619999999997</v>
          </cell>
          <cell r="N50">
            <v>7586.2790000000005</v>
          </cell>
          <cell r="O50">
            <v>7580.9709999999995</v>
          </cell>
          <cell r="P50">
            <v>7827.8249999999998</v>
          </cell>
          <cell r="Q50">
            <v>8492.4290000000001</v>
          </cell>
          <cell r="R50">
            <v>8854.0040000000008</v>
          </cell>
          <cell r="S50">
            <v>9201.848</v>
          </cell>
          <cell r="T50">
            <v>9544.5300000000007</v>
          </cell>
          <cell r="U50">
            <v>9896.3729999999996</v>
          </cell>
          <cell r="V50">
            <v>10251.405000000001</v>
          </cell>
          <cell r="W50">
            <v>10173.932000000001</v>
          </cell>
          <cell r="X50">
            <v>2010</v>
          </cell>
        </row>
        <row r="51">
          <cell r="A51" t="str">
            <v>Egypt</v>
          </cell>
          <cell r="B51" t="str">
            <v>Gross domestic product based on purchasing-power-parity (PPP) per capita GDP</v>
          </cell>
          <cell r="C51" t="str">
            <v>Current international dollar</v>
          </cell>
          <cell r="D51" t="str">
            <v>Units</v>
          </cell>
          <cell r="E51" t="str">
            <v>See notes for:  Gross domestic product, current prices (National currency) Population (Persons).</v>
          </cell>
          <cell r="F51">
            <v>3912.143</v>
          </cell>
          <cell r="G51">
            <v>4051.913</v>
          </cell>
          <cell r="H51">
            <v>4164.9970000000003</v>
          </cell>
          <cell r="I51">
            <v>4303.6210000000001</v>
          </cell>
          <cell r="J51">
            <v>4513.884</v>
          </cell>
          <cell r="K51">
            <v>4762.1189999999997</v>
          </cell>
          <cell r="L51">
            <v>5156.6719999999996</v>
          </cell>
          <cell r="M51">
            <v>5504.8190000000004</v>
          </cell>
          <cell r="N51">
            <v>5901.2979999999998</v>
          </cell>
          <cell r="O51">
            <v>6112.2359999999999</v>
          </cell>
          <cell r="P51">
            <v>6417.2790000000005</v>
          </cell>
          <cell r="Q51">
            <v>6539.8440000000001</v>
          </cell>
          <cell r="R51">
            <v>6594.0020000000004</v>
          </cell>
          <cell r="S51">
            <v>6781.6440000000002</v>
          </cell>
          <cell r="T51">
            <v>7081.93</v>
          </cell>
          <cell r="U51">
            <v>7493.2420000000002</v>
          </cell>
          <cell r="V51">
            <v>7949.7380000000003</v>
          </cell>
          <cell r="W51">
            <v>8380.0959999999995</v>
          </cell>
          <cell r="X51">
            <v>2010</v>
          </cell>
        </row>
        <row r="52">
          <cell r="A52" t="str">
            <v>El Salvador</v>
          </cell>
          <cell r="B52" t="str">
            <v>Gross domestic product based on purchasing-power-parity (PPP) per capita GDP</v>
          </cell>
          <cell r="C52" t="str">
            <v>Current international dollar</v>
          </cell>
          <cell r="D52" t="str">
            <v>Units</v>
          </cell>
          <cell r="E52" t="str">
            <v>See notes for:  Gross domestic product, current prices (National currency) Population (Persons).</v>
          </cell>
          <cell r="F52">
            <v>5242.68</v>
          </cell>
          <cell r="G52">
            <v>5415.3829999999998</v>
          </cell>
          <cell r="H52">
            <v>5593.2690000000002</v>
          </cell>
          <cell r="I52">
            <v>5802.1909999999998</v>
          </cell>
          <cell r="J52">
            <v>6013.2209999999995</v>
          </cell>
          <cell r="K52">
            <v>6375.4179999999997</v>
          </cell>
          <cell r="L52">
            <v>6791.9989999999998</v>
          </cell>
          <cell r="M52">
            <v>7207.674</v>
          </cell>
          <cell r="N52">
            <v>7410.2550000000001</v>
          </cell>
          <cell r="O52">
            <v>7204.1</v>
          </cell>
          <cell r="P52">
            <v>7340.2920000000004</v>
          </cell>
          <cell r="Q52">
            <v>7549.79</v>
          </cell>
          <cell r="R52">
            <v>7745.9809999999998</v>
          </cell>
          <cell r="S52">
            <v>8004.3429999999998</v>
          </cell>
          <cell r="T52">
            <v>8308.8860000000004</v>
          </cell>
          <cell r="U52">
            <v>8677.866</v>
          </cell>
          <cell r="V52">
            <v>9064.3209999999999</v>
          </cell>
          <cell r="W52">
            <v>9498.4490000000005</v>
          </cell>
          <cell r="X52">
            <v>2007</v>
          </cell>
        </row>
        <row r="53">
          <cell r="A53" t="str">
            <v>Equatorial Guinea</v>
          </cell>
          <cell r="B53" t="str">
            <v>Gross domestic product based on purchasing-power-parity (PPP) per capita GDP</v>
          </cell>
          <cell r="C53" t="str">
            <v>Current international dollar</v>
          </cell>
          <cell r="D53" t="str">
            <v>Units</v>
          </cell>
          <cell r="E53" t="str">
            <v>See notes for:  Gross domestic product, current prices (National currency) Population (Persons).</v>
          </cell>
          <cell r="F53">
            <v>4156.6059999999998</v>
          </cell>
          <cell r="G53">
            <v>6435.8810000000003</v>
          </cell>
          <cell r="H53">
            <v>7592.7820000000002</v>
          </cell>
          <cell r="I53">
            <v>8585.3549999999996</v>
          </cell>
          <cell r="J53">
            <v>12125.221</v>
          </cell>
          <cell r="K53">
            <v>13251.948</v>
          </cell>
          <cell r="L53">
            <v>13462.091</v>
          </cell>
          <cell r="M53">
            <v>16347.495999999999</v>
          </cell>
          <cell r="N53">
            <v>17974.753000000001</v>
          </cell>
          <cell r="O53">
            <v>18664.623</v>
          </cell>
          <cell r="P53">
            <v>18208.990000000002</v>
          </cell>
          <cell r="Q53">
            <v>19355.545999999998</v>
          </cell>
          <cell r="R53">
            <v>19818.105</v>
          </cell>
          <cell r="S53">
            <v>20876.735000000001</v>
          </cell>
          <cell r="T53">
            <v>21099.736000000001</v>
          </cell>
          <cell r="U53">
            <v>20424.743999999999</v>
          </cell>
          <cell r="V53">
            <v>19601.322</v>
          </cell>
          <cell r="W53">
            <v>20428.447</v>
          </cell>
          <cell r="X53">
            <v>2010</v>
          </cell>
        </row>
        <row r="54">
          <cell r="A54" t="str">
            <v>Eritrea</v>
          </cell>
          <cell r="B54" t="str">
            <v>Gross domestic product based on purchasing-power-parity (PPP) per capita GDP</v>
          </cell>
          <cell r="C54" t="str">
            <v>Current international dollar</v>
          </cell>
          <cell r="D54" t="str">
            <v>Units</v>
          </cell>
          <cell r="E54" t="str">
            <v>See notes for:  Gross domestic product, current prices (National currency) Population (Persons).</v>
          </cell>
          <cell r="F54">
            <v>755.077</v>
          </cell>
          <cell r="G54">
            <v>807.80799999999999</v>
          </cell>
          <cell r="H54">
            <v>811.15099999999995</v>
          </cell>
          <cell r="I54">
            <v>772.83299999999997</v>
          </cell>
          <cell r="J54">
            <v>788.52599999999995</v>
          </cell>
          <cell r="K54">
            <v>751.39499999999998</v>
          </cell>
          <cell r="L54">
            <v>741.97699999999998</v>
          </cell>
          <cell r="M54">
            <v>749.072</v>
          </cell>
          <cell r="N54">
            <v>669.4</v>
          </cell>
          <cell r="O54">
            <v>681.41899999999998</v>
          </cell>
          <cell r="P54">
            <v>683.07600000000002</v>
          </cell>
          <cell r="Q54">
            <v>735.471</v>
          </cell>
          <cell r="R54">
            <v>776.97799999999995</v>
          </cell>
          <cell r="S54">
            <v>791.86099999999999</v>
          </cell>
          <cell r="T54">
            <v>798.005</v>
          </cell>
          <cell r="U54">
            <v>800.60599999999999</v>
          </cell>
          <cell r="V54">
            <v>807.28499999999997</v>
          </cell>
          <cell r="W54">
            <v>777.05899999999997</v>
          </cell>
          <cell r="X54">
            <v>2006</v>
          </cell>
        </row>
        <row r="55">
          <cell r="A55" t="str">
            <v>Estonia</v>
          </cell>
          <cell r="B55" t="str">
            <v>Gross domestic product based on purchasing-power-parity (PPP) per capita GDP</v>
          </cell>
          <cell r="C55" t="str">
            <v>Current international dollar</v>
          </cell>
          <cell r="D55" t="str">
            <v>Units</v>
          </cell>
          <cell r="E55" t="str">
            <v>See notes for:  Gross domestic product, current prices (National currency) Population (Persons).</v>
          </cell>
          <cell r="F55">
            <v>9894.35</v>
          </cell>
          <cell r="G55">
            <v>10919.061</v>
          </cell>
          <cell r="H55">
            <v>12027.165999999999</v>
          </cell>
          <cell r="I55">
            <v>13284.406999999999</v>
          </cell>
          <cell r="J55">
            <v>14882.22</v>
          </cell>
          <cell r="K55">
            <v>16618.432000000001</v>
          </cell>
          <cell r="L55">
            <v>18927.357</v>
          </cell>
          <cell r="M55">
            <v>20971.236000000001</v>
          </cell>
          <cell r="N55">
            <v>20672.189999999999</v>
          </cell>
          <cell r="O55">
            <v>17918.760999999999</v>
          </cell>
          <cell r="P55">
            <v>18539.302</v>
          </cell>
          <cell r="Q55">
            <v>20379.763999999999</v>
          </cell>
          <cell r="R55">
            <v>21059.795999999998</v>
          </cell>
          <cell r="S55">
            <v>22138.075000000001</v>
          </cell>
          <cell r="T55">
            <v>23292.332999999999</v>
          </cell>
          <cell r="U55">
            <v>24563.155999999999</v>
          </cell>
          <cell r="V55">
            <v>25958.991999999998</v>
          </cell>
          <cell r="W55">
            <v>27530.846000000001</v>
          </cell>
          <cell r="X55">
            <v>2011</v>
          </cell>
        </row>
        <row r="56">
          <cell r="A56" t="str">
            <v>Ethiopia</v>
          </cell>
          <cell r="B56" t="str">
            <v>Gross domestic product based on purchasing-power-parity (PPP) per capita GDP</v>
          </cell>
          <cell r="C56" t="str">
            <v>Current international dollar</v>
          </cell>
          <cell r="D56" t="str">
            <v>Units</v>
          </cell>
          <cell r="E56" t="str">
            <v>See notes for:  Gross domestic product, current prices (National currency) Population (Persons).</v>
          </cell>
          <cell r="F56">
            <v>475.14100000000002</v>
          </cell>
          <cell r="G56">
            <v>508.28899999999999</v>
          </cell>
          <cell r="H56">
            <v>511.37400000000002</v>
          </cell>
          <cell r="I56">
            <v>498.03199999999998</v>
          </cell>
          <cell r="J56">
            <v>560.32899999999995</v>
          </cell>
          <cell r="K56">
            <v>632.68499999999995</v>
          </cell>
          <cell r="L56">
            <v>709.79499999999996</v>
          </cell>
          <cell r="M56">
            <v>795.58699999999999</v>
          </cell>
          <cell r="N56">
            <v>881.05399999999997</v>
          </cell>
          <cell r="O56">
            <v>954.82799999999997</v>
          </cell>
          <cell r="P56">
            <v>1018.711</v>
          </cell>
          <cell r="Q56">
            <v>1092.6289999999999</v>
          </cell>
          <cell r="R56">
            <v>1135.1569999999999</v>
          </cell>
          <cell r="S56">
            <v>1186.711</v>
          </cell>
          <cell r="T56">
            <v>1252.0360000000001</v>
          </cell>
          <cell r="U56">
            <v>1325.713</v>
          </cell>
          <cell r="V56">
            <v>1403.963</v>
          </cell>
          <cell r="W56">
            <v>1491.566</v>
          </cell>
          <cell r="X56">
            <v>2008</v>
          </cell>
        </row>
        <row r="57">
          <cell r="A57" t="str">
            <v>Fiji</v>
          </cell>
          <cell r="B57" t="str">
            <v>Gross domestic product based on purchasing-power-parity (PPP) per capita GDP</v>
          </cell>
          <cell r="C57" t="str">
            <v>Current international dollar</v>
          </cell>
          <cell r="D57" t="str">
            <v>Units</v>
          </cell>
          <cell r="E57" t="str">
            <v>See notes for:  Gross domestic product, current prices (National currency) Population (Persons).</v>
          </cell>
          <cell r="F57">
            <v>3404.0079999999998</v>
          </cell>
          <cell r="G57">
            <v>3512.2280000000001</v>
          </cell>
          <cell r="H57">
            <v>3644.5050000000001</v>
          </cell>
          <cell r="I57">
            <v>3721.7539999999999</v>
          </cell>
          <cell r="J57">
            <v>3965.3119999999999</v>
          </cell>
          <cell r="K57">
            <v>4161.2719999999999</v>
          </cell>
          <cell r="L57">
            <v>4336.9179999999997</v>
          </cell>
          <cell r="M57">
            <v>4387.3149999999996</v>
          </cell>
          <cell r="N57">
            <v>4494.0320000000002</v>
          </cell>
          <cell r="O57">
            <v>4448.8500000000004</v>
          </cell>
          <cell r="P57">
            <v>4459.3090000000002</v>
          </cell>
          <cell r="Q57">
            <v>4620.1940000000004</v>
          </cell>
          <cell r="R57">
            <v>4728.0630000000001</v>
          </cell>
          <cell r="S57">
            <v>4856.2510000000002</v>
          </cell>
          <cell r="T57">
            <v>4999.0010000000002</v>
          </cell>
          <cell r="U57">
            <v>5170.2280000000001</v>
          </cell>
          <cell r="V57">
            <v>5349.1289999999999</v>
          </cell>
          <cell r="W57">
            <v>5553.241</v>
          </cell>
          <cell r="X57">
            <v>2007</v>
          </cell>
        </row>
        <row r="58">
          <cell r="A58" t="str">
            <v>Finland</v>
          </cell>
          <cell r="B58" t="str">
            <v>Gross domestic product based on purchasing-power-parity (PPP) per capita GDP</v>
          </cell>
          <cell r="C58" t="str">
            <v>Current international dollar</v>
          </cell>
          <cell r="D58" t="str">
            <v>Units</v>
          </cell>
          <cell r="E58" t="str">
            <v>See notes for:  Gross domestic product, current prices (National currency) Population (Persons).</v>
          </cell>
          <cell r="F58">
            <v>24467.743999999999</v>
          </cell>
          <cell r="G58">
            <v>25524.137999999999</v>
          </cell>
          <cell r="H58">
            <v>26355.327000000001</v>
          </cell>
          <cell r="I58">
            <v>27380.44</v>
          </cell>
          <cell r="J58">
            <v>29165.057000000001</v>
          </cell>
          <cell r="K58">
            <v>30459.156999999999</v>
          </cell>
          <cell r="L58">
            <v>32697.441999999999</v>
          </cell>
          <cell r="M58">
            <v>35283.921000000002</v>
          </cell>
          <cell r="N58">
            <v>35996.938999999998</v>
          </cell>
          <cell r="O58">
            <v>33181.33</v>
          </cell>
          <cell r="P58">
            <v>34661.281000000003</v>
          </cell>
          <cell r="Q58">
            <v>36235.97</v>
          </cell>
          <cell r="R58">
            <v>36736.334000000003</v>
          </cell>
          <cell r="S58">
            <v>37793.991999999998</v>
          </cell>
          <cell r="T58">
            <v>39061.659</v>
          </cell>
          <cell r="U58">
            <v>40281.006999999998</v>
          </cell>
          <cell r="V58">
            <v>41544.786999999997</v>
          </cell>
          <cell r="W58">
            <v>42988.68</v>
          </cell>
          <cell r="X58">
            <v>2010</v>
          </cell>
        </row>
        <row r="59">
          <cell r="A59" t="str">
            <v>France</v>
          </cell>
          <cell r="B59" t="str">
            <v>Gross domestic product based on purchasing-power-parity (PPP) per capita GDP</v>
          </cell>
          <cell r="C59" t="str">
            <v>Current international dollar</v>
          </cell>
          <cell r="D59" t="str">
            <v>Units</v>
          </cell>
          <cell r="E59" t="str">
            <v>See notes for:  Gross domestic product, current prices (National currency) Population (Persons).</v>
          </cell>
          <cell r="F59">
            <v>25971.844000000001</v>
          </cell>
          <cell r="G59">
            <v>26845.776000000002</v>
          </cell>
          <cell r="H59">
            <v>27346.082999999999</v>
          </cell>
          <cell r="I59">
            <v>27977.953000000001</v>
          </cell>
          <cell r="J59">
            <v>29175.897000000001</v>
          </cell>
          <cell r="K59">
            <v>30406.417000000001</v>
          </cell>
          <cell r="L59">
            <v>32005.526000000002</v>
          </cell>
          <cell r="M59">
            <v>33470.1</v>
          </cell>
          <cell r="N59">
            <v>33959.302000000003</v>
          </cell>
          <cell r="O59">
            <v>33237.607000000004</v>
          </cell>
          <cell r="P59">
            <v>33996.502</v>
          </cell>
          <cell r="Q59">
            <v>35156.451000000001</v>
          </cell>
          <cell r="R59">
            <v>35613.453000000001</v>
          </cell>
          <cell r="S59">
            <v>36349.561999999998</v>
          </cell>
          <cell r="T59">
            <v>37398.980000000003</v>
          </cell>
          <cell r="U59">
            <v>38543.317999999999</v>
          </cell>
          <cell r="V59">
            <v>39747.487999999998</v>
          </cell>
          <cell r="W59">
            <v>41146.385000000002</v>
          </cell>
          <cell r="X59">
            <v>2011</v>
          </cell>
        </row>
        <row r="60">
          <cell r="A60" t="str">
            <v>Gabon</v>
          </cell>
          <cell r="B60" t="str">
            <v>Gross domestic product based on purchasing-power-parity (PPP) per capita GDP</v>
          </cell>
          <cell r="C60" t="str">
            <v>Current international dollar</v>
          </cell>
          <cell r="D60" t="str">
            <v>Units</v>
          </cell>
          <cell r="E60" t="str">
            <v>See notes for:  Gross domestic product, current prices (National currency) Population (Persons).</v>
          </cell>
          <cell r="F60">
            <v>12105.143</v>
          </cell>
          <cell r="G60">
            <v>12336.373</v>
          </cell>
          <cell r="H60">
            <v>12195.709000000001</v>
          </cell>
          <cell r="I60">
            <v>12450.630999999999</v>
          </cell>
          <cell r="J60">
            <v>12633.841</v>
          </cell>
          <cell r="K60">
            <v>13081.164000000001</v>
          </cell>
          <cell r="L60">
            <v>13329.385</v>
          </cell>
          <cell r="M60">
            <v>14125.573</v>
          </cell>
          <cell r="N60">
            <v>14559.218999999999</v>
          </cell>
          <cell r="O60">
            <v>14297.620999999999</v>
          </cell>
          <cell r="P60">
            <v>15197.371999999999</v>
          </cell>
          <cell r="Q60">
            <v>16183.114</v>
          </cell>
          <cell r="R60">
            <v>17053.469000000001</v>
          </cell>
          <cell r="S60">
            <v>17447.487000000001</v>
          </cell>
          <cell r="T60">
            <v>17927.144</v>
          </cell>
          <cell r="U60">
            <v>18430.785</v>
          </cell>
          <cell r="V60">
            <v>18961.741000000002</v>
          </cell>
          <cell r="W60">
            <v>19508.595000000001</v>
          </cell>
          <cell r="X60">
            <v>0</v>
          </cell>
        </row>
        <row r="61">
          <cell r="A61" t="str">
            <v>The Gambia</v>
          </cell>
          <cell r="B61" t="str">
            <v>Gross domestic product based on purchasing-power-parity (PPP) per capita GDP</v>
          </cell>
          <cell r="C61" t="str">
            <v>Current international dollar</v>
          </cell>
          <cell r="D61" t="str">
            <v>Units</v>
          </cell>
          <cell r="E61" t="str">
            <v>See notes for:  Gross domestic product, current prices (National currency) Population (Persons).</v>
          </cell>
          <cell r="F61">
            <v>1427.769</v>
          </cell>
          <cell r="G61">
            <v>1492.7719999999999</v>
          </cell>
          <cell r="H61">
            <v>1420.357</v>
          </cell>
          <cell r="I61">
            <v>1501.422</v>
          </cell>
          <cell r="J61">
            <v>1571.095</v>
          </cell>
          <cell r="K61">
            <v>1558.6210000000001</v>
          </cell>
          <cell r="L61">
            <v>1575.713</v>
          </cell>
          <cell r="M61">
            <v>1639.1010000000001</v>
          </cell>
          <cell r="N61">
            <v>1735.5709999999999</v>
          </cell>
          <cell r="O61">
            <v>1821.604</v>
          </cell>
          <cell r="P61">
            <v>1892.7049999999999</v>
          </cell>
          <cell r="Q61">
            <v>1943.4290000000001</v>
          </cell>
          <cell r="R61">
            <v>1883.8520000000001</v>
          </cell>
          <cell r="S61">
            <v>2042.21</v>
          </cell>
          <cell r="T61">
            <v>2185.6750000000002</v>
          </cell>
          <cell r="U61">
            <v>2313.837</v>
          </cell>
          <cell r="V61">
            <v>2417.1460000000002</v>
          </cell>
          <cell r="W61">
            <v>2533.623</v>
          </cell>
          <cell r="X61">
            <v>2010</v>
          </cell>
        </row>
        <row r="62">
          <cell r="A62" t="str">
            <v>Georgia</v>
          </cell>
          <cell r="B62" t="str">
            <v>Gross domestic product based on purchasing-power-parity (PPP) per capita GDP</v>
          </cell>
          <cell r="C62" t="str">
            <v>Current international dollar</v>
          </cell>
          <cell r="D62" t="str">
            <v>Units</v>
          </cell>
          <cell r="E62" t="str">
            <v>See notes for:  Gross domestic product, current prices (National currency) Population (Persons).</v>
          </cell>
          <cell r="F62">
            <v>2230.2379999999998</v>
          </cell>
          <cell r="G62">
            <v>2406.1619999999998</v>
          </cell>
          <cell r="H62">
            <v>2597.2460000000001</v>
          </cell>
          <cell r="I62">
            <v>2965.83</v>
          </cell>
          <cell r="J62">
            <v>3242.1640000000002</v>
          </cell>
          <cell r="K62">
            <v>3643.8180000000002</v>
          </cell>
          <cell r="L62">
            <v>4039.9430000000002</v>
          </cell>
          <cell r="M62">
            <v>4677.08</v>
          </cell>
          <cell r="N62">
            <v>4905.5069999999996</v>
          </cell>
          <cell r="O62">
            <v>4766.5060000000003</v>
          </cell>
          <cell r="P62">
            <v>5063.9719999999998</v>
          </cell>
          <cell r="Q62">
            <v>5491.0910000000003</v>
          </cell>
          <cell r="R62">
            <v>5929.3270000000002</v>
          </cell>
          <cell r="S62">
            <v>6388.3370000000004</v>
          </cell>
          <cell r="T62">
            <v>6883.91</v>
          </cell>
          <cell r="U62">
            <v>7426.3130000000001</v>
          </cell>
          <cell r="V62">
            <v>8013.6869999999999</v>
          </cell>
          <cell r="W62">
            <v>8677.4470000000001</v>
          </cell>
          <cell r="X62">
            <v>2009</v>
          </cell>
        </row>
        <row r="63">
          <cell r="A63" t="str">
            <v>Germany</v>
          </cell>
          <cell r="B63" t="str">
            <v>Gross domestic product based on purchasing-power-parity (PPP) per capita GDP</v>
          </cell>
          <cell r="C63" t="str">
            <v>Current international dollar</v>
          </cell>
          <cell r="D63" t="str">
            <v>Units</v>
          </cell>
          <cell r="E63" t="str">
            <v>See notes for:  Gross domestic product, current prices (National currency) Population (Persons).</v>
          </cell>
          <cell r="F63">
            <v>26089.845000000001</v>
          </cell>
          <cell r="G63">
            <v>27066.402999999998</v>
          </cell>
          <cell r="H63">
            <v>27464.080000000002</v>
          </cell>
          <cell r="I63">
            <v>27920.91</v>
          </cell>
          <cell r="J63">
            <v>29079.302</v>
          </cell>
          <cell r="K63">
            <v>30220.901999999998</v>
          </cell>
          <cell r="L63">
            <v>32449.402999999998</v>
          </cell>
          <cell r="M63">
            <v>34567.482000000004</v>
          </cell>
          <cell r="N63">
            <v>35681.769</v>
          </cell>
          <cell r="O63">
            <v>34329.597000000002</v>
          </cell>
          <cell r="P63">
            <v>36013.343999999997</v>
          </cell>
          <cell r="Q63">
            <v>37896.947999999997</v>
          </cell>
          <cell r="R63">
            <v>38695.938999999998</v>
          </cell>
          <cell r="S63">
            <v>39939.053</v>
          </cell>
          <cell r="T63">
            <v>41120.964999999997</v>
          </cell>
          <cell r="U63">
            <v>42405.934000000001</v>
          </cell>
          <cell r="V63">
            <v>43727.616000000002</v>
          </cell>
          <cell r="W63">
            <v>45236.650999999998</v>
          </cell>
          <cell r="X63">
            <v>2011</v>
          </cell>
        </row>
        <row r="64">
          <cell r="A64" t="str">
            <v>Ghana</v>
          </cell>
          <cell r="B64" t="str">
            <v>Gross domestic product based on purchasing-power-parity (PPP) per capita GDP</v>
          </cell>
          <cell r="C64" t="str">
            <v>Current international dollar</v>
          </cell>
          <cell r="D64" t="str">
            <v>Units</v>
          </cell>
          <cell r="E64" t="str">
            <v>See notes for:  Gross domestic product, current prices (National currency) Population (Persons).</v>
          </cell>
          <cell r="F64">
            <v>1442.9659999999999</v>
          </cell>
          <cell r="G64">
            <v>1503.502</v>
          </cell>
          <cell r="H64">
            <v>1559.0930000000001</v>
          </cell>
          <cell r="I64">
            <v>1631.547</v>
          </cell>
          <cell r="J64">
            <v>1928.1790000000001</v>
          </cell>
          <cell r="K64">
            <v>2030.0239999999999</v>
          </cell>
          <cell r="L64">
            <v>2168.4430000000002</v>
          </cell>
          <cell r="M64">
            <v>2316.2910000000002</v>
          </cell>
          <cell r="N64">
            <v>2503.2860000000001</v>
          </cell>
          <cell r="O64">
            <v>2565.1089999999999</v>
          </cell>
          <cell r="P64">
            <v>2725.2289999999998</v>
          </cell>
          <cell r="Q64">
            <v>3083.2930000000001</v>
          </cell>
          <cell r="R64">
            <v>3312.7060000000001</v>
          </cell>
          <cell r="S64">
            <v>3521.5909999999999</v>
          </cell>
          <cell r="T64">
            <v>3715.3020000000001</v>
          </cell>
          <cell r="U64">
            <v>3913.5839999999998</v>
          </cell>
          <cell r="V64">
            <v>4099.68</v>
          </cell>
          <cell r="W64">
            <v>4306.4380000000001</v>
          </cell>
          <cell r="X64">
            <v>0</v>
          </cell>
        </row>
        <row r="65">
          <cell r="A65" t="str">
            <v>Greece</v>
          </cell>
          <cell r="B65" t="str">
            <v>Gross domestic product based on purchasing-power-parity (PPP) per capita GDP</v>
          </cell>
          <cell r="C65" t="str">
            <v>Current international dollar</v>
          </cell>
          <cell r="D65" t="str">
            <v>Units</v>
          </cell>
          <cell r="E65" t="str">
            <v>See notes for:  Gross domestic product, current prices (National currency) Population (Persons).</v>
          </cell>
          <cell r="F65">
            <v>18799.849999999999</v>
          </cell>
          <cell r="G65">
            <v>19973.307000000001</v>
          </cell>
          <cell r="H65">
            <v>20945.022000000001</v>
          </cell>
          <cell r="I65">
            <v>22613.501</v>
          </cell>
          <cell r="J65">
            <v>24059.278999999999</v>
          </cell>
          <cell r="K65">
            <v>25076.080999999998</v>
          </cell>
          <cell r="L65">
            <v>27024.648000000001</v>
          </cell>
          <cell r="M65">
            <v>28587.467000000001</v>
          </cell>
          <cell r="N65">
            <v>29115.850999999999</v>
          </cell>
          <cell r="O65">
            <v>28403.343000000001</v>
          </cell>
          <cell r="P65">
            <v>27668.285</v>
          </cell>
          <cell r="Q65">
            <v>26293.949000000001</v>
          </cell>
          <cell r="R65">
            <v>25343.239000000001</v>
          </cell>
          <cell r="S65">
            <v>25717.368999999999</v>
          </cell>
          <cell r="T65">
            <v>26742.955000000002</v>
          </cell>
          <cell r="U65">
            <v>28010.555</v>
          </cell>
          <cell r="V65">
            <v>29316.221000000001</v>
          </cell>
          <cell r="W65">
            <v>30730.528999999999</v>
          </cell>
          <cell r="X65">
            <v>2010</v>
          </cell>
        </row>
        <row r="66">
          <cell r="A66" t="str">
            <v>Grenada</v>
          </cell>
          <cell r="B66" t="str">
            <v>Gross domestic product based on purchasing-power-parity (PPP) per capita GDP</v>
          </cell>
          <cell r="C66" t="str">
            <v>Current international dollar</v>
          </cell>
          <cell r="D66" t="str">
            <v>Units</v>
          </cell>
          <cell r="E66" t="str">
            <v>See notes for:  Gross domestic product, current prices (National currency) Population (Persons).</v>
          </cell>
          <cell r="F66">
            <v>9770.82</v>
          </cell>
          <cell r="G66">
            <v>9881.1139999999996</v>
          </cell>
          <cell r="H66">
            <v>10272.929</v>
          </cell>
          <cell r="I66">
            <v>11385.976000000001</v>
          </cell>
          <cell r="J66">
            <v>11487.186</v>
          </cell>
          <cell r="K66">
            <v>12763.858</v>
          </cell>
          <cell r="L66">
            <v>12598.847</v>
          </cell>
          <cell r="M66">
            <v>13779.109</v>
          </cell>
          <cell r="N66">
            <v>14184.578</v>
          </cell>
          <cell r="O66">
            <v>13520.126</v>
          </cell>
          <cell r="P66">
            <v>13502.33</v>
          </cell>
          <cell r="Q66">
            <v>13895.543</v>
          </cell>
          <cell r="R66">
            <v>14238.182000000001</v>
          </cell>
          <cell r="S66">
            <v>14700.371999999999</v>
          </cell>
          <cell r="T66">
            <v>15238.748</v>
          </cell>
          <cell r="U66">
            <v>15818.096</v>
          </cell>
          <cell r="V66">
            <v>16427.534</v>
          </cell>
          <cell r="W66">
            <v>17115.343000000001</v>
          </cell>
          <cell r="X66">
            <v>2009</v>
          </cell>
        </row>
        <row r="67">
          <cell r="A67" t="str">
            <v>Guatemala</v>
          </cell>
          <cell r="B67" t="str">
            <v>Gross domestic product based on purchasing-power-parity (PPP) per capita GDP</v>
          </cell>
          <cell r="C67" t="str">
            <v>Current international dollar</v>
          </cell>
          <cell r="D67" t="str">
            <v>Units</v>
          </cell>
          <cell r="E67" t="str">
            <v>See notes for:  Gross domestic product, current prices (National currency) Population (Persons).</v>
          </cell>
          <cell r="F67">
            <v>3736.029</v>
          </cell>
          <cell r="G67">
            <v>3818.6410000000001</v>
          </cell>
          <cell r="H67">
            <v>3932.4250000000002</v>
          </cell>
          <cell r="I67">
            <v>4015.2750000000001</v>
          </cell>
          <cell r="J67">
            <v>4109.68</v>
          </cell>
          <cell r="K67">
            <v>4178.3819999999996</v>
          </cell>
          <cell r="L67">
            <v>4434.1559999999999</v>
          </cell>
          <cell r="M67">
            <v>4732.41</v>
          </cell>
          <cell r="N67">
            <v>4874.8909999999996</v>
          </cell>
          <cell r="O67">
            <v>4832.8779999999997</v>
          </cell>
          <cell r="P67">
            <v>4902.2449999999999</v>
          </cell>
          <cell r="Q67">
            <v>5069.6940000000004</v>
          </cell>
          <cell r="R67">
            <v>5164.7089999999998</v>
          </cell>
          <cell r="S67">
            <v>5278.5529999999999</v>
          </cell>
          <cell r="T67">
            <v>5398.326</v>
          </cell>
          <cell r="U67">
            <v>5533.1620000000003</v>
          </cell>
          <cell r="V67">
            <v>5677.5339999999997</v>
          </cell>
          <cell r="W67">
            <v>5844.4160000000002</v>
          </cell>
          <cell r="X67">
            <v>2005</v>
          </cell>
        </row>
        <row r="68">
          <cell r="A68" t="str">
            <v>Guinea</v>
          </cell>
          <cell r="B68" t="str">
            <v>Gross domestic product based on purchasing-power-parity (PPP) per capita GDP</v>
          </cell>
          <cell r="C68" t="str">
            <v>Current international dollar</v>
          </cell>
          <cell r="D68" t="str">
            <v>Units</v>
          </cell>
          <cell r="E68" t="str">
            <v>See notes for:  Gross domestic product, current prices (National currency) Population (Persons).</v>
          </cell>
          <cell r="F68">
            <v>865.94899999999996</v>
          </cell>
          <cell r="G68">
            <v>901.53399999999999</v>
          </cell>
          <cell r="H68">
            <v>936.65800000000002</v>
          </cell>
          <cell r="I68">
            <v>949.93799999999999</v>
          </cell>
          <cell r="J68">
            <v>936.17200000000003</v>
          </cell>
          <cell r="K68">
            <v>952.00099999999998</v>
          </cell>
          <cell r="L68">
            <v>986.846</v>
          </cell>
          <cell r="M68">
            <v>1011.491</v>
          </cell>
          <cell r="N68">
            <v>1060.9169999999999</v>
          </cell>
          <cell r="O68">
            <v>1043.0319999999999</v>
          </cell>
          <cell r="P68">
            <v>1049.2370000000001</v>
          </cell>
          <cell r="Q68">
            <v>1082.635</v>
          </cell>
          <cell r="R68">
            <v>1119.53</v>
          </cell>
          <cell r="S68">
            <v>1162.194</v>
          </cell>
          <cell r="T68">
            <v>1208.434</v>
          </cell>
          <cell r="U68">
            <v>1435.165</v>
          </cell>
          <cell r="V68">
            <v>1705.989</v>
          </cell>
          <cell r="W68">
            <v>1941.6310000000001</v>
          </cell>
          <cell r="X68">
            <v>2009</v>
          </cell>
        </row>
        <row r="69">
          <cell r="A69" t="str">
            <v>Guinea-Bissau</v>
          </cell>
          <cell r="B69" t="str">
            <v>Gross domestic product based on purchasing-power-parity (PPP) per capita GDP</v>
          </cell>
          <cell r="C69" t="str">
            <v>Current international dollar</v>
          </cell>
          <cell r="D69" t="str">
            <v>Units</v>
          </cell>
          <cell r="E69" t="str">
            <v>See notes for:  Gross domestic product, current prices (National currency) Population (Persons).</v>
          </cell>
          <cell r="F69">
            <v>926.25300000000004</v>
          </cell>
          <cell r="G69">
            <v>943.04700000000003</v>
          </cell>
          <cell r="H69">
            <v>922.40700000000004</v>
          </cell>
          <cell r="I69">
            <v>922.226</v>
          </cell>
          <cell r="J69">
            <v>923.23</v>
          </cell>
          <cell r="K69">
            <v>944.24900000000002</v>
          </cell>
          <cell r="L69">
            <v>972.93700000000001</v>
          </cell>
          <cell r="M69">
            <v>1010.3390000000001</v>
          </cell>
          <cell r="N69">
            <v>1042.7370000000001</v>
          </cell>
          <cell r="O69">
            <v>1061.5229999999999</v>
          </cell>
          <cell r="P69">
            <v>1086.9449999999999</v>
          </cell>
          <cell r="Q69">
            <v>1144.0640000000001</v>
          </cell>
          <cell r="R69">
            <v>1184.241</v>
          </cell>
          <cell r="S69">
            <v>1231.8810000000001</v>
          </cell>
          <cell r="T69">
            <v>1280.6590000000001</v>
          </cell>
          <cell r="U69">
            <v>1332.675</v>
          </cell>
          <cell r="V69">
            <v>1387.2170000000001</v>
          </cell>
          <cell r="W69">
            <v>1445.796</v>
          </cell>
          <cell r="X69">
            <v>2004</v>
          </cell>
        </row>
        <row r="70">
          <cell r="A70" t="str">
            <v>Guyana</v>
          </cell>
          <cell r="B70" t="str">
            <v>Gross domestic product based on purchasing-power-parity (PPP) per capita GDP</v>
          </cell>
          <cell r="C70" t="str">
            <v>Current international dollar</v>
          </cell>
          <cell r="D70" t="str">
            <v>Units</v>
          </cell>
          <cell r="E70" t="str">
            <v>See notes for:  Gross domestic product, current prices (National currency) Population (Persons).</v>
          </cell>
          <cell r="F70">
            <v>4445.4679999999998</v>
          </cell>
          <cell r="G70">
            <v>4641.8519999999999</v>
          </cell>
          <cell r="H70">
            <v>4726.6260000000002</v>
          </cell>
          <cell r="I70">
            <v>4778.3440000000001</v>
          </cell>
          <cell r="J70">
            <v>5002.8950000000004</v>
          </cell>
          <cell r="K70">
            <v>5213.6210000000001</v>
          </cell>
          <cell r="L70">
            <v>5638.8159999999998</v>
          </cell>
          <cell r="M70">
            <v>6191.8329999999996</v>
          </cell>
          <cell r="N70">
            <v>6423.665</v>
          </cell>
          <cell r="O70">
            <v>6685.3919999999998</v>
          </cell>
          <cell r="P70">
            <v>7035.3010000000004</v>
          </cell>
          <cell r="Q70">
            <v>7465.5680000000002</v>
          </cell>
          <cell r="R70">
            <v>7829.7470000000003</v>
          </cell>
          <cell r="S70">
            <v>8423.9639999999999</v>
          </cell>
          <cell r="T70">
            <v>9044.0030000000006</v>
          </cell>
          <cell r="U70">
            <v>9710.0849999999991</v>
          </cell>
          <cell r="V70">
            <v>10045.151</v>
          </cell>
          <cell r="W70">
            <v>10539.433000000001</v>
          </cell>
          <cell r="X70">
            <v>2002</v>
          </cell>
        </row>
        <row r="71">
          <cell r="A71" t="str">
            <v>Haiti</v>
          </cell>
          <cell r="B71" t="str">
            <v>Gross domestic product based on purchasing-power-parity (PPP) per capita GDP</v>
          </cell>
          <cell r="C71" t="str">
            <v>Current international dollar</v>
          </cell>
          <cell r="D71" t="str">
            <v>Units</v>
          </cell>
          <cell r="E71" t="str">
            <v>See notes for:  Gross domestic product, current prices (National currency) Population (Persons).</v>
          </cell>
          <cell r="F71">
            <v>1066.9839999999999</v>
          </cell>
          <cell r="G71">
            <v>1062.5160000000001</v>
          </cell>
          <cell r="H71">
            <v>1059.864</v>
          </cell>
          <cell r="I71">
            <v>1068.8040000000001</v>
          </cell>
          <cell r="J71">
            <v>1028.6959999999999</v>
          </cell>
          <cell r="K71">
            <v>1072.1880000000001</v>
          </cell>
          <cell r="L71">
            <v>1113.3820000000001</v>
          </cell>
          <cell r="M71">
            <v>1164.644</v>
          </cell>
          <cell r="N71">
            <v>1180.8910000000001</v>
          </cell>
          <cell r="O71">
            <v>1207.7360000000001</v>
          </cell>
          <cell r="P71">
            <v>1163.452</v>
          </cell>
          <cell r="Q71">
            <v>1234.953</v>
          </cell>
          <cell r="R71">
            <v>1328.41</v>
          </cell>
          <cell r="S71">
            <v>1420.5940000000001</v>
          </cell>
          <cell r="T71">
            <v>1508.33</v>
          </cell>
          <cell r="U71">
            <v>1600.4929999999999</v>
          </cell>
          <cell r="V71">
            <v>1691.9259999999999</v>
          </cell>
          <cell r="W71">
            <v>1787.829</v>
          </cell>
          <cell r="X71">
            <v>0</v>
          </cell>
        </row>
        <row r="72">
          <cell r="A72" t="str">
            <v>Honduras</v>
          </cell>
          <cell r="B72" t="str">
            <v>Gross domestic product based on purchasing-power-parity (PPP) per capita GDP</v>
          </cell>
          <cell r="C72" t="str">
            <v>Current international dollar</v>
          </cell>
          <cell r="D72" t="str">
            <v>Units</v>
          </cell>
          <cell r="E72" t="str">
            <v>See notes for:  Gross domestic product, current prices (National currency) Population (Persons).</v>
          </cell>
          <cell r="F72">
            <v>2993.1210000000001</v>
          </cell>
          <cell r="G72">
            <v>3066.5889999999999</v>
          </cell>
          <cell r="H72">
            <v>3153.645</v>
          </cell>
          <cell r="I72">
            <v>3284.9270000000001</v>
          </cell>
          <cell r="J72">
            <v>3430.4830000000002</v>
          </cell>
          <cell r="K72">
            <v>3559.1610000000001</v>
          </cell>
          <cell r="L72">
            <v>3828.2310000000002</v>
          </cell>
          <cell r="M72">
            <v>4090.143</v>
          </cell>
          <cell r="N72">
            <v>4256.9620000000004</v>
          </cell>
          <cell r="O72">
            <v>4119.4480000000003</v>
          </cell>
          <cell r="P72">
            <v>4192.3450000000003</v>
          </cell>
          <cell r="Q72">
            <v>4345.1480000000001</v>
          </cell>
          <cell r="R72">
            <v>4461.2110000000002</v>
          </cell>
          <cell r="S72">
            <v>4593.9840000000004</v>
          </cell>
          <cell r="T72">
            <v>4744.6840000000002</v>
          </cell>
          <cell r="U72">
            <v>4917.9539999999997</v>
          </cell>
          <cell r="V72">
            <v>5098.165</v>
          </cell>
          <cell r="W72">
            <v>5301.9830000000002</v>
          </cell>
          <cell r="X72">
            <v>2001</v>
          </cell>
        </row>
        <row r="73">
          <cell r="A73" t="str">
            <v>Hong Kong SAR</v>
          </cell>
          <cell r="B73" t="str">
            <v>Gross domestic product based on purchasing-power-parity (PPP) per capita GDP</v>
          </cell>
          <cell r="C73" t="str">
            <v>Current international dollar</v>
          </cell>
          <cell r="D73" t="str">
            <v>Units</v>
          </cell>
          <cell r="E73" t="str">
            <v>See notes for:  Gross domestic product, current prices (National currency) Population (Persons).</v>
          </cell>
          <cell r="F73">
            <v>26179.555</v>
          </cell>
          <cell r="G73">
            <v>26922.275000000001</v>
          </cell>
          <cell r="H73">
            <v>27703.659</v>
          </cell>
          <cell r="I73">
            <v>28992.95</v>
          </cell>
          <cell r="J73">
            <v>32109.001</v>
          </cell>
          <cell r="K73">
            <v>35207.123</v>
          </cell>
          <cell r="L73">
            <v>38704.900999999998</v>
          </cell>
          <cell r="M73">
            <v>42217.534</v>
          </cell>
          <cell r="N73">
            <v>43865.673000000003</v>
          </cell>
          <cell r="O73">
            <v>42878.175999999999</v>
          </cell>
          <cell r="P73">
            <v>46127.970999999998</v>
          </cell>
          <cell r="Q73">
            <v>49137.468000000001</v>
          </cell>
          <cell r="R73">
            <v>50716.137000000002</v>
          </cell>
          <cell r="S73">
            <v>53317.339</v>
          </cell>
          <cell r="T73">
            <v>56070.466</v>
          </cell>
          <cell r="U73">
            <v>59058.824999999997</v>
          </cell>
          <cell r="V73">
            <v>62234.177000000003</v>
          </cell>
          <cell r="W73">
            <v>65799.03</v>
          </cell>
          <cell r="X73">
            <v>2010</v>
          </cell>
        </row>
        <row r="74">
          <cell r="A74" t="str">
            <v>Hungary</v>
          </cell>
          <cell r="B74" t="str">
            <v>Gross domestic product based on purchasing-power-parity (PPP) per capita GDP</v>
          </cell>
          <cell r="C74" t="str">
            <v>Current international dollar</v>
          </cell>
          <cell r="D74" t="str">
            <v>Units</v>
          </cell>
          <cell r="E74" t="str">
            <v>See notes for:  Gross domestic product, current prices (National currency) Population (Persons).</v>
          </cell>
          <cell r="F74">
            <v>12017.18</v>
          </cell>
          <cell r="G74">
            <v>12770.903</v>
          </cell>
          <cell r="H74">
            <v>13594.996999999999</v>
          </cell>
          <cell r="I74">
            <v>14469.175999999999</v>
          </cell>
          <cell r="J74">
            <v>15740.46</v>
          </cell>
          <cell r="K74">
            <v>16967.659</v>
          </cell>
          <cell r="L74">
            <v>18236.978999999999</v>
          </cell>
          <cell r="M74">
            <v>18805.419000000002</v>
          </cell>
          <cell r="N74">
            <v>19436.052</v>
          </cell>
          <cell r="O74">
            <v>18331.097000000002</v>
          </cell>
          <cell r="P74">
            <v>18809.499</v>
          </cell>
          <cell r="Q74">
            <v>19591.395</v>
          </cell>
          <cell r="R74">
            <v>19891.569</v>
          </cell>
          <cell r="S74">
            <v>20597.452000000001</v>
          </cell>
          <cell r="T74">
            <v>21364.717000000001</v>
          </cell>
          <cell r="U74">
            <v>22242.593000000001</v>
          </cell>
          <cell r="V74">
            <v>23147.678</v>
          </cell>
          <cell r="W74">
            <v>24163.909</v>
          </cell>
          <cell r="X74">
            <v>2011</v>
          </cell>
        </row>
        <row r="75">
          <cell r="A75" t="str">
            <v>Iceland</v>
          </cell>
          <cell r="B75" t="str">
            <v>Gross domestic product based on purchasing-power-parity (PPP) per capita GDP</v>
          </cell>
          <cell r="C75" t="str">
            <v>Current international dollar</v>
          </cell>
          <cell r="D75" t="str">
            <v>Units</v>
          </cell>
          <cell r="E75" t="str">
            <v>See notes for:  Gross domestic product, current prices (National currency) Population (Persons).</v>
          </cell>
          <cell r="F75">
            <v>26955.38</v>
          </cell>
          <cell r="G75">
            <v>28324.184000000001</v>
          </cell>
          <cell r="H75">
            <v>28633.312000000002</v>
          </cell>
          <cell r="I75">
            <v>29730.809000000001</v>
          </cell>
          <cell r="J75">
            <v>32618.764999999999</v>
          </cell>
          <cell r="K75">
            <v>35238.459000000003</v>
          </cell>
          <cell r="L75">
            <v>37126.832000000002</v>
          </cell>
          <cell r="M75">
            <v>39753.574000000001</v>
          </cell>
          <cell r="N75">
            <v>40756.94</v>
          </cell>
          <cell r="O75">
            <v>38011.947999999997</v>
          </cell>
          <cell r="P75">
            <v>36535.163999999997</v>
          </cell>
          <cell r="Q75">
            <v>38060.836000000003</v>
          </cell>
          <cell r="R75">
            <v>39082.925000000003</v>
          </cell>
          <cell r="S75">
            <v>40287.226999999999</v>
          </cell>
          <cell r="T75">
            <v>41647.385999999999</v>
          </cell>
          <cell r="U75">
            <v>43275.366999999998</v>
          </cell>
          <cell r="V75">
            <v>44967.824999999997</v>
          </cell>
          <cell r="W75">
            <v>46945.599999999999</v>
          </cell>
          <cell r="X75">
            <v>2011</v>
          </cell>
        </row>
        <row r="76">
          <cell r="A76" t="str">
            <v>India</v>
          </cell>
          <cell r="B76" t="str">
            <v>Gross domestic product based on purchasing-power-parity (PPP) per capita GDP</v>
          </cell>
          <cell r="C76" t="str">
            <v>Current international dollar</v>
          </cell>
          <cell r="D76" t="str">
            <v>Units</v>
          </cell>
          <cell r="E76" t="str">
            <v>See notes for:  Gross domestic product, current prices (National currency) Population (Persons).</v>
          </cell>
          <cell r="F76">
            <v>1534.2560000000001</v>
          </cell>
          <cell r="G76">
            <v>1599.0440000000001</v>
          </cell>
          <cell r="H76">
            <v>1673.357</v>
          </cell>
          <cell r="I76">
            <v>1798.047</v>
          </cell>
          <cell r="J76">
            <v>1973.3389999999999</v>
          </cell>
          <cell r="K76">
            <v>2190.27</v>
          </cell>
          <cell r="L76">
            <v>2441.3209999999999</v>
          </cell>
          <cell r="M76">
            <v>2724.444</v>
          </cell>
          <cell r="N76">
            <v>2916.2849999999999</v>
          </cell>
          <cell r="O76">
            <v>3098.1350000000002</v>
          </cell>
          <cell r="P76">
            <v>3418.6010000000001</v>
          </cell>
          <cell r="Q76">
            <v>3693.529</v>
          </cell>
          <cell r="R76">
            <v>3944.3029999999999</v>
          </cell>
          <cell r="S76">
            <v>4240.09</v>
          </cell>
          <cell r="T76">
            <v>4567.3289999999997</v>
          </cell>
          <cell r="U76">
            <v>4933.83</v>
          </cell>
          <cell r="V76">
            <v>5333.5540000000001</v>
          </cell>
          <cell r="W76">
            <v>5800.74</v>
          </cell>
          <cell r="X76">
            <v>2010</v>
          </cell>
        </row>
        <row r="77">
          <cell r="A77" t="str">
            <v>Indonesia</v>
          </cell>
          <cell r="B77" t="str">
            <v>Gross domestic product based on purchasing-power-parity (PPP) per capita GDP</v>
          </cell>
          <cell r="C77" t="str">
            <v>Current international dollar</v>
          </cell>
          <cell r="D77" t="str">
            <v>Units</v>
          </cell>
          <cell r="E77" t="str">
            <v>See notes for:  Gross domestic product, current prices (National currency) Population (Persons).</v>
          </cell>
          <cell r="F77">
            <v>2428.8510000000001</v>
          </cell>
          <cell r="G77">
            <v>2538.0349999999999</v>
          </cell>
          <cell r="H77">
            <v>2657.2809999999999</v>
          </cell>
          <cell r="I77">
            <v>2802.89</v>
          </cell>
          <cell r="J77">
            <v>2978.6689999999999</v>
          </cell>
          <cell r="K77">
            <v>3185.0450000000001</v>
          </cell>
          <cell r="L77">
            <v>3420.058</v>
          </cell>
          <cell r="M77">
            <v>3689.9679999999998</v>
          </cell>
          <cell r="N77">
            <v>3942.41</v>
          </cell>
          <cell r="O77">
            <v>4109.8159999999998</v>
          </cell>
          <cell r="P77">
            <v>4352.6080000000002</v>
          </cell>
          <cell r="Q77">
            <v>4666.0069999999996</v>
          </cell>
          <cell r="R77">
            <v>4943.5649999999996</v>
          </cell>
          <cell r="S77">
            <v>5274.2860000000001</v>
          </cell>
          <cell r="T77">
            <v>5641.0079999999998</v>
          </cell>
          <cell r="U77">
            <v>6046.5609999999997</v>
          </cell>
          <cell r="V77">
            <v>6482.049</v>
          </cell>
          <cell r="W77">
            <v>6971.259</v>
          </cell>
          <cell r="X77">
            <v>2011</v>
          </cell>
        </row>
        <row r="78">
          <cell r="A78" t="str">
            <v>Iran</v>
          </cell>
          <cell r="B78" t="str">
            <v>Gross domestic product based on purchasing-power-parity (PPP) per capita GDP</v>
          </cell>
          <cell r="C78" t="str">
            <v>Current international dollar</v>
          </cell>
          <cell r="D78" t="str">
            <v>Units</v>
          </cell>
          <cell r="E78" t="str">
            <v>See notes for:  Gross domestic product, current prices (National currency) Population (Persons).</v>
          </cell>
          <cell r="F78">
            <v>6854.6109999999999</v>
          </cell>
          <cell r="G78">
            <v>7185.4409999999998</v>
          </cell>
          <cell r="H78">
            <v>7768.5780000000004</v>
          </cell>
          <cell r="I78">
            <v>8360.06</v>
          </cell>
          <cell r="J78">
            <v>9043.4159999999993</v>
          </cell>
          <cell r="K78">
            <v>9869.1910000000007</v>
          </cell>
          <cell r="L78">
            <v>10651.144</v>
          </cell>
          <cell r="M78">
            <v>11489.134</v>
          </cell>
          <cell r="N78">
            <v>11640.458000000001</v>
          </cell>
          <cell r="O78">
            <v>12050.754000000001</v>
          </cell>
          <cell r="P78">
            <v>12721.599</v>
          </cell>
          <cell r="Q78">
            <v>13053.422</v>
          </cell>
          <cell r="R78">
            <v>13071.633</v>
          </cell>
          <cell r="S78">
            <v>13237.785</v>
          </cell>
          <cell r="T78">
            <v>13452.763000000001</v>
          </cell>
          <cell r="U78">
            <v>13732.879000000001</v>
          </cell>
          <cell r="V78">
            <v>14021.253000000001</v>
          </cell>
          <cell r="W78">
            <v>14362.433000000001</v>
          </cell>
          <cell r="X78">
            <v>2010</v>
          </cell>
        </row>
        <row r="79">
          <cell r="A79" t="str">
            <v>Iraq</v>
          </cell>
          <cell r="B79" t="str">
            <v>Gross domestic product based on purchasing-power-parity (PPP) per capita GDP</v>
          </cell>
          <cell r="C79" t="str">
            <v>Current international dollar</v>
          </cell>
          <cell r="D79" t="str">
            <v>Units</v>
          </cell>
          <cell r="E79" t="str">
            <v>See notes for:  Gross domestic product, current prices (National currency) Population (Persons).</v>
          </cell>
          <cell r="F79" t="str">
            <v>n/a</v>
          </cell>
          <cell r="G79" t="str">
            <v>n/a</v>
          </cell>
          <cell r="H79" t="str">
            <v>n/a</v>
          </cell>
          <cell r="I79" t="str">
            <v>n/a</v>
          </cell>
          <cell r="J79" t="str">
            <v>n/a</v>
          </cell>
          <cell r="K79">
            <v>2958.29</v>
          </cell>
          <cell r="L79">
            <v>3148.895</v>
          </cell>
          <cell r="M79">
            <v>3196.0050000000001</v>
          </cell>
          <cell r="N79">
            <v>3480.3229999999999</v>
          </cell>
          <cell r="O79">
            <v>3568.8470000000002</v>
          </cell>
          <cell r="P79">
            <v>3548.16</v>
          </cell>
          <cell r="Q79">
            <v>3885.623</v>
          </cell>
          <cell r="R79">
            <v>4271.6040000000003</v>
          </cell>
          <cell r="S79">
            <v>4809.62</v>
          </cell>
          <cell r="T79">
            <v>5303.2749999999996</v>
          </cell>
          <cell r="U79">
            <v>5728.7389999999996</v>
          </cell>
          <cell r="V79">
            <v>6249.817</v>
          </cell>
          <cell r="W79">
            <v>6801.7979999999998</v>
          </cell>
          <cell r="X79">
            <v>2004</v>
          </cell>
        </row>
        <row r="80">
          <cell r="A80" t="str">
            <v>Ireland</v>
          </cell>
          <cell r="B80" t="str">
            <v>Gross domestic product based on purchasing-power-parity (PPP) per capita GDP</v>
          </cell>
          <cell r="C80" t="str">
            <v>Current international dollar</v>
          </cell>
          <cell r="D80" t="str">
            <v>Units</v>
          </cell>
          <cell r="E80" t="str">
            <v>See notes for:  Gross domestic product, current prices (National currency) Population (Persons).</v>
          </cell>
          <cell r="F80">
            <v>29703.25</v>
          </cell>
          <cell r="G80">
            <v>31352.706999999999</v>
          </cell>
          <cell r="H80">
            <v>33128.913999999997</v>
          </cell>
          <cell r="I80">
            <v>34677.300000000003</v>
          </cell>
          <cell r="J80">
            <v>36576.758000000002</v>
          </cell>
          <cell r="K80">
            <v>38662.156999999999</v>
          </cell>
          <cell r="L80">
            <v>40980.623</v>
          </cell>
          <cell r="M80">
            <v>43340.923999999999</v>
          </cell>
          <cell r="N80">
            <v>42177.748</v>
          </cell>
          <cell r="O80">
            <v>39310.794000000002</v>
          </cell>
          <cell r="P80">
            <v>39491.563999999998</v>
          </cell>
          <cell r="Q80">
            <v>39638.6</v>
          </cell>
          <cell r="R80">
            <v>40443.262999999999</v>
          </cell>
          <cell r="S80">
            <v>42288.067000000003</v>
          </cell>
          <cell r="T80">
            <v>44283.334000000003</v>
          </cell>
          <cell r="U80">
            <v>46598.548999999999</v>
          </cell>
          <cell r="V80">
            <v>48905.96</v>
          </cell>
          <cell r="W80">
            <v>51513.447999999997</v>
          </cell>
          <cell r="X80">
            <v>2011</v>
          </cell>
        </row>
        <row r="81">
          <cell r="A81" t="str">
            <v>Israel</v>
          </cell>
          <cell r="B81" t="str">
            <v>Gross domestic product based on purchasing-power-parity (PPP) per capita GDP</v>
          </cell>
          <cell r="C81" t="str">
            <v>Current international dollar</v>
          </cell>
          <cell r="D81" t="str">
            <v>Units</v>
          </cell>
          <cell r="E81" t="str">
            <v>See notes for:  Gross domestic product, current prices (National currency) Population (Persons).</v>
          </cell>
          <cell r="F81">
            <v>21242.16</v>
          </cell>
          <cell r="G81">
            <v>21230.478999999999</v>
          </cell>
          <cell r="H81">
            <v>21033.522000000001</v>
          </cell>
          <cell r="I81">
            <v>21395.261999999999</v>
          </cell>
          <cell r="J81">
            <v>22664.063999999998</v>
          </cell>
          <cell r="K81">
            <v>24170.384999999998</v>
          </cell>
          <cell r="L81">
            <v>25886.903999999999</v>
          </cell>
          <cell r="M81">
            <v>27497.311000000002</v>
          </cell>
          <cell r="N81">
            <v>28609.988000000001</v>
          </cell>
          <cell r="O81">
            <v>28526.322</v>
          </cell>
          <cell r="P81">
            <v>29601.776000000002</v>
          </cell>
          <cell r="Q81">
            <v>30975.092000000001</v>
          </cell>
          <cell r="R81">
            <v>31514.882000000001</v>
          </cell>
          <cell r="S81">
            <v>32504.524000000001</v>
          </cell>
          <cell r="T81">
            <v>33510.531000000003</v>
          </cell>
          <cell r="U81">
            <v>34523.635000000002</v>
          </cell>
          <cell r="V81">
            <v>35556.908000000003</v>
          </cell>
          <cell r="W81">
            <v>36694.523000000001</v>
          </cell>
          <cell r="X81">
            <v>2010</v>
          </cell>
        </row>
        <row r="82">
          <cell r="A82" t="str">
            <v>Italy</v>
          </cell>
          <cell r="B82" t="str">
            <v>Gross domestic product based on purchasing-power-parity (PPP) per capita GDP</v>
          </cell>
          <cell r="C82" t="str">
            <v>Current international dollar</v>
          </cell>
          <cell r="D82" t="str">
            <v>Units</v>
          </cell>
          <cell r="E82" t="str">
            <v>See notes for:  Gross domestic product, current prices (National currency) Population (Persons).</v>
          </cell>
          <cell r="F82">
            <v>24669.346000000001</v>
          </cell>
          <cell r="G82">
            <v>25679.916000000001</v>
          </cell>
          <cell r="H82">
            <v>26198.296999999999</v>
          </cell>
          <cell r="I82">
            <v>26584.116000000002</v>
          </cell>
          <cell r="J82">
            <v>27343.273000000001</v>
          </cell>
          <cell r="K82">
            <v>28078.937000000002</v>
          </cell>
          <cell r="L82">
            <v>29477.745999999999</v>
          </cell>
          <cell r="M82">
            <v>30645.56</v>
          </cell>
          <cell r="N82">
            <v>30709.602999999999</v>
          </cell>
          <cell r="O82">
            <v>29120.6</v>
          </cell>
          <cell r="P82">
            <v>29840.629000000001</v>
          </cell>
          <cell r="Q82">
            <v>30464.429</v>
          </cell>
          <cell r="R82">
            <v>30132.594000000001</v>
          </cell>
          <cell r="S82">
            <v>30373.845000000001</v>
          </cell>
          <cell r="T82">
            <v>30858.441999999999</v>
          </cell>
          <cell r="U82">
            <v>31556.748</v>
          </cell>
          <cell r="V82">
            <v>32347.248</v>
          </cell>
          <cell r="W82">
            <v>33274.411</v>
          </cell>
          <cell r="X82">
            <v>2010</v>
          </cell>
        </row>
        <row r="83">
          <cell r="A83" t="str">
            <v>Jamaica</v>
          </cell>
          <cell r="B83" t="str">
            <v>Gross domestic product based on purchasing-power-parity (PPP) per capita GDP</v>
          </cell>
          <cell r="C83" t="str">
            <v>Current international dollar</v>
          </cell>
          <cell r="D83" t="str">
            <v>Units</v>
          </cell>
          <cell r="E83" t="str">
            <v>See notes for:  Gross domestic product, current prices (National currency) Population (Persons).</v>
          </cell>
          <cell r="F83">
            <v>6846.4889999999996</v>
          </cell>
          <cell r="G83">
            <v>7037.8109999999997</v>
          </cell>
          <cell r="H83">
            <v>7142.0969999999998</v>
          </cell>
          <cell r="I83">
            <v>7499.3119999999999</v>
          </cell>
          <cell r="J83">
            <v>7768.29</v>
          </cell>
          <cell r="K83">
            <v>8150.7659999999996</v>
          </cell>
          <cell r="L83">
            <v>8607.4449999999997</v>
          </cell>
          <cell r="M83">
            <v>8940.8379999999997</v>
          </cell>
          <cell r="N83">
            <v>9026.5460000000003</v>
          </cell>
          <cell r="O83">
            <v>8804.8729999999996</v>
          </cell>
          <cell r="P83">
            <v>8742.8289999999997</v>
          </cell>
          <cell r="Q83">
            <v>9029.3009999999995</v>
          </cell>
          <cell r="R83">
            <v>9199.0069999999996</v>
          </cell>
          <cell r="S83">
            <v>9397.8970000000008</v>
          </cell>
          <cell r="T83">
            <v>9609.8850000000002</v>
          </cell>
          <cell r="U83">
            <v>9848.8310000000001</v>
          </cell>
          <cell r="V83">
            <v>10097.422</v>
          </cell>
          <cell r="W83">
            <v>10400.974</v>
          </cell>
          <cell r="X83">
            <v>2010</v>
          </cell>
        </row>
        <row r="84">
          <cell r="A84" t="str">
            <v>Japan</v>
          </cell>
          <cell r="B84" t="str">
            <v>Gross domestic product based on purchasing-power-parity (PPP) per capita GDP</v>
          </cell>
          <cell r="C84" t="str">
            <v>Current international dollar</v>
          </cell>
          <cell r="D84" t="str">
            <v>Units</v>
          </cell>
          <cell r="E84" t="str">
            <v>See notes for:  Gross domestic product, current prices (National currency) Population (Persons).</v>
          </cell>
          <cell r="F84">
            <v>25668.739000000001</v>
          </cell>
          <cell r="G84">
            <v>26279.715</v>
          </cell>
          <cell r="H84">
            <v>26726.203000000001</v>
          </cell>
          <cell r="I84">
            <v>27697.190999999999</v>
          </cell>
          <cell r="J84">
            <v>29013.537</v>
          </cell>
          <cell r="K84">
            <v>30446.351999999999</v>
          </cell>
          <cell r="L84">
            <v>31963.681</v>
          </cell>
          <cell r="M84">
            <v>33609.203999999998</v>
          </cell>
          <cell r="N84">
            <v>34014.095000000001</v>
          </cell>
          <cell r="O84">
            <v>32509.327000000001</v>
          </cell>
          <cell r="P84">
            <v>34330.197999999997</v>
          </cell>
          <cell r="Q84">
            <v>34739.654999999999</v>
          </cell>
          <cell r="R84">
            <v>36040.137000000002</v>
          </cell>
          <cell r="S84">
            <v>37388.249000000003</v>
          </cell>
          <cell r="T84">
            <v>38689.599999999999</v>
          </cell>
          <cell r="U84">
            <v>39976.247000000003</v>
          </cell>
          <cell r="V84">
            <v>41279.313000000002</v>
          </cell>
          <cell r="W84">
            <v>42752.754999999997</v>
          </cell>
          <cell r="X84">
            <v>2011</v>
          </cell>
        </row>
        <row r="85">
          <cell r="A85" t="str">
            <v>Jordan</v>
          </cell>
          <cell r="B85" t="str">
            <v>Gross domestic product based on purchasing-power-parity (PPP) per capita GDP</v>
          </cell>
          <cell r="C85" t="str">
            <v>Current international dollar</v>
          </cell>
          <cell r="D85" t="str">
            <v>Units</v>
          </cell>
          <cell r="E85" t="str">
            <v>See notes for:  Gross domestic product, current prices (National currency) Population (Persons).</v>
          </cell>
          <cell r="F85">
            <v>3225.96</v>
          </cell>
          <cell r="G85">
            <v>3388.2719999999999</v>
          </cell>
          <cell r="H85">
            <v>3556.6129999999998</v>
          </cell>
          <cell r="I85">
            <v>3687.7139999999999</v>
          </cell>
          <cell r="J85">
            <v>4016.2080000000001</v>
          </cell>
          <cell r="K85">
            <v>4289.1180000000004</v>
          </cell>
          <cell r="L85">
            <v>4677.5190000000002</v>
          </cell>
          <cell r="M85">
            <v>5094.8500000000004</v>
          </cell>
          <cell r="N85">
            <v>5463.2640000000001</v>
          </cell>
          <cell r="O85">
            <v>5696.6790000000001</v>
          </cell>
          <cell r="P85">
            <v>5767.1719999999996</v>
          </cell>
          <cell r="Q85">
            <v>5899.6769999999997</v>
          </cell>
          <cell r="R85">
            <v>6001.7629999999999</v>
          </cell>
          <cell r="S85">
            <v>6134.3530000000001</v>
          </cell>
          <cell r="T85">
            <v>6286.0290000000005</v>
          </cell>
          <cell r="U85">
            <v>6474.5910000000003</v>
          </cell>
          <cell r="V85">
            <v>6695.3370000000004</v>
          </cell>
          <cell r="W85">
            <v>6965.902</v>
          </cell>
          <cell r="X85">
            <v>2009</v>
          </cell>
        </row>
        <row r="86">
          <cell r="A86" t="str">
            <v>Kazakhstan</v>
          </cell>
          <cell r="B86" t="str">
            <v>Gross domestic product based on purchasing-power-parity (PPP) per capita GDP</v>
          </cell>
          <cell r="C86" t="str">
            <v>Current international dollar</v>
          </cell>
          <cell r="D86" t="str">
            <v>Units</v>
          </cell>
          <cell r="E86" t="str">
            <v>See notes for:  Gross domestic product, current prices (National currency) Population (Persons).</v>
          </cell>
          <cell r="F86">
            <v>4823.3860000000004</v>
          </cell>
          <cell r="G86">
            <v>5603.7179999999998</v>
          </cell>
          <cell r="H86">
            <v>6245.8819999999996</v>
          </cell>
          <cell r="I86">
            <v>6930.9880000000003</v>
          </cell>
          <cell r="J86">
            <v>7734.5829999999996</v>
          </cell>
          <cell r="K86">
            <v>8657.7890000000007</v>
          </cell>
          <cell r="L86">
            <v>9781.2019999999993</v>
          </cell>
          <cell r="M86">
            <v>10840.376</v>
          </cell>
          <cell r="N86">
            <v>11281.305</v>
          </cell>
          <cell r="O86">
            <v>11235.865</v>
          </cell>
          <cell r="P86">
            <v>12014.671</v>
          </cell>
          <cell r="Q86">
            <v>13001.396000000001</v>
          </cell>
          <cell r="R86">
            <v>13926.371999999999</v>
          </cell>
          <cell r="S86">
            <v>14970.041999999999</v>
          </cell>
          <cell r="T86">
            <v>16116.888999999999</v>
          </cell>
          <cell r="U86">
            <v>17389.938999999998</v>
          </cell>
          <cell r="V86">
            <v>18765.8</v>
          </cell>
          <cell r="W86">
            <v>20334.782999999999</v>
          </cell>
          <cell r="X86">
            <v>2011</v>
          </cell>
        </row>
        <row r="87">
          <cell r="A87" t="str">
            <v>Kenya</v>
          </cell>
          <cell r="B87" t="str">
            <v>Gross domestic product based on purchasing-power-parity (PPP) per capita GDP</v>
          </cell>
          <cell r="C87" t="str">
            <v>Current international dollar</v>
          </cell>
          <cell r="D87" t="str">
            <v>Units</v>
          </cell>
          <cell r="E87" t="str">
            <v>See notes for:  Gross domestic product, current prices (National currency) Population (Persons).</v>
          </cell>
          <cell r="F87">
            <v>1216.8800000000001</v>
          </cell>
          <cell r="G87">
            <v>1270.9100000000001</v>
          </cell>
          <cell r="H87">
            <v>1268.5340000000001</v>
          </cell>
          <cell r="I87">
            <v>1304.452</v>
          </cell>
          <cell r="J87">
            <v>1335.4169999999999</v>
          </cell>
          <cell r="K87">
            <v>1398.703</v>
          </cell>
          <cell r="L87">
            <v>1490.4059999999999</v>
          </cell>
          <cell r="M87">
            <v>1592.9860000000001</v>
          </cell>
          <cell r="N87">
            <v>1604.925</v>
          </cell>
          <cell r="O87">
            <v>1616.143</v>
          </cell>
          <cell r="P87">
            <v>1675.9179999999999</v>
          </cell>
          <cell r="Q87">
            <v>1745.962</v>
          </cell>
          <cell r="R87">
            <v>1807.529</v>
          </cell>
          <cell r="S87">
            <v>1884.816</v>
          </cell>
          <cell r="T87">
            <v>1976.489</v>
          </cell>
          <cell r="U87">
            <v>2075.87</v>
          </cell>
          <cell r="V87">
            <v>2184.9340000000002</v>
          </cell>
          <cell r="W87">
            <v>2307.4090000000001</v>
          </cell>
          <cell r="X87">
            <v>2010</v>
          </cell>
        </row>
        <row r="88">
          <cell r="A88" t="str">
            <v>Kiribati</v>
          </cell>
          <cell r="B88" t="str">
            <v>Gross domestic product based on purchasing-power-parity (PPP) per capita GDP</v>
          </cell>
          <cell r="C88" t="str">
            <v>Current international dollar</v>
          </cell>
          <cell r="D88" t="str">
            <v>Units</v>
          </cell>
          <cell r="E88" t="str">
            <v>See notes for:  Gross domestic product, current prices (National currency) Population (Persons).</v>
          </cell>
          <cell r="F88">
            <v>5132.9939999999997</v>
          </cell>
          <cell r="G88">
            <v>4994.0590000000002</v>
          </cell>
          <cell r="H88">
            <v>5326.7690000000002</v>
          </cell>
          <cell r="I88">
            <v>5570.87</v>
          </cell>
          <cell r="J88">
            <v>5459.8469999999998</v>
          </cell>
          <cell r="K88">
            <v>5706.02</v>
          </cell>
          <cell r="L88">
            <v>5870.8050000000003</v>
          </cell>
          <cell r="M88">
            <v>5960.5379999999996</v>
          </cell>
          <cell r="N88">
            <v>5835.6629999999996</v>
          </cell>
          <cell r="O88">
            <v>5544.9560000000001</v>
          </cell>
          <cell r="P88">
            <v>5590.9620000000004</v>
          </cell>
          <cell r="Q88">
            <v>5721.5619999999999</v>
          </cell>
          <cell r="R88">
            <v>5846.24</v>
          </cell>
          <cell r="S88">
            <v>6016.39</v>
          </cell>
          <cell r="T88">
            <v>6126.9229999999998</v>
          </cell>
          <cell r="U88">
            <v>6247.393</v>
          </cell>
          <cell r="V88">
            <v>6370.9970000000003</v>
          </cell>
          <cell r="W88">
            <v>6517.95</v>
          </cell>
          <cell r="X88">
            <v>2009</v>
          </cell>
        </row>
        <row r="89">
          <cell r="A89" t="str">
            <v>Korea</v>
          </cell>
          <cell r="B89" t="str">
            <v>Gross domestic product based on purchasing-power-parity (PPP) per capita GDP</v>
          </cell>
          <cell r="C89" t="str">
            <v>Current international dollar</v>
          </cell>
          <cell r="D89" t="str">
            <v>Units</v>
          </cell>
          <cell r="E89" t="str">
            <v>See notes for:  Gross domestic product, current prices (National currency) Population (Persons).</v>
          </cell>
          <cell r="F89">
            <v>16502.576000000001</v>
          </cell>
          <cell r="G89">
            <v>17416.63</v>
          </cell>
          <cell r="H89">
            <v>18858.628000000001</v>
          </cell>
          <cell r="I89">
            <v>19696.819</v>
          </cell>
          <cell r="J89">
            <v>21138.101999999999</v>
          </cell>
          <cell r="K89">
            <v>22783.227999999999</v>
          </cell>
          <cell r="L89">
            <v>24655.919999999998</v>
          </cell>
          <cell r="M89">
            <v>26579.125</v>
          </cell>
          <cell r="N89">
            <v>27707.047999999999</v>
          </cell>
          <cell r="O89">
            <v>28008.261999999999</v>
          </cell>
          <cell r="P89">
            <v>30041.595000000001</v>
          </cell>
          <cell r="Q89">
            <v>31713.669000000002</v>
          </cell>
          <cell r="R89">
            <v>33171.53</v>
          </cell>
          <cell r="S89">
            <v>34910.519</v>
          </cell>
          <cell r="T89">
            <v>36746.214</v>
          </cell>
          <cell r="U89">
            <v>38734.417000000001</v>
          </cell>
          <cell r="V89">
            <v>40815.127</v>
          </cell>
          <cell r="W89">
            <v>43140.514999999999</v>
          </cell>
          <cell r="X89">
            <v>2010</v>
          </cell>
        </row>
        <row r="90">
          <cell r="A90" t="str">
            <v>Kosovo</v>
          </cell>
          <cell r="B90" t="str">
            <v>Gross domestic product based on purchasing-power-parity (PPP) per capita GDP</v>
          </cell>
          <cell r="C90" t="str">
            <v>Current international dollar</v>
          </cell>
          <cell r="D90" t="str">
            <v>Units</v>
          </cell>
        </row>
        <row r="91">
          <cell r="A91" t="str">
            <v>Kuwait</v>
          </cell>
          <cell r="B91" t="str">
            <v>Gross domestic product based on purchasing-power-parity (PPP) per capita GDP</v>
          </cell>
          <cell r="C91" t="str">
            <v>Current international dollar</v>
          </cell>
          <cell r="D91" t="str">
            <v>Units</v>
          </cell>
          <cell r="E91" t="str">
            <v>See notes for:  Gross domestic product, current prices (National currency) Population (Persons).</v>
          </cell>
          <cell r="F91">
            <v>31733.672999999999</v>
          </cell>
          <cell r="G91">
            <v>31367.580999999998</v>
          </cell>
          <cell r="H91">
            <v>31281.478999999999</v>
          </cell>
          <cell r="I91">
            <v>35631.591</v>
          </cell>
          <cell r="J91">
            <v>36008.432999999997</v>
          </cell>
          <cell r="K91">
            <v>36955.607000000004</v>
          </cell>
          <cell r="L91">
            <v>37738.311000000002</v>
          </cell>
          <cell r="M91">
            <v>37979.625999999997</v>
          </cell>
          <cell r="N91">
            <v>40250.713000000003</v>
          </cell>
          <cell r="O91">
            <v>38103.050999999999</v>
          </cell>
          <cell r="P91">
            <v>38778.387000000002</v>
          </cell>
          <cell r="Q91">
            <v>41690.642</v>
          </cell>
          <cell r="R91">
            <v>43773.877999999997</v>
          </cell>
          <cell r="S91">
            <v>44027.576999999997</v>
          </cell>
          <cell r="T91">
            <v>44885.642999999996</v>
          </cell>
          <cell r="U91">
            <v>46097.368999999999</v>
          </cell>
          <cell r="V91">
            <v>47355.006999999998</v>
          </cell>
          <cell r="W91">
            <v>48815.319000000003</v>
          </cell>
          <cell r="X91">
            <v>2010</v>
          </cell>
        </row>
        <row r="92">
          <cell r="A92" t="str">
            <v>Kyrgyz Republic</v>
          </cell>
          <cell r="B92" t="str">
            <v>Gross domestic product based on purchasing-power-parity (PPP) per capita GDP</v>
          </cell>
          <cell r="C92" t="str">
            <v>Current international dollar</v>
          </cell>
          <cell r="D92" t="str">
            <v>Units</v>
          </cell>
          <cell r="E92" t="str">
            <v>See notes for:  Gross domestic product, current prices (National currency) Population (Persons).</v>
          </cell>
          <cell r="F92">
            <v>1337.434</v>
          </cell>
          <cell r="G92">
            <v>1426.779</v>
          </cell>
          <cell r="H92">
            <v>1436.4949999999999</v>
          </cell>
          <cell r="I92">
            <v>1550.8130000000001</v>
          </cell>
          <cell r="J92">
            <v>1682.5119999999999</v>
          </cell>
          <cell r="K92">
            <v>1712.5170000000001</v>
          </cell>
          <cell r="L92">
            <v>1802.373</v>
          </cell>
          <cell r="M92">
            <v>1997.277</v>
          </cell>
          <cell r="N92">
            <v>2171.7779999999998</v>
          </cell>
          <cell r="O92">
            <v>2229.1660000000002</v>
          </cell>
          <cell r="P92">
            <v>2219.9009999999998</v>
          </cell>
          <cell r="Q92">
            <v>2372.4050000000002</v>
          </cell>
          <cell r="R92">
            <v>2497.665</v>
          </cell>
          <cell r="S92">
            <v>2647.2339999999999</v>
          </cell>
          <cell r="T92">
            <v>2806.6379999999999</v>
          </cell>
          <cell r="U92">
            <v>2963.444</v>
          </cell>
          <cell r="V92">
            <v>3129.4459999999999</v>
          </cell>
          <cell r="W92">
            <v>3315.44</v>
          </cell>
          <cell r="X92">
            <v>2010</v>
          </cell>
        </row>
        <row r="93">
          <cell r="A93" t="str">
            <v>Lao PDR</v>
          </cell>
          <cell r="B93" t="str">
            <v>Gross domestic product based on purchasing-power-parity (PPP) per capita GDP</v>
          </cell>
          <cell r="C93" t="str">
            <v>Current international dollar</v>
          </cell>
          <cell r="D93" t="str">
            <v>Units</v>
          </cell>
          <cell r="E93" t="str">
            <v>See notes for:  Gross domestic product, current prices (National currency) Population (Persons).</v>
          </cell>
          <cell r="F93">
            <v>1180.133</v>
          </cell>
          <cell r="G93">
            <v>1239.1959999999999</v>
          </cell>
          <cell r="H93">
            <v>1323.1179999999999</v>
          </cell>
          <cell r="I93">
            <v>1411.8869999999999</v>
          </cell>
          <cell r="J93">
            <v>1525.6769999999999</v>
          </cell>
          <cell r="K93">
            <v>1647.3889999999999</v>
          </cell>
          <cell r="L93">
            <v>1815.825</v>
          </cell>
          <cell r="M93">
            <v>1978.9949999999999</v>
          </cell>
          <cell r="N93">
            <v>2140.6559999999999</v>
          </cell>
          <cell r="O93">
            <v>2285.0929999999998</v>
          </cell>
          <cell r="P93">
            <v>2449.2539999999999</v>
          </cell>
          <cell r="Q93">
            <v>2658.9290000000001</v>
          </cell>
          <cell r="R93">
            <v>2865.741</v>
          </cell>
          <cell r="S93">
            <v>3058.7809999999999</v>
          </cell>
          <cell r="T93">
            <v>3273.2550000000001</v>
          </cell>
          <cell r="U93">
            <v>3523.1529999999998</v>
          </cell>
          <cell r="V93">
            <v>3774.8409999999999</v>
          </cell>
          <cell r="W93">
            <v>3994.415</v>
          </cell>
          <cell r="X93">
            <v>2009</v>
          </cell>
        </row>
        <row r="94">
          <cell r="A94" t="str">
            <v>Latvia</v>
          </cell>
          <cell r="B94" t="str">
            <v>Gross domestic product based on purchasing-power-parity (PPP) per capita GDP</v>
          </cell>
          <cell r="C94" t="str">
            <v>Current international dollar</v>
          </cell>
          <cell r="D94" t="str">
            <v>Units</v>
          </cell>
          <cell r="E94" t="str">
            <v>See notes for:  Gross domestic product, current prices (National currency) Population (Persons).</v>
          </cell>
          <cell r="F94">
            <v>7691.83</v>
          </cell>
          <cell r="G94">
            <v>8545.875</v>
          </cell>
          <cell r="H94">
            <v>9319.3169999999991</v>
          </cell>
          <cell r="I94">
            <v>10262.030000000001</v>
          </cell>
          <cell r="J94">
            <v>11505.777</v>
          </cell>
          <cell r="K94">
            <v>13181.385</v>
          </cell>
          <cell r="L94">
            <v>15117.329</v>
          </cell>
          <cell r="M94">
            <v>17148.684000000001</v>
          </cell>
          <cell r="N94">
            <v>17032.594000000001</v>
          </cell>
          <cell r="O94">
            <v>14220.84</v>
          </cell>
          <cell r="P94">
            <v>14418.722</v>
          </cell>
          <cell r="Q94">
            <v>15662.380999999999</v>
          </cell>
          <cell r="R94">
            <v>16235.027</v>
          </cell>
          <cell r="S94">
            <v>16944.253000000001</v>
          </cell>
          <cell r="T94">
            <v>17763.491000000002</v>
          </cell>
          <cell r="U94">
            <v>18741.57</v>
          </cell>
          <cell r="V94">
            <v>19864.217000000001</v>
          </cell>
          <cell r="W94">
            <v>21123.631000000001</v>
          </cell>
          <cell r="X94">
            <v>2010</v>
          </cell>
        </row>
        <row r="95">
          <cell r="A95" t="str">
            <v>Lebanon</v>
          </cell>
          <cell r="B95" t="str">
            <v>Gross domestic product based on purchasing-power-parity (PPP) per capita GDP</v>
          </cell>
          <cell r="C95" t="str">
            <v>Current international dollar</v>
          </cell>
          <cell r="D95" t="str">
            <v>Units</v>
          </cell>
          <cell r="E95" t="str">
            <v>See notes for:  Gross domestic product, current prices (National currency) Population (Persons).</v>
          </cell>
          <cell r="F95">
            <v>8076.7539999999999</v>
          </cell>
          <cell r="G95">
            <v>8477.9709999999995</v>
          </cell>
          <cell r="H95">
            <v>8792.3520000000008</v>
          </cell>
          <cell r="I95">
            <v>9144.0849999999991</v>
          </cell>
          <cell r="J95">
            <v>9958.5149999999994</v>
          </cell>
          <cell r="K95">
            <v>10366.741</v>
          </cell>
          <cell r="L95">
            <v>10750.993</v>
          </cell>
          <cell r="M95">
            <v>11892.653</v>
          </cell>
          <cell r="N95">
            <v>13116.450999999999</v>
          </cell>
          <cell r="O95">
            <v>14196.962</v>
          </cell>
          <cell r="P95">
            <v>15168.446</v>
          </cell>
          <cell r="Q95">
            <v>15522.766</v>
          </cell>
          <cell r="R95">
            <v>15985.495999999999</v>
          </cell>
          <cell r="S95">
            <v>16659.548999999999</v>
          </cell>
          <cell r="T95">
            <v>17356.21</v>
          </cell>
          <cell r="U95">
            <v>18104.913</v>
          </cell>
          <cell r="V95">
            <v>18888.182000000001</v>
          </cell>
          <cell r="W95">
            <v>19768.739000000001</v>
          </cell>
          <cell r="X95">
            <v>2007</v>
          </cell>
        </row>
        <row r="96">
          <cell r="A96" t="str">
            <v>Lesotho</v>
          </cell>
          <cell r="B96" t="str">
            <v>Gross domestic product based on purchasing-power-parity (PPP) per capita GDP</v>
          </cell>
          <cell r="C96" t="str">
            <v>Current international dollar</v>
          </cell>
          <cell r="D96" t="str">
            <v>Units</v>
          </cell>
          <cell r="E96" t="str">
            <v>See notes for:  Gross domestic product, current prices (National currency) Population (Persons).</v>
          </cell>
          <cell r="F96">
            <v>1017.3</v>
          </cell>
          <cell r="G96">
            <v>1066.7159999999999</v>
          </cell>
          <cell r="H96">
            <v>1093.232</v>
          </cell>
          <cell r="I96">
            <v>1153.3900000000001</v>
          </cell>
          <cell r="J96">
            <v>1228.4839999999999</v>
          </cell>
          <cell r="K96">
            <v>1304.771</v>
          </cell>
          <cell r="L96">
            <v>1475.24</v>
          </cell>
          <cell r="M96">
            <v>1581.1590000000001</v>
          </cell>
          <cell r="N96">
            <v>1680.7270000000001</v>
          </cell>
          <cell r="O96">
            <v>1746.463</v>
          </cell>
          <cell r="P96">
            <v>1854.7149999999999</v>
          </cell>
          <cell r="Q96">
            <v>1959.77</v>
          </cell>
          <cell r="R96">
            <v>2072.8649999999998</v>
          </cell>
          <cell r="S96">
            <v>2134.538</v>
          </cell>
          <cell r="T96">
            <v>2277.5279999999998</v>
          </cell>
          <cell r="U96">
            <v>2442.6619999999998</v>
          </cell>
          <cell r="V96">
            <v>2541.1219999999998</v>
          </cell>
          <cell r="W96">
            <v>2652.9969999999998</v>
          </cell>
          <cell r="X96">
            <v>2006</v>
          </cell>
        </row>
        <row r="97">
          <cell r="A97" t="str">
            <v>Liberia</v>
          </cell>
          <cell r="B97" t="str">
            <v>Gross domestic product based on purchasing-power-parity (PPP) per capita GDP</v>
          </cell>
          <cell r="C97" t="str">
            <v>Current international dollar</v>
          </cell>
          <cell r="D97" t="str">
            <v>Units</v>
          </cell>
          <cell r="E97" t="str">
            <v>See notes for:  Gross domestic product, current prices (National currency) Population (Persons).</v>
          </cell>
          <cell r="F97">
            <v>428.47500000000002</v>
          </cell>
          <cell r="G97">
            <v>434.84399999999999</v>
          </cell>
          <cell r="H97">
            <v>449.28199999999998</v>
          </cell>
          <cell r="I97">
            <v>310.98099999999999</v>
          </cell>
          <cell r="J97">
            <v>354.25599999999997</v>
          </cell>
          <cell r="K97">
            <v>362.54599999999999</v>
          </cell>
          <cell r="L97">
            <v>387.93299999999999</v>
          </cell>
          <cell r="M97">
            <v>416.904</v>
          </cell>
          <cell r="N97">
            <v>424.56200000000001</v>
          </cell>
          <cell r="O97">
            <v>423.03500000000003</v>
          </cell>
          <cell r="P97">
            <v>430.97699999999998</v>
          </cell>
          <cell r="Q97">
            <v>456.44200000000001</v>
          </cell>
          <cell r="R97">
            <v>490.40699999999998</v>
          </cell>
          <cell r="S97">
            <v>509.69400000000002</v>
          </cell>
          <cell r="T97">
            <v>533.72699999999998</v>
          </cell>
          <cell r="U97">
            <v>564.69500000000005</v>
          </cell>
          <cell r="V97">
            <v>596.27599999999995</v>
          </cell>
          <cell r="W97">
            <v>644.71</v>
          </cell>
          <cell r="X97">
            <v>2009</v>
          </cell>
        </row>
        <row r="98">
          <cell r="A98" t="str">
            <v>Libya</v>
          </cell>
          <cell r="B98" t="str">
            <v>Gross domestic product based on purchasing-power-parity (PPP) per capita GDP</v>
          </cell>
          <cell r="C98" t="str">
            <v>Current international dollar</v>
          </cell>
          <cell r="D98" t="str">
            <v>Units</v>
          </cell>
          <cell r="E98" t="str">
            <v>See notes for:  Gross domestic product, current prices (National currency) Population (Persons).</v>
          </cell>
          <cell r="F98">
            <v>9681.2080000000005</v>
          </cell>
          <cell r="G98">
            <v>9279.2489999999998</v>
          </cell>
          <cell r="H98">
            <v>9122.9130000000005</v>
          </cell>
          <cell r="I98">
            <v>10311.968000000001</v>
          </cell>
          <cell r="J98">
            <v>10787.075000000001</v>
          </cell>
          <cell r="K98">
            <v>11565.833000000001</v>
          </cell>
          <cell r="L98">
            <v>12483.978999999999</v>
          </cell>
          <cell r="M98">
            <v>13532.325999999999</v>
          </cell>
          <cell r="N98">
            <v>14285.08</v>
          </cell>
          <cell r="O98">
            <v>14145.96</v>
          </cell>
          <cell r="P98">
            <v>14383.528</v>
          </cell>
          <cell r="Q98">
            <v>5786.6530000000002</v>
          </cell>
          <cell r="R98">
            <v>10129.611999999999</v>
          </cell>
          <cell r="S98">
            <v>12197.065000000001</v>
          </cell>
          <cell r="T98">
            <v>12906.205</v>
          </cell>
          <cell r="U98">
            <v>13606.197</v>
          </cell>
          <cell r="V98">
            <v>14243.196</v>
          </cell>
          <cell r="W98">
            <v>14844.871999999999</v>
          </cell>
          <cell r="X98">
            <v>2008</v>
          </cell>
        </row>
        <row r="99">
          <cell r="A99" t="str">
            <v>Lithuania</v>
          </cell>
          <cell r="B99" t="str">
            <v>Gross domestic product based on purchasing-power-parity (PPP) per capita GDP</v>
          </cell>
          <cell r="C99" t="str">
            <v>Current international dollar</v>
          </cell>
          <cell r="D99" t="str">
            <v>Units</v>
          </cell>
          <cell r="E99" t="str">
            <v>See notes for:  Gross domestic product, current prices (National currency) Population (Persons).</v>
          </cell>
          <cell r="F99">
            <v>8484.4539999999997</v>
          </cell>
          <cell r="G99">
            <v>9305.8459999999995</v>
          </cell>
          <cell r="H99">
            <v>10138.686</v>
          </cell>
          <cell r="I99">
            <v>11464.89</v>
          </cell>
          <cell r="J99">
            <v>12682.555</v>
          </cell>
          <cell r="K99">
            <v>14285.538</v>
          </cell>
          <cell r="L99">
            <v>15993.334000000001</v>
          </cell>
          <cell r="M99">
            <v>18168.652999999998</v>
          </cell>
          <cell r="N99">
            <v>19212.087</v>
          </cell>
          <cell r="O99">
            <v>16626.530999999999</v>
          </cell>
          <cell r="P99">
            <v>17333.178</v>
          </cell>
          <cell r="Q99">
            <v>18856.187000000002</v>
          </cell>
          <cell r="R99">
            <v>19600.888999999999</v>
          </cell>
          <cell r="S99">
            <v>20566.22</v>
          </cell>
          <cell r="T99">
            <v>21809.608</v>
          </cell>
          <cell r="U99">
            <v>23100.09</v>
          </cell>
          <cell r="V99">
            <v>24498.422999999999</v>
          </cell>
          <cell r="W99">
            <v>26083.292000000001</v>
          </cell>
          <cell r="X99">
            <v>2011</v>
          </cell>
        </row>
        <row r="100">
          <cell r="A100" t="str">
            <v>Luxembourg</v>
          </cell>
          <cell r="B100" t="str">
            <v>Gross domestic product based on purchasing-power-parity (PPP) per capita GDP</v>
          </cell>
          <cell r="C100" t="str">
            <v>Current international dollar</v>
          </cell>
          <cell r="D100" t="str">
            <v>Units</v>
          </cell>
          <cell r="E100" t="str">
            <v>See notes for:  Gross domestic product, current prices (National currency) Population (Persons).</v>
          </cell>
          <cell r="F100">
            <v>55589.652999999998</v>
          </cell>
          <cell r="G100">
            <v>57616.563999999998</v>
          </cell>
          <cell r="H100">
            <v>60295.75</v>
          </cell>
          <cell r="I100">
            <v>61767.203000000001</v>
          </cell>
          <cell r="J100">
            <v>65751.103000000003</v>
          </cell>
          <cell r="K100">
            <v>70628.269</v>
          </cell>
          <cell r="L100">
            <v>75334.157999999996</v>
          </cell>
          <cell r="M100">
            <v>81356.956000000006</v>
          </cell>
          <cell r="N100">
            <v>82363.627999999997</v>
          </cell>
          <cell r="O100">
            <v>77363.513999999996</v>
          </cell>
          <cell r="P100">
            <v>78906.289000000004</v>
          </cell>
          <cell r="Q100">
            <v>80119.084000000003</v>
          </cell>
          <cell r="R100">
            <v>79649.487999999998</v>
          </cell>
          <cell r="S100">
            <v>81041.452999999994</v>
          </cell>
          <cell r="T100">
            <v>82491.048999999999</v>
          </cell>
          <cell r="U100">
            <v>84792.308000000005</v>
          </cell>
          <cell r="V100">
            <v>87333.282999999996</v>
          </cell>
          <cell r="W100">
            <v>90281.553</v>
          </cell>
          <cell r="X100">
            <v>2011</v>
          </cell>
        </row>
        <row r="101">
          <cell r="A101" t="str">
            <v>Macedonia</v>
          </cell>
          <cell r="B101" t="str">
            <v>Gross domestic product based on purchasing-power-parity (PPP) per capita GDP</v>
          </cell>
          <cell r="C101" t="str">
            <v>Current international dollar</v>
          </cell>
          <cell r="D101" t="str">
            <v>Units</v>
          </cell>
          <cell r="E101" t="str">
            <v>See notes for:  Gross domestic product, current prices (National currency) Population (Persons).</v>
          </cell>
          <cell r="F101">
            <v>6356.576</v>
          </cell>
          <cell r="G101">
            <v>6185.75</v>
          </cell>
          <cell r="H101">
            <v>6322.0039999999999</v>
          </cell>
          <cell r="I101">
            <v>6621.5360000000001</v>
          </cell>
          <cell r="J101">
            <v>7049.85</v>
          </cell>
          <cell r="K101">
            <v>7599.8239999999996</v>
          </cell>
          <cell r="L101">
            <v>8223.7090000000007</v>
          </cell>
          <cell r="M101">
            <v>8960.9860000000008</v>
          </cell>
          <cell r="N101">
            <v>9601.5580000000009</v>
          </cell>
          <cell r="O101">
            <v>9599.3950000000004</v>
          </cell>
          <cell r="P101">
            <v>9868.08</v>
          </cell>
          <cell r="Q101">
            <v>10366.766</v>
          </cell>
          <cell r="R101">
            <v>10692.14</v>
          </cell>
          <cell r="S101">
            <v>11182.728999999999</v>
          </cell>
          <cell r="T101">
            <v>11809.365</v>
          </cell>
          <cell r="U101">
            <v>12454.574000000001</v>
          </cell>
          <cell r="V101">
            <v>13142.406999999999</v>
          </cell>
          <cell r="W101">
            <v>13909.525</v>
          </cell>
          <cell r="X101">
            <v>2010</v>
          </cell>
        </row>
        <row r="102">
          <cell r="A102" t="str">
            <v>Madagascar</v>
          </cell>
          <cell r="B102" t="str">
            <v>Gross domestic product based on purchasing-power-parity (PPP) per capita GDP</v>
          </cell>
          <cell r="C102" t="str">
            <v>Current international dollar</v>
          </cell>
          <cell r="D102" t="str">
            <v>Units</v>
          </cell>
          <cell r="E102" t="str">
            <v>See notes for:  Gross domestic product, current prices (National currency) Population (Persons).</v>
          </cell>
          <cell r="F102">
            <v>762.90599999999995</v>
          </cell>
          <cell r="G102">
            <v>803.21100000000001</v>
          </cell>
          <cell r="H102">
            <v>694.80399999999997</v>
          </cell>
          <cell r="I102">
            <v>757.16200000000003</v>
          </cell>
          <cell r="J102">
            <v>795.42499999999995</v>
          </cell>
          <cell r="K102">
            <v>833.41899999999998</v>
          </cell>
          <cell r="L102">
            <v>879.20500000000004</v>
          </cell>
          <cell r="M102">
            <v>935.57100000000003</v>
          </cell>
          <cell r="N102">
            <v>997.53700000000003</v>
          </cell>
          <cell r="O102">
            <v>941.37199999999996</v>
          </cell>
          <cell r="P102">
            <v>932.726</v>
          </cell>
          <cell r="Q102">
            <v>933.59799999999996</v>
          </cell>
          <cell r="R102">
            <v>948.85699999999997</v>
          </cell>
          <cell r="S102">
            <v>987.60900000000004</v>
          </cell>
          <cell r="T102">
            <v>1028.675</v>
          </cell>
          <cell r="U102">
            <v>1073.6890000000001</v>
          </cell>
          <cell r="V102">
            <v>1122.0060000000001</v>
          </cell>
          <cell r="W102">
            <v>1177.537</v>
          </cell>
          <cell r="X102">
            <v>2006</v>
          </cell>
        </row>
        <row r="103">
          <cell r="A103" t="str">
            <v>Malawi</v>
          </cell>
          <cell r="B103" t="str">
            <v>Gross domestic product based on purchasing-power-parity (PPP) per capita GDP</v>
          </cell>
          <cell r="C103" t="str">
            <v>Current international dollar</v>
          </cell>
          <cell r="D103" t="str">
            <v>Units</v>
          </cell>
          <cell r="E103" t="str">
            <v>See notes for:  Gross domestic product, current prices (National currency) Population (Persons).</v>
          </cell>
          <cell r="F103">
            <v>558.27200000000005</v>
          </cell>
          <cell r="G103">
            <v>535.11199999999997</v>
          </cell>
          <cell r="H103">
            <v>532.71900000000005</v>
          </cell>
          <cell r="I103">
            <v>561.50900000000001</v>
          </cell>
          <cell r="J103">
            <v>606.48400000000004</v>
          </cell>
          <cell r="K103">
            <v>605.54999999999995</v>
          </cell>
          <cell r="L103">
            <v>620.37699999999995</v>
          </cell>
          <cell r="M103">
            <v>679.75099999999998</v>
          </cell>
          <cell r="N103">
            <v>732.13199999999995</v>
          </cell>
          <cell r="O103">
            <v>784.11400000000003</v>
          </cell>
          <cell r="P103">
            <v>821.11199999999997</v>
          </cell>
          <cell r="Q103">
            <v>859.851</v>
          </cell>
          <cell r="R103">
            <v>882.66600000000005</v>
          </cell>
          <cell r="S103">
            <v>907.01099999999997</v>
          </cell>
          <cell r="T103">
            <v>931.57100000000003</v>
          </cell>
          <cell r="U103">
            <v>957.38499999999999</v>
          </cell>
          <cell r="V103">
            <v>983.96100000000001</v>
          </cell>
          <cell r="W103">
            <v>1015.201</v>
          </cell>
          <cell r="X103">
            <v>2009</v>
          </cell>
        </row>
        <row r="104">
          <cell r="A104" t="str">
            <v>Malaysia</v>
          </cell>
          <cell r="B104" t="str">
            <v>Gross domestic product based on purchasing-power-parity (PPP) per capita GDP</v>
          </cell>
          <cell r="C104" t="str">
            <v>Current international dollar</v>
          </cell>
          <cell r="D104" t="str">
            <v>Units</v>
          </cell>
          <cell r="E104" t="str">
            <v>See notes for:  Gross domestic product, current prices (National currency) Population (Persons).</v>
          </cell>
          <cell r="F104">
            <v>9173.9150000000009</v>
          </cell>
          <cell r="G104">
            <v>9139.9169999999995</v>
          </cell>
          <cell r="H104">
            <v>9505.8610000000008</v>
          </cell>
          <cell r="I104">
            <v>10027.156999999999</v>
          </cell>
          <cell r="J104">
            <v>10717.858</v>
          </cell>
          <cell r="K104">
            <v>11379.963</v>
          </cell>
          <cell r="L104">
            <v>12270.451999999999</v>
          </cell>
          <cell r="M104">
            <v>13269.383</v>
          </cell>
          <cell r="N104">
            <v>14032.763000000001</v>
          </cell>
          <cell r="O104">
            <v>13771.431</v>
          </cell>
          <cell r="P104">
            <v>14744.343000000001</v>
          </cell>
          <cell r="Q104">
            <v>15567.932000000001</v>
          </cell>
          <cell r="R104">
            <v>16186.007</v>
          </cell>
          <cell r="S104">
            <v>16915.259999999998</v>
          </cell>
          <cell r="T104">
            <v>17722.082999999999</v>
          </cell>
          <cell r="U104">
            <v>18590.916000000001</v>
          </cell>
          <cell r="V104">
            <v>19504.686000000002</v>
          </cell>
          <cell r="W104">
            <v>20529.208999999999</v>
          </cell>
          <cell r="X104">
            <v>2010</v>
          </cell>
        </row>
        <row r="105">
          <cell r="A105" t="str">
            <v>Maldives</v>
          </cell>
          <cell r="B105" t="str">
            <v>Gross domestic product based on purchasing-power-parity (PPP) per capita GDP</v>
          </cell>
          <cell r="C105" t="str">
            <v>Current international dollar</v>
          </cell>
          <cell r="D105" t="str">
            <v>Units</v>
          </cell>
          <cell r="E105" t="str">
            <v>See notes for:  Gross domestic product, current prices (National currency) Population (Persons).</v>
          </cell>
          <cell r="F105">
            <v>4024.4270000000001</v>
          </cell>
          <cell r="G105">
            <v>4166.7510000000002</v>
          </cell>
          <cell r="H105">
            <v>4419.2659999999996</v>
          </cell>
          <cell r="I105">
            <v>5163.848</v>
          </cell>
          <cell r="J105">
            <v>5759.6540000000005</v>
          </cell>
          <cell r="K105">
            <v>5317.0910000000003</v>
          </cell>
          <cell r="L105">
            <v>6449.2839999999997</v>
          </cell>
          <cell r="M105">
            <v>7194.96</v>
          </cell>
          <cell r="N105">
            <v>8126.2460000000001</v>
          </cell>
          <cell r="O105">
            <v>7693.6540000000005</v>
          </cell>
          <cell r="P105">
            <v>8091.8549999999996</v>
          </cell>
          <cell r="Q105">
            <v>8731.2489999999998</v>
          </cell>
          <cell r="R105">
            <v>9077.8829999999998</v>
          </cell>
          <cell r="S105">
            <v>9379.6710000000003</v>
          </cell>
          <cell r="T105">
            <v>9688.6260000000002</v>
          </cell>
          <cell r="U105">
            <v>10017.097</v>
          </cell>
          <cell r="V105">
            <v>10357.948</v>
          </cell>
          <cell r="W105">
            <v>10744.858</v>
          </cell>
          <cell r="X105">
            <v>2006</v>
          </cell>
        </row>
        <row r="106">
          <cell r="A106" t="str">
            <v>Mali</v>
          </cell>
          <cell r="B106" t="str">
            <v>Gross domestic product based on purchasing-power-parity (PPP) per capita GDP</v>
          </cell>
          <cell r="C106" t="str">
            <v>Current international dollar</v>
          </cell>
          <cell r="D106" t="str">
            <v>Units</v>
          </cell>
          <cell r="E106" t="str">
            <v>See notes for:  Gross domestic product, current prices (National currency) Population (Persons).</v>
          </cell>
          <cell r="F106">
            <v>654.08399999999995</v>
          </cell>
          <cell r="G106">
            <v>726.01800000000003</v>
          </cell>
          <cell r="H106">
            <v>746.33</v>
          </cell>
          <cell r="I106">
            <v>795.00599999999997</v>
          </cell>
          <cell r="J106">
            <v>853.58399999999995</v>
          </cell>
          <cell r="K106">
            <v>914.72900000000004</v>
          </cell>
          <cell r="L106">
            <v>963.45399999999995</v>
          </cell>
          <cell r="M106">
            <v>1002.457</v>
          </cell>
          <cell r="N106">
            <v>1043.0309999999999</v>
          </cell>
          <cell r="O106">
            <v>1067.8030000000001</v>
          </cell>
          <cell r="P106">
            <v>1108.7570000000001</v>
          </cell>
          <cell r="Q106">
            <v>1127.518</v>
          </cell>
          <cell r="R106">
            <v>1173.635</v>
          </cell>
          <cell r="S106">
            <v>1222.607</v>
          </cell>
          <cell r="T106">
            <v>1270.6410000000001</v>
          </cell>
          <cell r="U106">
            <v>1318.902</v>
          </cell>
          <cell r="V106">
            <v>1368.434</v>
          </cell>
          <cell r="W106">
            <v>1425.1690000000001</v>
          </cell>
          <cell r="X106">
            <v>2010</v>
          </cell>
        </row>
        <row r="107">
          <cell r="A107" t="str">
            <v>Malta</v>
          </cell>
          <cell r="B107" t="str">
            <v>Gross domestic product based on purchasing-power-parity (PPP) per capita GDP</v>
          </cell>
          <cell r="C107" t="str">
            <v>Current international dollar</v>
          </cell>
          <cell r="D107" t="str">
            <v>Units</v>
          </cell>
          <cell r="E107" t="str">
            <v>See notes for:  Gross domestic product, current prices (National currency) Population (Persons).</v>
          </cell>
          <cell r="F107">
            <v>18570.462</v>
          </cell>
          <cell r="G107">
            <v>18353.216</v>
          </cell>
          <cell r="H107">
            <v>19031.695</v>
          </cell>
          <cell r="I107">
            <v>19330.195</v>
          </cell>
          <cell r="J107">
            <v>19537.434000000001</v>
          </cell>
          <cell r="K107">
            <v>20700.73</v>
          </cell>
          <cell r="L107">
            <v>21844.955999999998</v>
          </cell>
          <cell r="M107">
            <v>23300.276000000002</v>
          </cell>
          <cell r="N107">
            <v>24578.251</v>
          </cell>
          <cell r="O107">
            <v>23958.313999999998</v>
          </cell>
          <cell r="P107">
            <v>24586.934000000001</v>
          </cell>
          <cell r="Q107">
            <v>25428.080000000002</v>
          </cell>
          <cell r="R107">
            <v>25874.886999999999</v>
          </cell>
          <cell r="S107">
            <v>26603.93</v>
          </cell>
          <cell r="T107">
            <v>27383.420999999998</v>
          </cell>
          <cell r="U107">
            <v>28243.167000000001</v>
          </cell>
          <cell r="V107">
            <v>29138.19</v>
          </cell>
          <cell r="W107">
            <v>30177.371999999999</v>
          </cell>
          <cell r="X107">
            <v>2008</v>
          </cell>
        </row>
        <row r="108">
          <cell r="A108" t="str">
            <v>Mauritania</v>
          </cell>
          <cell r="B108" t="str">
            <v>Gross domestic product based on purchasing-power-parity (PPP) per capita GDP</v>
          </cell>
          <cell r="C108" t="str">
            <v>Current international dollar</v>
          </cell>
          <cell r="D108" t="str">
            <v>Units</v>
          </cell>
          <cell r="E108" t="str">
            <v>See notes for:  Gross domestic product, current prices (National currency) Population (Persons).</v>
          </cell>
          <cell r="F108">
            <v>1456.2750000000001</v>
          </cell>
          <cell r="G108">
            <v>1496.3430000000001</v>
          </cell>
          <cell r="H108">
            <v>1501.222</v>
          </cell>
          <cell r="I108">
            <v>1580.605</v>
          </cell>
          <cell r="J108">
            <v>1666.0940000000001</v>
          </cell>
          <cell r="K108">
            <v>1767.3889999999999</v>
          </cell>
          <cell r="L108">
            <v>1985.6510000000001</v>
          </cell>
          <cell r="M108">
            <v>2015.788</v>
          </cell>
          <cell r="N108">
            <v>2082.9720000000002</v>
          </cell>
          <cell r="O108">
            <v>2030.5350000000001</v>
          </cell>
          <cell r="P108">
            <v>2107.7289999999998</v>
          </cell>
          <cell r="Q108">
            <v>2178.6280000000002</v>
          </cell>
          <cell r="R108">
            <v>2268.692</v>
          </cell>
          <cell r="S108">
            <v>2385.7800000000002</v>
          </cell>
          <cell r="T108">
            <v>2517.6790000000001</v>
          </cell>
          <cell r="U108">
            <v>2632.2570000000001</v>
          </cell>
          <cell r="V108">
            <v>2753.395</v>
          </cell>
          <cell r="W108">
            <v>2886.096</v>
          </cell>
          <cell r="X108">
            <v>2009</v>
          </cell>
        </row>
        <row r="109">
          <cell r="A109" t="str">
            <v>Mauritius</v>
          </cell>
          <cell r="B109" t="str">
            <v>Gross domestic product based on purchasing-power-parity (PPP) per capita GDP</v>
          </cell>
          <cell r="C109" t="str">
            <v>Current international dollar</v>
          </cell>
          <cell r="D109" t="str">
            <v>Units</v>
          </cell>
          <cell r="E109" t="str">
            <v>See notes for:  Gross domestic product, current prices (National currency) Population (Persons).</v>
          </cell>
          <cell r="F109">
            <v>8476.0059999999994</v>
          </cell>
          <cell r="G109">
            <v>8803.5040000000008</v>
          </cell>
          <cell r="H109">
            <v>9017.61</v>
          </cell>
          <cell r="I109">
            <v>9500.9269999999997</v>
          </cell>
          <cell r="J109">
            <v>10185.537</v>
          </cell>
          <cell r="K109">
            <v>10488.787</v>
          </cell>
          <cell r="L109">
            <v>11231.116</v>
          </cell>
          <cell r="M109">
            <v>12118.305</v>
          </cell>
          <cell r="N109">
            <v>13029.326999999999</v>
          </cell>
          <cell r="O109">
            <v>13495.04</v>
          </cell>
          <cell r="P109">
            <v>14149.02</v>
          </cell>
          <cell r="Q109">
            <v>14954</v>
          </cell>
          <cell r="R109">
            <v>15595.272000000001</v>
          </cell>
          <cell r="S109">
            <v>16364.032999999999</v>
          </cell>
          <cell r="T109">
            <v>17194.344000000001</v>
          </cell>
          <cell r="U109">
            <v>18087.883999999998</v>
          </cell>
          <cell r="V109">
            <v>19056.703000000001</v>
          </cell>
          <cell r="W109">
            <v>20147.133999999998</v>
          </cell>
          <cell r="X109">
            <v>2010</v>
          </cell>
        </row>
        <row r="110">
          <cell r="A110" t="str">
            <v>Mexico</v>
          </cell>
          <cell r="B110" t="str">
            <v>Gross domestic product based on purchasing-power-parity (PPP) per capita GDP</v>
          </cell>
          <cell r="C110" t="str">
            <v>Current international dollar</v>
          </cell>
          <cell r="D110" t="str">
            <v>Units</v>
          </cell>
          <cell r="E110" t="str">
            <v>See notes for:  Gross domestic product, current prices (National currency) Population (Persons).</v>
          </cell>
          <cell r="F110">
            <v>10873.338</v>
          </cell>
          <cell r="G110">
            <v>10821.314</v>
          </cell>
          <cell r="H110">
            <v>10875.061</v>
          </cell>
          <cell r="I110">
            <v>11136.347</v>
          </cell>
          <cell r="J110">
            <v>11959.072</v>
          </cell>
          <cell r="K110">
            <v>12482.754000000001</v>
          </cell>
          <cell r="L110">
            <v>13367.188</v>
          </cell>
          <cell r="M110">
            <v>13971.369000000001</v>
          </cell>
          <cell r="N110">
            <v>14217.018</v>
          </cell>
          <cell r="O110">
            <v>13247.9</v>
          </cell>
          <cell r="P110">
            <v>13932.284</v>
          </cell>
          <cell r="Q110">
            <v>14609.77</v>
          </cell>
          <cell r="R110">
            <v>15177.511</v>
          </cell>
          <cell r="S110">
            <v>15811.269</v>
          </cell>
          <cell r="T110">
            <v>16491.327000000001</v>
          </cell>
          <cell r="U110">
            <v>17139.701000000001</v>
          </cell>
          <cell r="V110">
            <v>17810.192999999999</v>
          </cell>
          <cell r="W110">
            <v>18573.855</v>
          </cell>
          <cell r="X110">
            <v>2010</v>
          </cell>
        </row>
        <row r="111">
          <cell r="A111" t="str">
            <v>Moldova</v>
          </cell>
          <cell r="B111" t="str">
            <v>Gross domestic product based on purchasing-power-parity (PPP) per capita GDP</v>
          </cell>
          <cell r="C111" t="str">
            <v>Current international dollar</v>
          </cell>
          <cell r="D111" t="str">
            <v>Units</v>
          </cell>
          <cell r="E111" t="str">
            <v>See notes for:  Gross domestic product, current prices (National currency) Population (Persons).</v>
          </cell>
          <cell r="F111">
            <v>1481.925</v>
          </cell>
          <cell r="G111">
            <v>1612.704</v>
          </cell>
          <cell r="H111">
            <v>1772.1389999999999</v>
          </cell>
          <cell r="I111">
            <v>1933.001</v>
          </cell>
          <cell r="J111">
            <v>2136.0129999999999</v>
          </cell>
          <cell r="K111">
            <v>2371.239</v>
          </cell>
          <cell r="L111">
            <v>2571.0120000000002</v>
          </cell>
          <cell r="M111">
            <v>2728.9090000000001</v>
          </cell>
          <cell r="N111">
            <v>3010.2190000000001</v>
          </cell>
          <cell r="O111">
            <v>2862.087</v>
          </cell>
          <cell r="P111">
            <v>3103.7240000000002</v>
          </cell>
          <cell r="Q111">
            <v>3373.2979999999998</v>
          </cell>
          <cell r="R111">
            <v>3539.873</v>
          </cell>
          <cell r="S111">
            <v>3755.0630000000001</v>
          </cell>
          <cell r="T111">
            <v>4001.0529999999999</v>
          </cell>
          <cell r="U111">
            <v>4288.8850000000002</v>
          </cell>
          <cell r="V111">
            <v>4597.9759999999997</v>
          </cell>
          <cell r="W111">
            <v>4945.2020000000002</v>
          </cell>
          <cell r="X111">
            <v>2011</v>
          </cell>
        </row>
        <row r="112">
          <cell r="A112" t="str">
            <v>Mongolia</v>
          </cell>
          <cell r="B112" t="str">
            <v>Gross domestic product based on purchasing-power-parity (PPP) per capita GDP</v>
          </cell>
          <cell r="C112" t="str">
            <v>Current international dollar</v>
          </cell>
          <cell r="D112" t="str">
            <v>Units</v>
          </cell>
          <cell r="E112" t="str">
            <v>See notes for:  Gross domestic product, current prices (National currency) Population (Persons).</v>
          </cell>
          <cell r="F112">
            <v>2039.19</v>
          </cell>
          <cell r="G112">
            <v>2116.299</v>
          </cell>
          <cell r="H112">
            <v>2221.2069999999999</v>
          </cell>
          <cell r="I112">
            <v>2396.8539999999998</v>
          </cell>
          <cell r="J112">
            <v>2644.326</v>
          </cell>
          <cell r="K112">
            <v>2861.3180000000002</v>
          </cell>
          <cell r="L112">
            <v>3168.2069999999999</v>
          </cell>
          <cell r="M112">
            <v>3544.201</v>
          </cell>
          <cell r="N112">
            <v>3879.529</v>
          </cell>
          <cell r="O112">
            <v>3798.7370000000001</v>
          </cell>
          <cell r="P112">
            <v>4020.3069999999998</v>
          </cell>
          <cell r="Q112">
            <v>4743.7479999999996</v>
          </cell>
          <cell r="R112">
            <v>5548.33</v>
          </cell>
          <cell r="S112">
            <v>6206.1059999999998</v>
          </cell>
          <cell r="T112">
            <v>6960.8639999999996</v>
          </cell>
          <cell r="U112">
            <v>7284.63</v>
          </cell>
          <cell r="V112">
            <v>8315.9120000000003</v>
          </cell>
          <cell r="W112">
            <v>9112.2620000000006</v>
          </cell>
          <cell r="X112">
            <v>2009</v>
          </cell>
        </row>
        <row r="113">
          <cell r="A113" t="str">
            <v>Montenegro</v>
          </cell>
          <cell r="B113" t="str">
            <v>Gross domestic product based on purchasing-power-parity (PPP) per capita GDP</v>
          </cell>
          <cell r="C113" t="str">
            <v>Current international dollar</v>
          </cell>
          <cell r="D113" t="str">
            <v>Units</v>
          </cell>
          <cell r="E113" t="str">
            <v>See notes for:  Gross domestic product, current prices (National currency) Population (Persons).</v>
          </cell>
          <cell r="F113">
            <v>6420.4549999999999</v>
          </cell>
          <cell r="G113">
            <v>6594.4390000000003</v>
          </cell>
          <cell r="H113">
            <v>6795.2730000000001</v>
          </cell>
          <cell r="I113">
            <v>7061.1840000000002</v>
          </cell>
          <cell r="J113">
            <v>7369.16</v>
          </cell>
          <cell r="K113">
            <v>7959.5379999999996</v>
          </cell>
          <cell r="L113">
            <v>8909.5920000000006</v>
          </cell>
          <cell r="M113">
            <v>9930.2170000000006</v>
          </cell>
          <cell r="N113">
            <v>10823.696</v>
          </cell>
          <cell r="O113">
            <v>10271.091</v>
          </cell>
          <cell r="P113">
            <v>10601.207</v>
          </cell>
          <cell r="Q113">
            <v>11545.465</v>
          </cell>
          <cell r="R113">
            <v>11677.493</v>
          </cell>
          <cell r="S113">
            <v>11996.501</v>
          </cell>
          <cell r="T113">
            <v>12379.429</v>
          </cell>
          <cell r="U113">
            <v>12790.078</v>
          </cell>
          <cell r="V113">
            <v>13215.207</v>
          </cell>
          <cell r="W113">
            <v>13726.769</v>
          </cell>
          <cell r="X113">
            <v>2009</v>
          </cell>
        </row>
        <row r="114">
          <cell r="A114" t="str">
            <v>Morocco</v>
          </cell>
          <cell r="B114" t="str">
            <v>Gross domestic product based on purchasing-power-parity (PPP) per capita GDP</v>
          </cell>
          <cell r="C114" t="str">
            <v>Current international dollar</v>
          </cell>
          <cell r="D114" t="str">
            <v>Units</v>
          </cell>
          <cell r="E114" t="str">
            <v>See notes for:  Gross domestic product, current prices (National currency) Population (Persons).</v>
          </cell>
          <cell r="F114">
            <v>2667.107</v>
          </cell>
          <cell r="G114">
            <v>2895.9859999999999</v>
          </cell>
          <cell r="H114">
            <v>3003.8009999999999</v>
          </cell>
          <cell r="I114">
            <v>3223.6419999999998</v>
          </cell>
          <cell r="J114">
            <v>3415.018</v>
          </cell>
          <cell r="K114">
            <v>3585.1480000000001</v>
          </cell>
          <cell r="L114">
            <v>3944.5210000000002</v>
          </cell>
          <cell r="M114">
            <v>4123.5150000000003</v>
          </cell>
          <cell r="N114">
            <v>4402.4989999999998</v>
          </cell>
          <cell r="O114">
            <v>4619.1880000000001</v>
          </cell>
          <cell r="P114">
            <v>4793.9799999999996</v>
          </cell>
          <cell r="Q114">
            <v>5052.25</v>
          </cell>
          <cell r="R114">
            <v>5251.6540000000005</v>
          </cell>
          <cell r="S114">
            <v>5504.4260000000004</v>
          </cell>
          <cell r="T114">
            <v>5798.4170000000004</v>
          </cell>
          <cell r="U114">
            <v>6142.0330000000004</v>
          </cell>
          <cell r="V114">
            <v>6529.1719999999996</v>
          </cell>
          <cell r="W114">
            <v>6984.9639999999999</v>
          </cell>
          <cell r="X114">
            <v>2010</v>
          </cell>
        </row>
        <row r="115">
          <cell r="A115" t="str">
            <v>Mozambique</v>
          </cell>
          <cell r="B115" t="str">
            <v>Gross domestic product based on purchasing-power-parity (PPP) per capita GDP</v>
          </cell>
          <cell r="C115" t="str">
            <v>Current international dollar</v>
          </cell>
          <cell r="D115" t="str">
            <v>Units</v>
          </cell>
          <cell r="E115" t="str">
            <v>See notes for:  Gross domestic product, current prices (National currency) Population (Persons).</v>
          </cell>
          <cell r="F115">
            <v>474.89600000000002</v>
          </cell>
          <cell r="G115">
            <v>533.66999999999996</v>
          </cell>
          <cell r="H115">
            <v>580.58299999999997</v>
          </cell>
          <cell r="I115">
            <v>619.38499999999999</v>
          </cell>
          <cell r="J115">
            <v>663.57399999999996</v>
          </cell>
          <cell r="K115">
            <v>711.28200000000004</v>
          </cell>
          <cell r="L115">
            <v>782.36900000000003</v>
          </cell>
          <cell r="M115">
            <v>846.76</v>
          </cell>
          <cell r="N115">
            <v>906.53399999999999</v>
          </cell>
          <cell r="O115">
            <v>955.02599999999995</v>
          </cell>
          <cell r="P115">
            <v>1011.218</v>
          </cell>
          <cell r="Q115">
            <v>1084.8989999999999</v>
          </cell>
          <cell r="R115">
            <v>1149.9590000000001</v>
          </cell>
          <cell r="S115">
            <v>1226.56</v>
          </cell>
          <cell r="T115">
            <v>1315.327</v>
          </cell>
          <cell r="U115">
            <v>1413.058</v>
          </cell>
          <cell r="V115">
            <v>1517.9079999999999</v>
          </cell>
          <cell r="W115">
            <v>1635.1569999999999</v>
          </cell>
          <cell r="X115">
            <v>2010</v>
          </cell>
        </row>
        <row r="116">
          <cell r="A116" t="str">
            <v>Myanmar</v>
          </cell>
          <cell r="B116" t="str">
            <v>Gross domestic product based on purchasing-power-parity (PPP) per capita GDP</v>
          </cell>
          <cell r="C116" t="str">
            <v>Current international dollar</v>
          </cell>
          <cell r="D116" t="str">
            <v>Units</v>
          </cell>
          <cell r="E116" t="str">
            <v>See notes for:  Gross domestic product, current prices (National currency) Population (Persons).</v>
          </cell>
          <cell r="F116">
            <v>458.84699999999998</v>
          </cell>
          <cell r="G116">
            <v>522.33900000000006</v>
          </cell>
          <cell r="H116">
            <v>571.49</v>
          </cell>
          <cell r="I116">
            <v>651.05999999999995</v>
          </cell>
          <cell r="J116">
            <v>739.58</v>
          </cell>
          <cell r="K116">
            <v>859.21100000000001</v>
          </cell>
          <cell r="L116">
            <v>983.19299999999998</v>
          </cell>
          <cell r="M116">
            <v>1110.713</v>
          </cell>
          <cell r="N116">
            <v>1153.027</v>
          </cell>
          <cell r="O116">
            <v>1200.9849999999999</v>
          </cell>
          <cell r="P116">
            <v>1254.5219999999999</v>
          </cell>
          <cell r="Q116">
            <v>1324.627</v>
          </cell>
          <cell r="R116">
            <v>1393.886</v>
          </cell>
          <cell r="S116">
            <v>1469.2719999999999</v>
          </cell>
          <cell r="T116">
            <v>1548.9849999999999</v>
          </cell>
          <cell r="U116">
            <v>1638.1110000000001</v>
          </cell>
          <cell r="V116">
            <v>1734.3019999999999</v>
          </cell>
          <cell r="W116">
            <v>1845.6120000000001</v>
          </cell>
          <cell r="X116">
            <v>2006</v>
          </cell>
        </row>
        <row r="117">
          <cell r="A117" t="str">
            <v>Namibia</v>
          </cell>
          <cell r="B117" t="str">
            <v>Gross domestic product based on purchasing-power-parity (PPP) per capita GDP</v>
          </cell>
          <cell r="C117" t="str">
            <v>Current international dollar</v>
          </cell>
          <cell r="D117" t="str">
            <v>Units</v>
          </cell>
          <cell r="E117" t="str">
            <v>See notes for:  Gross domestic product, current prices (National currency) Population (Persons).</v>
          </cell>
          <cell r="F117">
            <v>4064.39</v>
          </cell>
          <cell r="G117">
            <v>4200.558</v>
          </cell>
          <cell r="H117">
            <v>4400.6790000000001</v>
          </cell>
          <cell r="I117">
            <v>4607.6689999999999</v>
          </cell>
          <cell r="J117">
            <v>5168.8710000000001</v>
          </cell>
          <cell r="K117">
            <v>5532.2479999999996</v>
          </cell>
          <cell r="L117">
            <v>6007.4809999999998</v>
          </cell>
          <cell r="M117">
            <v>6398.68</v>
          </cell>
          <cell r="N117">
            <v>6639.8029999999999</v>
          </cell>
          <cell r="O117">
            <v>6560.3490000000002</v>
          </cell>
          <cell r="P117">
            <v>7015.6329999999998</v>
          </cell>
          <cell r="Q117">
            <v>7363.1769999999997</v>
          </cell>
          <cell r="R117">
            <v>7694.4369999999999</v>
          </cell>
          <cell r="S117">
            <v>8073.9639999999999</v>
          </cell>
          <cell r="T117">
            <v>8477.73</v>
          </cell>
          <cell r="U117">
            <v>8914.1049999999996</v>
          </cell>
          <cell r="V117">
            <v>9374.2860000000001</v>
          </cell>
          <cell r="W117">
            <v>9892.9920000000002</v>
          </cell>
          <cell r="X117">
            <v>2008</v>
          </cell>
        </row>
        <row r="118">
          <cell r="A118" t="str">
            <v>Nepal</v>
          </cell>
          <cell r="B118" t="str">
            <v>Gross domestic product based on purchasing-power-parity (PPP) per capita GDP</v>
          </cell>
          <cell r="C118" t="str">
            <v>Current international dollar</v>
          </cell>
          <cell r="D118" t="str">
            <v>Units</v>
          </cell>
          <cell r="E118" t="str">
            <v>See notes for:  Gross domestic product, current prices (National currency) Population (Persons).</v>
          </cell>
          <cell r="F118">
            <v>791.21199999999999</v>
          </cell>
          <cell r="G118">
            <v>835.99800000000005</v>
          </cell>
          <cell r="H118">
            <v>832.55100000000004</v>
          </cell>
          <cell r="I118">
            <v>865.36099999999999</v>
          </cell>
          <cell r="J118">
            <v>904.61199999999997</v>
          </cell>
          <cell r="K118">
            <v>969.13400000000001</v>
          </cell>
          <cell r="L118">
            <v>1024.125</v>
          </cell>
          <cell r="M118">
            <v>1079.271</v>
          </cell>
          <cell r="N118">
            <v>1159.251</v>
          </cell>
          <cell r="O118">
            <v>1211.3499999999999</v>
          </cell>
          <cell r="P118">
            <v>1268.7170000000001</v>
          </cell>
          <cell r="Q118">
            <v>1327.999</v>
          </cell>
          <cell r="R118">
            <v>1388.383</v>
          </cell>
          <cell r="S118">
            <v>1448.462</v>
          </cell>
          <cell r="T118">
            <v>1511.027</v>
          </cell>
          <cell r="U118">
            <v>1578.6110000000001</v>
          </cell>
          <cell r="V118">
            <v>1649.9280000000001</v>
          </cell>
          <cell r="W118">
            <v>1730.011</v>
          </cell>
          <cell r="X118">
            <v>2005</v>
          </cell>
        </row>
        <row r="119">
          <cell r="A119" t="str">
            <v>Netherlands</v>
          </cell>
          <cell r="B119" t="str">
            <v>Gross domestic product based on purchasing-power-parity (PPP) per capita GDP</v>
          </cell>
          <cell r="C119" t="str">
            <v>Current international dollar</v>
          </cell>
          <cell r="D119" t="str">
            <v>Units</v>
          </cell>
          <cell r="E119" t="str">
            <v>See notes for:  Gross domestic product, current prices (National currency) Population (Persons).</v>
          </cell>
          <cell r="F119">
            <v>29746.260999999999</v>
          </cell>
          <cell r="G119">
            <v>30772.391</v>
          </cell>
          <cell r="H119">
            <v>31094.9</v>
          </cell>
          <cell r="I119">
            <v>31706.149000000001</v>
          </cell>
          <cell r="J119">
            <v>33110.402999999998</v>
          </cell>
          <cell r="K119">
            <v>35020.991000000002</v>
          </cell>
          <cell r="L119">
            <v>37320.25</v>
          </cell>
          <cell r="M119">
            <v>39821.038999999997</v>
          </cell>
          <cell r="N119">
            <v>41277.292999999998</v>
          </cell>
          <cell r="O119">
            <v>40057.226000000002</v>
          </cell>
          <cell r="P119">
            <v>40969.228999999999</v>
          </cell>
          <cell r="Q119">
            <v>42183.002</v>
          </cell>
          <cell r="R119">
            <v>42319.572</v>
          </cell>
          <cell r="S119">
            <v>43198.506999999998</v>
          </cell>
          <cell r="T119">
            <v>44327.184000000001</v>
          </cell>
          <cell r="U119">
            <v>45756.966999999997</v>
          </cell>
          <cell r="V119">
            <v>47268.747000000003</v>
          </cell>
          <cell r="W119">
            <v>49002.398000000001</v>
          </cell>
          <cell r="X119">
            <v>2010</v>
          </cell>
        </row>
        <row r="120">
          <cell r="A120" t="str">
            <v>New Zealand</v>
          </cell>
          <cell r="B120" t="str">
            <v>Gross domestic product based on purchasing-power-parity (PPP) per capita GDP</v>
          </cell>
          <cell r="C120" t="str">
            <v>Current international dollar</v>
          </cell>
          <cell r="D120" t="str">
            <v>Units</v>
          </cell>
          <cell r="E120" t="str">
            <v>See notes for:  Gross domestic product, current prices (National currency) Population (Persons).</v>
          </cell>
          <cell r="F120">
            <v>19668.189999999999</v>
          </cell>
          <cell r="G120">
            <v>20491.207999999999</v>
          </cell>
          <cell r="H120">
            <v>21469.777999999998</v>
          </cell>
          <cell r="I120">
            <v>22407.825000000001</v>
          </cell>
          <cell r="J120">
            <v>23813.985000000001</v>
          </cell>
          <cell r="K120">
            <v>24938.572</v>
          </cell>
          <cell r="L120">
            <v>25688.957999999999</v>
          </cell>
          <cell r="M120">
            <v>26904.544000000002</v>
          </cell>
          <cell r="N120">
            <v>27223.042000000001</v>
          </cell>
          <cell r="O120">
            <v>26658.338</v>
          </cell>
          <cell r="P120">
            <v>26996.518</v>
          </cell>
          <cell r="Q120">
            <v>27668.366999999998</v>
          </cell>
          <cell r="R120">
            <v>28372.27</v>
          </cell>
          <cell r="S120">
            <v>29426.366000000002</v>
          </cell>
          <cell r="T120">
            <v>30411.200000000001</v>
          </cell>
          <cell r="U120">
            <v>31381.975999999999</v>
          </cell>
          <cell r="V120">
            <v>32324.511999999999</v>
          </cell>
          <cell r="W120">
            <v>33384.387000000002</v>
          </cell>
          <cell r="X120">
            <v>2011</v>
          </cell>
        </row>
        <row r="121">
          <cell r="A121" t="str">
            <v>Nicaragua</v>
          </cell>
          <cell r="B121" t="str">
            <v>Gross domestic product based on purchasing-power-parity (PPP) per capita GDP</v>
          </cell>
          <cell r="C121" t="str">
            <v>Current international dollar</v>
          </cell>
          <cell r="D121" t="str">
            <v>Units</v>
          </cell>
          <cell r="E121" t="str">
            <v>See notes for:  Gross domestic product, current prices (National currency) Population (Persons).</v>
          </cell>
          <cell r="F121" t="str">
            <v>n/a</v>
          </cell>
          <cell r="G121" t="str">
            <v>n/a</v>
          </cell>
          <cell r="H121" t="str">
            <v>n/a</v>
          </cell>
          <cell r="I121" t="str">
            <v>n/a</v>
          </cell>
          <cell r="J121" t="str">
            <v>n/a</v>
          </cell>
          <cell r="K121">
            <v>2556.614</v>
          </cell>
          <cell r="L121">
            <v>2712.864</v>
          </cell>
          <cell r="M121">
            <v>2855.5740000000001</v>
          </cell>
          <cell r="N121">
            <v>2960.6419999999998</v>
          </cell>
          <cell r="O121">
            <v>2910.2280000000001</v>
          </cell>
          <cell r="P121">
            <v>3036.902</v>
          </cell>
          <cell r="Q121">
            <v>3205.6149999999998</v>
          </cell>
          <cell r="R121">
            <v>3325.125</v>
          </cell>
          <cell r="S121">
            <v>3453.58</v>
          </cell>
          <cell r="T121">
            <v>3586.7359999999999</v>
          </cell>
          <cell r="U121">
            <v>3730.6909999999998</v>
          </cell>
          <cell r="V121">
            <v>3891.319</v>
          </cell>
          <cell r="W121">
            <v>4072.6120000000001</v>
          </cell>
          <cell r="X121">
            <v>2007</v>
          </cell>
        </row>
        <row r="122">
          <cell r="A122" t="str">
            <v>Niger</v>
          </cell>
          <cell r="B122" t="str">
            <v>Gross domestic product based on purchasing-power-parity (PPP) per capita GDP</v>
          </cell>
          <cell r="C122" t="str">
            <v>Current international dollar</v>
          </cell>
          <cell r="D122" t="str">
            <v>Units</v>
          </cell>
          <cell r="E122" t="str">
            <v>See notes for:  Gross domestic product, current prices (National currency) Population (Persons).</v>
          </cell>
          <cell r="F122">
            <v>488.54700000000003</v>
          </cell>
          <cell r="G122">
            <v>523.52499999999998</v>
          </cell>
          <cell r="H122">
            <v>543.548</v>
          </cell>
          <cell r="I122">
            <v>576.26800000000003</v>
          </cell>
          <cell r="J122">
            <v>580.83000000000004</v>
          </cell>
          <cell r="K122">
            <v>624.17200000000003</v>
          </cell>
          <cell r="L122">
            <v>661.25599999999997</v>
          </cell>
          <cell r="M122">
            <v>680.75</v>
          </cell>
          <cell r="N122">
            <v>739.63499999999999</v>
          </cell>
          <cell r="O122">
            <v>718.4</v>
          </cell>
          <cell r="P122">
            <v>760.94500000000005</v>
          </cell>
          <cell r="Q122">
            <v>771.08</v>
          </cell>
          <cell r="R122">
            <v>863.45699999999999</v>
          </cell>
          <cell r="S122">
            <v>905.89800000000002</v>
          </cell>
          <cell r="T122">
            <v>956.34500000000003</v>
          </cell>
          <cell r="U122">
            <v>1007.67</v>
          </cell>
          <cell r="V122">
            <v>1062.558</v>
          </cell>
          <cell r="W122">
            <v>1108.2929999999999</v>
          </cell>
          <cell r="X122">
            <v>2005</v>
          </cell>
        </row>
        <row r="123">
          <cell r="A123" t="str">
            <v>Nigeria</v>
          </cell>
          <cell r="B123" t="str">
            <v>Gross domestic product based on purchasing-power-parity (PPP) per capita GDP</v>
          </cell>
          <cell r="C123" t="str">
            <v>Current international dollar</v>
          </cell>
          <cell r="D123" t="str">
            <v>Units</v>
          </cell>
          <cell r="E123" t="str">
            <v>See notes for:  Gross domestic product, current prices (National currency) Population (Persons).</v>
          </cell>
          <cell r="F123">
            <v>1129.751</v>
          </cell>
          <cell r="G123">
            <v>1216.123</v>
          </cell>
          <cell r="H123">
            <v>1457.404</v>
          </cell>
          <cell r="I123">
            <v>1597.864</v>
          </cell>
          <cell r="J123">
            <v>1773.307</v>
          </cell>
          <cell r="K123">
            <v>1795.5</v>
          </cell>
          <cell r="L123">
            <v>1915.8989999999999</v>
          </cell>
          <cell r="M123">
            <v>2052.4920000000002</v>
          </cell>
          <cell r="N123">
            <v>2164.04</v>
          </cell>
          <cell r="O123">
            <v>2276.4749999999999</v>
          </cell>
          <cell r="P123">
            <v>2419.8020000000001</v>
          </cell>
          <cell r="Q123">
            <v>2578.2489999999998</v>
          </cell>
          <cell r="R123">
            <v>2722.25</v>
          </cell>
          <cell r="S123">
            <v>2866.1819999999998</v>
          </cell>
          <cell r="T123">
            <v>3014.4929999999999</v>
          </cell>
          <cell r="U123">
            <v>3175.0590000000002</v>
          </cell>
          <cell r="V123">
            <v>3346.2710000000002</v>
          </cell>
          <cell r="W123">
            <v>3539.65</v>
          </cell>
          <cell r="X123">
            <v>2006</v>
          </cell>
        </row>
        <row r="124">
          <cell r="A124" t="str">
            <v>Norway</v>
          </cell>
          <cell r="B124" t="str">
            <v>Gross domestic product based on purchasing-power-parity (PPP) per capita GDP</v>
          </cell>
          <cell r="C124" t="str">
            <v>Current international dollar</v>
          </cell>
          <cell r="D124" t="str">
            <v>Units</v>
          </cell>
          <cell r="E124" t="str">
            <v>See notes for:  Gross domestic product, current prices (National currency) Population (Persons).</v>
          </cell>
          <cell r="F124">
            <v>39090.364000000001</v>
          </cell>
          <cell r="G124">
            <v>40600.735999999997</v>
          </cell>
          <cell r="H124">
            <v>41622.161</v>
          </cell>
          <cell r="I124">
            <v>42677.069000000003</v>
          </cell>
          <cell r="J124">
            <v>45380.267</v>
          </cell>
          <cell r="K124">
            <v>47841.792000000001</v>
          </cell>
          <cell r="L124">
            <v>50160.485000000001</v>
          </cell>
          <cell r="M124">
            <v>52426.7</v>
          </cell>
          <cell r="N124">
            <v>52862.061000000002</v>
          </cell>
          <cell r="O124">
            <v>51928.623</v>
          </cell>
          <cell r="P124">
            <v>52164.773000000001</v>
          </cell>
          <cell r="Q124">
            <v>53470.697</v>
          </cell>
          <cell r="R124">
            <v>54479.057999999997</v>
          </cell>
          <cell r="S124">
            <v>55815.050999999999</v>
          </cell>
          <cell r="T124">
            <v>57217.364000000001</v>
          </cell>
          <cell r="U124">
            <v>58780.053</v>
          </cell>
          <cell r="V124">
            <v>60334.783000000003</v>
          </cell>
          <cell r="W124">
            <v>62144.283000000003</v>
          </cell>
          <cell r="X124">
            <v>2011</v>
          </cell>
        </row>
        <row r="125">
          <cell r="A125" t="str">
            <v>Oman</v>
          </cell>
          <cell r="B125" t="str">
            <v>Gross domestic product based on purchasing-power-parity (PPP) per capita GDP</v>
          </cell>
          <cell r="C125" t="str">
            <v>Current international dollar</v>
          </cell>
          <cell r="D125" t="str">
            <v>Units</v>
          </cell>
          <cell r="E125" t="str">
            <v>See notes for:  Gross domestic product, current prices (National currency) Population (Persons).</v>
          </cell>
          <cell r="F125">
            <v>15485.78</v>
          </cell>
          <cell r="G125">
            <v>16434.494999999999</v>
          </cell>
          <cell r="H125">
            <v>16767.526000000002</v>
          </cell>
          <cell r="I125">
            <v>16895.385999999999</v>
          </cell>
          <cell r="J125">
            <v>18143.416000000001</v>
          </cell>
          <cell r="K125">
            <v>19548.429</v>
          </cell>
          <cell r="L125">
            <v>21152.802</v>
          </cell>
          <cell r="M125">
            <v>22454.774000000001</v>
          </cell>
          <cell r="N125">
            <v>25354.580999999998</v>
          </cell>
          <cell r="O125">
            <v>25032.755000000001</v>
          </cell>
          <cell r="P125">
            <v>25458.778999999999</v>
          </cell>
          <cell r="Q125">
            <v>26519.429</v>
          </cell>
          <cell r="R125">
            <v>27349.802</v>
          </cell>
          <cell r="S125">
            <v>27982.741999999998</v>
          </cell>
          <cell r="T125">
            <v>28417.547999999999</v>
          </cell>
          <cell r="U125">
            <v>28927.892</v>
          </cell>
          <cell r="V125">
            <v>29553.580999999998</v>
          </cell>
          <cell r="W125">
            <v>30367.052</v>
          </cell>
          <cell r="X125">
            <v>2008</v>
          </cell>
        </row>
        <row r="126">
          <cell r="A126" t="str">
            <v>Pakistan</v>
          </cell>
          <cell r="B126" t="str">
            <v>Gross domestic product based on purchasing-power-parity (PPP) per capita GDP</v>
          </cell>
          <cell r="C126" t="str">
            <v>Current international dollar</v>
          </cell>
          <cell r="D126" t="str">
            <v>Units</v>
          </cell>
          <cell r="E126" t="str">
            <v>See notes for:  Gross domestic product, current prices (National currency) Population (Persons).</v>
          </cell>
          <cell r="F126">
            <v>1780.2360000000001</v>
          </cell>
          <cell r="G126">
            <v>1818.85</v>
          </cell>
          <cell r="H126">
            <v>1868.4110000000001</v>
          </cell>
          <cell r="I126">
            <v>1949.1189999999999</v>
          </cell>
          <cell r="J126">
            <v>2083.1149999999998</v>
          </cell>
          <cell r="K126">
            <v>2231.0410000000002</v>
          </cell>
          <cell r="L126">
            <v>2392.587</v>
          </cell>
          <cell r="M126">
            <v>2583.2339999999999</v>
          </cell>
          <cell r="N126">
            <v>2690.201</v>
          </cell>
          <cell r="O126">
            <v>2646.8519999999999</v>
          </cell>
          <cell r="P126">
            <v>2720.5309999999999</v>
          </cell>
          <cell r="Q126">
            <v>2786.9459999999999</v>
          </cell>
          <cell r="R126">
            <v>2859.8649999999998</v>
          </cell>
          <cell r="S126">
            <v>2945.058</v>
          </cell>
          <cell r="T126">
            <v>3032.6660000000002</v>
          </cell>
          <cell r="U126">
            <v>3127.7559999999999</v>
          </cell>
          <cell r="V126">
            <v>3227.1640000000002</v>
          </cell>
          <cell r="W126">
            <v>3341.4290000000001</v>
          </cell>
          <cell r="X126">
            <v>2011</v>
          </cell>
        </row>
        <row r="127">
          <cell r="A127" t="str">
            <v>Panama</v>
          </cell>
          <cell r="B127" t="str">
            <v>Gross domestic product based on purchasing-power-parity (PPP) per capita GDP</v>
          </cell>
          <cell r="C127" t="str">
            <v>Current international dollar</v>
          </cell>
          <cell r="D127" t="str">
            <v>Units</v>
          </cell>
          <cell r="E127" t="str">
            <v>See notes for:  Gross domestic product, current prices (National currency) Population (Persons).</v>
          </cell>
          <cell r="F127">
            <v>6629.6750000000002</v>
          </cell>
          <cell r="G127">
            <v>6691.3119999999999</v>
          </cell>
          <cell r="H127">
            <v>6823.7969999999996</v>
          </cell>
          <cell r="I127">
            <v>7129.4219999999996</v>
          </cell>
          <cell r="J127">
            <v>7727.7749999999996</v>
          </cell>
          <cell r="K127">
            <v>8354.0169999999998</v>
          </cell>
          <cell r="L127">
            <v>9200.4339999999993</v>
          </cell>
          <cell r="M127">
            <v>10426.460999999999</v>
          </cell>
          <cell r="N127">
            <v>11528.483</v>
          </cell>
          <cell r="O127">
            <v>11885.445</v>
          </cell>
          <cell r="P127">
            <v>12706.41</v>
          </cell>
          <cell r="Q127">
            <v>14096.703</v>
          </cell>
          <cell r="R127">
            <v>15082</v>
          </cell>
          <cell r="S127">
            <v>16027.317999999999</v>
          </cell>
          <cell r="T127">
            <v>16920.539000000001</v>
          </cell>
          <cell r="U127">
            <v>17863.873</v>
          </cell>
          <cell r="V127">
            <v>18751.25</v>
          </cell>
          <cell r="W127">
            <v>19731.407999999999</v>
          </cell>
          <cell r="X127">
            <v>2010</v>
          </cell>
        </row>
        <row r="128">
          <cell r="A128" t="str">
            <v>Papua New Guinea</v>
          </cell>
          <cell r="B128" t="str">
            <v>Gross domestic product based on purchasing-power-parity (PPP) per capita GDP</v>
          </cell>
          <cell r="C128" t="str">
            <v>Current international dollar</v>
          </cell>
          <cell r="D128" t="str">
            <v>Units</v>
          </cell>
          <cell r="E128" t="str">
            <v>See notes for:  Gross domestic product, current prices (National currency) Population (Persons).</v>
          </cell>
          <cell r="F128">
            <v>1687.1780000000001</v>
          </cell>
          <cell r="G128">
            <v>1683.1420000000001</v>
          </cell>
          <cell r="H128">
            <v>1703.2</v>
          </cell>
          <cell r="I128">
            <v>1772.4580000000001</v>
          </cell>
          <cell r="J128">
            <v>1841.8420000000001</v>
          </cell>
          <cell r="K128">
            <v>1770.91</v>
          </cell>
          <cell r="L128">
            <v>1826.9870000000001</v>
          </cell>
          <cell r="M128">
            <v>1968.412</v>
          </cell>
          <cell r="N128">
            <v>2096.5450000000001</v>
          </cell>
          <cell r="O128">
            <v>2198.1089999999999</v>
          </cell>
          <cell r="P128">
            <v>2333.3870000000002</v>
          </cell>
          <cell r="Q128">
            <v>2532.1979999999999</v>
          </cell>
          <cell r="R128">
            <v>2694.049</v>
          </cell>
          <cell r="S128">
            <v>2774.6080000000002</v>
          </cell>
          <cell r="T128">
            <v>2959.0259999999998</v>
          </cell>
          <cell r="U128">
            <v>3502.4369999999999</v>
          </cell>
          <cell r="V128">
            <v>3659.7620000000002</v>
          </cell>
          <cell r="W128">
            <v>3817.982</v>
          </cell>
          <cell r="X128">
            <v>2011</v>
          </cell>
        </row>
        <row r="129">
          <cell r="A129" t="str">
            <v>Paraguay</v>
          </cell>
          <cell r="B129" t="str">
            <v>Gross domestic product based on purchasing-power-parity (PPP) per capita GDP</v>
          </cell>
          <cell r="C129" t="str">
            <v>Current international dollar</v>
          </cell>
          <cell r="D129" t="str">
            <v>Units</v>
          </cell>
          <cell r="E129" t="str">
            <v>See notes for:  Gross domestic product, current prices (National currency) Population (Persons).</v>
          </cell>
          <cell r="F129">
            <v>3340.788</v>
          </cell>
          <cell r="G129">
            <v>3417.6210000000001</v>
          </cell>
          <cell r="H129">
            <v>3403.7379999999998</v>
          </cell>
          <cell r="I129">
            <v>3539.8890000000001</v>
          </cell>
          <cell r="J129">
            <v>3735.4119999999998</v>
          </cell>
          <cell r="K129">
            <v>3972.4459999999999</v>
          </cell>
          <cell r="L129">
            <v>4194.9059999999999</v>
          </cell>
          <cell r="M129">
            <v>4518.1189999999997</v>
          </cell>
          <cell r="N129">
            <v>4791.5959999999995</v>
          </cell>
          <cell r="O129">
            <v>4564.6080000000002</v>
          </cell>
          <cell r="P129">
            <v>5207.692</v>
          </cell>
          <cell r="Q129">
            <v>5412.6989999999996</v>
          </cell>
          <cell r="R129">
            <v>5293.942</v>
          </cell>
          <cell r="S129">
            <v>5718.7619999999997</v>
          </cell>
          <cell r="T129">
            <v>5951.1559999999999</v>
          </cell>
          <cell r="U129">
            <v>6206.768</v>
          </cell>
          <cell r="V129">
            <v>6474.1360000000004</v>
          </cell>
          <cell r="W129">
            <v>6774.7489999999998</v>
          </cell>
          <cell r="X129">
            <v>2008</v>
          </cell>
        </row>
        <row r="130">
          <cell r="A130" t="str">
            <v>Peru</v>
          </cell>
          <cell r="B130" t="str">
            <v>Gross domestic product based on purchasing-power-parity (PPP) per capita GDP</v>
          </cell>
          <cell r="C130" t="str">
            <v>Current international dollar</v>
          </cell>
          <cell r="D130" t="str">
            <v>Units</v>
          </cell>
          <cell r="E130" t="str">
            <v>See notes for:  Gross domestic product, current prices (National currency) Population (Persons).</v>
          </cell>
          <cell r="F130">
            <v>5069.4070000000002</v>
          </cell>
          <cell r="G130">
            <v>5115.9570000000003</v>
          </cell>
          <cell r="H130">
            <v>5376.3760000000002</v>
          </cell>
          <cell r="I130">
            <v>5624.027</v>
          </cell>
          <cell r="J130">
            <v>5998.0550000000003</v>
          </cell>
          <cell r="K130">
            <v>6474.6959999999999</v>
          </cell>
          <cell r="L130">
            <v>7091.5720000000001</v>
          </cell>
          <cell r="M130">
            <v>7783.7250000000004</v>
          </cell>
          <cell r="N130">
            <v>8603.2080000000005</v>
          </cell>
          <cell r="O130">
            <v>8635.1810000000005</v>
          </cell>
          <cell r="P130">
            <v>9357.9539999999997</v>
          </cell>
          <cell r="Q130">
            <v>10062.44</v>
          </cell>
          <cell r="R130">
            <v>10588.683000000001</v>
          </cell>
          <cell r="S130">
            <v>11222.648999999999</v>
          </cell>
          <cell r="T130">
            <v>11891.073</v>
          </cell>
          <cell r="U130">
            <v>12611.287</v>
          </cell>
          <cell r="V130">
            <v>13377.406000000001</v>
          </cell>
          <cell r="W130">
            <v>14237.428</v>
          </cell>
          <cell r="X130">
            <v>2009</v>
          </cell>
        </row>
        <row r="131">
          <cell r="A131" t="str">
            <v>Philippines</v>
          </cell>
          <cell r="B131" t="str">
            <v>Gross domestic product based on purchasing-power-parity (PPP) per capita GDP</v>
          </cell>
          <cell r="C131" t="str">
            <v>Current international dollar</v>
          </cell>
          <cell r="D131" t="str">
            <v>Units</v>
          </cell>
          <cell r="E131" t="str">
            <v>See notes for:  Gross domestic product, current prices (National currency) Population (Persons).</v>
          </cell>
          <cell r="F131">
            <v>2441.88</v>
          </cell>
          <cell r="G131">
            <v>2510.4769999999999</v>
          </cell>
          <cell r="H131">
            <v>2592.348</v>
          </cell>
          <cell r="I131">
            <v>2720.0590000000002</v>
          </cell>
          <cell r="J131">
            <v>2904.9090000000001</v>
          </cell>
          <cell r="K131">
            <v>3061.018</v>
          </cell>
          <cell r="L131">
            <v>3260.2130000000002</v>
          </cell>
          <cell r="M131">
            <v>3506.627</v>
          </cell>
          <cell r="N131">
            <v>3659.4119999999998</v>
          </cell>
          <cell r="O131">
            <v>3671.5250000000001</v>
          </cell>
          <cell r="P131">
            <v>3920.2809999999999</v>
          </cell>
          <cell r="Q131">
            <v>4072.8789999999999</v>
          </cell>
          <cell r="R131">
            <v>4214.3860000000004</v>
          </cell>
          <cell r="S131">
            <v>4393.9470000000001</v>
          </cell>
          <cell r="T131">
            <v>4589.99</v>
          </cell>
          <cell r="U131">
            <v>4800.8540000000003</v>
          </cell>
          <cell r="V131">
            <v>5022.009</v>
          </cell>
          <cell r="W131">
            <v>5270.2539999999999</v>
          </cell>
          <cell r="X131">
            <v>2010</v>
          </cell>
        </row>
        <row r="132">
          <cell r="A132" t="str">
            <v>Poland</v>
          </cell>
          <cell r="B132" t="str">
            <v>Gross domestic product based on purchasing-power-parity (PPP) per capita GDP</v>
          </cell>
          <cell r="C132" t="str">
            <v>Current international dollar</v>
          </cell>
          <cell r="D132" t="str">
            <v>Units</v>
          </cell>
          <cell r="E132" t="str">
            <v>See notes for:  Gross domestic product, current prices (National currency) Population (Persons).</v>
          </cell>
          <cell r="F132">
            <v>10365.832</v>
          </cell>
          <cell r="G132">
            <v>10732.742</v>
          </cell>
          <cell r="H132">
            <v>11071.334000000001</v>
          </cell>
          <cell r="I132">
            <v>11748.217000000001</v>
          </cell>
          <cell r="J132">
            <v>12706.036</v>
          </cell>
          <cell r="K132">
            <v>13580.05</v>
          </cell>
          <cell r="L132">
            <v>14899.892</v>
          </cell>
          <cell r="M132">
            <v>16370.174999999999</v>
          </cell>
          <cell r="N132">
            <v>17579.334999999999</v>
          </cell>
          <cell r="O132">
            <v>18035</v>
          </cell>
          <cell r="P132">
            <v>18950.718000000001</v>
          </cell>
          <cell r="Q132">
            <v>20334.190999999999</v>
          </cell>
          <cell r="R132">
            <v>21310.289000000001</v>
          </cell>
          <cell r="S132">
            <v>22373.169000000002</v>
          </cell>
          <cell r="T132">
            <v>23583.954000000002</v>
          </cell>
          <cell r="U132">
            <v>24950.581999999999</v>
          </cell>
          <cell r="V132">
            <v>26366.25</v>
          </cell>
          <cell r="W132">
            <v>27964.161</v>
          </cell>
          <cell r="X132">
            <v>2011</v>
          </cell>
        </row>
        <row r="133">
          <cell r="A133" t="str">
            <v>Portugal</v>
          </cell>
          <cell r="B133" t="str">
            <v>Gross domestic product based on purchasing-power-parity (PPP) per capita GDP</v>
          </cell>
          <cell r="C133" t="str">
            <v>Current international dollar</v>
          </cell>
          <cell r="D133" t="str">
            <v>Units</v>
          </cell>
          <cell r="E133" t="str">
            <v>See notes for:  Gross domestic product, current prices (National currency) Population (Persons).</v>
          </cell>
          <cell r="F133">
            <v>18382.182000000001</v>
          </cell>
          <cell r="G133">
            <v>19053.600999999999</v>
          </cell>
          <cell r="H133">
            <v>19372.807000000001</v>
          </cell>
          <cell r="I133">
            <v>19452.847000000002</v>
          </cell>
          <cell r="J133">
            <v>20082.627</v>
          </cell>
          <cell r="K133">
            <v>20711.514999999999</v>
          </cell>
          <cell r="L133">
            <v>21607.627</v>
          </cell>
          <cell r="M133">
            <v>22697.116999999998</v>
          </cell>
          <cell r="N133">
            <v>23158.190999999999</v>
          </cell>
          <cell r="O133">
            <v>22701.233</v>
          </cell>
          <cell r="P133">
            <v>23257.296999999999</v>
          </cell>
          <cell r="Q133">
            <v>23361.25</v>
          </cell>
          <cell r="R133">
            <v>22853.382000000001</v>
          </cell>
          <cell r="S133">
            <v>23247.083999999999</v>
          </cell>
          <cell r="T133">
            <v>24057.471000000001</v>
          </cell>
          <cell r="U133">
            <v>24885.374</v>
          </cell>
          <cell r="V133">
            <v>25751.859</v>
          </cell>
          <cell r="W133">
            <v>26636.144</v>
          </cell>
          <cell r="X133">
            <v>2010</v>
          </cell>
        </row>
        <row r="134">
          <cell r="A134" t="str">
            <v>Qatar</v>
          </cell>
          <cell r="B134" t="str">
            <v>Gross domestic product based on purchasing-power-parity (PPP) per capita GDP</v>
          </cell>
          <cell r="C134" t="str">
            <v>Current international dollar</v>
          </cell>
          <cell r="D134" t="str">
            <v>Units</v>
          </cell>
          <cell r="E134" t="str">
            <v>See notes for:  Gross domestic product, current prices (National currency) Population (Persons).</v>
          </cell>
          <cell r="F134">
            <v>54473.408000000003</v>
          </cell>
          <cell r="G134">
            <v>56299.701000000001</v>
          </cell>
          <cell r="H134">
            <v>56127.375999999997</v>
          </cell>
          <cell r="I134">
            <v>57931.682999999997</v>
          </cell>
          <cell r="J134">
            <v>67766.91</v>
          </cell>
          <cell r="K134">
            <v>66493.762000000002</v>
          </cell>
          <cell r="L134">
            <v>73863.429999999993</v>
          </cell>
          <cell r="M134">
            <v>76185.726999999999</v>
          </cell>
          <cell r="N134">
            <v>77571.892999999996</v>
          </cell>
          <cell r="O134">
            <v>77567.615999999995</v>
          </cell>
          <cell r="P134">
            <v>88221.506999999998</v>
          </cell>
          <cell r="Q134">
            <v>102943.321</v>
          </cell>
          <cell r="R134">
            <v>106283.955</v>
          </cell>
          <cell r="S134">
            <v>108467.476</v>
          </cell>
          <cell r="T134">
            <v>110751.431</v>
          </cell>
          <cell r="U134">
            <v>114554.005</v>
          </cell>
          <cell r="V134">
            <v>118558.765</v>
          </cell>
          <cell r="W134">
            <v>124309.868</v>
          </cell>
          <cell r="X134">
            <v>2011</v>
          </cell>
        </row>
        <row r="135">
          <cell r="A135" t="str">
            <v>Romania</v>
          </cell>
          <cell r="B135" t="str">
            <v>Gross domestic product based on purchasing-power-parity (PPP) per capita GDP</v>
          </cell>
          <cell r="C135" t="str">
            <v>Current international dollar</v>
          </cell>
          <cell r="D135" t="str">
            <v>Units</v>
          </cell>
          <cell r="E135" t="str">
            <v>See notes for:  Gross domestic product, current prices (National currency) Population (Persons).</v>
          </cell>
          <cell r="F135">
            <v>6130.24</v>
          </cell>
          <cell r="G135">
            <v>6627.4080000000004</v>
          </cell>
          <cell r="H135">
            <v>7081.7690000000002</v>
          </cell>
          <cell r="I135">
            <v>7828.2070000000003</v>
          </cell>
          <cell r="J135">
            <v>8769.0149999999994</v>
          </cell>
          <cell r="K135">
            <v>9409.5609999999997</v>
          </cell>
          <cell r="L135">
            <v>10495.049000000001</v>
          </cell>
          <cell r="M135">
            <v>11494.495000000001</v>
          </cell>
          <cell r="N135">
            <v>12633.298000000001</v>
          </cell>
          <cell r="O135">
            <v>11944.967000000001</v>
          </cell>
          <cell r="P135">
            <v>11904.036</v>
          </cell>
          <cell r="Q135">
            <v>12476.463</v>
          </cell>
          <cell r="R135">
            <v>12843.141</v>
          </cell>
          <cell r="S135">
            <v>13456.579</v>
          </cell>
          <cell r="T135">
            <v>14194.584000000001</v>
          </cell>
          <cell r="U135">
            <v>15027.726000000001</v>
          </cell>
          <cell r="V135">
            <v>15911.008</v>
          </cell>
          <cell r="W135">
            <v>16901.539000000001</v>
          </cell>
          <cell r="X135">
            <v>2010</v>
          </cell>
        </row>
        <row r="136">
          <cell r="A136" t="str">
            <v>Russia</v>
          </cell>
          <cell r="B136" t="str">
            <v>Gross domestic product based on purchasing-power-parity (PPP) per capita GDP</v>
          </cell>
          <cell r="C136" t="str">
            <v>Current international dollar</v>
          </cell>
          <cell r="D136" t="str">
            <v>Units</v>
          </cell>
          <cell r="E136" t="str">
            <v>See notes for:  Gross domestic product, current prices (National currency) Population (Persons).</v>
          </cell>
          <cell r="F136">
            <v>7661.47</v>
          </cell>
          <cell r="G136">
            <v>8273.0499999999993</v>
          </cell>
          <cell r="H136">
            <v>8842.2489999999998</v>
          </cell>
          <cell r="I136">
            <v>9736.7430000000004</v>
          </cell>
          <cell r="J136">
            <v>10779.22</v>
          </cell>
          <cell r="K136">
            <v>11881.876</v>
          </cell>
          <cell r="L136">
            <v>13321.870999999999</v>
          </cell>
          <cell r="M136">
            <v>14899.377</v>
          </cell>
          <cell r="N136">
            <v>16040.348</v>
          </cell>
          <cell r="O136">
            <v>14945.261</v>
          </cell>
          <cell r="P136">
            <v>15657.027</v>
          </cell>
          <cell r="Q136">
            <v>16736.047999999999</v>
          </cell>
          <cell r="R136">
            <v>17691.071</v>
          </cell>
          <cell r="S136">
            <v>18728.816999999999</v>
          </cell>
          <cell r="T136">
            <v>19820.150000000001</v>
          </cell>
          <cell r="U136">
            <v>21001.649000000001</v>
          </cell>
          <cell r="V136">
            <v>22244.644</v>
          </cell>
          <cell r="W136">
            <v>23637.011999999999</v>
          </cell>
          <cell r="X136">
            <v>2011</v>
          </cell>
        </row>
        <row r="137">
          <cell r="A137" t="str">
            <v>Rwanda</v>
          </cell>
          <cell r="B137" t="str">
            <v>Gross domestic product based on purchasing-power-parity (PPP) per capita GDP</v>
          </cell>
          <cell r="C137" t="str">
            <v>Current international dollar</v>
          </cell>
          <cell r="D137" t="str">
            <v>Units</v>
          </cell>
          <cell r="E137" t="str">
            <v>See notes for:  Gross domestic product, current prices (National currency) Population (Persons).</v>
          </cell>
          <cell r="F137">
            <v>566.50800000000004</v>
          </cell>
          <cell r="G137">
            <v>601.58500000000004</v>
          </cell>
          <cell r="H137">
            <v>673.41300000000001</v>
          </cell>
          <cell r="I137">
            <v>691.17100000000005</v>
          </cell>
          <cell r="J137">
            <v>758.60900000000004</v>
          </cell>
          <cell r="K137">
            <v>855.68499999999995</v>
          </cell>
          <cell r="L137">
            <v>947.77099999999996</v>
          </cell>
          <cell r="M137">
            <v>1007.924</v>
          </cell>
          <cell r="N137">
            <v>1122.02</v>
          </cell>
          <cell r="O137">
            <v>1156.5329999999999</v>
          </cell>
          <cell r="P137">
            <v>1231.693</v>
          </cell>
          <cell r="Q137">
            <v>1340.5319999999999</v>
          </cell>
          <cell r="R137">
            <v>1430.846</v>
          </cell>
          <cell r="S137">
            <v>1522.174</v>
          </cell>
          <cell r="T137">
            <v>1618.788</v>
          </cell>
          <cell r="U137">
            <v>1720.4939999999999</v>
          </cell>
          <cell r="V137">
            <v>1823.673</v>
          </cell>
          <cell r="W137">
            <v>1939.258</v>
          </cell>
          <cell r="X137">
            <v>2010</v>
          </cell>
        </row>
        <row r="138">
          <cell r="A138" t="str">
            <v>Samoa</v>
          </cell>
          <cell r="B138" t="str">
            <v>Gross domestic product based on purchasing-power-parity (PPP) per capita GDP</v>
          </cell>
          <cell r="C138" t="str">
            <v>Current international dollar</v>
          </cell>
          <cell r="D138" t="str">
            <v>Units</v>
          </cell>
          <cell r="E138" t="str">
            <v>See notes for:  Gross domestic product, current prices (National currency) Population (Persons).</v>
          </cell>
          <cell r="F138">
            <v>3527.11</v>
          </cell>
          <cell r="G138">
            <v>3859.7950000000001</v>
          </cell>
          <cell r="H138">
            <v>4154.2330000000002</v>
          </cell>
          <cell r="I138">
            <v>4392.259</v>
          </cell>
          <cell r="J138">
            <v>4689.9189999999999</v>
          </cell>
          <cell r="K138">
            <v>5128.8689999999997</v>
          </cell>
          <cell r="L138">
            <v>5388.1689999999999</v>
          </cell>
          <cell r="M138">
            <v>5621.3519999999999</v>
          </cell>
          <cell r="N138">
            <v>5965.0680000000002</v>
          </cell>
          <cell r="O138">
            <v>5681.991</v>
          </cell>
          <cell r="P138">
            <v>5740.183</v>
          </cell>
          <cell r="Q138">
            <v>5965.0219999999999</v>
          </cell>
          <cell r="R138">
            <v>6104.7619999999997</v>
          </cell>
          <cell r="S138">
            <v>6292.7389999999996</v>
          </cell>
          <cell r="T138">
            <v>6507.9269999999997</v>
          </cell>
          <cell r="U138">
            <v>6752.94</v>
          </cell>
          <cell r="V138">
            <v>7012.5479999999998</v>
          </cell>
          <cell r="W138">
            <v>7318.9629999999997</v>
          </cell>
          <cell r="X138">
            <v>2008</v>
          </cell>
        </row>
        <row r="139">
          <cell r="A139" t="str">
            <v>São Tomé and Príncipe</v>
          </cell>
          <cell r="B139" t="str">
            <v>Gross domestic product based on purchasing-power-parity (PPP) per capita GDP</v>
          </cell>
          <cell r="C139" t="str">
            <v>Current international dollar</v>
          </cell>
          <cell r="D139" t="str">
            <v>Units</v>
          </cell>
          <cell r="E139" t="str">
            <v>See notes for:  Gross domestic product, current prices (National currency) Population (Persons).</v>
          </cell>
          <cell r="F139">
            <v>1112.4649999999999</v>
          </cell>
          <cell r="G139">
            <v>1152.0840000000001</v>
          </cell>
          <cell r="H139">
            <v>1174.9380000000001</v>
          </cell>
          <cell r="I139">
            <v>1260.752</v>
          </cell>
          <cell r="J139">
            <v>1354.5719999999999</v>
          </cell>
          <cell r="K139">
            <v>1534.1020000000001</v>
          </cell>
          <cell r="L139">
            <v>1756.866</v>
          </cell>
          <cell r="M139">
            <v>1815.904</v>
          </cell>
          <cell r="N139">
            <v>1993.069</v>
          </cell>
          <cell r="O139">
            <v>2060.7939999999999</v>
          </cell>
          <cell r="P139">
            <v>2140.6</v>
          </cell>
          <cell r="Q139">
            <v>2251.7640000000001</v>
          </cell>
          <cell r="R139">
            <v>2359.1260000000002</v>
          </cell>
          <cell r="S139">
            <v>2487.7289999999998</v>
          </cell>
          <cell r="T139">
            <v>2622.7350000000001</v>
          </cell>
          <cell r="U139">
            <v>3905.5189999999998</v>
          </cell>
          <cell r="V139">
            <v>4013.8139999999999</v>
          </cell>
          <cell r="W139">
            <v>4158.1059999999998</v>
          </cell>
          <cell r="X139">
            <v>2008</v>
          </cell>
        </row>
        <row r="140">
          <cell r="A140" t="str">
            <v>Saudi Arabia</v>
          </cell>
          <cell r="B140" t="str">
            <v>Gross domestic product based on purchasing-power-parity (PPP) per capita GDP</v>
          </cell>
          <cell r="C140" t="str">
            <v>Current international dollar</v>
          </cell>
          <cell r="D140" t="str">
            <v>Units</v>
          </cell>
          <cell r="E140" t="str">
            <v>See notes for:  Gross domestic product, current prices (National currency) Population (Persons).</v>
          </cell>
          <cell r="F140">
            <v>17260.975999999999</v>
          </cell>
          <cell r="G140">
            <v>17322.411</v>
          </cell>
          <cell r="H140">
            <v>17203.059000000001</v>
          </cell>
          <cell r="I140">
            <v>18457.069</v>
          </cell>
          <cell r="J140">
            <v>19487.143</v>
          </cell>
          <cell r="K140">
            <v>21236.347000000002</v>
          </cell>
          <cell r="L140">
            <v>21674.440999999999</v>
          </cell>
          <cell r="M140">
            <v>22006.062999999998</v>
          </cell>
          <cell r="N140">
            <v>22676.38</v>
          </cell>
          <cell r="O140">
            <v>22186.38</v>
          </cell>
          <cell r="P140">
            <v>22714.21</v>
          </cell>
          <cell r="Q140">
            <v>24237.401000000002</v>
          </cell>
          <cell r="R140">
            <v>25465.977999999999</v>
          </cell>
          <cell r="S140">
            <v>26343.088</v>
          </cell>
          <cell r="T140">
            <v>27329.023000000001</v>
          </cell>
          <cell r="U140">
            <v>28389.523000000001</v>
          </cell>
          <cell r="V140">
            <v>29485.491000000002</v>
          </cell>
          <cell r="W140">
            <v>30696.357</v>
          </cell>
          <cell r="X140">
            <v>2010</v>
          </cell>
        </row>
        <row r="141">
          <cell r="A141" t="str">
            <v>Senegal</v>
          </cell>
          <cell r="B141" t="str">
            <v>Gross domestic product based on purchasing-power-parity (PPP) per capita GDP</v>
          </cell>
          <cell r="C141" t="str">
            <v>Current international dollar</v>
          </cell>
          <cell r="D141" t="str">
            <v>Units</v>
          </cell>
          <cell r="E141" t="str">
            <v>See notes for:  Gross domestic product, current prices (National currency) Population (Persons).</v>
          </cell>
          <cell r="F141">
            <v>1273.6389999999999</v>
          </cell>
          <cell r="G141">
            <v>1329.308</v>
          </cell>
          <cell r="H141">
            <v>1327.3050000000001</v>
          </cell>
          <cell r="I141">
            <v>1411.663</v>
          </cell>
          <cell r="J141">
            <v>1469.806</v>
          </cell>
          <cell r="K141">
            <v>1565.479</v>
          </cell>
          <cell r="L141">
            <v>1616.7</v>
          </cell>
          <cell r="M141">
            <v>1705.1020000000001</v>
          </cell>
          <cell r="N141">
            <v>1764.6990000000001</v>
          </cell>
          <cell r="O141">
            <v>1777.367</v>
          </cell>
          <cell r="P141">
            <v>1828.085</v>
          </cell>
          <cell r="Q141">
            <v>1870.9880000000001</v>
          </cell>
          <cell r="R141">
            <v>1921.4949999999999</v>
          </cell>
          <cell r="S141">
            <v>1991.396</v>
          </cell>
          <cell r="T141">
            <v>2070.1260000000002</v>
          </cell>
          <cell r="U141">
            <v>2161.078</v>
          </cell>
          <cell r="V141">
            <v>2259.489</v>
          </cell>
          <cell r="W141">
            <v>2371.893</v>
          </cell>
          <cell r="X141">
            <v>2009</v>
          </cell>
        </row>
        <row r="142">
          <cell r="A142" t="str">
            <v>Serbia</v>
          </cell>
          <cell r="B142" t="str">
            <v>Gross domestic product based on purchasing-power-parity (PPP) per capita GDP</v>
          </cell>
          <cell r="C142" t="str">
            <v>Current international dollar</v>
          </cell>
          <cell r="D142" t="str">
            <v>Units</v>
          </cell>
          <cell r="E142" t="str">
            <v>See notes for:  Gross domestic product, current prices (National currency) Population (Persons).</v>
          </cell>
          <cell r="F142">
            <v>5654.7950000000001</v>
          </cell>
          <cell r="G142">
            <v>6099.5330000000004</v>
          </cell>
          <cell r="H142">
            <v>6467.7510000000002</v>
          </cell>
          <cell r="I142">
            <v>6786.45</v>
          </cell>
          <cell r="J142">
            <v>7597.8130000000001</v>
          </cell>
          <cell r="K142">
            <v>8315.2099999999991</v>
          </cell>
          <cell r="L142">
            <v>8927.9539999999997</v>
          </cell>
          <cell r="M142">
            <v>9722.41</v>
          </cell>
          <cell r="N142">
            <v>10315.687</v>
          </cell>
          <cell r="O142">
            <v>10059.682000000001</v>
          </cell>
          <cell r="P142">
            <v>10257.706</v>
          </cell>
          <cell r="Q142">
            <v>10641.991</v>
          </cell>
          <cell r="R142">
            <v>10810.966</v>
          </cell>
          <cell r="S142">
            <v>11278.48</v>
          </cell>
          <cell r="T142">
            <v>11879.111999999999</v>
          </cell>
          <cell r="U142">
            <v>12527.582</v>
          </cell>
          <cell r="V142">
            <v>13213.038</v>
          </cell>
          <cell r="W142">
            <v>13913.623</v>
          </cell>
          <cell r="X142">
            <v>2002</v>
          </cell>
        </row>
        <row r="143">
          <cell r="A143" t="str">
            <v>Seychelles</v>
          </cell>
          <cell r="B143" t="str">
            <v>Gross domestic product based on purchasing-power-parity (PPP) per capita GDP</v>
          </cell>
          <cell r="C143" t="str">
            <v>Current international dollar</v>
          </cell>
          <cell r="D143" t="str">
            <v>Units</v>
          </cell>
          <cell r="E143" t="str">
            <v>See notes for:  Gross domestic product, current prices (National currency) Population (Persons).</v>
          </cell>
          <cell r="F143">
            <v>14096.094999999999</v>
          </cell>
          <cell r="G143">
            <v>14074.929</v>
          </cell>
          <cell r="H143">
            <v>14210.119000000001</v>
          </cell>
          <cell r="I143">
            <v>13645.225</v>
          </cell>
          <cell r="J143">
            <v>16714.649000000001</v>
          </cell>
          <cell r="K143">
            <v>18356.781999999999</v>
          </cell>
          <cell r="L143">
            <v>19736.857</v>
          </cell>
          <cell r="M143">
            <v>22201.903999999999</v>
          </cell>
          <cell r="N143">
            <v>21971.948</v>
          </cell>
          <cell r="O143">
            <v>22232.357</v>
          </cell>
          <cell r="P143">
            <v>23336.657999999999</v>
          </cell>
          <cell r="Q143">
            <v>24726.094000000001</v>
          </cell>
          <cell r="R143">
            <v>25439.920999999998</v>
          </cell>
          <cell r="S143">
            <v>26472.023000000001</v>
          </cell>
          <cell r="T143">
            <v>27636.21</v>
          </cell>
          <cell r="U143">
            <v>28906.079000000002</v>
          </cell>
          <cell r="V143">
            <v>30166.002</v>
          </cell>
          <cell r="W143">
            <v>31591.745999999999</v>
          </cell>
          <cell r="X143">
            <v>2009</v>
          </cell>
        </row>
        <row r="144">
          <cell r="A144" t="str">
            <v>Sierra Leone</v>
          </cell>
          <cell r="B144" t="str">
            <v>Gross domestic product based on purchasing-power-parity (PPP) per capita GDP</v>
          </cell>
          <cell r="C144" t="str">
            <v>Current international dollar</v>
          </cell>
          <cell r="D144" t="str">
            <v>Units</v>
          </cell>
          <cell r="E144" t="str">
            <v>See notes for:  Gross domestic product, current prices (National currency) Population (Persons).</v>
          </cell>
          <cell r="F144">
            <v>362.87700000000001</v>
          </cell>
          <cell r="G144">
            <v>424.48599999999999</v>
          </cell>
          <cell r="H144">
            <v>528.79300000000001</v>
          </cell>
          <cell r="I144">
            <v>567.02499999999998</v>
          </cell>
          <cell r="J144">
            <v>601.32399999999996</v>
          </cell>
          <cell r="K144">
            <v>639.904</v>
          </cell>
          <cell r="L144">
            <v>686.65099999999995</v>
          </cell>
          <cell r="M144">
            <v>731.33500000000004</v>
          </cell>
          <cell r="N144">
            <v>769.13699999999994</v>
          </cell>
          <cell r="O144">
            <v>782.40300000000002</v>
          </cell>
          <cell r="P144">
            <v>809.53800000000001</v>
          </cell>
          <cell r="Q144">
            <v>848.81600000000003</v>
          </cell>
          <cell r="R144">
            <v>1138.463</v>
          </cell>
          <cell r="S144">
            <v>1228.79</v>
          </cell>
          <cell r="T144">
            <v>1270.546</v>
          </cell>
          <cell r="U144">
            <v>1311.3530000000001</v>
          </cell>
          <cell r="V144">
            <v>1354.3050000000001</v>
          </cell>
          <cell r="W144">
            <v>1403.8409999999999</v>
          </cell>
          <cell r="X144">
            <v>2010</v>
          </cell>
        </row>
        <row r="145">
          <cell r="A145" t="str">
            <v>Singapore</v>
          </cell>
          <cell r="B145" t="str">
            <v>Gross domestic product based on purchasing-power-parity (PPP) per capita GDP</v>
          </cell>
          <cell r="C145" t="str">
            <v>Current international dollar</v>
          </cell>
          <cell r="D145" t="str">
            <v>Units</v>
          </cell>
          <cell r="E145" t="str">
            <v>See notes for:  Gross domestic product, current prices (National currency) Population (Persons).</v>
          </cell>
          <cell r="F145">
            <v>32262.25</v>
          </cell>
          <cell r="G145">
            <v>32313.690999999999</v>
          </cell>
          <cell r="H145">
            <v>34725.593000000001</v>
          </cell>
          <cell r="I145">
            <v>36617.964</v>
          </cell>
          <cell r="J145">
            <v>40330.023000000001</v>
          </cell>
          <cell r="K145">
            <v>43975.7</v>
          </cell>
          <cell r="L145">
            <v>47360.737999999998</v>
          </cell>
          <cell r="M145">
            <v>50301.970999999998</v>
          </cell>
          <cell r="N145">
            <v>50738.46</v>
          </cell>
          <cell r="O145">
            <v>49880.438999999998</v>
          </cell>
          <cell r="P145">
            <v>56708.21</v>
          </cell>
          <cell r="Q145">
            <v>59711.239000000001</v>
          </cell>
          <cell r="R145">
            <v>61046.957999999999</v>
          </cell>
          <cell r="S145">
            <v>63285.207999999999</v>
          </cell>
          <cell r="T145">
            <v>65709.714000000007</v>
          </cell>
          <cell r="U145">
            <v>68247.861000000004</v>
          </cell>
          <cell r="V145">
            <v>70892.539999999994</v>
          </cell>
          <cell r="W145">
            <v>73846.577000000005</v>
          </cell>
          <cell r="X145">
            <v>2010</v>
          </cell>
        </row>
        <row r="146">
          <cell r="A146" t="str">
            <v>Slovak Republic</v>
          </cell>
          <cell r="B146" t="str">
            <v>Gross domestic product based on purchasing-power-parity (PPP) per capita GDP</v>
          </cell>
          <cell r="C146" t="str">
            <v>Current international dollar</v>
          </cell>
          <cell r="D146" t="str">
            <v>Units</v>
          </cell>
          <cell r="E146" t="str">
            <v>See notes for:  Gross domestic product, current prices (National currency) Population (Persons).</v>
          </cell>
          <cell r="F146">
            <v>11237.278</v>
          </cell>
          <cell r="G146">
            <v>11943.504000000001</v>
          </cell>
          <cell r="H146">
            <v>12692.61</v>
          </cell>
          <cell r="I146">
            <v>13576.081</v>
          </cell>
          <cell r="J146">
            <v>14600.641</v>
          </cell>
          <cell r="K146">
            <v>16031.054</v>
          </cell>
          <cell r="L146">
            <v>17915.342000000001</v>
          </cell>
          <cell r="M146">
            <v>20341.974999999999</v>
          </cell>
          <cell r="N146">
            <v>21943.115000000002</v>
          </cell>
          <cell r="O146">
            <v>21031.850999999999</v>
          </cell>
          <cell r="P146">
            <v>22121.67</v>
          </cell>
          <cell r="Q146">
            <v>23303.874</v>
          </cell>
          <cell r="R146">
            <v>24144.778999999999</v>
          </cell>
          <cell r="S146">
            <v>25244.167000000001</v>
          </cell>
          <cell r="T146">
            <v>26512.732</v>
          </cell>
          <cell r="U146">
            <v>27961.059000000001</v>
          </cell>
          <cell r="V146">
            <v>29406.892</v>
          </cell>
          <cell r="W146">
            <v>31026.994999999999</v>
          </cell>
          <cell r="X146">
            <v>2010</v>
          </cell>
        </row>
        <row r="147">
          <cell r="A147" t="str">
            <v>Slovenia</v>
          </cell>
          <cell r="B147" t="str">
            <v>Gross domestic product based on purchasing-power-parity (PPP) per capita GDP</v>
          </cell>
          <cell r="C147" t="str">
            <v>Current international dollar</v>
          </cell>
          <cell r="D147" t="str">
            <v>Units</v>
          </cell>
          <cell r="E147" t="str">
            <v>See notes for:  Gross domestic product, current prices (National currency) Population (Persons).</v>
          </cell>
          <cell r="F147">
            <v>17528.455000000002</v>
          </cell>
          <cell r="G147">
            <v>18415.018</v>
          </cell>
          <cell r="H147">
            <v>19419.534</v>
          </cell>
          <cell r="I147">
            <v>20394.572</v>
          </cell>
          <cell r="J147">
            <v>21830.036</v>
          </cell>
          <cell r="K147">
            <v>23366.721000000001</v>
          </cell>
          <cell r="L147">
            <v>25443.64</v>
          </cell>
          <cell r="M147">
            <v>27992.31</v>
          </cell>
          <cell r="N147">
            <v>29595.392</v>
          </cell>
          <cell r="O147">
            <v>27470.833999999999</v>
          </cell>
          <cell r="P147">
            <v>28131.145</v>
          </cell>
          <cell r="Q147">
            <v>28641.567999999999</v>
          </cell>
          <cell r="R147">
            <v>28704.934000000001</v>
          </cell>
          <cell r="S147">
            <v>29532.695</v>
          </cell>
          <cell r="T147">
            <v>30432.652999999998</v>
          </cell>
          <cell r="U147">
            <v>31494.273000000001</v>
          </cell>
          <cell r="V147">
            <v>32627.233</v>
          </cell>
          <cell r="W147">
            <v>33921.438000000002</v>
          </cell>
          <cell r="X147">
            <v>2011</v>
          </cell>
        </row>
        <row r="148">
          <cell r="A148" t="str">
            <v>Solomon Islands</v>
          </cell>
          <cell r="B148" t="str">
            <v>Gross domestic product based on purchasing-power-parity (PPP) per capita GDP</v>
          </cell>
          <cell r="C148" t="str">
            <v>Current international dollar</v>
          </cell>
          <cell r="D148" t="str">
            <v>Units</v>
          </cell>
          <cell r="E148" t="str">
            <v>See notes for:  Gross domestic product, current prices (National currency) Population (Persons).</v>
          </cell>
          <cell r="F148">
            <v>2138.7449999999999</v>
          </cell>
          <cell r="G148">
            <v>1958.1</v>
          </cell>
          <cell r="H148">
            <v>1881.288</v>
          </cell>
          <cell r="I148">
            <v>1990.425</v>
          </cell>
          <cell r="J148">
            <v>2165.8380000000002</v>
          </cell>
          <cell r="K148">
            <v>2396.2060000000001</v>
          </cell>
          <cell r="L148">
            <v>2571.9760000000001</v>
          </cell>
          <cell r="M148">
            <v>2751.1109999999999</v>
          </cell>
          <cell r="N148">
            <v>2942.88</v>
          </cell>
          <cell r="O148">
            <v>2768.0390000000002</v>
          </cell>
          <cell r="P148">
            <v>2927.3429999999998</v>
          </cell>
          <cell r="Q148">
            <v>3191.5520000000001</v>
          </cell>
          <cell r="R148">
            <v>3348.1329999999998</v>
          </cell>
          <cell r="S148">
            <v>3454.9279999999999</v>
          </cell>
          <cell r="T148">
            <v>3541.0369999999998</v>
          </cell>
          <cell r="U148">
            <v>3643.933</v>
          </cell>
          <cell r="V148">
            <v>3760.9630000000002</v>
          </cell>
          <cell r="W148">
            <v>3896.855</v>
          </cell>
          <cell r="X148">
            <v>2009</v>
          </cell>
        </row>
        <row r="149">
          <cell r="A149" t="str">
            <v>South Africa</v>
          </cell>
          <cell r="B149" t="str">
            <v>Gross domestic product based on purchasing-power-parity (PPP) per capita GDP</v>
          </cell>
          <cell r="C149" t="str">
            <v>Current international dollar</v>
          </cell>
          <cell r="D149" t="str">
            <v>Units</v>
          </cell>
          <cell r="E149" t="str">
            <v>See notes for:  Gross domestic product, current prices (National currency) Population (Persons).</v>
          </cell>
          <cell r="F149">
            <v>6643.1090000000004</v>
          </cell>
          <cell r="G149">
            <v>6900.0349999999999</v>
          </cell>
          <cell r="H149">
            <v>7187.7939999999999</v>
          </cell>
          <cell r="I149">
            <v>7478.3549999999996</v>
          </cell>
          <cell r="J149">
            <v>7999.87</v>
          </cell>
          <cell r="K149">
            <v>8653.7080000000005</v>
          </cell>
          <cell r="L149">
            <v>9333.8410000000003</v>
          </cell>
          <cell r="M149">
            <v>9933.7639999999992</v>
          </cell>
          <cell r="N149">
            <v>10403.632</v>
          </cell>
          <cell r="O149">
            <v>10236.058000000001</v>
          </cell>
          <cell r="P149">
            <v>10540.781000000001</v>
          </cell>
          <cell r="Q149">
            <v>10973.005999999999</v>
          </cell>
          <cell r="R149">
            <v>11273.081</v>
          </cell>
          <cell r="S149">
            <v>11697.289000000001</v>
          </cell>
          <cell r="T149">
            <v>12194.945</v>
          </cell>
          <cell r="U149">
            <v>12724.987999999999</v>
          </cell>
          <cell r="V149">
            <v>13251.08</v>
          </cell>
          <cell r="W149">
            <v>13842.495999999999</v>
          </cell>
          <cell r="X149">
            <v>2008</v>
          </cell>
        </row>
        <row r="150">
          <cell r="A150" t="str">
            <v>Spain</v>
          </cell>
          <cell r="B150" t="str">
            <v>Gross domestic product based on purchasing-power-parity (PPP) per capita GDP</v>
          </cell>
          <cell r="C150" t="str">
            <v>Current international dollar</v>
          </cell>
          <cell r="D150" t="str">
            <v>Units</v>
          </cell>
          <cell r="E150" t="str">
            <v>See notes for:  Gross domestic product, current prices (National currency) Population (Persons).</v>
          </cell>
          <cell r="F150">
            <v>22358.679</v>
          </cell>
          <cell r="G150">
            <v>23431.192999999999</v>
          </cell>
          <cell r="H150">
            <v>24316.539000000001</v>
          </cell>
          <cell r="I150">
            <v>25165.617999999999</v>
          </cell>
          <cell r="J150">
            <v>26235.942999999999</v>
          </cell>
          <cell r="K150">
            <v>27524.088</v>
          </cell>
          <cell r="L150">
            <v>29085.27</v>
          </cell>
          <cell r="M150">
            <v>30471.563999999998</v>
          </cell>
          <cell r="N150">
            <v>30862.773000000001</v>
          </cell>
          <cell r="O150">
            <v>29665.02</v>
          </cell>
          <cell r="P150">
            <v>29880.607</v>
          </cell>
          <cell r="Q150">
            <v>30625.746999999999</v>
          </cell>
          <cell r="R150">
            <v>30315.481</v>
          </cell>
          <cell r="S150">
            <v>30688.275000000001</v>
          </cell>
          <cell r="T150">
            <v>31374.91</v>
          </cell>
          <cell r="U150">
            <v>32273.550999999999</v>
          </cell>
          <cell r="V150">
            <v>33228.42</v>
          </cell>
          <cell r="W150">
            <v>34348.466999999997</v>
          </cell>
          <cell r="X150">
            <v>2010</v>
          </cell>
        </row>
        <row r="151">
          <cell r="A151" t="str">
            <v>Sri Lanka</v>
          </cell>
          <cell r="B151" t="str">
            <v>Gross domestic product based on purchasing-power-parity (PPP) per capita GDP</v>
          </cell>
          <cell r="C151" t="str">
            <v>Current international dollar</v>
          </cell>
          <cell r="D151" t="str">
            <v>Units</v>
          </cell>
          <cell r="E151" t="str">
            <v>See notes for:  Gross domestic product, current prices (National currency) Population (Persons).</v>
          </cell>
          <cell r="F151">
            <v>2771.3939999999998</v>
          </cell>
          <cell r="G151">
            <v>2750.768</v>
          </cell>
          <cell r="H151">
            <v>2864.078</v>
          </cell>
          <cell r="I151">
            <v>3061.8139999999999</v>
          </cell>
          <cell r="J151">
            <v>3262.8780000000002</v>
          </cell>
          <cell r="K151">
            <v>3554.6219999999998</v>
          </cell>
          <cell r="L151">
            <v>3920.1019999999999</v>
          </cell>
          <cell r="M151">
            <v>4274.4669999999996</v>
          </cell>
          <cell r="N151">
            <v>4593.1959999999999</v>
          </cell>
          <cell r="O151">
            <v>4768.5020000000004</v>
          </cell>
          <cell r="P151">
            <v>5169.1880000000001</v>
          </cell>
          <cell r="Q151">
            <v>5673.6890000000003</v>
          </cell>
          <cell r="R151">
            <v>6135.4690000000001</v>
          </cell>
          <cell r="S151">
            <v>6618.9530000000004</v>
          </cell>
          <cell r="T151">
            <v>7104.79</v>
          </cell>
          <cell r="U151">
            <v>7688.0910000000003</v>
          </cell>
          <cell r="V151">
            <v>8320.2800000000007</v>
          </cell>
          <cell r="W151">
            <v>9033.4249999999993</v>
          </cell>
          <cell r="X151">
            <v>2011</v>
          </cell>
        </row>
        <row r="152">
          <cell r="A152" t="str">
            <v>St. Kitts and Nevis</v>
          </cell>
          <cell r="B152" t="str">
            <v>Gross domestic product based on purchasing-power-parity (PPP) per capita GDP</v>
          </cell>
          <cell r="C152" t="str">
            <v>Current international dollar</v>
          </cell>
          <cell r="D152" t="str">
            <v>Units</v>
          </cell>
          <cell r="E152" t="str">
            <v>See notes for:  Gross domestic product, current prices (National currency) Population (Persons).</v>
          </cell>
          <cell r="F152">
            <v>13958.192999999999</v>
          </cell>
          <cell r="G152">
            <v>14474.196</v>
          </cell>
          <cell r="H152">
            <v>14601.536</v>
          </cell>
          <cell r="I152">
            <v>14092.849</v>
          </cell>
          <cell r="J152">
            <v>15023.092000000001</v>
          </cell>
          <cell r="K152">
            <v>15206.365</v>
          </cell>
          <cell r="L152">
            <v>15921.224</v>
          </cell>
          <cell r="M152">
            <v>16865.062999999998</v>
          </cell>
          <cell r="N152">
            <v>17584.29</v>
          </cell>
          <cell r="O152">
            <v>16446.738000000001</v>
          </cell>
          <cell r="P152">
            <v>15870.968999999999</v>
          </cell>
          <cell r="Q152">
            <v>15573.471</v>
          </cell>
          <cell r="R152">
            <v>15616.796</v>
          </cell>
          <cell r="S152">
            <v>15826.358</v>
          </cell>
          <cell r="T152">
            <v>16217.663</v>
          </cell>
          <cell r="U152">
            <v>16720.036</v>
          </cell>
          <cell r="V152">
            <v>17239.633999999998</v>
          </cell>
          <cell r="W152">
            <v>17833.358</v>
          </cell>
          <cell r="X152">
            <v>2003</v>
          </cell>
        </row>
        <row r="153">
          <cell r="A153" t="str">
            <v>St. Lucia</v>
          </cell>
          <cell r="B153" t="str">
            <v>Gross domestic product based on purchasing-power-parity (PPP) per capita GDP</v>
          </cell>
          <cell r="C153" t="str">
            <v>Current international dollar</v>
          </cell>
          <cell r="D153" t="str">
            <v>Units</v>
          </cell>
          <cell r="E153" t="str">
            <v>See notes for:  Gross domestic product, current prices (National currency) Population (Persons).</v>
          </cell>
          <cell r="F153">
            <v>8046.3119999999999</v>
          </cell>
          <cell r="G153">
            <v>7801.6170000000002</v>
          </cell>
          <cell r="H153">
            <v>7745.1570000000002</v>
          </cell>
          <cell r="I153">
            <v>8241.5820000000003</v>
          </cell>
          <cell r="J153">
            <v>9146.8510000000006</v>
          </cell>
          <cell r="K153">
            <v>9736.9030000000002</v>
          </cell>
          <cell r="L153">
            <v>10742.047</v>
          </cell>
          <cell r="M153">
            <v>11158.859</v>
          </cell>
          <cell r="N153">
            <v>12002.6</v>
          </cell>
          <cell r="O153">
            <v>11909.203</v>
          </cell>
          <cell r="P153">
            <v>12390.576999999999</v>
          </cell>
          <cell r="Q153">
            <v>12607.143</v>
          </cell>
          <cell r="R153">
            <v>12927.293</v>
          </cell>
          <cell r="S153">
            <v>13359.214</v>
          </cell>
          <cell r="T153">
            <v>13783.005999999999</v>
          </cell>
          <cell r="U153">
            <v>14249.396000000001</v>
          </cell>
          <cell r="V153">
            <v>14746.401</v>
          </cell>
          <cell r="W153">
            <v>15321.888000000001</v>
          </cell>
          <cell r="X153">
            <v>2010</v>
          </cell>
        </row>
        <row r="154">
          <cell r="A154" t="str">
            <v>St. Vincent and the Grenadines</v>
          </cell>
          <cell r="B154" t="str">
            <v>Gross domestic product based on purchasing-power-parity (PPP) per capita GDP</v>
          </cell>
          <cell r="C154" t="str">
            <v>Current international dollar</v>
          </cell>
          <cell r="D154" t="str">
            <v>Units</v>
          </cell>
          <cell r="E154" t="str">
            <v>See notes for:  Gross domestic product, current prices (National currency) Population (Persons).</v>
          </cell>
          <cell r="F154">
            <v>6857.5219999999999</v>
          </cell>
          <cell r="G154">
            <v>7120.5990000000002</v>
          </cell>
          <cell r="H154">
            <v>7644.6540000000005</v>
          </cell>
          <cell r="I154">
            <v>8333.0290000000005</v>
          </cell>
          <cell r="J154">
            <v>9413.1200000000008</v>
          </cell>
          <cell r="K154">
            <v>9891.9009999999998</v>
          </cell>
          <cell r="L154">
            <v>10775.255999999999</v>
          </cell>
          <cell r="M154">
            <v>11383.888000000001</v>
          </cell>
          <cell r="N154">
            <v>11555.528</v>
          </cell>
          <cell r="O154">
            <v>11397.743</v>
          </cell>
          <cell r="P154">
            <v>11306.071</v>
          </cell>
          <cell r="Q154">
            <v>11490.906999999999</v>
          </cell>
          <cell r="R154">
            <v>11863.63</v>
          </cell>
          <cell r="S154">
            <v>12271.478999999999</v>
          </cell>
          <cell r="T154">
            <v>12751.3</v>
          </cell>
          <cell r="U154">
            <v>13396.101000000001</v>
          </cell>
          <cell r="V154">
            <v>14075.198</v>
          </cell>
          <cell r="W154">
            <v>14836.302</v>
          </cell>
          <cell r="X154">
            <v>2001</v>
          </cell>
        </row>
        <row r="155">
          <cell r="A155" t="str">
            <v>Sudan</v>
          </cell>
          <cell r="B155" t="str">
            <v>Gross domestic product based on purchasing-power-parity (PPP) per capita GDP</v>
          </cell>
          <cell r="C155" t="str">
            <v>Current international dollar</v>
          </cell>
          <cell r="D155" t="str">
            <v>Units</v>
          </cell>
          <cell r="E155" t="str">
            <v>See notes for:  Gross domestic product, current prices (National currency) Population (Persons).</v>
          </cell>
          <cell r="F155">
            <v>1294.144</v>
          </cell>
          <cell r="G155">
            <v>1374.067</v>
          </cell>
          <cell r="H155">
            <v>1449.704</v>
          </cell>
          <cell r="I155">
            <v>1551.962</v>
          </cell>
          <cell r="J155">
            <v>1627.7439999999999</v>
          </cell>
          <cell r="K155">
            <v>1699.9259999999999</v>
          </cell>
          <cell r="L155">
            <v>1882.5229999999999</v>
          </cell>
          <cell r="M155">
            <v>2105.4789999999998</v>
          </cell>
          <cell r="N155">
            <v>2163.7310000000002</v>
          </cell>
          <cell r="O155">
            <v>2194.886</v>
          </cell>
          <cell r="P155">
            <v>2260.9270000000001</v>
          </cell>
          <cell r="Q155">
            <v>2726.4160000000002</v>
          </cell>
          <cell r="R155">
            <v>2495.902</v>
          </cell>
          <cell r="S155">
            <v>2431.2049999999999</v>
          </cell>
          <cell r="T155">
            <v>2421.38</v>
          </cell>
          <cell r="U155">
            <v>2428.8110000000001</v>
          </cell>
          <cell r="V155">
            <v>2437.681</v>
          </cell>
          <cell r="W155">
            <v>2462.614</v>
          </cell>
          <cell r="X155">
            <v>2006</v>
          </cell>
        </row>
        <row r="156">
          <cell r="A156" t="str">
            <v>Suriname</v>
          </cell>
          <cell r="B156" t="str">
            <v>Gross domestic product based on purchasing-power-parity (PPP) per capita GDP</v>
          </cell>
          <cell r="C156" t="str">
            <v>Current international dollar</v>
          </cell>
          <cell r="D156" t="str">
            <v>Units</v>
          </cell>
          <cell r="E156" t="str">
            <v>See notes for:  Gross domestic product, current prices (National currency) Population (Persons).</v>
          </cell>
          <cell r="F156">
            <v>4782.6419999999998</v>
          </cell>
          <cell r="G156">
            <v>5036.41</v>
          </cell>
          <cell r="H156">
            <v>5197.2190000000001</v>
          </cell>
          <cell r="I156">
            <v>5561.6490000000003</v>
          </cell>
          <cell r="J156">
            <v>6278.9809999999998</v>
          </cell>
          <cell r="K156">
            <v>6944.8109999999997</v>
          </cell>
          <cell r="L156">
            <v>7422.7659999999996</v>
          </cell>
          <cell r="M156">
            <v>7899.1760000000004</v>
          </cell>
          <cell r="N156">
            <v>8310.1460000000006</v>
          </cell>
          <cell r="O156">
            <v>8592.2880000000005</v>
          </cell>
          <cell r="P156">
            <v>8980.4930000000004</v>
          </cell>
          <cell r="Q156">
            <v>9475.39</v>
          </cell>
          <cell r="R156">
            <v>9953.9220000000005</v>
          </cell>
          <cell r="S156">
            <v>10527.7</v>
          </cell>
          <cell r="T156">
            <v>11352.646000000001</v>
          </cell>
          <cell r="U156">
            <v>12032.679</v>
          </cell>
          <cell r="V156">
            <v>12738.743</v>
          </cell>
          <cell r="W156">
            <v>13548.557000000001</v>
          </cell>
          <cell r="X156">
            <v>2007</v>
          </cell>
        </row>
        <row r="157">
          <cell r="A157" t="str">
            <v>Swaziland</v>
          </cell>
          <cell r="B157" t="str">
            <v>Gross domestic product based on purchasing-power-parity (PPP) per capita GDP</v>
          </cell>
          <cell r="C157" t="str">
            <v>Current international dollar</v>
          </cell>
          <cell r="D157" t="str">
            <v>Units</v>
          </cell>
          <cell r="E157" t="str">
            <v>See notes for:  Gross domestic product, current prices (National currency) Population (Persons).</v>
          </cell>
          <cell r="F157">
            <v>3567.105</v>
          </cell>
          <cell r="G157">
            <v>3640.6680000000001</v>
          </cell>
          <cell r="H157">
            <v>3736.067</v>
          </cell>
          <cell r="I157">
            <v>3937.2750000000001</v>
          </cell>
          <cell r="J157">
            <v>4110.6130000000003</v>
          </cell>
          <cell r="K157">
            <v>4336.2470000000003</v>
          </cell>
          <cell r="L157">
            <v>4553.7079999999996</v>
          </cell>
          <cell r="M157">
            <v>4758.6909999999998</v>
          </cell>
          <cell r="N157">
            <v>4940.2629999999999</v>
          </cell>
          <cell r="O157">
            <v>4978.5150000000003</v>
          </cell>
          <cell r="P157">
            <v>5156.2920000000004</v>
          </cell>
          <cell r="Q157">
            <v>5301.9650000000001</v>
          </cell>
          <cell r="R157">
            <v>5247.8689999999997</v>
          </cell>
          <cell r="S157">
            <v>5300.57</v>
          </cell>
          <cell r="T157">
            <v>5416.63</v>
          </cell>
          <cell r="U157">
            <v>5544.0590000000002</v>
          </cell>
          <cell r="V157">
            <v>5671.6059999999998</v>
          </cell>
          <cell r="W157">
            <v>5822.3450000000003</v>
          </cell>
          <cell r="X157">
            <v>2008</v>
          </cell>
        </row>
        <row r="158">
          <cell r="A158" t="str">
            <v>Sweden</v>
          </cell>
          <cell r="B158" t="str">
            <v>Gross domestic product based on purchasing-power-parity (PPP) per capita GDP</v>
          </cell>
          <cell r="C158" t="str">
            <v>Current international dollar</v>
          </cell>
          <cell r="D158" t="str">
            <v>Units</v>
          </cell>
          <cell r="E158" t="str">
            <v>See notes for:  Gross domestic product, current prices (National currency) Population (Persons).</v>
          </cell>
          <cell r="F158">
            <v>26464.79</v>
          </cell>
          <cell r="G158">
            <v>27372.092000000001</v>
          </cell>
          <cell r="H158">
            <v>28417.863000000001</v>
          </cell>
          <cell r="I158">
            <v>29625.241000000002</v>
          </cell>
          <cell r="J158">
            <v>31395.652999999998</v>
          </cell>
          <cell r="K158">
            <v>33146.182999999997</v>
          </cell>
          <cell r="L158">
            <v>35485.186999999998</v>
          </cell>
          <cell r="M158">
            <v>37481.002999999997</v>
          </cell>
          <cell r="N158">
            <v>37714.377</v>
          </cell>
          <cell r="O158">
            <v>35938.177000000003</v>
          </cell>
          <cell r="P158">
            <v>38170.760999999999</v>
          </cell>
          <cell r="Q158">
            <v>40393.561000000002</v>
          </cell>
          <cell r="R158">
            <v>41129.934999999998</v>
          </cell>
          <cell r="S158">
            <v>42457.968999999997</v>
          </cell>
          <cell r="T158">
            <v>44324.425000000003</v>
          </cell>
          <cell r="U158">
            <v>46242.222999999998</v>
          </cell>
          <cell r="V158">
            <v>47968.201999999997</v>
          </cell>
          <cell r="W158">
            <v>49919.182000000001</v>
          </cell>
          <cell r="X158">
            <v>2011</v>
          </cell>
        </row>
        <row r="159">
          <cell r="A159" t="str">
            <v>Switzerland</v>
          </cell>
          <cell r="B159" t="str">
            <v>Gross domestic product based on purchasing-power-parity (PPP) per capita GDP</v>
          </cell>
          <cell r="C159" t="str">
            <v>Current international dollar</v>
          </cell>
          <cell r="D159" t="str">
            <v>Units</v>
          </cell>
          <cell r="E159" t="str">
            <v>See notes for:  Gross domestic product, current prices (National currency) Population (Persons).</v>
          </cell>
          <cell r="F159">
            <v>31110.021000000001</v>
          </cell>
          <cell r="G159">
            <v>31990.74</v>
          </cell>
          <cell r="H159">
            <v>32392.316999999999</v>
          </cell>
          <cell r="I159">
            <v>32764.115000000002</v>
          </cell>
          <cell r="J159">
            <v>34249.747000000003</v>
          </cell>
          <cell r="K159">
            <v>35815.618000000002</v>
          </cell>
          <cell r="L159">
            <v>38075.485000000001</v>
          </cell>
          <cell r="M159">
            <v>40246.898000000001</v>
          </cell>
          <cell r="N159">
            <v>41471.269</v>
          </cell>
          <cell r="O159">
            <v>40611.216999999997</v>
          </cell>
          <cell r="P159">
            <v>41942.006000000001</v>
          </cell>
          <cell r="Q159">
            <v>43369.711000000003</v>
          </cell>
          <cell r="R159">
            <v>44015.964999999997</v>
          </cell>
          <cell r="S159">
            <v>45180.851999999999</v>
          </cell>
          <cell r="T159">
            <v>46413.315999999999</v>
          </cell>
          <cell r="U159">
            <v>47763.245999999999</v>
          </cell>
          <cell r="V159">
            <v>49158.345000000001</v>
          </cell>
          <cell r="W159">
            <v>50781.883000000002</v>
          </cell>
          <cell r="X159">
            <v>2009</v>
          </cell>
        </row>
        <row r="160">
          <cell r="A160" t="str">
            <v>Syrian Arab Republic</v>
          </cell>
          <cell r="B160" t="str">
            <v>Gross domestic product based on purchasing-power-parity (PPP) per capita GDP</v>
          </cell>
          <cell r="C160" t="str">
            <v>Current international dollar</v>
          </cell>
          <cell r="D160" t="str">
            <v>Units</v>
          </cell>
          <cell r="E160" t="str">
            <v>See notes for:  Gross domestic product, current prices (National currency) Population (Persons).</v>
          </cell>
          <cell r="F160">
            <v>3351.13</v>
          </cell>
          <cell r="G160">
            <v>3458.7280000000001</v>
          </cell>
          <cell r="H160">
            <v>3620.0569999999998</v>
          </cell>
          <cell r="I160">
            <v>3517.3009999999999</v>
          </cell>
          <cell r="J160">
            <v>3840.9949999999999</v>
          </cell>
          <cell r="K160">
            <v>3998.8029999999999</v>
          </cell>
          <cell r="L160">
            <v>4231.2659999999996</v>
          </cell>
          <cell r="M160">
            <v>4489.6530000000002</v>
          </cell>
          <cell r="N160">
            <v>4678.5159999999996</v>
          </cell>
          <cell r="O160">
            <v>4886.1130000000003</v>
          </cell>
          <cell r="P160">
            <v>5040.5339999999997</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Gross domestic product based on purchasing-power-parity (PPP) per capita GDP</v>
          </cell>
          <cell r="C161" t="str">
            <v>Current international dollar</v>
          </cell>
          <cell r="D161" t="str">
            <v>Units</v>
          </cell>
          <cell r="E161" t="str">
            <v>See notes for:  Gross domestic product, current prices (National currency) Population (Persons).</v>
          </cell>
          <cell r="F161">
            <v>20289.510999999999</v>
          </cell>
          <cell r="G161">
            <v>20288.137999999999</v>
          </cell>
          <cell r="H161">
            <v>21590.778999999999</v>
          </cell>
          <cell r="I161">
            <v>22769.013999999999</v>
          </cell>
          <cell r="J161">
            <v>24942.06</v>
          </cell>
          <cell r="K161">
            <v>26657.330999999998</v>
          </cell>
          <cell r="L161">
            <v>28880.339</v>
          </cell>
          <cell r="M161">
            <v>31384.050999999999</v>
          </cell>
          <cell r="N161">
            <v>32203.874</v>
          </cell>
          <cell r="O161">
            <v>31840.168000000001</v>
          </cell>
          <cell r="P161">
            <v>35595.160000000003</v>
          </cell>
          <cell r="Q161">
            <v>37719.616999999998</v>
          </cell>
          <cell r="R161">
            <v>39217.775000000001</v>
          </cell>
          <cell r="S161">
            <v>41313.745999999999</v>
          </cell>
          <cell r="T161">
            <v>43534.906999999999</v>
          </cell>
          <cell r="U161">
            <v>45942.781000000003</v>
          </cell>
          <cell r="V161">
            <v>48537.981</v>
          </cell>
          <cell r="W161">
            <v>51473.050999999999</v>
          </cell>
          <cell r="X161">
            <v>2011</v>
          </cell>
        </row>
        <row r="162">
          <cell r="A162" t="str">
            <v>Tajikistan</v>
          </cell>
          <cell r="B162" t="str">
            <v>Gross domestic product based on purchasing-power-parity (PPP) per capita GDP</v>
          </cell>
          <cell r="C162" t="str">
            <v>Current international dollar</v>
          </cell>
          <cell r="D162" t="str">
            <v>Units</v>
          </cell>
          <cell r="E162" t="str">
            <v>See notes for:  Gross domestic product, current prices (National currency) Population (Persons).</v>
          </cell>
          <cell r="F162">
            <v>882.58600000000001</v>
          </cell>
          <cell r="G162">
            <v>975.00900000000001</v>
          </cell>
          <cell r="H162">
            <v>1059.1949999999999</v>
          </cell>
          <cell r="I162">
            <v>1167.818</v>
          </cell>
          <cell r="J162">
            <v>1297.0070000000001</v>
          </cell>
          <cell r="K162">
            <v>1397.971</v>
          </cell>
          <cell r="L162">
            <v>1512.7940000000001</v>
          </cell>
          <cell r="M162">
            <v>1642.7809999999999</v>
          </cell>
          <cell r="N162">
            <v>1773.0260000000001</v>
          </cell>
          <cell r="O162">
            <v>1823.0940000000001</v>
          </cell>
          <cell r="P162">
            <v>1923.5530000000001</v>
          </cell>
          <cell r="Q162">
            <v>2066.5889999999999</v>
          </cell>
          <cell r="R162">
            <v>2173.0189999999998</v>
          </cell>
          <cell r="S162">
            <v>2290.1120000000001</v>
          </cell>
          <cell r="T162">
            <v>2412.7080000000001</v>
          </cell>
          <cell r="U162">
            <v>2545.0859999999998</v>
          </cell>
          <cell r="V162">
            <v>2685.05</v>
          </cell>
          <cell r="W162">
            <v>2841.826</v>
          </cell>
          <cell r="X162">
            <v>2011</v>
          </cell>
        </row>
        <row r="163">
          <cell r="A163" t="str">
            <v>Tanzania</v>
          </cell>
          <cell r="B163" t="str">
            <v>Gross domestic product based on purchasing-power-parity (PPP) per capita GDP</v>
          </cell>
          <cell r="C163" t="str">
            <v>Current international dollar</v>
          </cell>
          <cell r="D163" t="str">
            <v>Units</v>
          </cell>
          <cell r="E163" t="str">
            <v>See notes for:  Gross domestic product, current prices (National currency) Population (Persons).</v>
          </cell>
          <cell r="F163">
            <v>731.92</v>
          </cell>
          <cell r="G163">
            <v>772.65499999999997</v>
          </cell>
          <cell r="H163">
            <v>824.678</v>
          </cell>
          <cell r="I163">
            <v>882.45500000000004</v>
          </cell>
          <cell r="J163">
            <v>942.2</v>
          </cell>
          <cell r="K163">
            <v>1008.924</v>
          </cell>
          <cell r="L163">
            <v>1094.444</v>
          </cell>
          <cell r="M163">
            <v>1180.847</v>
          </cell>
          <cell r="N163">
            <v>1269.7249999999999</v>
          </cell>
          <cell r="O163">
            <v>1342.299</v>
          </cell>
          <cell r="P163">
            <v>1418.2850000000001</v>
          </cell>
          <cell r="Q163">
            <v>1514.885</v>
          </cell>
          <cell r="R163">
            <v>1600.721</v>
          </cell>
          <cell r="S163">
            <v>1699.1369999999999</v>
          </cell>
          <cell r="T163">
            <v>1807.778</v>
          </cell>
          <cell r="U163">
            <v>1928.213</v>
          </cell>
          <cell r="V163">
            <v>2056.422</v>
          </cell>
          <cell r="W163">
            <v>2199.0990000000002</v>
          </cell>
          <cell r="X163">
            <v>2006</v>
          </cell>
        </row>
        <row r="164">
          <cell r="A164" t="str">
            <v>Thailand</v>
          </cell>
          <cell r="B164" t="str">
            <v>Gross domestic product based on purchasing-power-parity (PPP) per capita GDP</v>
          </cell>
          <cell r="C164" t="str">
            <v>Current international dollar</v>
          </cell>
          <cell r="D164" t="str">
            <v>Units</v>
          </cell>
          <cell r="E164" t="str">
            <v>See notes for:  Gross domestic product, current prices (National currency) Population (Persons).</v>
          </cell>
          <cell r="F164">
            <v>5007.07</v>
          </cell>
          <cell r="G164">
            <v>5195.0709999999999</v>
          </cell>
          <cell r="H164">
            <v>5516.442</v>
          </cell>
          <cell r="I164">
            <v>6007.2889999999998</v>
          </cell>
          <cell r="J164">
            <v>6668.6</v>
          </cell>
          <cell r="K164">
            <v>7132.4920000000002</v>
          </cell>
          <cell r="L164">
            <v>7691.0640000000003</v>
          </cell>
          <cell r="M164">
            <v>8286.1460000000006</v>
          </cell>
          <cell r="N164">
            <v>8638.5589999999993</v>
          </cell>
          <cell r="O164">
            <v>8506.6740000000009</v>
          </cell>
          <cell r="P164">
            <v>9222.3860000000004</v>
          </cell>
          <cell r="Q164">
            <v>9396.2420000000002</v>
          </cell>
          <cell r="R164">
            <v>9979.2270000000008</v>
          </cell>
          <cell r="S164">
            <v>10828.286</v>
          </cell>
          <cell r="T164">
            <v>11414.208000000001</v>
          </cell>
          <cell r="U164">
            <v>12058.607</v>
          </cell>
          <cell r="V164">
            <v>12765.278</v>
          </cell>
          <cell r="W164">
            <v>13582.713</v>
          </cell>
          <cell r="X164">
            <v>2011</v>
          </cell>
        </row>
        <row r="165">
          <cell r="A165" t="str">
            <v>Timor-Leste</v>
          </cell>
          <cell r="B165" t="str">
            <v>Gross domestic product based on purchasing-power-parity (PPP) per capita GDP</v>
          </cell>
          <cell r="C165" t="str">
            <v>Current international dollar</v>
          </cell>
          <cell r="D165" t="str">
            <v>Units</v>
          </cell>
          <cell r="E165" t="str">
            <v>See notes for:  Gross domestic product, current prices (National currency) Population (Persons).</v>
          </cell>
          <cell r="F165">
            <v>2329.8310000000001</v>
          </cell>
          <cell r="G165">
            <v>2790.0419999999999</v>
          </cell>
          <cell r="H165">
            <v>2803.2040000000002</v>
          </cell>
          <cell r="I165">
            <v>2767.913</v>
          </cell>
          <cell r="J165">
            <v>3723.1570000000002</v>
          </cell>
          <cell r="K165">
            <v>5237.7759999999998</v>
          </cell>
          <cell r="L165">
            <v>5111.7179999999998</v>
          </cell>
          <cell r="M165">
            <v>5733.95</v>
          </cell>
          <cell r="N165">
            <v>6559.4160000000002</v>
          </cell>
          <cell r="O165">
            <v>7298.6660000000002</v>
          </cell>
          <cell r="P165">
            <v>7889.2520000000004</v>
          </cell>
          <cell r="Q165">
            <v>8701.2720000000008</v>
          </cell>
          <cell r="R165">
            <v>9467.7579999999998</v>
          </cell>
          <cell r="S165">
            <v>10327.651</v>
          </cell>
          <cell r="T165">
            <v>11264.620999999999</v>
          </cell>
          <cell r="U165">
            <v>12305.17</v>
          </cell>
          <cell r="V165">
            <v>13446.739</v>
          </cell>
          <cell r="W165">
            <v>14745.093999999999</v>
          </cell>
          <cell r="X165">
            <v>2007</v>
          </cell>
        </row>
        <row r="166">
          <cell r="A166" t="str">
            <v>Togo</v>
          </cell>
          <cell r="B166" t="str">
            <v>Gross domestic product based on purchasing-power-parity (PPP) per capita GDP</v>
          </cell>
          <cell r="C166" t="str">
            <v>Current international dollar</v>
          </cell>
          <cell r="D166" t="str">
            <v>Units</v>
          </cell>
          <cell r="E166" t="str">
            <v>See notes for:  Gross domestic product, current prices (National currency) Population (Persons).</v>
          </cell>
          <cell r="F166">
            <v>685.39300000000003</v>
          </cell>
          <cell r="G166">
            <v>669.09400000000005</v>
          </cell>
          <cell r="H166">
            <v>655.12400000000002</v>
          </cell>
          <cell r="I166">
            <v>683.73500000000001</v>
          </cell>
          <cell r="J166">
            <v>695.66700000000003</v>
          </cell>
          <cell r="K166">
            <v>754.36699999999996</v>
          </cell>
          <cell r="L166">
            <v>790.30600000000004</v>
          </cell>
          <cell r="M166">
            <v>811.33699999999999</v>
          </cell>
          <cell r="N166">
            <v>828.11300000000006</v>
          </cell>
          <cell r="O166">
            <v>844.08299999999997</v>
          </cell>
          <cell r="P166">
            <v>866.36099999999999</v>
          </cell>
          <cell r="Q166">
            <v>898.66300000000001</v>
          </cell>
          <cell r="R166">
            <v>926.66499999999996</v>
          </cell>
          <cell r="S166">
            <v>959.52700000000004</v>
          </cell>
          <cell r="T166">
            <v>994.95100000000002</v>
          </cell>
          <cell r="U166">
            <v>1028.923</v>
          </cell>
          <cell r="V166">
            <v>1063.414</v>
          </cell>
          <cell r="W166">
            <v>1101.0429999999999</v>
          </cell>
          <cell r="X166">
            <v>2009</v>
          </cell>
        </row>
        <row r="167">
          <cell r="A167" t="str">
            <v>Tonga</v>
          </cell>
          <cell r="B167" t="str">
            <v>Gross domestic product based on purchasing-power-parity (PPP) per capita GDP</v>
          </cell>
          <cell r="C167" t="str">
            <v>Current international dollar</v>
          </cell>
          <cell r="D167" t="str">
            <v>Units</v>
          </cell>
          <cell r="E167" t="str">
            <v>See notes for:  Gross domestic product, current prices (National currency) Population (Persons).</v>
          </cell>
          <cell r="F167">
            <v>5313.8109999999997</v>
          </cell>
          <cell r="G167">
            <v>5642.5529999999999</v>
          </cell>
          <cell r="H167">
            <v>5943.4809999999998</v>
          </cell>
          <cell r="I167">
            <v>6113.33</v>
          </cell>
          <cell r="J167">
            <v>6438.1660000000002</v>
          </cell>
          <cell r="K167">
            <v>6809.3630000000003</v>
          </cell>
          <cell r="L167">
            <v>6684.8209999999999</v>
          </cell>
          <cell r="M167">
            <v>6687.0389999999998</v>
          </cell>
          <cell r="N167">
            <v>6842.5910000000003</v>
          </cell>
          <cell r="O167">
            <v>6951.1540000000005</v>
          </cell>
          <cell r="P167">
            <v>7116.11</v>
          </cell>
          <cell r="Q167">
            <v>7344.3779999999997</v>
          </cell>
          <cell r="R167">
            <v>7510.4489999999996</v>
          </cell>
          <cell r="S167">
            <v>7705.21</v>
          </cell>
          <cell r="T167">
            <v>7925.3389999999999</v>
          </cell>
          <cell r="U167">
            <v>8163.3789999999999</v>
          </cell>
          <cell r="V167">
            <v>8410.3169999999991</v>
          </cell>
          <cell r="W167">
            <v>8693.2829999999994</v>
          </cell>
          <cell r="X167">
            <v>2006</v>
          </cell>
        </row>
        <row r="168">
          <cell r="A168" t="str">
            <v>Trinidad and Tobago</v>
          </cell>
          <cell r="B168" t="str">
            <v>Gross domestic product based on purchasing-power-parity (PPP) per capita GDP</v>
          </cell>
          <cell r="C168" t="str">
            <v>Current international dollar</v>
          </cell>
          <cell r="D168" t="str">
            <v>Units</v>
          </cell>
          <cell r="E168" t="str">
            <v>See notes for:  Gross domestic product, current prices (National currency) Population (Persons).</v>
          </cell>
          <cell r="F168">
            <v>10308.48</v>
          </cell>
          <cell r="G168">
            <v>10942.434999999999</v>
          </cell>
          <cell r="H168">
            <v>11918.33</v>
          </cell>
          <cell r="I168">
            <v>13853.126</v>
          </cell>
          <cell r="J168">
            <v>15484.085999999999</v>
          </cell>
          <cell r="K168">
            <v>15554.315000000001</v>
          </cell>
          <cell r="L168">
            <v>18129.409</v>
          </cell>
          <cell r="M168">
            <v>19463.710999999999</v>
          </cell>
          <cell r="N168">
            <v>20355.567999999999</v>
          </cell>
          <cell r="O168">
            <v>19872.78</v>
          </cell>
          <cell r="P168">
            <v>19980.764999999999</v>
          </cell>
          <cell r="Q168">
            <v>20053.394</v>
          </cell>
          <cell r="R168">
            <v>20573.45</v>
          </cell>
          <cell r="S168">
            <v>21287.316999999999</v>
          </cell>
          <cell r="T168">
            <v>22038.117999999999</v>
          </cell>
          <cell r="U168">
            <v>22845.016</v>
          </cell>
          <cell r="V168">
            <v>23688.508999999998</v>
          </cell>
          <cell r="W168">
            <v>24676.063999999998</v>
          </cell>
          <cell r="X168">
            <v>2010</v>
          </cell>
        </row>
        <row r="169">
          <cell r="A169" t="str">
            <v>Tunisia</v>
          </cell>
          <cell r="B169" t="str">
            <v>Gross domestic product based on purchasing-power-parity (PPP) per capita GDP</v>
          </cell>
          <cell r="C169" t="str">
            <v>Current international dollar</v>
          </cell>
          <cell r="D169" t="str">
            <v>Units</v>
          </cell>
          <cell r="E169" t="str">
            <v>See notes for:  Gross domestic product, current prices (National currency) Population (Persons).</v>
          </cell>
          <cell r="F169">
            <v>5272.5339999999997</v>
          </cell>
          <cell r="G169">
            <v>5602.1490000000003</v>
          </cell>
          <cell r="H169">
            <v>5731.2749999999996</v>
          </cell>
          <cell r="I169">
            <v>6114.915</v>
          </cell>
          <cell r="J169">
            <v>6652.8819999999996</v>
          </cell>
          <cell r="K169">
            <v>7182.3580000000002</v>
          </cell>
          <cell r="L169">
            <v>7757.1760000000004</v>
          </cell>
          <cell r="M169">
            <v>8401.27</v>
          </cell>
          <cell r="N169">
            <v>8887.6020000000008</v>
          </cell>
          <cell r="O169">
            <v>9164.6790000000001</v>
          </cell>
          <cell r="P169">
            <v>9454.1380000000008</v>
          </cell>
          <cell r="Q169">
            <v>9477.5110000000004</v>
          </cell>
          <cell r="R169">
            <v>9706.5910000000003</v>
          </cell>
          <cell r="S169">
            <v>10090.983</v>
          </cell>
          <cell r="T169">
            <v>10624.873</v>
          </cell>
          <cell r="U169">
            <v>11348.888000000001</v>
          </cell>
          <cell r="V169">
            <v>12177.243</v>
          </cell>
          <cell r="W169">
            <v>13109.352999999999</v>
          </cell>
          <cell r="X169">
            <v>2010</v>
          </cell>
        </row>
        <row r="170">
          <cell r="A170" t="str">
            <v>Turkey</v>
          </cell>
          <cell r="B170" t="str">
            <v>Gross domestic product based on purchasing-power-parity (PPP) per capita GDP</v>
          </cell>
          <cell r="C170" t="str">
            <v>Current international dollar</v>
          </cell>
          <cell r="D170" t="str">
            <v>Units</v>
          </cell>
          <cell r="E170" t="str">
            <v>See notes for:  Gross domestic product, current prices (National currency) Population (Persons).</v>
          </cell>
          <cell r="F170">
            <v>7983.3450000000003</v>
          </cell>
          <cell r="G170">
            <v>7594.4859999999999</v>
          </cell>
          <cell r="H170">
            <v>8084.5339999999997</v>
          </cell>
          <cell r="I170">
            <v>8576.7780000000002</v>
          </cell>
          <cell r="J170">
            <v>9725.402</v>
          </cell>
          <cell r="K170">
            <v>10899.370999999999</v>
          </cell>
          <cell r="L170">
            <v>11883.507</v>
          </cell>
          <cell r="M170">
            <v>12649.721</v>
          </cell>
          <cell r="N170">
            <v>12854.364</v>
          </cell>
          <cell r="O170">
            <v>12199.255999999999</v>
          </cell>
          <cell r="P170">
            <v>13275.371999999999</v>
          </cell>
          <cell r="Q170">
            <v>14517.446</v>
          </cell>
          <cell r="R170">
            <v>14852.977000000001</v>
          </cell>
          <cell r="S170">
            <v>15365.072</v>
          </cell>
          <cell r="T170">
            <v>16029.037</v>
          </cell>
          <cell r="U170">
            <v>16797.617999999999</v>
          </cell>
          <cell r="V170">
            <v>17643.773000000001</v>
          </cell>
          <cell r="W170">
            <v>18611.116999999998</v>
          </cell>
          <cell r="X170">
            <v>2010</v>
          </cell>
        </row>
        <row r="171">
          <cell r="A171" t="str">
            <v>Turkmenistan</v>
          </cell>
          <cell r="B171" t="str">
            <v>Gross domestic product based on purchasing-power-parity (PPP) per capita GDP</v>
          </cell>
          <cell r="C171" t="str">
            <v>Current international dollar</v>
          </cell>
          <cell r="D171" t="str">
            <v>Units</v>
          </cell>
          <cell r="E171" t="str">
            <v>See notes for:  Gross domestic product, current prices (National currency) Population (Persons).</v>
          </cell>
          <cell r="F171">
            <v>1906.8030000000001</v>
          </cell>
          <cell r="G171">
            <v>2309.19</v>
          </cell>
          <cell r="H171">
            <v>2674.6550000000002</v>
          </cell>
          <cell r="I171">
            <v>3149.799</v>
          </cell>
          <cell r="J171">
            <v>3658.0569999999998</v>
          </cell>
          <cell r="K171">
            <v>4050.962</v>
          </cell>
          <cell r="L171">
            <v>4567.41</v>
          </cell>
          <cell r="M171">
            <v>5137.415</v>
          </cell>
          <cell r="N171">
            <v>5930.8950000000004</v>
          </cell>
          <cell r="O171">
            <v>6258.24</v>
          </cell>
          <cell r="P171">
            <v>6804.9759999999997</v>
          </cell>
          <cell r="Q171">
            <v>7846.3509999999997</v>
          </cell>
          <cell r="R171">
            <v>8366.9429999999993</v>
          </cell>
          <cell r="S171">
            <v>8923.6149999999998</v>
          </cell>
          <cell r="T171">
            <v>9463.5079999999998</v>
          </cell>
          <cell r="U171">
            <v>10060.294</v>
          </cell>
          <cell r="V171">
            <v>10673.495999999999</v>
          </cell>
          <cell r="W171">
            <v>11362.609</v>
          </cell>
          <cell r="X171">
            <v>2007</v>
          </cell>
        </row>
        <row r="172">
          <cell r="A172" t="str">
            <v>Tuvalu</v>
          </cell>
          <cell r="B172" t="str">
            <v>Gross domestic product based on purchasing-power-parity (PPP) per capita GDP</v>
          </cell>
          <cell r="C172" t="str">
            <v>Current international dollar</v>
          </cell>
          <cell r="D172" t="str">
            <v>Units</v>
          </cell>
          <cell r="E172" t="str">
            <v>See notes for:  Gross domestic product, current prices (National currency) Population (Persons).</v>
          </cell>
          <cell r="F172" t="str">
            <v>n/a</v>
          </cell>
          <cell r="G172" t="str">
            <v>n/a</v>
          </cell>
          <cell r="H172" t="str">
            <v>n/a</v>
          </cell>
          <cell r="I172">
            <v>2803.7489999999998</v>
          </cell>
          <cell r="J172">
            <v>2765.0949999999998</v>
          </cell>
          <cell r="K172">
            <v>2717.7339999999999</v>
          </cell>
          <cell r="L172">
            <v>2689.5410000000002</v>
          </cell>
          <cell r="M172">
            <v>2963.1669999999999</v>
          </cell>
          <cell r="N172">
            <v>3252.5790000000002</v>
          </cell>
          <cell r="O172">
            <v>3269.0509999999999</v>
          </cell>
          <cell r="P172">
            <v>3240.14</v>
          </cell>
          <cell r="Q172" t="str">
            <v>n/a</v>
          </cell>
          <cell r="R172" t="str">
            <v>n/a</v>
          </cell>
          <cell r="S172" t="str">
            <v>n/a</v>
          </cell>
          <cell r="T172" t="str">
            <v>n/a</v>
          </cell>
          <cell r="U172" t="str">
            <v>n/a</v>
          </cell>
          <cell r="V172" t="str">
            <v>n/a</v>
          </cell>
          <cell r="W172" t="str">
            <v>n/a</v>
          </cell>
          <cell r="X172">
            <v>2010</v>
          </cell>
        </row>
        <row r="173">
          <cell r="A173" t="str">
            <v>Uganda</v>
          </cell>
          <cell r="B173" t="str">
            <v>Gross domestic product based on purchasing-power-parity (PPP) per capita GDP</v>
          </cell>
          <cell r="C173" t="str">
            <v>Current international dollar</v>
          </cell>
          <cell r="D173" t="str">
            <v>Units</v>
          </cell>
          <cell r="E173" t="str">
            <v>See notes for:  Gross domestic product, current prices (National currency) Population (Persons).</v>
          </cell>
          <cell r="F173">
            <v>688.87699999999995</v>
          </cell>
          <cell r="G173">
            <v>717.952</v>
          </cell>
          <cell r="H173">
            <v>768.33299999999997</v>
          </cell>
          <cell r="I173">
            <v>808.71400000000006</v>
          </cell>
          <cell r="J173">
            <v>932.74</v>
          </cell>
          <cell r="K173">
            <v>901.19399999999996</v>
          </cell>
          <cell r="L173">
            <v>997.52200000000005</v>
          </cell>
          <cell r="M173">
            <v>1076.579</v>
          </cell>
          <cell r="N173">
            <v>1158.2929999999999</v>
          </cell>
          <cell r="O173">
            <v>1211.741</v>
          </cell>
          <cell r="P173">
            <v>1252.3900000000001</v>
          </cell>
          <cell r="Q173">
            <v>1317.258</v>
          </cell>
          <cell r="R173">
            <v>1341.396</v>
          </cell>
          <cell r="S173">
            <v>1384.8679999999999</v>
          </cell>
          <cell r="T173">
            <v>1438.248</v>
          </cell>
          <cell r="U173">
            <v>1509.3</v>
          </cell>
          <cell r="V173">
            <v>1584.0519999999999</v>
          </cell>
          <cell r="W173">
            <v>1667.9280000000001</v>
          </cell>
          <cell r="X173">
            <v>2010</v>
          </cell>
        </row>
        <row r="174">
          <cell r="A174" t="str">
            <v>Ukraine</v>
          </cell>
          <cell r="B174" t="str">
            <v>Gross domestic product based on purchasing-power-parity (PPP) per capita GDP</v>
          </cell>
          <cell r="C174" t="str">
            <v>Current international dollar</v>
          </cell>
          <cell r="D174" t="str">
            <v>Units</v>
          </cell>
          <cell r="E174" t="str">
            <v>See notes for:  Gross domestic product, current prices (National currency) Population (Persons).</v>
          </cell>
          <cell r="F174">
            <v>3205.569</v>
          </cell>
          <cell r="G174">
            <v>3711.8560000000002</v>
          </cell>
          <cell r="H174">
            <v>4002.8670000000002</v>
          </cell>
          <cell r="I174">
            <v>4518.5360000000001</v>
          </cell>
          <cell r="J174">
            <v>5244.36</v>
          </cell>
          <cell r="K174">
            <v>5583.95</v>
          </cell>
          <cell r="L174">
            <v>6231.6629999999996</v>
          </cell>
          <cell r="M174">
            <v>6961.2749999999996</v>
          </cell>
          <cell r="N174">
            <v>7322.4129999999996</v>
          </cell>
          <cell r="O174">
            <v>6335.9250000000002</v>
          </cell>
          <cell r="P174">
            <v>6697.9790000000003</v>
          </cell>
          <cell r="Q174">
            <v>7233.1509999999998</v>
          </cell>
          <cell r="R174">
            <v>7584.0590000000002</v>
          </cell>
          <cell r="S174">
            <v>8008.1530000000002</v>
          </cell>
          <cell r="T174">
            <v>8449.7180000000008</v>
          </cell>
          <cell r="U174">
            <v>8928.4150000000009</v>
          </cell>
          <cell r="V174">
            <v>9438.491</v>
          </cell>
          <cell r="W174">
            <v>10010.259</v>
          </cell>
          <cell r="X174">
            <v>2010</v>
          </cell>
        </row>
        <row r="175">
          <cell r="A175" t="str">
            <v>United Arab Emirates</v>
          </cell>
          <cell r="B175" t="str">
            <v>Gross domestic product based on purchasing-power-parity (PPP) per capita GDP</v>
          </cell>
          <cell r="C175" t="str">
            <v>Current international dollar</v>
          </cell>
          <cell r="D175" t="str">
            <v>Units</v>
          </cell>
          <cell r="E175" t="str">
            <v>See notes for:  Gross domestic product, current prices (National currency) Population (Persons).</v>
          </cell>
          <cell r="F175">
            <v>39314.690999999999</v>
          </cell>
          <cell r="G175">
            <v>38722.703999999998</v>
          </cell>
          <cell r="H175">
            <v>36936.357000000004</v>
          </cell>
          <cell r="I175">
            <v>41398.241000000002</v>
          </cell>
          <cell r="J175">
            <v>44088.542999999998</v>
          </cell>
          <cell r="K175">
            <v>44477.199000000001</v>
          </cell>
          <cell r="L175">
            <v>48522.038999999997</v>
          </cell>
          <cell r="M175">
            <v>50130.144</v>
          </cell>
          <cell r="N175">
            <v>50832.267999999996</v>
          </cell>
          <cell r="O175">
            <v>46733.762999999999</v>
          </cell>
          <cell r="P175">
            <v>46298.940999999999</v>
          </cell>
          <cell r="Q175">
            <v>48157.836000000003</v>
          </cell>
          <cell r="R175">
            <v>48434.595999999998</v>
          </cell>
          <cell r="S175">
            <v>49085.904000000002</v>
          </cell>
          <cell r="T175">
            <v>49958.493000000002</v>
          </cell>
          <cell r="U175">
            <v>50984.116999999998</v>
          </cell>
          <cell r="V175">
            <v>52225.942000000003</v>
          </cell>
          <cell r="W175">
            <v>53689.42</v>
          </cell>
          <cell r="X175">
            <v>2009</v>
          </cell>
        </row>
        <row r="176">
          <cell r="A176" t="str">
            <v>United Kingdom</v>
          </cell>
          <cell r="B176" t="str">
            <v>Gross domestic product based on purchasing-power-parity (PPP) per capita GDP</v>
          </cell>
          <cell r="C176" t="str">
            <v>Current international dollar</v>
          </cell>
          <cell r="D176" t="str">
            <v>Units</v>
          </cell>
          <cell r="E176" t="str">
            <v>See notes for:  Gross domestic product, current prices (National currency) Population (Persons).</v>
          </cell>
          <cell r="F176">
            <v>25254.588</v>
          </cell>
          <cell r="G176">
            <v>26536.639999999999</v>
          </cell>
          <cell r="H176">
            <v>27584.937999999998</v>
          </cell>
          <cell r="I176">
            <v>29043.188999999998</v>
          </cell>
          <cell r="J176">
            <v>30653.227999999999</v>
          </cell>
          <cell r="K176">
            <v>32089.702000000001</v>
          </cell>
          <cell r="L176">
            <v>33794.466</v>
          </cell>
          <cell r="M176">
            <v>35751.417999999998</v>
          </cell>
          <cell r="N176">
            <v>35907.120999999999</v>
          </cell>
          <cell r="O176">
            <v>34460.036999999997</v>
          </cell>
          <cell r="P176">
            <v>35343.699999999997</v>
          </cell>
          <cell r="Q176">
            <v>36089.595000000001</v>
          </cell>
          <cell r="R176">
            <v>36605.021999999997</v>
          </cell>
          <cell r="S176">
            <v>37662.686999999998</v>
          </cell>
          <cell r="T176">
            <v>38935.324999999997</v>
          </cell>
          <cell r="U176">
            <v>40323.972999999998</v>
          </cell>
          <cell r="V176">
            <v>41803.807000000001</v>
          </cell>
          <cell r="W176">
            <v>43533.915999999997</v>
          </cell>
          <cell r="X176">
            <v>2007</v>
          </cell>
        </row>
        <row r="177">
          <cell r="A177" t="str">
            <v>United States</v>
          </cell>
          <cell r="B177" t="str">
            <v>Gross domestic product based on purchasing-power-parity (PPP) per capita GDP</v>
          </cell>
          <cell r="C177" t="str">
            <v>Current international dollar</v>
          </cell>
          <cell r="D177" t="str">
            <v>Units</v>
          </cell>
          <cell r="E177" t="str">
            <v>See notes for:  Gross domestic product, current prices (National currency) Population (Persons).</v>
          </cell>
          <cell r="F177">
            <v>35251.927000000003</v>
          </cell>
          <cell r="G177">
            <v>36064.519999999997</v>
          </cell>
          <cell r="H177">
            <v>36949.993000000002</v>
          </cell>
          <cell r="I177">
            <v>38324.553</v>
          </cell>
          <cell r="J177">
            <v>40401.197</v>
          </cell>
          <cell r="K177">
            <v>42628.552000000003</v>
          </cell>
          <cell r="L177">
            <v>44750.288</v>
          </cell>
          <cell r="M177">
            <v>46467.466</v>
          </cell>
          <cell r="N177">
            <v>46900.904999999999</v>
          </cell>
          <cell r="O177">
            <v>45348.455999999998</v>
          </cell>
          <cell r="P177">
            <v>46900.385000000002</v>
          </cell>
          <cell r="Q177">
            <v>48386.686000000002</v>
          </cell>
          <cell r="R177">
            <v>49601.41</v>
          </cell>
          <cell r="S177">
            <v>51057.58</v>
          </cell>
          <cell r="T177">
            <v>52816.951999999997</v>
          </cell>
          <cell r="U177">
            <v>54920.843999999997</v>
          </cell>
          <cell r="V177">
            <v>57220.23</v>
          </cell>
          <cell r="W177">
            <v>59707.866999999998</v>
          </cell>
          <cell r="X177">
            <v>2011</v>
          </cell>
        </row>
        <row r="178">
          <cell r="A178" t="str">
            <v>Uruguay</v>
          </cell>
          <cell r="B178" t="str">
            <v>Gross domestic product based on purchasing-power-parity (PPP) per capita GDP</v>
          </cell>
          <cell r="C178" t="str">
            <v>Current international dollar</v>
          </cell>
          <cell r="D178" t="str">
            <v>Units</v>
          </cell>
          <cell r="E178" t="str">
            <v>See notes for:  Gross domestic product, current prices (National currency) Population (Persons).</v>
          </cell>
          <cell r="F178">
            <v>8148.5919999999996</v>
          </cell>
          <cell r="G178">
            <v>8026.1059999999998</v>
          </cell>
          <cell r="H178">
            <v>7580.5680000000002</v>
          </cell>
          <cell r="I178">
            <v>7932.0739999999996</v>
          </cell>
          <cell r="J178">
            <v>8762.0820000000003</v>
          </cell>
          <cell r="K178">
            <v>9694.7900000000009</v>
          </cell>
          <cell r="L178">
            <v>10390.763000000001</v>
          </cell>
          <cell r="M178">
            <v>11359.333000000001</v>
          </cell>
          <cell r="N178">
            <v>12406.641</v>
          </cell>
          <cell r="O178">
            <v>12798.897000000001</v>
          </cell>
          <cell r="P178">
            <v>14048.878000000001</v>
          </cell>
          <cell r="Q178">
            <v>15112.562</v>
          </cell>
          <cell r="R178">
            <v>15785.934999999999</v>
          </cell>
          <cell r="S178">
            <v>16607.216</v>
          </cell>
          <cell r="T178">
            <v>17465.524000000001</v>
          </cell>
          <cell r="U178">
            <v>18391.433000000001</v>
          </cell>
          <cell r="V178">
            <v>19368.742999999999</v>
          </cell>
          <cell r="W178">
            <v>20463.614000000001</v>
          </cell>
          <cell r="X178">
            <v>2005</v>
          </cell>
        </row>
        <row r="179">
          <cell r="A179" t="str">
            <v>Uzbekistan</v>
          </cell>
          <cell r="B179" t="str">
            <v>Gross domestic product based on purchasing-power-parity (PPP) per capita GDP</v>
          </cell>
          <cell r="C179" t="str">
            <v>Current international dollar</v>
          </cell>
          <cell r="D179" t="str">
            <v>Units</v>
          </cell>
          <cell r="E179" t="str">
            <v>See notes for:  Gross domestic product, current prices (National currency) Population (Persons).</v>
          </cell>
          <cell r="F179">
            <v>1416.9880000000001</v>
          </cell>
          <cell r="G179">
            <v>1491.722</v>
          </cell>
          <cell r="H179">
            <v>1557.2380000000001</v>
          </cell>
          <cell r="I179">
            <v>1638.8510000000001</v>
          </cell>
          <cell r="J179">
            <v>1790.7059999999999</v>
          </cell>
          <cell r="K179">
            <v>1952.027</v>
          </cell>
          <cell r="L179">
            <v>2137.8209999999999</v>
          </cell>
          <cell r="M179">
            <v>2372.6590000000001</v>
          </cell>
          <cell r="N179">
            <v>2606.5230000000001</v>
          </cell>
          <cell r="O179">
            <v>2801.9270000000001</v>
          </cell>
          <cell r="P179">
            <v>3021.1419999999998</v>
          </cell>
          <cell r="Q179">
            <v>3302.1019999999999</v>
          </cell>
          <cell r="R179">
            <v>3536.087</v>
          </cell>
          <cell r="S179">
            <v>3777.5070000000001</v>
          </cell>
          <cell r="T179">
            <v>4034.058</v>
          </cell>
          <cell r="U179">
            <v>4293.24</v>
          </cell>
          <cell r="V179">
            <v>4569.6229999999996</v>
          </cell>
          <cell r="W179">
            <v>4856.4309999999996</v>
          </cell>
          <cell r="X179">
            <v>2010</v>
          </cell>
        </row>
        <row r="180">
          <cell r="A180" t="str">
            <v>Vanuatu</v>
          </cell>
          <cell r="B180" t="str">
            <v>Gross domestic product based on purchasing-power-parity (PPP) per capita GDP</v>
          </cell>
          <cell r="C180" t="str">
            <v>Current international dollar</v>
          </cell>
          <cell r="D180" t="str">
            <v>Units</v>
          </cell>
          <cell r="E180" t="str">
            <v>See notes for:  Gross domestic product, current prices (National currency) Population (Persons).</v>
          </cell>
          <cell r="F180">
            <v>3629.41</v>
          </cell>
          <cell r="G180">
            <v>3501.9789999999998</v>
          </cell>
          <cell r="H180">
            <v>3326.0509999999999</v>
          </cell>
          <cell r="I180">
            <v>3444.2040000000002</v>
          </cell>
          <cell r="J180">
            <v>3588.3809999999999</v>
          </cell>
          <cell r="K180">
            <v>3743.3040000000001</v>
          </cell>
          <cell r="L180">
            <v>4055.9679999999998</v>
          </cell>
          <cell r="M180">
            <v>4345.9620000000004</v>
          </cell>
          <cell r="N180">
            <v>4611.0889999999999</v>
          </cell>
          <cell r="O180">
            <v>4712.8819999999996</v>
          </cell>
          <cell r="P180">
            <v>4765.232</v>
          </cell>
          <cell r="Q180">
            <v>4916.1639999999998</v>
          </cell>
          <cell r="R180">
            <v>5064.5950000000003</v>
          </cell>
          <cell r="S180">
            <v>5226.4679999999998</v>
          </cell>
          <cell r="T180">
            <v>5392.5379999999996</v>
          </cell>
          <cell r="U180">
            <v>5570.9340000000002</v>
          </cell>
          <cell r="V180">
            <v>5755.9229999999998</v>
          </cell>
          <cell r="W180">
            <v>5966.1890000000003</v>
          </cell>
          <cell r="X180">
            <v>2009</v>
          </cell>
        </row>
        <row r="181">
          <cell r="A181" t="str">
            <v>Venezuela</v>
          </cell>
          <cell r="B181" t="str">
            <v>Gross domestic product based on purchasing-power-parity (PPP) per capita GDP</v>
          </cell>
          <cell r="C181" t="str">
            <v>Current international dollar</v>
          </cell>
          <cell r="D181" t="str">
            <v>Units</v>
          </cell>
          <cell r="E181" t="str">
            <v>See notes for:  Gross domestic product, current prices (National currency) Population (Persons).</v>
          </cell>
          <cell r="F181">
            <v>8541.7139999999999</v>
          </cell>
          <cell r="G181">
            <v>8942.4509999999991</v>
          </cell>
          <cell r="H181">
            <v>8119.5829999999996</v>
          </cell>
          <cell r="I181">
            <v>7499.866</v>
          </cell>
          <cell r="J181">
            <v>8924.9220000000005</v>
          </cell>
          <cell r="K181">
            <v>9992.027</v>
          </cell>
          <cell r="L181">
            <v>11110.404</v>
          </cell>
          <cell r="M181">
            <v>12189.398999999999</v>
          </cell>
          <cell r="N181">
            <v>12860.15</v>
          </cell>
          <cell r="O181">
            <v>12333.027</v>
          </cell>
          <cell r="P181">
            <v>12048.319</v>
          </cell>
          <cell r="Q181">
            <v>12568.029</v>
          </cell>
          <cell r="R181">
            <v>13070.441000000001</v>
          </cell>
          <cell r="S181">
            <v>13423.385</v>
          </cell>
          <cell r="T181">
            <v>13765.387000000001</v>
          </cell>
          <cell r="U181">
            <v>14144.084999999999</v>
          </cell>
          <cell r="V181">
            <v>14507.169</v>
          </cell>
          <cell r="W181">
            <v>14913.263999999999</v>
          </cell>
          <cell r="X181">
            <v>2010</v>
          </cell>
        </row>
        <row r="182">
          <cell r="A182" t="str">
            <v>Vietnam</v>
          </cell>
          <cell r="B182" t="str">
            <v>Gross domestic product based on purchasing-power-parity (PPP) per capita GDP</v>
          </cell>
          <cell r="C182" t="str">
            <v>Current international dollar</v>
          </cell>
          <cell r="D182" t="str">
            <v>Units</v>
          </cell>
          <cell r="E182" t="str">
            <v>See notes for:  Gross domestic product, current prices (National currency) Population (Persons).</v>
          </cell>
          <cell r="F182">
            <v>1423.9490000000001</v>
          </cell>
          <cell r="G182">
            <v>1535.7460000000001</v>
          </cell>
          <cell r="H182">
            <v>1649.2760000000001</v>
          </cell>
          <cell r="I182">
            <v>1781.396</v>
          </cell>
          <cell r="J182">
            <v>1949.43</v>
          </cell>
          <cell r="K182">
            <v>2142.7159999999999</v>
          </cell>
          <cell r="L182">
            <v>2364.1060000000002</v>
          </cell>
          <cell r="M182">
            <v>2607.46</v>
          </cell>
          <cell r="N182">
            <v>2799.9029999999998</v>
          </cell>
          <cell r="O182">
            <v>2944.721</v>
          </cell>
          <cell r="P182">
            <v>3142.9720000000002</v>
          </cell>
          <cell r="Q182">
            <v>3358.6709999999998</v>
          </cell>
          <cell r="R182">
            <v>3549.9490000000001</v>
          </cell>
          <cell r="S182">
            <v>3783.8420000000001</v>
          </cell>
          <cell r="T182">
            <v>4056.9360000000001</v>
          </cell>
          <cell r="U182">
            <v>4368.6580000000004</v>
          </cell>
          <cell r="V182">
            <v>4715.6970000000001</v>
          </cell>
          <cell r="W182">
            <v>5106.6809999999996</v>
          </cell>
          <cell r="X182">
            <v>2007</v>
          </cell>
        </row>
        <row r="183">
          <cell r="A183" t="str">
            <v>Republic of Yemen</v>
          </cell>
          <cell r="B183" t="str">
            <v>Gross domestic product based on purchasing-power-parity (PPP) per capita GDP</v>
          </cell>
          <cell r="C183" t="str">
            <v>Current international dollar</v>
          </cell>
          <cell r="D183" t="str">
            <v>Units</v>
          </cell>
          <cell r="E183" t="str">
            <v>See notes for:  Gross domestic product, current prices (National currency) Population (Persons).</v>
          </cell>
          <cell r="F183">
            <v>2018.7339999999999</v>
          </cell>
          <cell r="G183">
            <v>2076.9389999999999</v>
          </cell>
          <cell r="H183">
            <v>2126.0300000000002</v>
          </cell>
          <cell r="I183">
            <v>2182.5819999999999</v>
          </cell>
          <cell r="J183">
            <v>2109.2730000000001</v>
          </cell>
          <cell r="K183">
            <v>2203.0459999999998</v>
          </cell>
          <cell r="L183">
            <v>2276.0700000000002</v>
          </cell>
          <cell r="M183">
            <v>2347.8200000000002</v>
          </cell>
          <cell r="N183">
            <v>2412.9389999999999</v>
          </cell>
          <cell r="O183">
            <v>2456.83</v>
          </cell>
          <cell r="P183">
            <v>2598.569</v>
          </cell>
          <cell r="Q183">
            <v>2306.6950000000002</v>
          </cell>
          <cell r="R183">
            <v>2248.6190000000001</v>
          </cell>
          <cell r="S183">
            <v>2281.433</v>
          </cell>
          <cell r="T183">
            <v>2347.1619999999998</v>
          </cell>
          <cell r="U183">
            <v>2423.3739999999998</v>
          </cell>
          <cell r="V183">
            <v>2504.4430000000002</v>
          </cell>
          <cell r="W183">
            <v>2593.8040000000001</v>
          </cell>
          <cell r="X183">
            <v>2008</v>
          </cell>
        </row>
        <row r="184">
          <cell r="A184" t="str">
            <v>Zambia</v>
          </cell>
          <cell r="B184" t="str">
            <v>Gross domestic product based on purchasing-power-parity (PPP) per capita GDP</v>
          </cell>
          <cell r="C184" t="str">
            <v>Current international dollar</v>
          </cell>
          <cell r="D184" t="str">
            <v>Units</v>
          </cell>
          <cell r="E184" t="str">
            <v>See notes for:  Gross domestic product, current prices (National currency) Population (Persons).</v>
          </cell>
          <cell r="F184">
            <v>909.12</v>
          </cell>
          <cell r="G184">
            <v>951.79600000000005</v>
          </cell>
          <cell r="H184">
            <v>976.70600000000002</v>
          </cell>
          <cell r="I184">
            <v>1025.298</v>
          </cell>
          <cell r="J184">
            <v>1084.0830000000001</v>
          </cell>
          <cell r="K184">
            <v>1130.4090000000001</v>
          </cell>
          <cell r="L184">
            <v>1210.5989999999999</v>
          </cell>
          <cell r="M184">
            <v>1291.1869999999999</v>
          </cell>
          <cell r="N184">
            <v>1360.991</v>
          </cell>
          <cell r="O184">
            <v>1427.779</v>
          </cell>
          <cell r="P184">
            <v>1516.5160000000001</v>
          </cell>
          <cell r="Q184">
            <v>1610.722</v>
          </cell>
          <cell r="R184">
            <v>1714.6130000000001</v>
          </cell>
          <cell r="S184">
            <v>1838.9870000000001</v>
          </cell>
          <cell r="T184">
            <v>1964.0250000000001</v>
          </cell>
          <cell r="U184">
            <v>2102.8090000000002</v>
          </cell>
          <cell r="V184">
            <v>2249.5100000000002</v>
          </cell>
          <cell r="W184">
            <v>2408.8130000000001</v>
          </cell>
          <cell r="X184">
            <v>2010</v>
          </cell>
        </row>
        <row r="185">
          <cell r="A185" t="str">
            <v>Zimbabwe</v>
          </cell>
          <cell r="B185" t="str">
            <v>Gross domestic product based on purchasing-power-parity (PPP) per capita GDP</v>
          </cell>
          <cell r="C185" t="str">
            <v>Current international dollar</v>
          </cell>
          <cell r="D185" t="str">
            <v>Units</v>
          </cell>
          <cell r="E185" t="str">
            <v>See notes for:  Gross domestic product, current prices (National currency) Population (Persons).</v>
          </cell>
          <cell r="F185">
            <v>832.68299999999999</v>
          </cell>
          <cell r="G185">
            <v>859.46900000000005</v>
          </cell>
          <cell r="H185">
            <v>794.25400000000002</v>
          </cell>
          <cell r="I185">
            <v>666.14</v>
          </cell>
          <cell r="J185">
            <v>294.19499999999999</v>
          </cell>
          <cell r="K185">
            <v>452.25700000000001</v>
          </cell>
          <cell r="L185">
            <v>451.11399999999998</v>
          </cell>
          <cell r="M185">
            <v>446.14699999999999</v>
          </cell>
          <cell r="N185">
            <v>373.24599999999998</v>
          </cell>
          <cell r="O185">
            <v>399.06599999999997</v>
          </cell>
          <cell r="P185">
            <v>436.35399999999998</v>
          </cell>
          <cell r="Q185">
            <v>487.197</v>
          </cell>
          <cell r="R185">
            <v>516.46699999999998</v>
          </cell>
          <cell r="S185">
            <v>557.27099999999996</v>
          </cell>
          <cell r="T185">
            <v>594.86800000000005</v>
          </cell>
          <cell r="U185">
            <v>632.80100000000004</v>
          </cell>
          <cell r="V185">
            <v>669.52599999999995</v>
          </cell>
          <cell r="W185">
            <v>706.90700000000004</v>
          </cell>
          <cell r="X185">
            <v>2000</v>
          </cell>
        </row>
      </sheetData>
      <sheetData sheetId="8">
        <row r="1">
          <cell r="A1" t="str">
            <v>Country</v>
          </cell>
          <cell r="B1" t="str">
            <v>Subject Descriptor</v>
          </cell>
          <cell r="C1" t="str">
            <v>Units</v>
          </cell>
          <cell r="D1" t="str">
            <v>Scale</v>
          </cell>
          <cell r="E1" t="str">
            <v>Country/Series-specific Notes</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t="str">
            <v>Estimates Start After</v>
          </cell>
        </row>
        <row r="2">
          <cell r="A2" t="str">
            <v>Afghanistan</v>
          </cell>
          <cell r="B2" t="str">
            <v>Population</v>
          </cell>
          <cell r="C2" t="str">
            <v>Persons</v>
          </cell>
          <cell r="D2" t="str">
            <v>Millions</v>
          </cell>
          <cell r="E2" t="str">
            <v>Source: National Statistical Office Latest actual data: 2007 Primary domestic currency: Afghani Data last updated: 02/2012</v>
          </cell>
          <cell r="F2" t="str">
            <v>n/a</v>
          </cell>
          <cell r="G2" t="str">
            <v>n/a</v>
          </cell>
          <cell r="H2">
            <v>22.8</v>
          </cell>
          <cell r="I2">
            <v>23.8</v>
          </cell>
          <cell r="J2">
            <v>24.728000000000002</v>
          </cell>
          <cell r="K2">
            <v>25.693000000000001</v>
          </cell>
          <cell r="L2">
            <v>26.695</v>
          </cell>
          <cell r="M2">
            <v>27.407</v>
          </cell>
          <cell r="N2">
            <v>28.364000000000001</v>
          </cell>
          <cell r="O2">
            <v>29.271999999999998</v>
          </cell>
          <cell r="P2">
            <v>30.178999999999998</v>
          </cell>
          <cell r="Q2">
            <v>31.084</v>
          </cell>
          <cell r="R2">
            <v>32.017000000000003</v>
          </cell>
          <cell r="S2">
            <v>32.976999999999997</v>
          </cell>
          <cell r="T2">
            <v>33.966999999999999</v>
          </cell>
          <cell r="U2">
            <v>34.985999999999997</v>
          </cell>
          <cell r="V2">
            <v>36.034999999999997</v>
          </cell>
          <cell r="W2">
            <v>37.116</v>
          </cell>
          <cell r="X2">
            <v>2007</v>
          </cell>
        </row>
        <row r="3">
          <cell r="A3" t="str">
            <v>Albania</v>
          </cell>
          <cell r="B3" t="str">
            <v>Population</v>
          </cell>
          <cell r="C3" t="str">
            <v>Persons</v>
          </cell>
          <cell r="D3" t="str">
            <v>Millions</v>
          </cell>
          <cell r="E3" t="str">
            <v>Source: World Bank. INSTAT Latest actual data: 2008 Primary domestic currency: Albanian leks Data last updated: 03/2012</v>
          </cell>
          <cell r="F3">
            <v>3.0579999999999998</v>
          </cell>
          <cell r="G3">
            <v>3.0630000000000002</v>
          </cell>
          <cell r="H3">
            <v>3.0840000000000001</v>
          </cell>
          <cell r="I3">
            <v>3.1030000000000002</v>
          </cell>
          <cell r="J3">
            <v>3.12</v>
          </cell>
          <cell r="K3">
            <v>3.1349999999999998</v>
          </cell>
          <cell r="L3">
            <v>3.149</v>
          </cell>
          <cell r="M3">
            <v>3.153</v>
          </cell>
          <cell r="N3">
            <v>3.17</v>
          </cell>
          <cell r="O3">
            <v>3.1859999999999999</v>
          </cell>
          <cell r="P3">
            <v>3.202</v>
          </cell>
          <cell r="Q3">
            <v>3.218</v>
          </cell>
          <cell r="R3">
            <v>3.234</v>
          </cell>
          <cell r="S3">
            <v>3.25</v>
          </cell>
          <cell r="T3">
            <v>3.266</v>
          </cell>
          <cell r="U3">
            <v>3.2829999999999999</v>
          </cell>
          <cell r="V3">
            <v>3.2989999999999999</v>
          </cell>
          <cell r="W3">
            <v>3.3159999999999998</v>
          </cell>
          <cell r="X3">
            <v>2008</v>
          </cell>
        </row>
        <row r="4">
          <cell r="A4" t="str">
            <v>Algeria</v>
          </cell>
          <cell r="B4" t="str">
            <v>Population</v>
          </cell>
          <cell r="C4" t="str">
            <v>Persons</v>
          </cell>
          <cell r="D4" t="str">
            <v>Millions</v>
          </cell>
          <cell r="E4" t="str">
            <v>Source: National Statistical Office Latest actual data: 2010 Primary domestic currency: Algerian dinars Data last updated: 03/2012</v>
          </cell>
          <cell r="F4">
            <v>30.506</v>
          </cell>
          <cell r="G4">
            <v>30.954000000000001</v>
          </cell>
          <cell r="H4">
            <v>31.414000000000001</v>
          </cell>
          <cell r="I4">
            <v>31.885000000000002</v>
          </cell>
          <cell r="J4">
            <v>32.366</v>
          </cell>
          <cell r="K4">
            <v>32.854999999999997</v>
          </cell>
          <cell r="L4">
            <v>33.350999999999999</v>
          </cell>
          <cell r="M4">
            <v>33.857999999999997</v>
          </cell>
          <cell r="N4">
            <v>34.372999999999998</v>
          </cell>
          <cell r="O4">
            <v>34.895000000000003</v>
          </cell>
          <cell r="P4">
            <v>35.423000000000002</v>
          </cell>
          <cell r="Q4">
            <v>35.954000000000001</v>
          </cell>
          <cell r="R4">
            <v>36.494</v>
          </cell>
          <cell r="S4">
            <v>37.040999999999997</v>
          </cell>
          <cell r="T4">
            <v>37.597000000000001</v>
          </cell>
          <cell r="U4">
            <v>38.161000000000001</v>
          </cell>
          <cell r="V4">
            <v>38.732999999999997</v>
          </cell>
          <cell r="W4">
            <v>39.314</v>
          </cell>
          <cell r="X4">
            <v>2010</v>
          </cell>
        </row>
        <row r="5">
          <cell r="A5" t="str">
            <v>Angola</v>
          </cell>
          <cell r="B5" t="str">
            <v>Population</v>
          </cell>
          <cell r="C5" t="str">
            <v>Persons</v>
          </cell>
          <cell r="D5" t="str">
            <v>Millions</v>
          </cell>
          <cell r="E5" t="str">
            <v>Source: National Statistical Office Latest actual data: 2000 Primary domestic currency: Angolan kwanzas Data last updated: 03/2012</v>
          </cell>
          <cell r="F5">
            <v>14.382999999999999</v>
          </cell>
          <cell r="G5">
            <v>14.805</v>
          </cell>
          <cell r="H5">
            <v>15.239000000000001</v>
          </cell>
          <cell r="I5">
            <v>15.685</v>
          </cell>
          <cell r="J5">
            <v>16.145</v>
          </cell>
          <cell r="K5">
            <v>16.617999999999999</v>
          </cell>
          <cell r="L5">
            <v>17.088999999999999</v>
          </cell>
          <cell r="M5">
            <v>17.555</v>
          </cell>
          <cell r="N5">
            <v>18.021000000000001</v>
          </cell>
          <cell r="O5">
            <v>18.498000000000001</v>
          </cell>
          <cell r="P5">
            <v>19.053000000000001</v>
          </cell>
          <cell r="Q5">
            <v>19.625</v>
          </cell>
          <cell r="R5">
            <v>20.213000000000001</v>
          </cell>
          <cell r="S5">
            <v>20.82</v>
          </cell>
          <cell r="T5">
            <v>21.443999999999999</v>
          </cell>
          <cell r="U5">
            <v>22.088000000000001</v>
          </cell>
          <cell r="V5">
            <v>22.75</v>
          </cell>
          <cell r="W5">
            <v>23.433</v>
          </cell>
          <cell r="X5">
            <v>2000</v>
          </cell>
        </row>
        <row r="6">
          <cell r="A6" t="str">
            <v>Antigua and Barbuda</v>
          </cell>
          <cell r="B6" t="str">
            <v>Population</v>
          </cell>
          <cell r="C6" t="str">
            <v>Persons</v>
          </cell>
          <cell r="D6" t="str">
            <v>Millions</v>
          </cell>
          <cell r="E6" t="str">
            <v>Source: IFS - International Finance Statistics Latest actual data: 2009 Primary domestic currency: Eastern Caribbean dollars Data last updated: 03/2012</v>
          </cell>
          <cell r="F6">
            <v>7.6999999999999999E-2</v>
          </cell>
          <cell r="G6">
            <v>7.9000000000000001E-2</v>
          </cell>
          <cell r="H6">
            <v>0.08</v>
          </cell>
          <cell r="I6">
            <v>8.1000000000000003E-2</v>
          </cell>
          <cell r="J6">
            <v>8.2000000000000003E-2</v>
          </cell>
          <cell r="K6">
            <v>8.4000000000000005E-2</v>
          </cell>
          <cell r="L6">
            <v>8.5000000000000006E-2</v>
          </cell>
          <cell r="M6">
            <v>8.5999999999999993E-2</v>
          </cell>
          <cell r="N6">
            <v>8.6999999999999994E-2</v>
          </cell>
          <cell r="O6">
            <v>8.7999999999999995E-2</v>
          </cell>
          <cell r="P6">
            <v>8.7999999999999995E-2</v>
          </cell>
          <cell r="Q6">
            <v>8.7999999999999995E-2</v>
          </cell>
          <cell r="R6">
            <v>8.7999999999999995E-2</v>
          </cell>
          <cell r="S6">
            <v>8.7999999999999995E-2</v>
          </cell>
          <cell r="T6">
            <v>8.7999999999999995E-2</v>
          </cell>
          <cell r="U6">
            <v>8.7999999999999995E-2</v>
          </cell>
          <cell r="V6">
            <v>8.7999999999999995E-2</v>
          </cell>
          <cell r="W6">
            <v>8.7999999999999995E-2</v>
          </cell>
          <cell r="X6">
            <v>2009</v>
          </cell>
        </row>
        <row r="7">
          <cell r="A7" t="str">
            <v>Argentina</v>
          </cell>
          <cell r="B7" t="str">
            <v>Population</v>
          </cell>
          <cell r="C7" t="str">
            <v>Persons</v>
          </cell>
          <cell r="D7" t="str">
            <v>Millions</v>
          </cell>
          <cell r="E7" t="str">
            <v>Source: National Statistical Office Latest actual data: 2006 Notes: Based on the National Census of 2001 Primary domestic currency: Argentine pesos Data last updated: 04/2012</v>
          </cell>
          <cell r="F7">
            <v>36.783999999999999</v>
          </cell>
          <cell r="G7">
            <v>37.155999999999999</v>
          </cell>
          <cell r="H7">
            <v>37.515999999999998</v>
          </cell>
          <cell r="I7">
            <v>37.869999999999997</v>
          </cell>
          <cell r="J7">
            <v>38.225999999999999</v>
          </cell>
          <cell r="K7">
            <v>38.591999999999999</v>
          </cell>
          <cell r="L7">
            <v>38.970999999999997</v>
          </cell>
          <cell r="M7">
            <v>39.356000000000002</v>
          </cell>
          <cell r="N7">
            <v>39.746000000000002</v>
          </cell>
          <cell r="O7">
            <v>40.134</v>
          </cell>
          <cell r="P7">
            <v>40.518999999999998</v>
          </cell>
          <cell r="Q7">
            <v>40.9</v>
          </cell>
          <cell r="R7">
            <v>41.281999999999996</v>
          </cell>
          <cell r="S7">
            <v>41.66</v>
          </cell>
          <cell r="T7">
            <v>42.034999999999997</v>
          </cell>
          <cell r="U7">
            <v>42.402999999999999</v>
          </cell>
          <cell r="V7">
            <v>42.774999999999999</v>
          </cell>
          <cell r="W7">
            <v>43.149000000000001</v>
          </cell>
          <cell r="X7">
            <v>2006</v>
          </cell>
        </row>
        <row r="8">
          <cell r="A8" t="str">
            <v>Armenia</v>
          </cell>
          <cell r="B8" t="str">
            <v>Population</v>
          </cell>
          <cell r="C8" t="str">
            <v>Persons</v>
          </cell>
          <cell r="D8" t="str">
            <v>Millions</v>
          </cell>
          <cell r="E8" t="str">
            <v>Source: National Statistical Office Primary domestic currency: Armenian drams Data last updated: 03/2012</v>
          </cell>
          <cell r="F8">
            <v>3.2210000000000001</v>
          </cell>
          <cell r="G8">
            <v>3.214</v>
          </cell>
          <cell r="H8">
            <v>3.2120000000000002</v>
          </cell>
          <cell r="I8">
            <v>3.2109999999999999</v>
          </cell>
          <cell r="J8">
            <v>3.214</v>
          </cell>
          <cell r="K8">
            <v>3.218</v>
          </cell>
          <cell r="L8">
            <v>3.2210000000000001</v>
          </cell>
          <cell r="M8">
            <v>3.2269999999999999</v>
          </cell>
          <cell r="N8">
            <v>3.234</v>
          </cell>
          <cell r="O8">
            <v>3.2669999999999999</v>
          </cell>
          <cell r="P8">
            <v>3.2989999999999999</v>
          </cell>
          <cell r="Q8">
            <v>3.3319999999999999</v>
          </cell>
          <cell r="R8">
            <v>3.3660000000000001</v>
          </cell>
          <cell r="S8">
            <v>3.399</v>
          </cell>
          <cell r="T8">
            <v>3.4329999999999998</v>
          </cell>
          <cell r="U8">
            <v>3.468</v>
          </cell>
          <cell r="V8">
            <v>3.5019999999999998</v>
          </cell>
          <cell r="W8">
            <v>3.5369999999999999</v>
          </cell>
        </row>
        <row r="9">
          <cell r="A9" t="str">
            <v>Australia</v>
          </cell>
          <cell r="B9" t="str">
            <v>Population</v>
          </cell>
          <cell r="C9" t="str">
            <v>Persons</v>
          </cell>
          <cell r="D9" t="str">
            <v>Millions</v>
          </cell>
          <cell r="E9" t="str">
            <v>Source: National Statistical Office. Australian Bureau of Statistics (via Time Series Plus &amp; dXdata) Latest actual data: 2011 Primary domestic currency: Australian dollars Data last updated: 03/2012</v>
          </cell>
          <cell r="F9">
            <v>19.273</v>
          </cell>
          <cell r="G9">
            <v>19.533999999999999</v>
          </cell>
          <cell r="H9">
            <v>19.771000000000001</v>
          </cell>
          <cell r="I9">
            <v>20.012</v>
          </cell>
          <cell r="J9">
            <v>20.251999999999999</v>
          </cell>
          <cell r="K9">
            <v>20.544</v>
          </cell>
          <cell r="L9">
            <v>20.873999999999999</v>
          </cell>
          <cell r="M9">
            <v>21.263000000000002</v>
          </cell>
          <cell r="N9">
            <v>21.731000000000002</v>
          </cell>
          <cell r="O9">
            <v>22.131</v>
          </cell>
          <cell r="P9">
            <v>22.448</v>
          </cell>
          <cell r="Q9">
            <v>22.728999999999999</v>
          </cell>
          <cell r="R9">
            <v>23.013000000000002</v>
          </cell>
          <cell r="S9">
            <v>23.300999999999998</v>
          </cell>
          <cell r="T9">
            <v>23.591999999999999</v>
          </cell>
          <cell r="U9">
            <v>23.887</v>
          </cell>
          <cell r="V9">
            <v>24.184999999999999</v>
          </cell>
          <cell r="W9">
            <v>24.488</v>
          </cell>
          <cell r="X9">
            <v>2011</v>
          </cell>
        </row>
        <row r="10">
          <cell r="A10" t="str">
            <v>Austria</v>
          </cell>
          <cell r="B10" t="str">
            <v>Population</v>
          </cell>
          <cell r="C10" t="str">
            <v>Persons</v>
          </cell>
          <cell r="D10" t="str">
            <v>Millions</v>
          </cell>
          <cell r="E10" t="str">
            <v>Source: National Statistical Office Latest actual data: 2011 Primary domestic currency: Euros Data last updated: 03/2012</v>
          </cell>
          <cell r="F10">
            <v>8.0120000000000005</v>
          </cell>
          <cell r="G10">
            <v>8.0419999999999998</v>
          </cell>
          <cell r="H10">
            <v>8.0820000000000007</v>
          </cell>
          <cell r="I10">
            <v>8.1180000000000003</v>
          </cell>
          <cell r="J10">
            <v>8.1690000000000005</v>
          </cell>
          <cell r="K10">
            <v>8.2249999999999996</v>
          </cell>
          <cell r="L10">
            <v>8.2680000000000007</v>
          </cell>
          <cell r="M10">
            <v>8.3010000000000002</v>
          </cell>
          <cell r="N10">
            <v>8.3369999999999997</v>
          </cell>
          <cell r="O10">
            <v>8.3629999999999995</v>
          </cell>
          <cell r="P10">
            <v>8.3879999999999999</v>
          </cell>
          <cell r="Q10">
            <v>8.4169999999999998</v>
          </cell>
          <cell r="R10">
            <v>8.4499999999999993</v>
          </cell>
          <cell r="S10">
            <v>8.484</v>
          </cell>
          <cell r="T10">
            <v>8.52</v>
          </cell>
          <cell r="U10">
            <v>8.5559999999999992</v>
          </cell>
          <cell r="V10">
            <v>8.5939999999999994</v>
          </cell>
          <cell r="W10">
            <v>8.6280000000000001</v>
          </cell>
          <cell r="X10">
            <v>2011</v>
          </cell>
        </row>
        <row r="11">
          <cell r="A11" t="str">
            <v>Azerbaijan</v>
          </cell>
          <cell r="B11" t="str">
            <v>Population</v>
          </cell>
          <cell r="C11" t="str">
            <v>Persons</v>
          </cell>
          <cell r="D11" t="str">
            <v>Millions</v>
          </cell>
          <cell r="E11" t="str">
            <v>Source: National Statistical Office Latest actual data: 2009 Notes: Data prior to 1994 cannot be confirmed by national sources at this time. Primary domestic currency: Azerbaijan manat Data last updated: 03/2012</v>
          </cell>
          <cell r="F11">
            <v>8.1389999999999993</v>
          </cell>
          <cell r="G11">
            <v>8.234</v>
          </cell>
          <cell r="H11">
            <v>8.3279999999999994</v>
          </cell>
          <cell r="I11">
            <v>8.423</v>
          </cell>
          <cell r="J11">
            <v>8.5180000000000007</v>
          </cell>
          <cell r="K11">
            <v>8.6129999999999995</v>
          </cell>
          <cell r="L11">
            <v>8.7070000000000007</v>
          </cell>
          <cell r="M11">
            <v>8.8019999999999996</v>
          </cell>
          <cell r="N11">
            <v>8.8970000000000002</v>
          </cell>
          <cell r="O11">
            <v>8.9770000000000003</v>
          </cell>
          <cell r="P11">
            <v>9.0489999999999995</v>
          </cell>
          <cell r="Q11">
            <v>9.1219999999999999</v>
          </cell>
          <cell r="R11">
            <v>9.1950000000000003</v>
          </cell>
          <cell r="S11">
            <v>9.2680000000000007</v>
          </cell>
          <cell r="T11">
            <v>9.3420000000000005</v>
          </cell>
          <cell r="U11">
            <v>9.4169999999999998</v>
          </cell>
          <cell r="V11">
            <v>9.4920000000000009</v>
          </cell>
          <cell r="W11">
            <v>9.5679999999999996</v>
          </cell>
          <cell r="X11">
            <v>2009</v>
          </cell>
        </row>
        <row r="12">
          <cell r="A12" t="str">
            <v>The Bahamas</v>
          </cell>
          <cell r="B12" t="str">
            <v>Population</v>
          </cell>
          <cell r="C12" t="str">
            <v>Persons</v>
          </cell>
          <cell r="D12" t="str">
            <v>Millions</v>
          </cell>
          <cell r="E12" t="str">
            <v>Source: National Statistical Office Latest actual data: 2008 Primary domestic currency: Bahamian dollars Data last updated: 04/2012</v>
          </cell>
          <cell r="F12">
            <v>0.30299999999999999</v>
          </cell>
          <cell r="G12">
            <v>0.307</v>
          </cell>
          <cell r="H12">
            <v>0.312</v>
          </cell>
          <cell r="I12">
            <v>0.316</v>
          </cell>
          <cell r="J12">
            <v>0.32100000000000001</v>
          </cell>
          <cell r="K12">
            <v>0.32500000000000001</v>
          </cell>
          <cell r="L12">
            <v>0.32900000000000001</v>
          </cell>
          <cell r="M12">
            <v>0.33300000000000002</v>
          </cell>
          <cell r="N12">
            <v>0.33700000000000002</v>
          </cell>
          <cell r="O12">
            <v>0.34100000000000003</v>
          </cell>
          <cell r="P12">
            <v>0.34499999999999997</v>
          </cell>
          <cell r="Q12">
            <v>0.34799999999999998</v>
          </cell>
          <cell r="R12">
            <v>0.35199999999999998</v>
          </cell>
          <cell r="S12">
            <v>0.35599999999999998</v>
          </cell>
          <cell r="T12">
            <v>0.36</v>
          </cell>
          <cell r="U12">
            <v>0.36399999999999999</v>
          </cell>
          <cell r="V12">
            <v>0.36799999999999999</v>
          </cell>
          <cell r="W12">
            <v>0.372</v>
          </cell>
          <cell r="X12">
            <v>2008</v>
          </cell>
        </row>
        <row r="13">
          <cell r="A13" t="str">
            <v>Bahrain</v>
          </cell>
          <cell r="B13" t="str">
            <v>Population</v>
          </cell>
          <cell r="C13" t="str">
            <v>Persons</v>
          </cell>
          <cell r="D13" t="str">
            <v>Millions</v>
          </cell>
          <cell r="E13" t="str">
            <v>Source: National Statistical Office. For data prior to 1990, the source is IFS - International Financial Statistics Latest actual data: 2010 Primary domestic currency: Bahrain dinars Data last updated: 03/2012</v>
          </cell>
          <cell r="F13">
            <v>0.67</v>
          </cell>
          <cell r="G13">
            <v>0.68</v>
          </cell>
          <cell r="H13">
            <v>0.7</v>
          </cell>
          <cell r="I13">
            <v>0.71</v>
          </cell>
          <cell r="J13">
            <v>0.72</v>
          </cell>
          <cell r="K13">
            <v>0.73399999999999999</v>
          </cell>
          <cell r="L13">
            <v>0.749</v>
          </cell>
          <cell r="M13">
            <v>0.76400000000000001</v>
          </cell>
          <cell r="N13">
            <v>0.77900000000000003</v>
          </cell>
          <cell r="O13">
            <v>1.0389999999999999</v>
          </cell>
          <cell r="P13">
            <v>1.107</v>
          </cell>
          <cell r="Q13">
            <v>1.129</v>
          </cell>
          <cell r="R13">
            <v>1.151</v>
          </cell>
          <cell r="S13">
            <v>1.1739999999999999</v>
          </cell>
          <cell r="T13">
            <v>1.198</v>
          </cell>
          <cell r="U13">
            <v>1.222</v>
          </cell>
          <cell r="V13">
            <v>1.246</v>
          </cell>
          <cell r="W13">
            <v>1.2709999999999999</v>
          </cell>
          <cell r="X13">
            <v>2010</v>
          </cell>
        </row>
        <row r="14">
          <cell r="A14" t="str">
            <v>Bangladesh</v>
          </cell>
          <cell r="B14" t="str">
            <v>Population</v>
          </cell>
          <cell r="C14" t="str">
            <v>Persons</v>
          </cell>
          <cell r="D14" t="str">
            <v>Millions</v>
          </cell>
          <cell r="E14" t="str">
            <v>Source: IFS - International Finance Statistics Latest actual data: 2010 Primary domestic currency: Bangladesh taka Data last updated: 03/2012</v>
          </cell>
          <cell r="F14">
            <v>140.767</v>
          </cell>
          <cell r="G14">
            <v>143.28899999999999</v>
          </cell>
          <cell r="H14">
            <v>145.797</v>
          </cell>
          <cell r="I14">
            <v>148.28100000000001</v>
          </cell>
          <cell r="J14">
            <v>150.726</v>
          </cell>
          <cell r="K14">
            <v>153.12200000000001</v>
          </cell>
          <cell r="L14">
            <v>155.46299999999999</v>
          </cell>
          <cell r="M14">
            <v>157.75299999999999</v>
          </cell>
          <cell r="N14">
            <v>160</v>
          </cell>
          <cell r="O14">
            <v>162.221</v>
          </cell>
          <cell r="P14">
            <v>164.42500000000001</v>
          </cell>
          <cell r="Q14">
            <v>166.70699999999999</v>
          </cell>
          <cell r="R14">
            <v>169.02199999999999</v>
          </cell>
          <cell r="S14">
            <v>171.36799999999999</v>
          </cell>
          <cell r="T14">
            <v>173.74700000000001</v>
          </cell>
          <cell r="U14">
            <v>176.15799999999999</v>
          </cell>
          <cell r="V14">
            <v>178.60400000000001</v>
          </cell>
          <cell r="W14">
            <v>181.083</v>
          </cell>
          <cell r="X14">
            <v>2010</v>
          </cell>
        </row>
        <row r="15">
          <cell r="A15" t="str">
            <v>Barbados</v>
          </cell>
          <cell r="B15" t="str">
            <v>Population</v>
          </cell>
          <cell r="C15" t="str">
            <v>Persons</v>
          </cell>
          <cell r="D15" t="str">
            <v>Millions</v>
          </cell>
          <cell r="E15" t="str">
            <v>Source: National Statistical Office Latest actual data: 2009 Primary domestic currency: Barbados dollars Data last updated: 03/2012</v>
          </cell>
          <cell r="F15">
            <v>0.26900000000000002</v>
          </cell>
          <cell r="G15">
            <v>0.27</v>
          </cell>
          <cell r="H15">
            <v>0.27100000000000002</v>
          </cell>
          <cell r="I15">
            <v>0.27200000000000002</v>
          </cell>
          <cell r="J15">
            <v>0.27300000000000002</v>
          </cell>
          <cell r="K15">
            <v>0.27300000000000002</v>
          </cell>
          <cell r="L15">
            <v>0.27400000000000002</v>
          </cell>
          <cell r="M15">
            <v>0.27500000000000002</v>
          </cell>
          <cell r="N15">
            <v>0.27500000000000002</v>
          </cell>
          <cell r="O15">
            <v>0.27600000000000002</v>
          </cell>
          <cell r="P15">
            <v>0.27700000000000002</v>
          </cell>
          <cell r="Q15">
            <v>0.27700000000000002</v>
          </cell>
          <cell r="R15">
            <v>0.27800000000000002</v>
          </cell>
          <cell r="S15">
            <v>0.27900000000000003</v>
          </cell>
          <cell r="T15">
            <v>0.27900000000000003</v>
          </cell>
          <cell r="U15">
            <v>0.28000000000000003</v>
          </cell>
          <cell r="V15">
            <v>0.28100000000000003</v>
          </cell>
          <cell r="W15">
            <v>0.28100000000000003</v>
          </cell>
          <cell r="X15">
            <v>2009</v>
          </cell>
        </row>
        <row r="16">
          <cell r="A16" t="str">
            <v>Belarus</v>
          </cell>
          <cell r="B16" t="str">
            <v>Population</v>
          </cell>
          <cell r="C16" t="str">
            <v>Persons</v>
          </cell>
          <cell r="D16" t="str">
            <v>Millions</v>
          </cell>
          <cell r="E16" t="str">
            <v>Source: National Statistical Office. Formally, the National Statistical Committee of the Republic of Belarus Latest actual data: 2010 Primary domestic currency: Belarusian rubels Data last updated: 03/2012</v>
          </cell>
          <cell r="F16">
            <v>9.99</v>
          </cell>
          <cell r="G16">
            <v>9.9510000000000005</v>
          </cell>
          <cell r="H16">
            <v>9.8989999999999991</v>
          </cell>
          <cell r="I16">
            <v>9.8490000000000002</v>
          </cell>
          <cell r="J16">
            <v>9.8000000000000007</v>
          </cell>
          <cell r="K16">
            <v>9.7509999999999994</v>
          </cell>
          <cell r="L16">
            <v>9.7140000000000004</v>
          </cell>
          <cell r="M16">
            <v>9.69</v>
          </cell>
          <cell r="N16">
            <v>9.5139999999999993</v>
          </cell>
          <cell r="O16">
            <v>9.5</v>
          </cell>
          <cell r="P16">
            <v>9.4809999999999999</v>
          </cell>
          <cell r="Q16">
            <v>9.4339999999999993</v>
          </cell>
          <cell r="R16">
            <v>9.3859999999999992</v>
          </cell>
          <cell r="S16">
            <v>9.3390000000000004</v>
          </cell>
          <cell r="T16">
            <v>9.2929999999999993</v>
          </cell>
          <cell r="U16">
            <v>9.2460000000000004</v>
          </cell>
          <cell r="V16">
            <v>9.1999999999999993</v>
          </cell>
          <cell r="W16">
            <v>9.1539999999999999</v>
          </cell>
          <cell r="X16">
            <v>2010</v>
          </cell>
        </row>
        <row r="17">
          <cell r="A17" t="str">
            <v>Belgium</v>
          </cell>
          <cell r="B17" t="str">
            <v>Population</v>
          </cell>
          <cell r="C17" t="str">
            <v>Persons</v>
          </cell>
          <cell r="D17" t="str">
            <v>Millions</v>
          </cell>
          <cell r="E17" t="str">
            <v>Source: Central Bank Latest actual data: 2011 Primary domestic currency: Euros Data last updated: 03/2012</v>
          </cell>
          <cell r="F17">
            <v>10.239000000000001</v>
          </cell>
          <cell r="G17">
            <v>10.263</v>
          </cell>
          <cell r="H17">
            <v>10.31</v>
          </cell>
          <cell r="I17">
            <v>10.356</v>
          </cell>
          <cell r="J17">
            <v>10.396000000000001</v>
          </cell>
          <cell r="K17">
            <v>10.446</v>
          </cell>
          <cell r="L17">
            <v>10.510999999999999</v>
          </cell>
          <cell r="M17">
            <v>10.585000000000001</v>
          </cell>
          <cell r="N17">
            <v>10.667</v>
          </cell>
          <cell r="O17">
            <v>10.753</v>
          </cell>
          <cell r="P17">
            <v>10.84</v>
          </cell>
          <cell r="Q17">
            <v>10.952</v>
          </cell>
          <cell r="R17">
            <v>11.016999999999999</v>
          </cell>
          <cell r="S17">
            <v>11.093999999999999</v>
          </cell>
          <cell r="T17">
            <v>11.172000000000001</v>
          </cell>
          <cell r="U17">
            <v>11.25</v>
          </cell>
          <cell r="V17">
            <v>11.329000000000001</v>
          </cell>
          <cell r="W17">
            <v>11.385999999999999</v>
          </cell>
          <cell r="X17">
            <v>2011</v>
          </cell>
        </row>
        <row r="18">
          <cell r="A18" t="str">
            <v>Belize</v>
          </cell>
          <cell r="B18" t="str">
            <v>Population</v>
          </cell>
          <cell r="C18" t="str">
            <v>Persons</v>
          </cell>
          <cell r="D18" t="str">
            <v>Millions</v>
          </cell>
          <cell r="E18" t="str">
            <v>Source: National Statistical Office Latest actual data: 2010. Preliminary census report Primary domestic currency: Belize dollars Data last updated: 03/2012</v>
          </cell>
          <cell r="F18">
            <v>0.25</v>
          </cell>
          <cell r="G18">
            <v>0.25700000000000001</v>
          </cell>
          <cell r="H18">
            <v>0.26500000000000001</v>
          </cell>
          <cell r="I18">
            <v>0.27400000000000002</v>
          </cell>
          <cell r="J18">
            <v>0.28299999999999997</v>
          </cell>
          <cell r="K18">
            <v>0.29199999999999998</v>
          </cell>
          <cell r="L18">
            <v>0.3</v>
          </cell>
          <cell r="M18">
            <v>0.314</v>
          </cell>
          <cell r="N18">
            <v>0.32100000000000001</v>
          </cell>
          <cell r="O18">
            <v>0.32800000000000001</v>
          </cell>
          <cell r="P18">
            <v>0.33200000000000002</v>
          </cell>
          <cell r="Q18">
            <v>0.33900000000000002</v>
          </cell>
          <cell r="R18">
            <v>0.34599999999999997</v>
          </cell>
          <cell r="S18">
            <v>0.35399999999999998</v>
          </cell>
          <cell r="T18">
            <v>0.36199999999999999</v>
          </cell>
          <cell r="U18">
            <v>0.37</v>
          </cell>
          <cell r="V18">
            <v>0.378</v>
          </cell>
          <cell r="W18">
            <v>0.38700000000000001</v>
          </cell>
          <cell r="X18">
            <v>2010</v>
          </cell>
        </row>
        <row r="19">
          <cell r="A19" t="str">
            <v>Benin</v>
          </cell>
          <cell r="B19" t="str">
            <v>Population</v>
          </cell>
          <cell r="C19" t="str">
            <v>Persons</v>
          </cell>
          <cell r="D19" t="str">
            <v>Millions</v>
          </cell>
          <cell r="E19" t="str">
            <v>Source: National Statistical Office Latest actual data: 2010 Primary domestic currency: CFA francs Data last updated: 03/2012</v>
          </cell>
          <cell r="F19">
            <v>7.141</v>
          </cell>
          <cell r="G19">
            <v>7.3769999999999998</v>
          </cell>
          <cell r="H19">
            <v>7.62</v>
          </cell>
          <cell r="I19">
            <v>7.8719999999999999</v>
          </cell>
          <cell r="J19">
            <v>8.1319999999999997</v>
          </cell>
          <cell r="K19">
            <v>8.4</v>
          </cell>
          <cell r="L19">
            <v>8.6349999999999998</v>
          </cell>
          <cell r="M19">
            <v>8.8770000000000007</v>
          </cell>
          <cell r="N19">
            <v>9.1259999999999994</v>
          </cell>
          <cell r="O19">
            <v>9.3810000000000002</v>
          </cell>
          <cell r="P19">
            <v>9.6440000000000001</v>
          </cell>
          <cell r="Q19">
            <v>9.9139999999999997</v>
          </cell>
          <cell r="R19">
            <v>10.191000000000001</v>
          </cell>
          <cell r="S19">
            <v>10.477</v>
          </cell>
          <cell r="T19">
            <v>10.77</v>
          </cell>
          <cell r="U19">
            <v>11.071999999999999</v>
          </cell>
          <cell r="V19">
            <v>11.382</v>
          </cell>
          <cell r="W19">
            <v>11.7</v>
          </cell>
          <cell r="X19">
            <v>2010</v>
          </cell>
        </row>
        <row r="20">
          <cell r="A20" t="str">
            <v>Bhutan</v>
          </cell>
          <cell r="B20" t="str">
            <v>Population</v>
          </cell>
          <cell r="C20" t="str">
            <v>Persons</v>
          </cell>
          <cell r="D20" t="str">
            <v>Millions</v>
          </cell>
          <cell r="E20" t="str">
            <v>Source: World Bank. World Development Indicators Latest actual data: 2007 Primary domestic currency: Bhutanese ngultrum Data last updated: 02/2012</v>
          </cell>
          <cell r="F20">
            <v>0.56100000000000005</v>
          </cell>
          <cell r="G20">
            <v>0.57799999999999996</v>
          </cell>
          <cell r="H20">
            <v>0.59699999999999998</v>
          </cell>
          <cell r="I20">
            <v>0.61599999999999999</v>
          </cell>
          <cell r="J20">
            <v>0.63400000000000001</v>
          </cell>
          <cell r="K20">
            <v>0.65</v>
          </cell>
          <cell r="L20">
            <v>0.66400000000000003</v>
          </cell>
          <cell r="M20">
            <v>0.67600000000000005</v>
          </cell>
          <cell r="N20">
            <v>0.68700000000000006</v>
          </cell>
          <cell r="O20">
            <v>0.69699999999999995</v>
          </cell>
          <cell r="P20">
            <v>0.7</v>
          </cell>
          <cell r="Q20">
            <v>0.70099999999999996</v>
          </cell>
          <cell r="R20">
            <v>0.70199999999999996</v>
          </cell>
          <cell r="S20">
            <v>0.70299999999999996</v>
          </cell>
          <cell r="T20">
            <v>0.70399999999999996</v>
          </cell>
          <cell r="U20">
            <v>0.70499999999999996</v>
          </cell>
          <cell r="V20">
            <v>0.70599999999999996</v>
          </cell>
          <cell r="W20">
            <v>0.70699999999999996</v>
          </cell>
          <cell r="X20">
            <v>2007</v>
          </cell>
        </row>
        <row r="21">
          <cell r="A21" t="str">
            <v>Bolivia</v>
          </cell>
          <cell r="B21" t="str">
            <v>Population</v>
          </cell>
          <cell r="C21" t="str">
            <v>Persons</v>
          </cell>
          <cell r="D21" t="str">
            <v>Millions</v>
          </cell>
          <cell r="E21" t="str">
            <v>Source: National Statistical Office Latest actual data: 2004 Primary domestic currency: Thousands of Bolivianos Data last updated: 04/2012</v>
          </cell>
          <cell r="F21">
            <v>8.4280000000000008</v>
          </cell>
          <cell r="G21">
            <v>8.6240000000000006</v>
          </cell>
          <cell r="H21">
            <v>8.8239999999999998</v>
          </cell>
          <cell r="I21">
            <v>9.0250000000000004</v>
          </cell>
          <cell r="J21">
            <v>9.2270000000000003</v>
          </cell>
          <cell r="K21">
            <v>9.4269999999999996</v>
          </cell>
          <cell r="L21">
            <v>9.6270000000000007</v>
          </cell>
          <cell r="M21">
            <v>9.8279999999999994</v>
          </cell>
          <cell r="N21">
            <v>10.028</v>
          </cell>
          <cell r="O21">
            <v>10.227</v>
          </cell>
          <cell r="P21">
            <v>10.426</v>
          </cell>
          <cell r="Q21">
            <v>10.629</v>
          </cell>
          <cell r="R21">
            <v>10.836</v>
          </cell>
          <cell r="S21">
            <v>11.045999999999999</v>
          </cell>
          <cell r="T21">
            <v>11.260999999999999</v>
          </cell>
          <cell r="U21">
            <v>11.48</v>
          </cell>
          <cell r="V21">
            <v>11.702999999999999</v>
          </cell>
          <cell r="W21">
            <v>11.930999999999999</v>
          </cell>
          <cell r="X21">
            <v>2004</v>
          </cell>
        </row>
        <row r="22">
          <cell r="A22" t="str">
            <v>Bosnia and Herzegovina</v>
          </cell>
          <cell r="B22" t="str">
            <v>Population</v>
          </cell>
          <cell r="C22" t="str">
            <v>Persons</v>
          </cell>
          <cell r="D22" t="str">
            <v>Millions</v>
          </cell>
          <cell r="E22" t="str">
            <v>Source: Central Bank and LABORSTA Labour Statistics Database of the INTERNATIONAL LABOUR ORGANIZATION Geneva Latest actual data: 2011 Notes: No census has been taken since the 1990-s (pre-war); data estimated by national authority. Primary domestic currency: Convertible marka Data last updated: 03/2012</v>
          </cell>
          <cell r="F22">
            <v>3.7810000000000001</v>
          </cell>
          <cell r="G22">
            <v>3.798</v>
          </cell>
          <cell r="H22">
            <v>3.8279999999999998</v>
          </cell>
          <cell r="I22">
            <v>3.8580000000000001</v>
          </cell>
          <cell r="J22">
            <v>3.8889999999999998</v>
          </cell>
          <cell r="K22">
            <v>3.919</v>
          </cell>
          <cell r="L22">
            <v>3.92</v>
          </cell>
          <cell r="M22">
            <v>3.9159999999999999</v>
          </cell>
          <cell r="N22">
            <v>3.911</v>
          </cell>
          <cell r="O22">
            <v>3.9039999999999999</v>
          </cell>
          <cell r="P22">
            <v>3.8969999999999998</v>
          </cell>
          <cell r="Q22">
            <v>3.89</v>
          </cell>
          <cell r="R22">
            <v>3.8839999999999999</v>
          </cell>
          <cell r="S22">
            <v>3.8780000000000001</v>
          </cell>
          <cell r="T22">
            <v>3.871</v>
          </cell>
          <cell r="U22">
            <v>3.863</v>
          </cell>
          <cell r="V22">
            <v>3.8540000000000001</v>
          </cell>
          <cell r="W22">
            <v>3.8450000000000002</v>
          </cell>
          <cell r="X22">
            <v>2011</v>
          </cell>
        </row>
        <row r="23">
          <cell r="A23" t="str">
            <v>Botswana</v>
          </cell>
          <cell r="B23" t="str">
            <v>Population</v>
          </cell>
          <cell r="C23" t="str">
            <v>Persons</v>
          </cell>
          <cell r="D23" t="str">
            <v>Millions</v>
          </cell>
          <cell r="E23" t="str">
            <v>Source: World Bank. World Development Indicators Latest actual data: 2008 Primary domestic currency: Botswana pula Data last updated: 04/2012</v>
          </cell>
          <cell r="F23">
            <v>1.641</v>
          </cell>
          <cell r="G23">
            <v>1.66</v>
          </cell>
          <cell r="H23">
            <v>1.679</v>
          </cell>
          <cell r="I23">
            <v>1.698</v>
          </cell>
          <cell r="J23">
            <v>1.7170000000000001</v>
          </cell>
          <cell r="K23">
            <v>1.7310000000000001</v>
          </cell>
          <cell r="L23">
            <v>1.7450000000000001</v>
          </cell>
          <cell r="M23">
            <v>1.768</v>
          </cell>
          <cell r="N23">
            <v>1.7889999999999999</v>
          </cell>
          <cell r="O23">
            <v>1.81</v>
          </cell>
          <cell r="P23">
            <v>1.831</v>
          </cell>
          <cell r="Q23">
            <v>1.853</v>
          </cell>
          <cell r="R23">
            <v>1.875</v>
          </cell>
          <cell r="S23">
            <v>1.8979999999999999</v>
          </cell>
          <cell r="T23">
            <v>1.92</v>
          </cell>
          <cell r="U23">
            <v>1.9430000000000001</v>
          </cell>
          <cell r="V23">
            <v>1.966</v>
          </cell>
          <cell r="W23">
            <v>1.9890000000000001</v>
          </cell>
          <cell r="X23">
            <v>2008</v>
          </cell>
        </row>
        <row r="24">
          <cell r="A24" t="str">
            <v>Brazil</v>
          </cell>
          <cell r="B24" t="str">
            <v>Population</v>
          </cell>
          <cell r="C24" t="str">
            <v>Persons</v>
          </cell>
          <cell r="D24" t="str">
            <v>Millions</v>
          </cell>
          <cell r="E24" t="str">
            <v>Source: National Statistical Office Latest actual data: 2010 Primary domestic currency: Brazilian reais Data last updated: 03/2012</v>
          </cell>
          <cell r="F24">
            <v>171.28</v>
          </cell>
          <cell r="G24">
            <v>173.822</v>
          </cell>
          <cell r="H24">
            <v>176.39099999999999</v>
          </cell>
          <cell r="I24">
            <v>178.98500000000001</v>
          </cell>
          <cell r="J24">
            <v>181.58600000000001</v>
          </cell>
          <cell r="K24">
            <v>184.184</v>
          </cell>
          <cell r="L24">
            <v>185.56399999999999</v>
          </cell>
          <cell r="M24">
            <v>187.642</v>
          </cell>
          <cell r="N24">
            <v>189.613</v>
          </cell>
          <cell r="O24">
            <v>191.48099999999999</v>
          </cell>
          <cell r="P24">
            <v>193.25299999999999</v>
          </cell>
          <cell r="Q24">
            <v>194.93299999999999</v>
          </cell>
          <cell r="R24">
            <v>196.52600000000001</v>
          </cell>
          <cell r="S24">
            <v>198.04300000000001</v>
          </cell>
          <cell r="T24">
            <v>199.49199999999999</v>
          </cell>
          <cell r="U24">
            <v>201.12299999999999</v>
          </cell>
          <cell r="V24">
            <v>202.768</v>
          </cell>
          <cell r="W24">
            <v>204.42500000000001</v>
          </cell>
          <cell r="X24">
            <v>2010</v>
          </cell>
        </row>
        <row r="25">
          <cell r="A25" t="str">
            <v>Brunei Darussalam</v>
          </cell>
          <cell r="B25" t="str">
            <v>Population</v>
          </cell>
          <cell r="C25" t="str">
            <v>Persons</v>
          </cell>
          <cell r="D25" t="str">
            <v>Millions</v>
          </cell>
          <cell r="E25" t="str">
            <v>Source: Prime Minister's Office, Economic Planning and Development Department Latest actual data: 2010 Primary domestic currency: Brunei dollars Data last updated: 03/2012</v>
          </cell>
          <cell r="F25">
            <v>0.32500000000000001</v>
          </cell>
          <cell r="G25">
            <v>0.33300000000000002</v>
          </cell>
          <cell r="H25">
            <v>0.34399999999999997</v>
          </cell>
          <cell r="I25">
            <v>0.35</v>
          </cell>
          <cell r="J25">
            <v>0.36</v>
          </cell>
          <cell r="K25">
            <v>0.37</v>
          </cell>
          <cell r="L25">
            <v>0.38300000000000001</v>
          </cell>
          <cell r="M25">
            <v>0.39</v>
          </cell>
          <cell r="N25">
            <v>0.39800000000000002</v>
          </cell>
          <cell r="O25">
            <v>0.40600000000000003</v>
          </cell>
          <cell r="P25">
            <v>0.41399999999999998</v>
          </cell>
          <cell r="Q25">
            <v>0.42499999999999999</v>
          </cell>
          <cell r="R25">
            <v>0.434</v>
          </cell>
          <cell r="S25">
            <v>0.443</v>
          </cell>
          <cell r="T25">
            <v>0.45300000000000001</v>
          </cell>
          <cell r="U25">
            <v>0.46300000000000002</v>
          </cell>
          <cell r="V25">
            <v>0.47299999999999998</v>
          </cell>
          <cell r="W25">
            <v>0.48399999999999999</v>
          </cell>
          <cell r="X25">
            <v>2010</v>
          </cell>
        </row>
        <row r="26">
          <cell r="A26" t="str">
            <v>Bulgaria</v>
          </cell>
          <cell r="B26" t="str">
            <v>Population</v>
          </cell>
          <cell r="C26" t="str">
            <v>Persons</v>
          </cell>
          <cell r="D26" t="str">
            <v>Millions</v>
          </cell>
          <cell r="E26" t="str">
            <v>Source: National Statistical Office Latest actual data: 2010 Primary domestic currency: Bulgarian leva Data last updated: 03/2012</v>
          </cell>
          <cell r="F26">
            <v>8.1489999999999991</v>
          </cell>
          <cell r="G26">
            <v>7.891</v>
          </cell>
          <cell r="H26">
            <v>7.8460000000000001</v>
          </cell>
          <cell r="I26">
            <v>7.8010000000000002</v>
          </cell>
          <cell r="J26">
            <v>7.7610000000000001</v>
          </cell>
          <cell r="K26">
            <v>7.7190000000000003</v>
          </cell>
          <cell r="L26">
            <v>7.6790000000000003</v>
          </cell>
          <cell r="M26">
            <v>7.64</v>
          </cell>
          <cell r="N26">
            <v>7.6070000000000002</v>
          </cell>
          <cell r="O26">
            <v>7.5640000000000001</v>
          </cell>
          <cell r="P26">
            <v>7.5049999999999999</v>
          </cell>
          <cell r="Q26">
            <v>7.431</v>
          </cell>
          <cell r="R26">
            <v>7.3570000000000002</v>
          </cell>
          <cell r="S26">
            <v>7.2839999999999998</v>
          </cell>
          <cell r="T26">
            <v>7.2119999999999997</v>
          </cell>
          <cell r="U26">
            <v>7.141</v>
          </cell>
          <cell r="V26">
            <v>7.07</v>
          </cell>
          <cell r="W26">
            <v>7</v>
          </cell>
          <cell r="X26">
            <v>2010</v>
          </cell>
        </row>
        <row r="27">
          <cell r="A27" t="str">
            <v>Burkina Faso</v>
          </cell>
          <cell r="B27" t="str">
            <v>Population</v>
          </cell>
          <cell r="C27" t="str">
            <v>Persons</v>
          </cell>
          <cell r="D27" t="str">
            <v>Millions</v>
          </cell>
          <cell r="E27" t="str">
            <v>Source: IFS - International Finance Statistics Latest actual data: 2010 Primary domestic currency: CFA francs Data last updated: 03/2012</v>
          </cell>
          <cell r="F27">
            <v>11.292</v>
          </cell>
          <cell r="G27">
            <v>11.645</v>
          </cell>
          <cell r="H27">
            <v>12.022</v>
          </cell>
          <cell r="I27">
            <v>12.417999999999999</v>
          </cell>
          <cell r="J27">
            <v>12.805</v>
          </cell>
          <cell r="K27">
            <v>13.113</v>
          </cell>
          <cell r="L27">
            <v>13.417999999999999</v>
          </cell>
          <cell r="M27">
            <v>13.727</v>
          </cell>
          <cell r="N27">
            <v>14.042</v>
          </cell>
          <cell r="O27">
            <v>14.365</v>
          </cell>
          <cell r="P27">
            <v>14.696</v>
          </cell>
          <cell r="Q27">
            <v>15.034000000000001</v>
          </cell>
          <cell r="R27">
            <v>15.379</v>
          </cell>
          <cell r="S27">
            <v>15.733000000000001</v>
          </cell>
          <cell r="T27">
            <v>16.094999999999999</v>
          </cell>
          <cell r="U27">
            <v>16.465</v>
          </cell>
          <cell r="V27">
            <v>16.844000000000001</v>
          </cell>
          <cell r="W27">
            <v>17.231000000000002</v>
          </cell>
          <cell r="X27">
            <v>2010</v>
          </cell>
        </row>
        <row r="28">
          <cell r="A28" t="str">
            <v>Burundi</v>
          </cell>
          <cell r="B28" t="str">
            <v>Population</v>
          </cell>
          <cell r="C28" t="str">
            <v>Persons</v>
          </cell>
          <cell r="D28" t="str">
            <v>Millions</v>
          </cell>
          <cell r="E28" t="str">
            <v>Source: National Statistical Office Latest actual data: IMF staff estimates Primary domestic currency: Burundi francs Data last updated: 03/2012</v>
          </cell>
          <cell r="F28">
            <v>6.4260000000000002</v>
          </cell>
          <cell r="G28">
            <v>6.75</v>
          </cell>
          <cell r="H28">
            <v>7</v>
          </cell>
          <cell r="I28">
            <v>7.2</v>
          </cell>
          <cell r="J28">
            <v>7.3440000000000003</v>
          </cell>
          <cell r="K28">
            <v>7.4909999999999997</v>
          </cell>
          <cell r="L28">
            <v>7.641</v>
          </cell>
          <cell r="M28">
            <v>7.7939999999999996</v>
          </cell>
          <cell r="N28">
            <v>7.9489999999999998</v>
          </cell>
          <cell r="O28">
            <v>8.1080000000000005</v>
          </cell>
          <cell r="P28">
            <v>8.2710000000000008</v>
          </cell>
          <cell r="Q28">
            <v>8.4359999999999999</v>
          </cell>
          <cell r="R28">
            <v>8.6050000000000004</v>
          </cell>
          <cell r="S28">
            <v>8.7769999999999992</v>
          </cell>
          <cell r="T28">
            <v>8.952</v>
          </cell>
          <cell r="U28">
            <v>9.1310000000000002</v>
          </cell>
          <cell r="V28">
            <v>9.3140000000000001</v>
          </cell>
          <cell r="W28">
            <v>9.5</v>
          </cell>
          <cell r="X28">
            <v>0</v>
          </cell>
        </row>
        <row r="29">
          <cell r="A29" t="str">
            <v>Cambodia</v>
          </cell>
          <cell r="B29" t="str">
            <v>Population</v>
          </cell>
          <cell r="C29" t="str">
            <v>Persons</v>
          </cell>
          <cell r="D29" t="str">
            <v>Millions</v>
          </cell>
          <cell r="E29" t="str">
            <v>Source: National Statistical Office Latest actual data: 2008 Primary domestic currency: Cambodian riels Data last updated: 03/2012</v>
          </cell>
          <cell r="F29">
            <v>12.68</v>
          </cell>
          <cell r="G29">
            <v>12.888999999999999</v>
          </cell>
          <cell r="H29">
            <v>13.103999999999999</v>
          </cell>
          <cell r="I29">
            <v>13.326000000000001</v>
          </cell>
          <cell r="J29">
            <v>13.55</v>
          </cell>
          <cell r="K29">
            <v>13.827999999999999</v>
          </cell>
          <cell r="L29">
            <v>14.163</v>
          </cell>
          <cell r="M29">
            <v>14.324</v>
          </cell>
          <cell r="N29">
            <v>14.561999999999999</v>
          </cell>
          <cell r="O29">
            <v>14.805</v>
          </cell>
          <cell r="P29">
            <v>14.952999999999999</v>
          </cell>
          <cell r="Q29">
            <v>15.103</v>
          </cell>
          <cell r="R29">
            <v>15.254</v>
          </cell>
          <cell r="S29">
            <v>15.407</v>
          </cell>
          <cell r="T29">
            <v>15.561</v>
          </cell>
          <cell r="U29">
            <v>15.715999999999999</v>
          </cell>
          <cell r="V29">
            <v>15.872999999999999</v>
          </cell>
          <cell r="W29">
            <v>16.032</v>
          </cell>
          <cell r="X29">
            <v>2008</v>
          </cell>
        </row>
        <row r="30">
          <cell r="A30" t="str">
            <v>Cameroon</v>
          </cell>
          <cell r="B30" t="str">
            <v>Population</v>
          </cell>
          <cell r="C30" t="str">
            <v>Persons</v>
          </cell>
          <cell r="D30" t="str">
            <v>Millions</v>
          </cell>
          <cell r="E30" t="str">
            <v>Source: National Statistical Office Latest actual data: 2010 Primary domestic currency: CFA francs Data last updated: 03/2012</v>
          </cell>
          <cell r="F30">
            <v>15.326000000000001</v>
          </cell>
          <cell r="G30">
            <v>15.755000000000001</v>
          </cell>
          <cell r="H30">
            <v>16.422999999999998</v>
          </cell>
          <cell r="I30">
            <v>16.882999999999999</v>
          </cell>
          <cell r="J30">
            <v>17.356000000000002</v>
          </cell>
          <cell r="K30">
            <v>17.841999999999999</v>
          </cell>
          <cell r="L30">
            <v>18.341000000000001</v>
          </cell>
          <cell r="M30">
            <v>18.855</v>
          </cell>
          <cell r="N30">
            <v>19.382999999999999</v>
          </cell>
          <cell r="O30">
            <v>19.925999999999998</v>
          </cell>
          <cell r="P30">
            <v>20.423999999999999</v>
          </cell>
          <cell r="Q30">
            <v>20.934000000000001</v>
          </cell>
          <cell r="R30">
            <v>21.457999999999998</v>
          </cell>
          <cell r="S30">
            <v>21.994</v>
          </cell>
          <cell r="T30">
            <v>22.544</v>
          </cell>
          <cell r="U30">
            <v>23.108000000000001</v>
          </cell>
          <cell r="V30">
            <v>23.684999999999999</v>
          </cell>
          <cell r="W30">
            <v>24.277000000000001</v>
          </cell>
          <cell r="X30">
            <v>2010</v>
          </cell>
        </row>
        <row r="31">
          <cell r="A31" t="str">
            <v>Canada</v>
          </cell>
          <cell r="B31" t="str">
            <v>Population</v>
          </cell>
          <cell r="C31" t="str">
            <v>Persons</v>
          </cell>
          <cell r="D31" t="str">
            <v>Millions</v>
          </cell>
          <cell r="E31" t="str">
            <v>Source: National Statistical Office Latest actual data: 2011 Primary domestic currency: Canadian dollars Data last updated: 04/2012</v>
          </cell>
          <cell r="F31">
            <v>30.646999999999998</v>
          </cell>
          <cell r="G31">
            <v>30.971</v>
          </cell>
          <cell r="H31">
            <v>31.306000000000001</v>
          </cell>
          <cell r="I31">
            <v>31.6</v>
          </cell>
          <cell r="J31">
            <v>31.9</v>
          </cell>
          <cell r="K31">
            <v>32.204999999999998</v>
          </cell>
          <cell r="L31">
            <v>32.533000000000001</v>
          </cell>
          <cell r="M31">
            <v>32.884</v>
          </cell>
          <cell r="N31">
            <v>33.265999999999998</v>
          </cell>
          <cell r="O31">
            <v>33.676000000000002</v>
          </cell>
          <cell r="P31">
            <v>34.073999999999998</v>
          </cell>
          <cell r="Q31">
            <v>34.436999999999998</v>
          </cell>
          <cell r="R31">
            <v>34.911999999999999</v>
          </cell>
          <cell r="S31">
            <v>35.405000000000001</v>
          </cell>
          <cell r="T31">
            <v>35.880000000000003</v>
          </cell>
          <cell r="U31">
            <v>36.287999999999997</v>
          </cell>
          <cell r="V31">
            <v>36.664999999999999</v>
          </cell>
          <cell r="W31">
            <v>37.046999999999997</v>
          </cell>
          <cell r="X31">
            <v>2011</v>
          </cell>
        </row>
        <row r="32">
          <cell r="A32" t="str">
            <v>Cape Verde</v>
          </cell>
          <cell r="B32" t="str">
            <v>Population</v>
          </cell>
          <cell r="C32" t="str">
            <v>Persons</v>
          </cell>
          <cell r="D32" t="str">
            <v>Millions</v>
          </cell>
          <cell r="E32" t="str">
            <v>Source: National Statistical Office Latest actual data: 2007 Primary domestic currency: Cape Verde escudos Data last updated: 03/2012</v>
          </cell>
          <cell r="F32">
            <v>0.441</v>
          </cell>
          <cell r="G32">
            <v>0.44700000000000001</v>
          </cell>
          <cell r="H32">
            <v>0.45500000000000002</v>
          </cell>
          <cell r="I32">
            <v>0.46200000000000002</v>
          </cell>
          <cell r="J32">
            <v>0.47</v>
          </cell>
          <cell r="K32">
            <v>0.47699999999999998</v>
          </cell>
          <cell r="L32">
            <v>0.48499999999999999</v>
          </cell>
          <cell r="M32">
            <v>0.49199999999999999</v>
          </cell>
          <cell r="N32">
            <v>0.499</v>
          </cell>
          <cell r="O32">
            <v>0.50600000000000001</v>
          </cell>
          <cell r="P32">
            <v>0.51300000000000001</v>
          </cell>
          <cell r="Q32">
            <v>0.52</v>
          </cell>
          <cell r="R32">
            <v>0.52700000000000002</v>
          </cell>
          <cell r="S32">
            <v>0.53400000000000003</v>
          </cell>
          <cell r="T32">
            <v>0.54200000000000004</v>
          </cell>
          <cell r="U32">
            <v>0.54900000000000004</v>
          </cell>
          <cell r="V32">
            <v>0.55700000000000005</v>
          </cell>
          <cell r="W32">
            <v>0.56499999999999995</v>
          </cell>
          <cell r="X32">
            <v>2007</v>
          </cell>
        </row>
        <row r="33">
          <cell r="A33" t="str">
            <v>Central African Republic</v>
          </cell>
          <cell r="B33" t="str">
            <v>Population</v>
          </cell>
          <cell r="C33" t="str">
            <v>Persons</v>
          </cell>
          <cell r="D33" t="str">
            <v>Millions</v>
          </cell>
          <cell r="E33" t="str">
            <v>Source: World Bank Latest actual data: 2004. IMF projections Primary domestic currency: CFA francs Data last updated: 03/2012</v>
          </cell>
          <cell r="F33">
            <v>3.7170000000000001</v>
          </cell>
          <cell r="G33">
            <v>3.7909999999999999</v>
          </cell>
          <cell r="H33">
            <v>3.867</v>
          </cell>
          <cell r="I33">
            <v>3.9449999999999998</v>
          </cell>
          <cell r="J33">
            <v>4.0229999999999997</v>
          </cell>
          <cell r="K33">
            <v>4.1040000000000001</v>
          </cell>
          <cell r="L33">
            <v>4.1859999999999999</v>
          </cell>
          <cell r="M33">
            <v>4.2699999999999996</v>
          </cell>
          <cell r="N33">
            <v>4.3550000000000004</v>
          </cell>
          <cell r="O33">
            <v>4.5149999999999997</v>
          </cell>
          <cell r="P33">
            <v>4.6280000000000001</v>
          </cell>
          <cell r="Q33">
            <v>4.7439999999999998</v>
          </cell>
          <cell r="R33">
            <v>4.8620000000000001</v>
          </cell>
          <cell r="S33">
            <v>4.984</v>
          </cell>
          <cell r="T33">
            <v>5.109</v>
          </cell>
          <cell r="U33">
            <v>5.2359999999999998</v>
          </cell>
          <cell r="V33">
            <v>5.367</v>
          </cell>
          <cell r="W33">
            <v>5.5010000000000003</v>
          </cell>
          <cell r="X33">
            <v>2004</v>
          </cell>
        </row>
        <row r="34">
          <cell r="A34" t="str">
            <v>Chad</v>
          </cell>
          <cell r="B34" t="str">
            <v>Population</v>
          </cell>
          <cell r="C34" t="str">
            <v>Persons</v>
          </cell>
          <cell r="D34" t="str">
            <v>Millions</v>
          </cell>
          <cell r="E34" t="str">
            <v>Source: National Statistical Office Latest actual data: 2004 Primary domestic currency: CFA francs Data last updated: 03/2012</v>
          </cell>
          <cell r="F34">
            <v>7.4779999999999998</v>
          </cell>
          <cell r="G34">
            <v>7.665</v>
          </cell>
          <cell r="H34">
            <v>7.8570000000000002</v>
          </cell>
          <cell r="I34">
            <v>8.6</v>
          </cell>
          <cell r="J34">
            <v>8.8149999999999995</v>
          </cell>
          <cell r="K34">
            <v>9.0350000000000001</v>
          </cell>
          <cell r="L34">
            <v>9.2609999999999992</v>
          </cell>
          <cell r="M34">
            <v>9.4930000000000003</v>
          </cell>
          <cell r="N34">
            <v>9.73</v>
          </cell>
          <cell r="O34">
            <v>9.9730000000000008</v>
          </cell>
          <cell r="P34">
            <v>10.223000000000001</v>
          </cell>
          <cell r="Q34">
            <v>10.478</v>
          </cell>
          <cell r="R34">
            <v>10.74</v>
          </cell>
          <cell r="S34">
            <v>11.009</v>
          </cell>
          <cell r="T34">
            <v>11.284000000000001</v>
          </cell>
          <cell r="U34">
            <v>11.566000000000001</v>
          </cell>
          <cell r="V34">
            <v>11.855</v>
          </cell>
          <cell r="W34">
            <v>12.185</v>
          </cell>
          <cell r="X34">
            <v>2004</v>
          </cell>
        </row>
        <row r="35">
          <cell r="A35" t="str">
            <v>Chile</v>
          </cell>
          <cell r="B35" t="str">
            <v>Population</v>
          </cell>
          <cell r="C35" t="str">
            <v>Persons</v>
          </cell>
          <cell r="D35" t="str">
            <v>Millions</v>
          </cell>
          <cell r="E35" t="str">
            <v>Source: National Statistical Office Latest actual data: 2009 Primary domestic currency: Chilean pesos Data last updated: 04/2012</v>
          </cell>
          <cell r="F35">
            <v>15.211</v>
          </cell>
          <cell r="G35">
            <v>15.401999999999999</v>
          </cell>
          <cell r="H35">
            <v>15.589</v>
          </cell>
          <cell r="I35">
            <v>15.749000000000001</v>
          </cell>
          <cell r="J35">
            <v>15.991</v>
          </cell>
          <cell r="K35">
            <v>16.225999999999999</v>
          </cell>
          <cell r="L35">
            <v>16.414000000000001</v>
          </cell>
          <cell r="M35">
            <v>16.584</v>
          </cell>
          <cell r="N35">
            <v>16.75</v>
          </cell>
          <cell r="O35">
            <v>16.984000000000002</v>
          </cell>
          <cell r="P35">
            <v>17.190000000000001</v>
          </cell>
          <cell r="Q35">
            <v>17.399000000000001</v>
          </cell>
          <cell r="R35">
            <v>17.609000000000002</v>
          </cell>
          <cell r="S35">
            <v>17.823</v>
          </cell>
          <cell r="T35">
            <v>17.983000000000001</v>
          </cell>
          <cell r="U35">
            <v>18.145</v>
          </cell>
          <cell r="V35">
            <v>18.308</v>
          </cell>
          <cell r="W35">
            <v>18.472999999999999</v>
          </cell>
          <cell r="X35">
            <v>2009</v>
          </cell>
        </row>
        <row r="36">
          <cell r="A36" t="str">
            <v>China</v>
          </cell>
          <cell r="B36" t="str">
            <v>Population</v>
          </cell>
          <cell r="C36" t="str">
            <v>Persons</v>
          </cell>
          <cell r="D36" t="str">
            <v>Millions</v>
          </cell>
          <cell r="E36" t="str">
            <v>Source: CEIC Latest actual data: 2011 Primary domestic currency: Chinese yuan Data last updated: 03/2012</v>
          </cell>
          <cell r="F36">
            <v>1267.43</v>
          </cell>
          <cell r="G36">
            <v>1276.27</v>
          </cell>
          <cell r="H36">
            <v>1284.53</v>
          </cell>
          <cell r="I36">
            <v>1292.27</v>
          </cell>
          <cell r="J36">
            <v>1299.8800000000001</v>
          </cell>
          <cell r="K36">
            <v>1307.56</v>
          </cell>
          <cell r="L36">
            <v>1314.48</v>
          </cell>
          <cell r="M36">
            <v>1321.29</v>
          </cell>
          <cell r="N36">
            <v>1328.02</v>
          </cell>
          <cell r="O36">
            <v>1334.74</v>
          </cell>
          <cell r="P36">
            <v>1341.414</v>
          </cell>
          <cell r="Q36">
            <v>1348.1210000000001</v>
          </cell>
          <cell r="R36">
            <v>1354.8610000000001</v>
          </cell>
          <cell r="S36">
            <v>1361.636</v>
          </cell>
          <cell r="T36">
            <v>1368.444</v>
          </cell>
          <cell r="U36">
            <v>1375.2860000000001</v>
          </cell>
          <cell r="V36">
            <v>1382.163</v>
          </cell>
          <cell r="W36">
            <v>1389.0730000000001</v>
          </cell>
          <cell r="X36">
            <v>2011</v>
          </cell>
        </row>
        <row r="37">
          <cell r="A37" t="str">
            <v>Colombia</v>
          </cell>
          <cell r="B37" t="str">
            <v>Population</v>
          </cell>
          <cell r="C37" t="str">
            <v>Persons</v>
          </cell>
          <cell r="D37" t="str">
            <v>Millions</v>
          </cell>
          <cell r="E37" t="str">
            <v>Source: EMED Latest actual data: 2009 Primary domestic currency: Colombian pesos Data last updated: 03/2012</v>
          </cell>
          <cell r="F37">
            <v>40.281999999999996</v>
          </cell>
          <cell r="G37">
            <v>40.805999999999997</v>
          </cell>
          <cell r="H37">
            <v>41.326999999999998</v>
          </cell>
          <cell r="I37">
            <v>41.847000000000001</v>
          </cell>
          <cell r="J37">
            <v>42.368000000000002</v>
          </cell>
          <cell r="K37">
            <v>42.889000000000003</v>
          </cell>
          <cell r="L37">
            <v>43.405000000000001</v>
          </cell>
          <cell r="M37">
            <v>43.926000000000002</v>
          </cell>
          <cell r="N37">
            <v>44.45</v>
          </cell>
          <cell r="O37">
            <v>44.978000000000002</v>
          </cell>
          <cell r="P37">
            <v>45.512</v>
          </cell>
          <cell r="Q37">
            <v>46.052</v>
          </cell>
          <cell r="R37">
            <v>46.597999999999999</v>
          </cell>
          <cell r="S37">
            <v>47.151000000000003</v>
          </cell>
          <cell r="T37">
            <v>47.710999999999999</v>
          </cell>
          <cell r="U37">
            <v>48.277000000000001</v>
          </cell>
          <cell r="V37">
            <v>48.85</v>
          </cell>
          <cell r="W37">
            <v>49.429000000000002</v>
          </cell>
          <cell r="X37">
            <v>2009</v>
          </cell>
        </row>
        <row r="38">
          <cell r="A38" t="str">
            <v>Comoros</v>
          </cell>
          <cell r="B38" t="str">
            <v>Population</v>
          </cell>
          <cell r="C38" t="str">
            <v>Persons</v>
          </cell>
          <cell r="D38" t="str">
            <v>Millions</v>
          </cell>
          <cell r="E38" t="str">
            <v>Source: IMF Staff Latest actual data: 2003 Primary domestic currency: Comorian francs Data last updated: 03/2012</v>
          </cell>
          <cell r="F38">
            <v>0.54</v>
          </cell>
          <cell r="G38">
            <v>0.55200000000000005</v>
          </cell>
          <cell r="H38">
            <v>0.56399999999999995</v>
          </cell>
          <cell r="I38">
            <v>0.57599999999999996</v>
          </cell>
          <cell r="J38">
            <v>0.58799999999999997</v>
          </cell>
          <cell r="K38">
            <v>0.6</v>
          </cell>
          <cell r="L38">
            <v>0.61299999999999999</v>
          </cell>
          <cell r="M38">
            <v>0.626</v>
          </cell>
          <cell r="N38">
            <v>0.63900000000000001</v>
          </cell>
          <cell r="O38">
            <v>0.65200000000000002</v>
          </cell>
          <cell r="P38">
            <v>0.66600000000000004</v>
          </cell>
          <cell r="Q38">
            <v>0.68</v>
          </cell>
          <cell r="R38">
            <v>0.69399999999999995</v>
          </cell>
          <cell r="S38">
            <v>0.70899999999999996</v>
          </cell>
          <cell r="T38">
            <v>0.72399999999999998</v>
          </cell>
          <cell r="U38">
            <v>0.73899999999999999</v>
          </cell>
          <cell r="V38">
            <v>0.754</v>
          </cell>
          <cell r="W38">
            <v>0.77</v>
          </cell>
          <cell r="X38">
            <v>2003</v>
          </cell>
        </row>
        <row r="39">
          <cell r="A39" t="str">
            <v>Democratic Republic of Congo</v>
          </cell>
          <cell r="B39" t="str">
            <v>Population</v>
          </cell>
          <cell r="C39" t="str">
            <v>Persons</v>
          </cell>
          <cell r="D39" t="str">
            <v>Millions</v>
          </cell>
          <cell r="E39" t="str">
            <v>Source: National Statistical Office Latest actual data: 1983 Notes: There has not been a census since 1983. Primary domestic currency: Congo francs Data last updated: 03/2012</v>
          </cell>
          <cell r="F39">
            <v>54</v>
          </cell>
          <cell r="G39">
            <v>54</v>
          </cell>
          <cell r="H39">
            <v>55.62</v>
          </cell>
          <cell r="I39">
            <v>57.289000000000001</v>
          </cell>
          <cell r="J39">
            <v>59.006999999999998</v>
          </cell>
          <cell r="K39">
            <v>60.777000000000001</v>
          </cell>
          <cell r="L39">
            <v>62.600999999999999</v>
          </cell>
          <cell r="M39">
            <v>64.478999999999999</v>
          </cell>
          <cell r="N39">
            <v>66.412999999999997</v>
          </cell>
          <cell r="O39">
            <v>68.406000000000006</v>
          </cell>
          <cell r="P39">
            <v>70.457999999999998</v>
          </cell>
          <cell r="Q39">
            <v>72.570999999999998</v>
          </cell>
          <cell r="R39">
            <v>74.748999999999995</v>
          </cell>
          <cell r="S39">
            <v>76.991</v>
          </cell>
          <cell r="T39">
            <v>79.301000000000002</v>
          </cell>
          <cell r="U39">
            <v>81.680000000000007</v>
          </cell>
          <cell r="V39">
            <v>84.13</v>
          </cell>
          <cell r="W39">
            <v>86.653999999999996</v>
          </cell>
          <cell r="X39">
            <v>1983</v>
          </cell>
        </row>
        <row r="40">
          <cell r="A40" t="str">
            <v>Republic of Congo</v>
          </cell>
          <cell r="B40" t="str">
            <v>Population</v>
          </cell>
          <cell r="C40" t="str">
            <v>Persons</v>
          </cell>
          <cell r="D40" t="str">
            <v>Millions</v>
          </cell>
          <cell r="E40" t="str">
            <v>Source: National Statistical Office Latest actual data: 2004 Primary domestic currency: CFA francs Data last updated: 03/2012</v>
          </cell>
          <cell r="F40">
            <v>2.9039999999999999</v>
          </cell>
          <cell r="G40">
            <v>2.988</v>
          </cell>
          <cell r="H40">
            <v>3.0750000000000002</v>
          </cell>
          <cell r="I40">
            <v>3.1640000000000001</v>
          </cell>
          <cell r="J40">
            <v>3.2559999999999998</v>
          </cell>
          <cell r="K40">
            <v>3.35</v>
          </cell>
          <cell r="L40">
            <v>3.4470000000000001</v>
          </cell>
          <cell r="M40">
            <v>3.5470000000000002</v>
          </cell>
          <cell r="N40">
            <v>3.65</v>
          </cell>
          <cell r="O40">
            <v>3.7559999999999998</v>
          </cell>
          <cell r="P40">
            <v>3.8650000000000002</v>
          </cell>
          <cell r="Q40">
            <v>3.9769999999999999</v>
          </cell>
          <cell r="R40">
            <v>4.0919999999999996</v>
          </cell>
          <cell r="S40">
            <v>4.2110000000000003</v>
          </cell>
          <cell r="T40">
            <v>4.3330000000000002</v>
          </cell>
          <cell r="U40">
            <v>4.4589999999999996</v>
          </cell>
          <cell r="V40">
            <v>4.5880000000000001</v>
          </cell>
          <cell r="W40">
            <v>4.7210000000000001</v>
          </cell>
          <cell r="X40">
            <v>2004</v>
          </cell>
        </row>
        <row r="41">
          <cell r="A41" t="str">
            <v>Costa Rica</v>
          </cell>
          <cell r="B41" t="str">
            <v>Population</v>
          </cell>
          <cell r="C41" t="str">
            <v>Persons</v>
          </cell>
          <cell r="D41" t="str">
            <v>Millions</v>
          </cell>
          <cell r="E41" t="str">
            <v>Source: National Statistical Office Latest actual data: 2010 Primary domestic currency: Costa Rican colones Data last updated: 03/2012</v>
          </cell>
          <cell r="F41">
            <v>3.81</v>
          </cell>
          <cell r="G41">
            <v>3.907</v>
          </cell>
          <cell r="H41">
            <v>3.9980000000000002</v>
          </cell>
          <cell r="I41">
            <v>4.0890000000000004</v>
          </cell>
          <cell r="J41">
            <v>4.1790000000000003</v>
          </cell>
          <cell r="K41">
            <v>4.266</v>
          </cell>
          <cell r="L41">
            <v>4.3540000000000001</v>
          </cell>
          <cell r="M41">
            <v>4.4429999999999996</v>
          </cell>
          <cell r="N41">
            <v>4.5330000000000004</v>
          </cell>
          <cell r="O41">
            <v>4.5069999999999997</v>
          </cell>
          <cell r="P41">
            <v>4.5609999999999999</v>
          </cell>
          <cell r="Q41">
            <v>4.6130000000000004</v>
          </cell>
          <cell r="R41">
            <v>4.665</v>
          </cell>
          <cell r="S41">
            <v>4.7160000000000002</v>
          </cell>
          <cell r="T41">
            <v>4.7679999999999998</v>
          </cell>
          <cell r="U41">
            <v>4.8209999999999997</v>
          </cell>
          <cell r="V41">
            <v>4.8739999999999997</v>
          </cell>
          <cell r="W41">
            <v>4.9279999999999999</v>
          </cell>
          <cell r="X41">
            <v>2010</v>
          </cell>
        </row>
        <row r="42">
          <cell r="A42" t="str">
            <v>Côte d'Ivoire</v>
          </cell>
          <cell r="B42" t="str">
            <v>Population</v>
          </cell>
          <cell r="C42" t="str">
            <v>Persons</v>
          </cell>
          <cell r="D42" t="str">
            <v>Millions</v>
          </cell>
          <cell r="E42" t="str">
            <v>Source: National Statistical Office Latest actual data: 2009 Primary domestic currency: CFA francs Data last updated: 03/2012</v>
          </cell>
          <cell r="F42">
            <v>16.734999999999999</v>
          </cell>
          <cell r="G42">
            <v>17.050999999999998</v>
          </cell>
          <cell r="H42">
            <v>17.335999999999999</v>
          </cell>
          <cell r="I42">
            <v>17.603999999999999</v>
          </cell>
          <cell r="J42">
            <v>18.5</v>
          </cell>
          <cell r="K42">
            <v>19</v>
          </cell>
          <cell r="L42">
            <v>19.57</v>
          </cell>
          <cell r="M42">
            <v>20.157</v>
          </cell>
          <cell r="N42">
            <v>20.762</v>
          </cell>
          <cell r="O42">
            <v>21.385000000000002</v>
          </cell>
          <cell r="P42">
            <v>22.026</v>
          </cell>
          <cell r="Q42">
            <v>22.687000000000001</v>
          </cell>
          <cell r="R42">
            <v>23.367999999999999</v>
          </cell>
          <cell r="S42">
            <v>24.068999999999999</v>
          </cell>
          <cell r="T42">
            <v>24.791</v>
          </cell>
          <cell r="U42">
            <v>25.533999999999999</v>
          </cell>
          <cell r="V42">
            <v>26.3</v>
          </cell>
          <cell r="W42">
            <v>27.088999999999999</v>
          </cell>
          <cell r="X42">
            <v>2009</v>
          </cell>
        </row>
        <row r="43">
          <cell r="A43" t="str">
            <v>Croatia</v>
          </cell>
          <cell r="B43" t="str">
            <v>Population</v>
          </cell>
          <cell r="C43" t="str">
            <v>Persons</v>
          </cell>
          <cell r="D43" t="str">
            <v>Millions</v>
          </cell>
          <cell r="E43" t="str">
            <v>Source: Haver Analytics. Formally, the Croatian National Bank Latest actual data: 2010 Primary domestic currency: Croatian kunas Data last updated: 03/2012</v>
          </cell>
          <cell r="F43">
            <v>4.3810000000000002</v>
          </cell>
          <cell r="G43">
            <v>4.4370000000000003</v>
          </cell>
          <cell r="H43">
            <v>4.4429999999999996</v>
          </cell>
          <cell r="I43">
            <v>4.4420000000000002</v>
          </cell>
          <cell r="J43">
            <v>4.4390000000000001</v>
          </cell>
          <cell r="K43">
            <v>4.4420000000000002</v>
          </cell>
          <cell r="L43">
            <v>4.4400000000000004</v>
          </cell>
          <cell r="M43">
            <v>4.4359999999999999</v>
          </cell>
          <cell r="N43">
            <v>4.4349999999999996</v>
          </cell>
          <cell r="O43">
            <v>4.4290000000000003</v>
          </cell>
          <cell r="P43">
            <v>4.4160000000000004</v>
          </cell>
          <cell r="Q43">
            <v>4.4160000000000004</v>
          </cell>
          <cell r="R43">
            <v>4.4160000000000004</v>
          </cell>
          <cell r="S43">
            <v>4.4160000000000004</v>
          </cell>
          <cell r="T43">
            <v>4.4160000000000004</v>
          </cell>
          <cell r="U43">
            <v>4.4160000000000004</v>
          </cell>
          <cell r="V43">
            <v>4.4160000000000004</v>
          </cell>
          <cell r="W43">
            <v>4.4160000000000004</v>
          </cell>
          <cell r="X43">
            <v>2010</v>
          </cell>
        </row>
        <row r="44">
          <cell r="A44" t="str">
            <v>Cyprus</v>
          </cell>
          <cell r="B44" t="str">
            <v>Population</v>
          </cell>
          <cell r="C44" t="str">
            <v>Persons</v>
          </cell>
          <cell r="D44" t="str">
            <v>Millions</v>
          </cell>
          <cell r="E44" t="str">
            <v>Source: Eurostat Latest actual data: 2011 Notes: Annual data prior to 1994 are end of year. Starting 1995 annual data are as of January 1 of each year. Figure for 2011 is provisional. Primary domestic currency: Euros Data last updated: 03/2012</v>
          </cell>
          <cell r="F44">
            <v>0.69</v>
          </cell>
          <cell r="G44">
            <v>0.69799999999999995</v>
          </cell>
          <cell r="H44">
            <v>0.70599999999999996</v>
          </cell>
          <cell r="I44">
            <v>0.71499999999999997</v>
          </cell>
          <cell r="J44">
            <v>0.73</v>
          </cell>
          <cell r="K44">
            <v>0.749</v>
          </cell>
          <cell r="L44">
            <v>0.76600000000000001</v>
          </cell>
          <cell r="M44">
            <v>0.77900000000000003</v>
          </cell>
          <cell r="N44">
            <v>0.78900000000000003</v>
          </cell>
          <cell r="O44">
            <v>0.79700000000000004</v>
          </cell>
          <cell r="P44">
            <v>0.80300000000000005</v>
          </cell>
          <cell r="Q44">
            <v>0.81599999999999995</v>
          </cell>
          <cell r="R44">
            <v>0.82899999999999996</v>
          </cell>
          <cell r="S44">
            <v>0.84199999999999997</v>
          </cell>
          <cell r="T44">
            <v>0.85499999999999998</v>
          </cell>
          <cell r="U44">
            <v>0.86899999999999999</v>
          </cell>
          <cell r="V44">
            <v>0.88200000000000001</v>
          </cell>
          <cell r="W44">
            <v>0.89500000000000002</v>
          </cell>
          <cell r="X44">
            <v>2011</v>
          </cell>
        </row>
        <row r="45">
          <cell r="A45" t="str">
            <v>Czech Republic</v>
          </cell>
          <cell r="B45" t="str">
            <v>Population</v>
          </cell>
          <cell r="C45" t="str">
            <v>Persons</v>
          </cell>
          <cell r="D45" t="str">
            <v>Millions</v>
          </cell>
          <cell r="E45" t="str">
            <v>Source: Haver Analytics Latest actual data: 2010 Primary domestic currency: Czech koruny Data last updated: 03/2012</v>
          </cell>
          <cell r="F45">
            <v>10.278</v>
          </cell>
          <cell r="G45">
            <v>10.266999999999999</v>
          </cell>
          <cell r="H45">
            <v>10.206</v>
          </cell>
          <cell r="I45">
            <v>10.202999999999999</v>
          </cell>
          <cell r="J45">
            <v>10.211</v>
          </cell>
          <cell r="K45">
            <v>10.221</v>
          </cell>
          <cell r="L45">
            <v>10.250999999999999</v>
          </cell>
          <cell r="M45">
            <v>10.287000000000001</v>
          </cell>
          <cell r="N45">
            <v>10.381</v>
          </cell>
          <cell r="O45">
            <v>10.468</v>
          </cell>
          <cell r="P45">
            <v>10.507</v>
          </cell>
          <cell r="Q45">
            <v>10.53</v>
          </cell>
          <cell r="R45">
            <v>10.553000000000001</v>
          </cell>
          <cell r="S45">
            <v>10.574999999999999</v>
          </cell>
          <cell r="T45">
            <v>10.593999999999999</v>
          </cell>
          <cell r="U45">
            <v>10.61</v>
          </cell>
          <cell r="V45">
            <v>10.625</v>
          </cell>
          <cell r="W45">
            <v>10.637</v>
          </cell>
          <cell r="X45">
            <v>2010</v>
          </cell>
        </row>
        <row r="46">
          <cell r="A46" t="str">
            <v>Denmark</v>
          </cell>
          <cell r="B46" t="str">
            <v>Population</v>
          </cell>
          <cell r="C46" t="str">
            <v>Persons</v>
          </cell>
          <cell r="D46" t="str">
            <v>Millions</v>
          </cell>
          <cell r="E46" t="str">
            <v>Source: National Statistical Office Latest actual data: 2011 Primary domestic currency: Danish kroner Data last updated: 04/2012</v>
          </cell>
          <cell r="F46">
            <v>5.33</v>
          </cell>
          <cell r="G46">
            <v>5.3490000000000002</v>
          </cell>
          <cell r="H46">
            <v>5.3680000000000003</v>
          </cell>
          <cell r="I46">
            <v>5.3840000000000003</v>
          </cell>
          <cell r="J46">
            <v>5.3979999999999997</v>
          </cell>
          <cell r="K46">
            <v>5.4109999999999996</v>
          </cell>
          <cell r="L46">
            <v>5.4269999999999996</v>
          </cell>
          <cell r="M46">
            <v>5.4470000000000001</v>
          </cell>
          <cell r="N46">
            <v>5.476</v>
          </cell>
          <cell r="O46">
            <v>5.5110000000000001</v>
          </cell>
          <cell r="P46">
            <v>5.5350000000000001</v>
          </cell>
          <cell r="Q46">
            <v>5.5609999999999999</v>
          </cell>
          <cell r="R46">
            <v>5.5759999999999996</v>
          </cell>
          <cell r="S46">
            <v>5.5910000000000002</v>
          </cell>
          <cell r="T46">
            <v>5.6059999999999999</v>
          </cell>
          <cell r="U46">
            <v>5.6230000000000002</v>
          </cell>
          <cell r="V46">
            <v>5.64</v>
          </cell>
          <cell r="W46">
            <v>5.7140000000000004</v>
          </cell>
          <cell r="X46">
            <v>2011</v>
          </cell>
        </row>
        <row r="47">
          <cell r="A47" t="str">
            <v>Djibouti</v>
          </cell>
          <cell r="B47" t="str">
            <v>Population</v>
          </cell>
          <cell r="C47" t="str">
            <v>Persons</v>
          </cell>
          <cell r="D47" t="str">
            <v>Millions</v>
          </cell>
          <cell r="E47" t="str">
            <v>Source: Official population data are not available. Data prior to 1993 are taken from the World Bank World Development Indicators; other data are from U.N. sources, 2009. Latest actual data: IMF staff estimates Primary domestic currency: Djibouti francs Data last updated: 04/2012</v>
          </cell>
          <cell r="F47">
            <v>0.66600000000000004</v>
          </cell>
          <cell r="G47">
            <v>0.68</v>
          </cell>
          <cell r="H47">
            <v>0.69299999999999995</v>
          </cell>
          <cell r="I47">
            <v>0.70499999999999996</v>
          </cell>
          <cell r="J47">
            <v>0.71599999999999997</v>
          </cell>
          <cell r="K47">
            <v>0.72799999999999998</v>
          </cell>
          <cell r="L47">
            <v>0.747</v>
          </cell>
          <cell r="M47">
            <v>0.76500000000000001</v>
          </cell>
          <cell r="N47">
            <v>0.78400000000000003</v>
          </cell>
          <cell r="O47">
            <v>0.80400000000000005</v>
          </cell>
          <cell r="P47">
            <v>0.82399999999999995</v>
          </cell>
          <cell r="Q47">
            <v>0.84499999999999997</v>
          </cell>
          <cell r="R47">
            <v>0.86599999999999999</v>
          </cell>
          <cell r="S47">
            <v>0.88700000000000001</v>
          </cell>
          <cell r="T47">
            <v>0.91</v>
          </cell>
          <cell r="U47">
            <v>0.93200000000000005</v>
          </cell>
          <cell r="V47">
            <v>0.95599999999999996</v>
          </cell>
          <cell r="W47">
            <v>0.98</v>
          </cell>
          <cell r="X47">
            <v>0</v>
          </cell>
        </row>
        <row r="48">
          <cell r="A48" t="str">
            <v>Dominica</v>
          </cell>
          <cell r="B48" t="str">
            <v>Population</v>
          </cell>
          <cell r="C48" t="str">
            <v>Persons</v>
          </cell>
          <cell r="D48" t="str">
            <v>Millions</v>
          </cell>
          <cell r="E48" t="str">
            <v>Source: National Statistical Office Latest actual data: 2011 Notes: The data source has been changed from World Bank World Development Indicators database to National Statistical Office. Primary domestic currency: Eastern Caribbean dollars Data last updated: 03/2012</v>
          </cell>
          <cell r="F48">
            <v>7.0999999999999994E-2</v>
          </cell>
          <cell r="G48">
            <v>7.0999999999999994E-2</v>
          </cell>
          <cell r="H48">
            <v>7.0999999999999994E-2</v>
          </cell>
          <cell r="I48">
            <v>7.0999999999999994E-2</v>
          </cell>
          <cell r="J48">
            <v>7.0999999999999994E-2</v>
          </cell>
          <cell r="K48">
            <v>7.0999999999999994E-2</v>
          </cell>
          <cell r="L48">
            <v>7.0999999999999994E-2</v>
          </cell>
          <cell r="M48">
            <v>7.0999999999999994E-2</v>
          </cell>
          <cell r="N48">
            <v>7.0999999999999994E-2</v>
          </cell>
          <cell r="O48">
            <v>7.0999999999999994E-2</v>
          </cell>
          <cell r="P48">
            <v>7.0999999999999994E-2</v>
          </cell>
          <cell r="Q48">
            <v>7.0999999999999994E-2</v>
          </cell>
          <cell r="R48">
            <v>7.0999999999999994E-2</v>
          </cell>
          <cell r="S48">
            <v>7.0999999999999994E-2</v>
          </cell>
          <cell r="T48">
            <v>7.0999999999999994E-2</v>
          </cell>
          <cell r="U48">
            <v>7.0999999999999994E-2</v>
          </cell>
          <cell r="V48">
            <v>7.0999999999999994E-2</v>
          </cell>
          <cell r="W48">
            <v>7.0999999999999994E-2</v>
          </cell>
          <cell r="X48">
            <v>2011</v>
          </cell>
        </row>
        <row r="49">
          <cell r="A49" t="str">
            <v>Dominican Republic</v>
          </cell>
          <cell r="B49" t="str">
            <v>Population</v>
          </cell>
          <cell r="C49" t="str">
            <v>Persons</v>
          </cell>
          <cell r="D49" t="str">
            <v>Millions</v>
          </cell>
          <cell r="E49" t="str">
            <v>Source: IFS - International Finance Statistics. IFS - International Financial Statistics. Latest actual data: 2004 Primary domestic currency: Dominican pesos Data last updated: 03/2012</v>
          </cell>
          <cell r="F49">
            <v>8.2629999999999999</v>
          </cell>
          <cell r="G49">
            <v>8.4109999999999996</v>
          </cell>
          <cell r="H49">
            <v>8.5630000000000006</v>
          </cell>
          <cell r="I49">
            <v>8.7170000000000005</v>
          </cell>
          <cell r="J49">
            <v>8.8729999999999993</v>
          </cell>
          <cell r="K49">
            <v>9.0329999999999995</v>
          </cell>
          <cell r="L49">
            <v>9.1950000000000003</v>
          </cell>
          <cell r="M49">
            <v>9.3610000000000007</v>
          </cell>
          <cell r="N49">
            <v>9.5289999999999999</v>
          </cell>
          <cell r="O49">
            <v>9.702</v>
          </cell>
          <cell r="P49">
            <v>9.8770000000000007</v>
          </cell>
          <cell r="Q49">
            <v>10.055999999999999</v>
          </cell>
          <cell r="R49">
            <v>10.237</v>
          </cell>
          <cell r="S49">
            <v>10.422000000000001</v>
          </cell>
          <cell r="T49">
            <v>10.61</v>
          </cell>
          <cell r="U49">
            <v>10.802</v>
          </cell>
          <cell r="V49">
            <v>10.997</v>
          </cell>
          <cell r="W49">
            <v>11.195</v>
          </cell>
          <cell r="X49">
            <v>2004</v>
          </cell>
        </row>
        <row r="50">
          <cell r="A50" t="str">
            <v>Ecuador</v>
          </cell>
          <cell r="B50" t="str">
            <v>Population</v>
          </cell>
          <cell r="C50" t="str">
            <v>Persons</v>
          </cell>
          <cell r="D50" t="str">
            <v>Millions</v>
          </cell>
          <cell r="E50" t="str">
            <v>Source: National Statistical Office Latest actual data: 2010 Primary domestic currency: U.S. dollars Data last updated: 04/2012</v>
          </cell>
          <cell r="F50">
            <v>12.771000000000001</v>
          </cell>
          <cell r="G50">
            <v>12.962</v>
          </cell>
          <cell r="H50">
            <v>13.153</v>
          </cell>
          <cell r="I50">
            <v>13.345000000000001</v>
          </cell>
          <cell r="J50">
            <v>13.539</v>
          </cell>
          <cell r="K50">
            <v>13.736000000000001</v>
          </cell>
          <cell r="L50">
            <v>13.94</v>
          </cell>
          <cell r="M50">
            <v>14.148</v>
          </cell>
          <cell r="N50">
            <v>14.359</v>
          </cell>
          <cell r="O50">
            <v>14.573</v>
          </cell>
          <cell r="P50">
            <v>14.787000000000001</v>
          </cell>
          <cell r="Q50">
            <v>15.005000000000001</v>
          </cell>
          <cell r="R50">
            <v>15.225</v>
          </cell>
          <cell r="S50">
            <v>15.449</v>
          </cell>
          <cell r="T50">
            <v>15.676</v>
          </cell>
          <cell r="U50">
            <v>15.907</v>
          </cell>
          <cell r="V50">
            <v>16.14</v>
          </cell>
          <cell r="W50">
            <v>17.14</v>
          </cell>
          <cell r="X50">
            <v>2010</v>
          </cell>
        </row>
        <row r="51">
          <cell r="A51" t="str">
            <v>Egypt</v>
          </cell>
          <cell r="B51" t="str">
            <v>Population</v>
          </cell>
          <cell r="C51" t="str">
            <v>Persons</v>
          </cell>
          <cell r="D51" t="str">
            <v>Millions</v>
          </cell>
          <cell r="E51" t="str">
            <v>Source: Central Agency for Public Mobilization and Statistics (CAPMAS) Latest actual data: 2009/10 Primary domestic currency: Egyptian pounds Data last updated: 03/2012</v>
          </cell>
          <cell r="F51">
            <v>63.3</v>
          </cell>
          <cell r="G51">
            <v>64.7</v>
          </cell>
          <cell r="H51">
            <v>66</v>
          </cell>
          <cell r="I51">
            <v>67.3</v>
          </cell>
          <cell r="J51">
            <v>68.599999999999994</v>
          </cell>
          <cell r="K51">
            <v>70</v>
          </cell>
          <cell r="L51">
            <v>71.3</v>
          </cell>
          <cell r="M51">
            <v>73.599999999999994</v>
          </cell>
          <cell r="N51">
            <v>75.2</v>
          </cell>
          <cell r="O51">
            <v>76.8</v>
          </cell>
          <cell r="P51">
            <v>77.8</v>
          </cell>
          <cell r="Q51">
            <v>79.355999999999995</v>
          </cell>
          <cell r="R51">
            <v>80.942999999999998</v>
          </cell>
          <cell r="S51">
            <v>82.561999999999998</v>
          </cell>
          <cell r="T51">
            <v>84.212999999999994</v>
          </cell>
          <cell r="U51">
            <v>85.897000000000006</v>
          </cell>
          <cell r="V51">
            <v>87.614999999999995</v>
          </cell>
          <cell r="W51">
            <v>90.244</v>
          </cell>
          <cell r="X51">
            <v>2010</v>
          </cell>
        </row>
        <row r="52">
          <cell r="A52" t="str">
            <v>El Salvador</v>
          </cell>
          <cell r="B52" t="str">
            <v>Population</v>
          </cell>
          <cell r="C52" t="str">
            <v>Persons</v>
          </cell>
          <cell r="D52" t="str">
            <v>Millions</v>
          </cell>
          <cell r="E52" t="str">
            <v>Source: National Statistical Office Latest actual data: 2007 Primary domestic currency: U.S. dollars Data last updated: 03/2012</v>
          </cell>
          <cell r="F52">
            <v>5.4740000000000002</v>
          </cell>
          <cell r="G52">
            <v>5.5119999999999996</v>
          </cell>
          <cell r="H52">
            <v>5.55</v>
          </cell>
          <cell r="I52">
            <v>5.5880000000000001</v>
          </cell>
          <cell r="J52">
            <v>5.6269999999999998</v>
          </cell>
          <cell r="K52">
            <v>5.6660000000000004</v>
          </cell>
          <cell r="L52">
            <v>5.7050000000000001</v>
          </cell>
          <cell r="M52">
            <v>5.7439999999999998</v>
          </cell>
          <cell r="N52">
            <v>5.7839999999999998</v>
          </cell>
          <cell r="O52">
            <v>5.8239999999999998</v>
          </cell>
          <cell r="P52">
            <v>5.8639999999999999</v>
          </cell>
          <cell r="Q52">
            <v>5.9039999999999999</v>
          </cell>
          <cell r="R52">
            <v>5.9450000000000003</v>
          </cell>
          <cell r="S52">
            <v>5.9859999999999998</v>
          </cell>
          <cell r="T52">
            <v>6.0270000000000001</v>
          </cell>
          <cell r="U52">
            <v>6.069</v>
          </cell>
          <cell r="V52">
            <v>6.1109999999999998</v>
          </cell>
          <cell r="W52">
            <v>6.1529999999999996</v>
          </cell>
          <cell r="X52">
            <v>2007</v>
          </cell>
        </row>
        <row r="53">
          <cell r="A53" t="str">
            <v>Equatorial Guinea</v>
          </cell>
          <cell r="B53" t="str">
            <v>Population</v>
          </cell>
          <cell r="C53" t="str">
            <v>Persons</v>
          </cell>
          <cell r="D53" t="str">
            <v>Millions</v>
          </cell>
          <cell r="E53" t="str">
            <v>Source: National Statistical Office Latest actual data: 2010 Notes: The data correspond to the official 2001 Census data. From 2001 onwards, the 2.9% population growth rate was provided by the authorities. Primary domestic currency: CFA francs Data last updated: 03/2012</v>
          </cell>
          <cell r="F53">
            <v>0.94099999999999995</v>
          </cell>
          <cell r="G53">
            <v>1.0149999999999999</v>
          </cell>
          <cell r="H53">
            <v>1.044</v>
          </cell>
          <cell r="I53">
            <v>1.075</v>
          </cell>
          <cell r="J53">
            <v>1.1060000000000001</v>
          </cell>
          <cell r="K53">
            <v>1.1379999999999999</v>
          </cell>
          <cell r="L53">
            <v>1.171</v>
          </cell>
          <cell r="M53">
            <v>1.2050000000000001</v>
          </cell>
          <cell r="N53">
            <v>1.24</v>
          </cell>
          <cell r="O53">
            <v>1.276</v>
          </cell>
          <cell r="P53">
            <v>1.3129999999999999</v>
          </cell>
          <cell r="Q53">
            <v>1.351</v>
          </cell>
          <cell r="R53">
            <v>1.39</v>
          </cell>
          <cell r="S53">
            <v>1.43</v>
          </cell>
          <cell r="T53">
            <v>1.472</v>
          </cell>
          <cell r="U53">
            <v>1.5149999999999999</v>
          </cell>
          <cell r="V53">
            <v>1.5580000000000001</v>
          </cell>
          <cell r="W53">
            <v>1.6040000000000001</v>
          </cell>
          <cell r="X53">
            <v>2010</v>
          </cell>
        </row>
        <row r="54">
          <cell r="A54" t="str">
            <v>Eritrea</v>
          </cell>
          <cell r="B54" t="str">
            <v>Population</v>
          </cell>
          <cell r="C54" t="str">
            <v>Persons</v>
          </cell>
          <cell r="D54" t="str">
            <v>Millions</v>
          </cell>
          <cell r="E54" t="str">
            <v>Source: UN Population Prospects 2006 Latest actual data: 2006 Primary domestic currency: Eritrean nakfa Data last updated: 03/2012</v>
          </cell>
          <cell r="F54">
            <v>3.706</v>
          </cell>
          <cell r="G54">
            <v>3.8519999999999999</v>
          </cell>
          <cell r="H54">
            <v>4.016</v>
          </cell>
          <cell r="I54">
            <v>4.1890000000000001</v>
          </cell>
          <cell r="J54">
            <v>4.3630000000000004</v>
          </cell>
          <cell r="K54">
            <v>4.532</v>
          </cell>
          <cell r="L54">
            <v>4.6920000000000002</v>
          </cell>
          <cell r="M54">
            <v>4.851</v>
          </cell>
          <cell r="N54">
            <v>5.0060000000000002</v>
          </cell>
          <cell r="O54">
            <v>5.1619999999999999</v>
          </cell>
          <cell r="P54">
            <v>5.3230000000000004</v>
          </cell>
          <cell r="Q54">
            <v>5.4889999999999999</v>
          </cell>
          <cell r="R54">
            <v>5.6589999999999998</v>
          </cell>
          <cell r="S54">
            <v>5.8310000000000004</v>
          </cell>
          <cell r="T54">
            <v>6</v>
          </cell>
          <cell r="U54">
            <v>6.165</v>
          </cell>
          <cell r="V54">
            <v>6.3250000000000002</v>
          </cell>
          <cell r="W54">
            <v>6.4820000000000002</v>
          </cell>
          <cell r="X54">
            <v>2006</v>
          </cell>
        </row>
        <row r="55">
          <cell r="A55" t="str">
            <v>Estonia</v>
          </cell>
          <cell r="B55" t="str">
            <v>Population</v>
          </cell>
          <cell r="C55" t="str">
            <v>Persons</v>
          </cell>
          <cell r="D55" t="str">
            <v>Millions</v>
          </cell>
          <cell r="E55" t="str">
            <v>Source: National Statistical Office Latest actual data: 2011 Primary domestic currency: Euro Data last updated: 03/2012</v>
          </cell>
          <cell r="F55">
            <v>1.3720000000000001</v>
          </cell>
          <cell r="G55">
            <v>1.367</v>
          </cell>
          <cell r="H55">
            <v>1.361</v>
          </cell>
          <cell r="I55">
            <v>1.3560000000000001</v>
          </cell>
          <cell r="J55">
            <v>1.351</v>
          </cell>
          <cell r="K55">
            <v>1.3480000000000001</v>
          </cell>
          <cell r="L55">
            <v>1.345</v>
          </cell>
          <cell r="M55">
            <v>1.3420000000000001</v>
          </cell>
          <cell r="N55">
            <v>1.341</v>
          </cell>
          <cell r="O55">
            <v>1.34</v>
          </cell>
          <cell r="P55">
            <v>1.34</v>
          </cell>
          <cell r="Q55">
            <v>1.34</v>
          </cell>
          <cell r="R55">
            <v>1.34</v>
          </cell>
          <cell r="S55">
            <v>1.34</v>
          </cell>
          <cell r="T55">
            <v>1.34</v>
          </cell>
          <cell r="U55">
            <v>1.34</v>
          </cell>
          <cell r="V55">
            <v>1.34</v>
          </cell>
          <cell r="W55">
            <v>1.34</v>
          </cell>
          <cell r="X55">
            <v>2011</v>
          </cell>
        </row>
        <row r="56">
          <cell r="A56" t="str">
            <v>Ethiopia</v>
          </cell>
          <cell r="B56" t="str">
            <v>Population</v>
          </cell>
          <cell r="C56" t="str">
            <v>Persons</v>
          </cell>
          <cell r="D56" t="str">
            <v>Millions</v>
          </cell>
          <cell r="E56" t="str">
            <v>Source: World Bank. Human Development Indicators Latest actual data: 2008 Primary domestic currency: Ethiopian birr Data last updated: 03/2012</v>
          </cell>
          <cell r="F56">
            <v>65.515000000000001</v>
          </cell>
          <cell r="G56">
            <v>67.272000000000006</v>
          </cell>
          <cell r="H56">
            <v>69.058999999999997</v>
          </cell>
          <cell r="I56">
            <v>70.881</v>
          </cell>
          <cell r="J56">
            <v>72.745999999999995</v>
          </cell>
          <cell r="K56">
            <v>74.661000000000001</v>
          </cell>
          <cell r="L56">
            <v>76.628</v>
          </cell>
          <cell r="M56">
            <v>78.646000000000001</v>
          </cell>
          <cell r="N56">
            <v>80.712999999999994</v>
          </cell>
          <cell r="O56">
            <v>82.811999999999998</v>
          </cell>
          <cell r="P56">
            <v>84.799000000000007</v>
          </cell>
          <cell r="Q56">
            <v>86.834000000000003</v>
          </cell>
          <cell r="R56">
            <v>88.918000000000006</v>
          </cell>
          <cell r="S56">
            <v>91.052000000000007</v>
          </cell>
          <cell r="T56">
            <v>93.238</v>
          </cell>
          <cell r="U56">
            <v>95.289000000000001</v>
          </cell>
          <cell r="V56">
            <v>97.385000000000005</v>
          </cell>
          <cell r="W56">
            <v>99.528000000000006</v>
          </cell>
          <cell r="X56">
            <v>2008</v>
          </cell>
        </row>
        <row r="57">
          <cell r="A57" t="str">
            <v>Fiji</v>
          </cell>
          <cell r="B57" t="str">
            <v>Population</v>
          </cell>
          <cell r="C57" t="str">
            <v>Persons</v>
          </cell>
          <cell r="D57" t="str">
            <v>Millions</v>
          </cell>
          <cell r="E57" t="str">
            <v>Source: National Statistical Office. Fiji Islands Bureau of Statistics Latest actual data: 2007 Primary domestic currency: Fiji dollars Data last updated: 01/2012</v>
          </cell>
          <cell r="F57">
            <v>0.81399999999999995</v>
          </cell>
          <cell r="G57">
            <v>0.82199999999999995</v>
          </cell>
          <cell r="H57">
            <v>0.83099999999999996</v>
          </cell>
          <cell r="I57">
            <v>0.83899999999999997</v>
          </cell>
          <cell r="J57">
            <v>0.84699999999999998</v>
          </cell>
          <cell r="K57">
            <v>0.85399999999999998</v>
          </cell>
          <cell r="L57">
            <v>0.86199999999999999</v>
          </cell>
          <cell r="M57">
            <v>0.86899999999999999</v>
          </cell>
          <cell r="N57">
            <v>0.877</v>
          </cell>
          <cell r="O57">
            <v>0.88300000000000001</v>
          </cell>
          <cell r="P57">
            <v>0.89</v>
          </cell>
          <cell r="Q57">
            <v>0.89400000000000002</v>
          </cell>
          <cell r="R57">
            <v>0.89900000000000002</v>
          </cell>
          <cell r="S57">
            <v>0.90300000000000002</v>
          </cell>
          <cell r="T57">
            <v>0.90800000000000003</v>
          </cell>
          <cell r="U57">
            <v>0.91200000000000003</v>
          </cell>
          <cell r="V57">
            <v>0.91700000000000004</v>
          </cell>
          <cell r="W57">
            <v>0.92200000000000004</v>
          </cell>
          <cell r="X57">
            <v>2007</v>
          </cell>
        </row>
        <row r="58">
          <cell r="A58" t="str">
            <v>Finland</v>
          </cell>
          <cell r="B58" t="str">
            <v>Population</v>
          </cell>
          <cell r="C58" t="str">
            <v>Persons</v>
          </cell>
          <cell r="D58" t="str">
            <v>Millions</v>
          </cell>
          <cell r="E58" t="str">
            <v>Source: National Statistical Office. Downloaded through DataInsight Latest actual data: 2010 Primary domestic currency: Euros Data last updated: 03/2012</v>
          </cell>
          <cell r="F58">
            <v>5.181</v>
          </cell>
          <cell r="G58">
            <v>5.1950000000000003</v>
          </cell>
          <cell r="H58">
            <v>5.2060000000000004</v>
          </cell>
          <cell r="I58">
            <v>5.22</v>
          </cell>
          <cell r="J58">
            <v>5.2370000000000001</v>
          </cell>
          <cell r="K58">
            <v>5.2560000000000002</v>
          </cell>
          <cell r="L58">
            <v>5.2770000000000001</v>
          </cell>
          <cell r="M58">
            <v>5.3</v>
          </cell>
          <cell r="N58">
            <v>5.3259999999999996</v>
          </cell>
          <cell r="O58">
            <v>5.351</v>
          </cell>
          <cell r="P58">
            <v>5.375</v>
          </cell>
          <cell r="Q58">
            <v>5.4009999999999998</v>
          </cell>
          <cell r="R58">
            <v>5.4269999999999996</v>
          </cell>
          <cell r="S58">
            <v>5.4539999999999997</v>
          </cell>
          <cell r="T58">
            <v>5.48</v>
          </cell>
          <cell r="U58">
            <v>5.5060000000000002</v>
          </cell>
          <cell r="V58">
            <v>5.532</v>
          </cell>
          <cell r="W58">
            <v>5.5570000000000004</v>
          </cell>
          <cell r="X58">
            <v>2010</v>
          </cell>
        </row>
        <row r="59">
          <cell r="A59" t="str">
            <v>France</v>
          </cell>
          <cell r="B59" t="str">
            <v>Population</v>
          </cell>
          <cell r="C59" t="str">
            <v>Persons</v>
          </cell>
          <cell r="D59" t="str">
            <v>Millions</v>
          </cell>
          <cell r="E59" t="str">
            <v>Source: National Statistical Office Latest actual data: 2011 Primary domestic currency: Euros Data last updated: 03/2012</v>
          </cell>
          <cell r="F59">
            <v>59.061999999999998</v>
          </cell>
          <cell r="G59">
            <v>59.475999999999999</v>
          </cell>
          <cell r="H59">
            <v>59.893999999999998</v>
          </cell>
          <cell r="I59">
            <v>60.304000000000002</v>
          </cell>
          <cell r="J59">
            <v>60.734000000000002</v>
          </cell>
          <cell r="K59">
            <v>61.180999999999997</v>
          </cell>
          <cell r="L59">
            <v>61.597000000000001</v>
          </cell>
          <cell r="M59">
            <v>61.965000000000003</v>
          </cell>
          <cell r="N59">
            <v>62.304000000000002</v>
          </cell>
          <cell r="O59">
            <v>62.637</v>
          </cell>
          <cell r="P59">
            <v>62.798999999999999</v>
          </cell>
          <cell r="Q59">
            <v>63.087000000000003</v>
          </cell>
          <cell r="R59">
            <v>63.375</v>
          </cell>
          <cell r="S59">
            <v>63.664999999999999</v>
          </cell>
          <cell r="T59">
            <v>63.957000000000001</v>
          </cell>
          <cell r="U59">
            <v>64.25</v>
          </cell>
          <cell r="V59">
            <v>64.543999999999997</v>
          </cell>
          <cell r="W59">
            <v>64.838999999999999</v>
          </cell>
          <cell r="X59">
            <v>2011</v>
          </cell>
        </row>
        <row r="60">
          <cell r="A60" t="str">
            <v>Gabon</v>
          </cell>
          <cell r="B60" t="str">
            <v>Population</v>
          </cell>
          <cell r="C60" t="str">
            <v>Persons</v>
          </cell>
          <cell r="D60" t="str">
            <v>Millions</v>
          </cell>
          <cell r="E60" t="str">
            <v>Source: National Statistical Office. In close cooperation with World Bank and country authorities. Latest actual data: IMF staff estimates Primary domestic currency: CFA francs Data last updated: 03/2012</v>
          </cell>
          <cell r="F60">
            <v>1.2050000000000001</v>
          </cell>
          <cell r="G60">
            <v>1.2350000000000001</v>
          </cell>
          <cell r="H60">
            <v>1.266</v>
          </cell>
          <cell r="I60">
            <v>1.298</v>
          </cell>
          <cell r="J60">
            <v>1.33</v>
          </cell>
          <cell r="K60">
            <v>1.3640000000000001</v>
          </cell>
          <cell r="L60">
            <v>1.3979999999999999</v>
          </cell>
          <cell r="M60">
            <v>1.4330000000000001</v>
          </cell>
          <cell r="N60">
            <v>1.454</v>
          </cell>
          <cell r="O60">
            <v>1.4750000000000001</v>
          </cell>
          <cell r="P60">
            <v>1.496</v>
          </cell>
          <cell r="Q60">
            <v>1.518</v>
          </cell>
          <cell r="R60">
            <v>1.5409999999999999</v>
          </cell>
          <cell r="S60">
            <v>1.5629999999999999</v>
          </cell>
          <cell r="T60">
            <v>1.5860000000000001</v>
          </cell>
          <cell r="U60">
            <v>1.6080000000000001</v>
          </cell>
          <cell r="V60">
            <v>1.631</v>
          </cell>
          <cell r="W60">
            <v>1.6539999999999999</v>
          </cell>
          <cell r="X60">
            <v>0</v>
          </cell>
        </row>
        <row r="61">
          <cell r="A61" t="str">
            <v>The Gambia</v>
          </cell>
          <cell r="B61" t="str">
            <v>Population</v>
          </cell>
          <cell r="C61" t="str">
            <v>Persons</v>
          </cell>
          <cell r="D61" t="str">
            <v>Millions</v>
          </cell>
          <cell r="E61" t="str">
            <v>Source: World Bank. Human Development Indicators Latest actual data: 2010 Primary domestic currency: Gambian dalasis Data last updated: 03/2012</v>
          </cell>
          <cell r="F61">
            <v>1.302</v>
          </cell>
          <cell r="G61">
            <v>1.347</v>
          </cell>
          <cell r="H61">
            <v>1.391</v>
          </cell>
          <cell r="I61">
            <v>1.4359999999999999</v>
          </cell>
          <cell r="J61">
            <v>1.4810000000000001</v>
          </cell>
          <cell r="K61">
            <v>1.526</v>
          </cell>
          <cell r="L61">
            <v>1.571</v>
          </cell>
          <cell r="M61">
            <v>1.6160000000000001</v>
          </cell>
          <cell r="N61">
            <v>1.66</v>
          </cell>
          <cell r="O61">
            <v>1.7050000000000001</v>
          </cell>
          <cell r="P61">
            <v>1.7509999999999999</v>
          </cell>
          <cell r="Q61">
            <v>1.7989999999999999</v>
          </cell>
          <cell r="R61">
            <v>1.8480000000000001</v>
          </cell>
          <cell r="S61">
            <v>1.8979999999999999</v>
          </cell>
          <cell r="T61">
            <v>1.9490000000000001</v>
          </cell>
          <cell r="U61">
            <v>2.0019999999999998</v>
          </cell>
          <cell r="V61">
            <v>2.056</v>
          </cell>
          <cell r="W61">
            <v>2.1120000000000001</v>
          </cell>
          <cell r="X61">
            <v>2010</v>
          </cell>
        </row>
        <row r="62">
          <cell r="A62" t="str">
            <v>Georgia</v>
          </cell>
          <cell r="B62" t="str">
            <v>Population</v>
          </cell>
          <cell r="C62" t="str">
            <v>Persons</v>
          </cell>
          <cell r="D62" t="str">
            <v>Millions</v>
          </cell>
          <cell r="E62" t="str">
            <v>Source: National Statistical Office Latest actual data: 2009 Primary domestic currency: Georgian lari Data last updated: 03/2012</v>
          </cell>
          <cell r="F62">
            <v>4.4349999999999996</v>
          </cell>
          <cell r="G62">
            <v>4.4009999999999998</v>
          </cell>
          <cell r="H62">
            <v>4.3719999999999999</v>
          </cell>
          <cell r="I62">
            <v>4.343</v>
          </cell>
          <cell r="J62">
            <v>4.3150000000000004</v>
          </cell>
          <cell r="K62">
            <v>4.3220000000000001</v>
          </cell>
          <cell r="L62">
            <v>4.4009999999999998</v>
          </cell>
          <cell r="M62">
            <v>4.3949999999999996</v>
          </cell>
          <cell r="N62">
            <v>4.3819999999999997</v>
          </cell>
          <cell r="O62">
            <v>4.3849999999999998</v>
          </cell>
          <cell r="P62">
            <v>4.4359999999999999</v>
          </cell>
          <cell r="Q62">
            <v>4.4690000000000003</v>
          </cell>
          <cell r="R62">
            <v>4.444</v>
          </cell>
          <cell r="S62">
            <v>4.4169999999999998</v>
          </cell>
          <cell r="T62">
            <v>4.3890000000000002</v>
          </cell>
          <cell r="U62">
            <v>4.3620000000000001</v>
          </cell>
          <cell r="V62">
            <v>4.3330000000000002</v>
          </cell>
          <cell r="W62">
            <v>4.3040000000000003</v>
          </cell>
          <cell r="X62">
            <v>2009</v>
          </cell>
        </row>
        <row r="63">
          <cell r="A63" t="str">
            <v>Germany</v>
          </cell>
          <cell r="B63" t="str">
            <v>Population</v>
          </cell>
          <cell r="C63" t="str">
            <v>Persons</v>
          </cell>
          <cell r="D63" t="str">
            <v>Millions</v>
          </cell>
          <cell r="E63" t="str">
            <v>Source: National Statistical Office Latest actual data: 2011 Notes: Data until 1990 refers to German federation only (West Germany). Data from 1991 refer to United Germany. Primary domestic currency: Euros Data last updated: 04/2012</v>
          </cell>
          <cell r="F63">
            <v>82.188000000000002</v>
          </cell>
          <cell r="G63">
            <v>82.34</v>
          </cell>
          <cell r="H63">
            <v>82.481999999999999</v>
          </cell>
          <cell r="I63">
            <v>82.52</v>
          </cell>
          <cell r="J63">
            <v>82.501000000000005</v>
          </cell>
          <cell r="K63">
            <v>82.465000000000003</v>
          </cell>
          <cell r="L63">
            <v>82.366</v>
          </cell>
          <cell r="M63">
            <v>82.262</v>
          </cell>
          <cell r="N63">
            <v>82.12</v>
          </cell>
          <cell r="O63">
            <v>81.875</v>
          </cell>
          <cell r="P63">
            <v>81.757000000000005</v>
          </cell>
          <cell r="Q63">
            <v>81.777000000000001</v>
          </cell>
          <cell r="R63">
            <v>81.613</v>
          </cell>
          <cell r="S63">
            <v>81.45</v>
          </cell>
          <cell r="T63">
            <v>81.287000000000006</v>
          </cell>
          <cell r="U63">
            <v>81.123999999999995</v>
          </cell>
          <cell r="V63">
            <v>80.962000000000003</v>
          </cell>
          <cell r="W63">
            <v>80.8</v>
          </cell>
          <cell r="X63">
            <v>2011</v>
          </cell>
        </row>
        <row r="64">
          <cell r="A64" t="str">
            <v>Ghana</v>
          </cell>
          <cell r="B64" t="str">
            <v>Population</v>
          </cell>
          <cell r="C64" t="str">
            <v>Persons</v>
          </cell>
          <cell r="D64" t="str">
            <v>Millions</v>
          </cell>
          <cell r="E64" t="str">
            <v>Source: National Statistical Office Latest actual data: IMF staff estimates Notes: Data cannot be confirmed by national sources at this time. Primary domestic currency: Ghanaian cedis Data last updated: 03/2012</v>
          </cell>
          <cell r="F64">
            <v>18.411999999999999</v>
          </cell>
          <cell r="G64">
            <v>18.882999999999999</v>
          </cell>
          <cell r="H64">
            <v>19.366</v>
          </cell>
          <cell r="I64">
            <v>19.861000000000001</v>
          </cell>
          <cell r="J64">
            <v>20.367999999999999</v>
          </cell>
          <cell r="K64">
            <v>20.888999999999999</v>
          </cell>
          <cell r="L64">
            <v>21.422999999999998</v>
          </cell>
          <cell r="M64">
            <v>21.97</v>
          </cell>
          <cell r="N64">
            <v>22.532</v>
          </cell>
          <cell r="O64">
            <v>23.108000000000001</v>
          </cell>
          <cell r="P64">
            <v>23.699000000000002</v>
          </cell>
          <cell r="Q64">
            <v>24.303999999999998</v>
          </cell>
          <cell r="R64">
            <v>24.925999999999998</v>
          </cell>
          <cell r="S64">
            <v>25.562999999999999</v>
          </cell>
          <cell r="T64">
            <v>26.216000000000001</v>
          </cell>
          <cell r="U64">
            <v>26.885999999999999</v>
          </cell>
          <cell r="V64">
            <v>27.573</v>
          </cell>
          <cell r="W64">
            <v>28.277999999999999</v>
          </cell>
          <cell r="X64">
            <v>0</v>
          </cell>
        </row>
        <row r="65">
          <cell r="A65" t="str">
            <v>Greece</v>
          </cell>
          <cell r="B65" t="str">
            <v>Population</v>
          </cell>
          <cell r="C65" t="str">
            <v>Persons</v>
          </cell>
          <cell r="D65" t="str">
            <v>Millions</v>
          </cell>
          <cell r="E65" t="str">
            <v>Source: IFS - International Finance Statistics Latest actual data: 2010 Primary domestic currency: Euros Data last updated: 03/2012</v>
          </cell>
          <cell r="F65">
            <v>10.942</v>
          </cell>
          <cell r="G65">
            <v>10.974</v>
          </cell>
          <cell r="H65">
            <v>11</v>
          </cell>
          <cell r="I65">
            <v>11.021000000000001</v>
          </cell>
          <cell r="J65">
            <v>11.042</v>
          </cell>
          <cell r="K65">
            <v>11.064</v>
          </cell>
          <cell r="L65">
            <v>11.087</v>
          </cell>
          <cell r="M65">
            <v>11.112</v>
          </cell>
          <cell r="N65">
            <v>11.137</v>
          </cell>
          <cell r="O65">
            <v>11.161</v>
          </cell>
          <cell r="P65">
            <v>11.183</v>
          </cell>
          <cell r="Q65">
            <v>11.194000000000001</v>
          </cell>
          <cell r="R65">
            <v>11.204000000000001</v>
          </cell>
          <cell r="S65">
            <v>11.212999999999999</v>
          </cell>
          <cell r="T65">
            <v>11.221</v>
          </cell>
          <cell r="U65">
            <v>11.228</v>
          </cell>
          <cell r="V65">
            <v>11.233000000000001</v>
          </cell>
          <cell r="W65">
            <v>11.238</v>
          </cell>
          <cell r="X65">
            <v>2010</v>
          </cell>
        </row>
        <row r="66">
          <cell r="A66" t="str">
            <v>Grenada</v>
          </cell>
          <cell r="B66" t="str">
            <v>Population</v>
          </cell>
          <cell r="C66" t="str">
            <v>Persons</v>
          </cell>
          <cell r="D66" t="str">
            <v>Millions</v>
          </cell>
          <cell r="E66" t="str">
            <v>Source: National Statistical Office Latest actual data: 2009 Primary domestic currency: Eastern Caribbean dollars Data last updated: 03/2012</v>
          </cell>
          <cell r="F66">
            <v>0.10100000000000001</v>
          </cell>
          <cell r="G66">
            <v>0.10100000000000001</v>
          </cell>
          <cell r="H66">
            <v>0.10199999999999999</v>
          </cell>
          <cell r="I66">
            <v>0.10199999999999999</v>
          </cell>
          <cell r="J66">
            <v>0.10199999999999999</v>
          </cell>
          <cell r="K66">
            <v>0.10299999999999999</v>
          </cell>
          <cell r="L66">
            <v>0.10299999999999999</v>
          </cell>
          <cell r="M66">
            <v>0.10299999999999999</v>
          </cell>
          <cell r="N66">
            <v>0.104</v>
          </cell>
          <cell r="O66">
            <v>0.104</v>
          </cell>
          <cell r="P66">
            <v>0.104</v>
          </cell>
          <cell r="Q66">
            <v>0.104</v>
          </cell>
          <cell r="R66">
            <v>0.105</v>
          </cell>
          <cell r="S66">
            <v>0.105</v>
          </cell>
          <cell r="T66">
            <v>0.105</v>
          </cell>
          <cell r="U66">
            <v>0.106</v>
          </cell>
          <cell r="V66">
            <v>0.106</v>
          </cell>
          <cell r="W66">
            <v>0.106</v>
          </cell>
          <cell r="X66">
            <v>2009</v>
          </cell>
        </row>
        <row r="67">
          <cell r="A67" t="str">
            <v>Guatemala</v>
          </cell>
          <cell r="B67" t="str">
            <v>Population</v>
          </cell>
          <cell r="C67" t="str">
            <v>Persons</v>
          </cell>
          <cell r="D67" t="str">
            <v>Millions</v>
          </cell>
          <cell r="E67" t="str">
            <v>Source: National Statistical Office Latest actual data: 2005 Primary domestic currency: Guatemalan quetzales Data last updated: 03/2012</v>
          </cell>
          <cell r="F67">
            <v>11.231</v>
          </cell>
          <cell r="G67">
            <v>11.506</v>
          </cell>
          <cell r="H67">
            <v>11.792999999999999</v>
          </cell>
          <cell r="I67">
            <v>12.090999999999999</v>
          </cell>
          <cell r="J67">
            <v>12.397</v>
          </cell>
          <cell r="K67">
            <v>12.71</v>
          </cell>
          <cell r="L67">
            <v>13.029</v>
          </cell>
          <cell r="M67">
            <v>13.353999999999999</v>
          </cell>
          <cell r="N67">
            <v>13.686</v>
          </cell>
          <cell r="O67">
            <v>14.026999999999999</v>
          </cell>
          <cell r="P67">
            <v>14.377000000000001</v>
          </cell>
          <cell r="Q67">
            <v>14.736000000000001</v>
          </cell>
          <cell r="R67">
            <v>15.105</v>
          </cell>
          <cell r="S67">
            <v>15.481999999999999</v>
          </cell>
          <cell r="T67">
            <v>15.87</v>
          </cell>
          <cell r="U67">
            <v>16.265999999999998</v>
          </cell>
          <cell r="V67">
            <v>16.672999999999998</v>
          </cell>
          <cell r="W67">
            <v>17.09</v>
          </cell>
          <cell r="X67">
            <v>2005</v>
          </cell>
        </row>
        <row r="68">
          <cell r="A68" t="str">
            <v>Guinea</v>
          </cell>
          <cell r="B68" t="str">
            <v>Population</v>
          </cell>
          <cell r="C68" t="str">
            <v>Persons</v>
          </cell>
          <cell r="D68" t="str">
            <v>Millions</v>
          </cell>
          <cell r="E68" t="str">
            <v>Source: National Statistical Office Latest actual data: 2009 Notes: Data prior to 1995 cannot be confirmed by national sources at this time. Primary domestic currency: Guinean francs Data last updated: 03/2012</v>
          </cell>
          <cell r="F68">
            <v>8.3840000000000003</v>
          </cell>
          <cell r="G68">
            <v>8.5449999999999999</v>
          </cell>
          <cell r="H68">
            <v>8.7059999999999995</v>
          </cell>
          <cell r="I68">
            <v>8.8699999999999992</v>
          </cell>
          <cell r="J68">
            <v>9.0410000000000004</v>
          </cell>
          <cell r="K68">
            <v>9.2210000000000001</v>
          </cell>
          <cell r="L68">
            <v>9.4120000000000008</v>
          </cell>
          <cell r="M68">
            <v>9.6150000000000002</v>
          </cell>
          <cell r="N68">
            <v>9.8330000000000002</v>
          </cell>
          <cell r="O68">
            <v>10.079000000000001</v>
          </cell>
          <cell r="P68">
            <v>10.331</v>
          </cell>
          <cell r="Q68">
            <v>10.589</v>
          </cell>
          <cell r="R68">
            <v>10.853999999999999</v>
          </cell>
          <cell r="S68">
            <v>11.125</v>
          </cell>
          <cell r="T68">
            <v>11.403</v>
          </cell>
          <cell r="U68">
            <v>11.688000000000001</v>
          </cell>
          <cell r="V68">
            <v>11.981</v>
          </cell>
          <cell r="W68">
            <v>12.28</v>
          </cell>
          <cell r="X68">
            <v>2009</v>
          </cell>
        </row>
        <row r="69">
          <cell r="A69" t="str">
            <v>Guinea-Bissau</v>
          </cell>
          <cell r="B69" t="str">
            <v>Population</v>
          </cell>
          <cell r="C69" t="str">
            <v>Persons</v>
          </cell>
          <cell r="D69" t="str">
            <v>Millions</v>
          </cell>
          <cell r="E69" t="str">
            <v>Source: World Bank. Human Development Indicators. Latest actual data: 2004 Primary domestic currency: CFA francs Data last updated: 04/2012</v>
          </cell>
          <cell r="F69">
            <v>1.304</v>
          </cell>
          <cell r="G69">
            <v>1.335</v>
          </cell>
          <cell r="H69">
            <v>1.369</v>
          </cell>
          <cell r="I69">
            <v>1.403</v>
          </cell>
          <cell r="J69">
            <v>1.4379999999999999</v>
          </cell>
          <cell r="K69">
            <v>1.4730000000000001</v>
          </cell>
          <cell r="L69">
            <v>1.5069999999999999</v>
          </cell>
          <cell r="M69">
            <v>1.5409999999999999</v>
          </cell>
          <cell r="N69">
            <v>1.575</v>
          </cell>
          <cell r="O69">
            <v>1.611</v>
          </cell>
          <cell r="P69">
            <v>1.6459999999999999</v>
          </cell>
          <cell r="Q69">
            <v>1.6830000000000001</v>
          </cell>
          <cell r="R69">
            <v>1.72</v>
          </cell>
          <cell r="S69">
            <v>1.758</v>
          </cell>
          <cell r="T69">
            <v>1.7969999999999999</v>
          </cell>
          <cell r="U69">
            <v>1.837</v>
          </cell>
          <cell r="V69">
            <v>1.8779999999999999</v>
          </cell>
          <cell r="W69">
            <v>1.919</v>
          </cell>
          <cell r="X69">
            <v>2004</v>
          </cell>
        </row>
        <row r="70">
          <cell r="A70" t="str">
            <v>Guyana</v>
          </cell>
          <cell r="B70" t="str">
            <v>Population</v>
          </cell>
          <cell r="C70" t="str">
            <v>Persons</v>
          </cell>
          <cell r="D70" t="str">
            <v>Millions</v>
          </cell>
          <cell r="E70" t="str">
            <v>Source: National Statistical Office Latest actual data: 2002 Primary domestic currency: Guyana dollars Data last updated: 02/2012</v>
          </cell>
          <cell r="F70">
            <v>0.74299999999999999</v>
          </cell>
          <cell r="G70">
            <v>0.74399999999999999</v>
          </cell>
          <cell r="H70">
            <v>0.751</v>
          </cell>
          <cell r="I70">
            <v>0.754</v>
          </cell>
          <cell r="J70">
            <v>0.75600000000000001</v>
          </cell>
          <cell r="K70">
            <v>0.75900000000000001</v>
          </cell>
          <cell r="L70">
            <v>0.76200000000000001</v>
          </cell>
          <cell r="M70">
            <v>0.76400000000000001</v>
          </cell>
          <cell r="N70">
            <v>0.76700000000000002</v>
          </cell>
          <cell r="O70">
            <v>0.77</v>
          </cell>
          <cell r="P70">
            <v>0.77200000000000002</v>
          </cell>
          <cell r="Q70">
            <v>0.77500000000000002</v>
          </cell>
          <cell r="R70">
            <v>0.77700000000000002</v>
          </cell>
          <cell r="S70">
            <v>0.77900000000000003</v>
          </cell>
          <cell r="T70">
            <v>0.78200000000000003</v>
          </cell>
          <cell r="U70">
            <v>0.78400000000000003</v>
          </cell>
          <cell r="V70">
            <v>0.78600000000000003</v>
          </cell>
          <cell r="W70">
            <v>0.78900000000000003</v>
          </cell>
          <cell r="X70">
            <v>2002</v>
          </cell>
        </row>
        <row r="71">
          <cell r="A71" t="str">
            <v>Haiti</v>
          </cell>
          <cell r="B71" t="str">
            <v>Population</v>
          </cell>
          <cell r="C71" t="str">
            <v>Persons</v>
          </cell>
          <cell r="D71" t="str">
            <v>Millions</v>
          </cell>
          <cell r="E71" t="str">
            <v>Source: IMF Staff Latest actual data: IMF staff estimates Primary domestic currency: Haitian gourdes Data last updated: 03/2012</v>
          </cell>
          <cell r="F71">
            <v>8.5760000000000005</v>
          </cell>
          <cell r="G71">
            <v>8.7149999999999999</v>
          </cell>
          <cell r="H71">
            <v>8.8559999999999999</v>
          </cell>
          <cell r="I71">
            <v>8.9990000000000006</v>
          </cell>
          <cell r="J71">
            <v>9.1440000000000001</v>
          </cell>
          <cell r="K71">
            <v>9.2919999999999998</v>
          </cell>
          <cell r="L71">
            <v>9.4450000000000003</v>
          </cell>
          <cell r="M71">
            <v>9.6020000000000003</v>
          </cell>
          <cell r="N71">
            <v>9.7620000000000005</v>
          </cell>
          <cell r="O71">
            <v>9.923</v>
          </cell>
          <cell r="P71">
            <v>9.8550000000000004</v>
          </cell>
          <cell r="Q71">
            <v>10.013</v>
          </cell>
          <cell r="R71">
            <v>10.163</v>
          </cell>
          <cell r="S71">
            <v>10.316000000000001</v>
          </cell>
          <cell r="T71">
            <v>10.47</v>
          </cell>
          <cell r="U71">
            <v>10.627000000000001</v>
          </cell>
          <cell r="V71">
            <v>10.776</v>
          </cell>
          <cell r="W71">
            <v>10.916</v>
          </cell>
          <cell r="X71">
            <v>0</v>
          </cell>
        </row>
        <row r="72">
          <cell r="A72" t="str">
            <v>Honduras</v>
          </cell>
          <cell r="B72" t="str">
            <v>Population</v>
          </cell>
          <cell r="C72" t="str">
            <v>Persons</v>
          </cell>
          <cell r="D72" t="str">
            <v>Millions</v>
          </cell>
          <cell r="E72" t="str">
            <v>Source: National Statistical Office Latest actual data: 2001 Primary domestic currency: Honduran lempiras Data last updated: 03/2012</v>
          </cell>
          <cell r="F72">
            <v>6.3689999999999998</v>
          </cell>
          <cell r="G72">
            <v>6.53</v>
          </cell>
          <cell r="H72">
            <v>6.6950000000000003</v>
          </cell>
          <cell r="I72">
            <v>6.8609999999999998</v>
          </cell>
          <cell r="J72">
            <v>7.0279999999999996</v>
          </cell>
          <cell r="K72">
            <v>7.1970000000000001</v>
          </cell>
          <cell r="L72">
            <v>7.367</v>
          </cell>
          <cell r="M72">
            <v>7.5369999999999999</v>
          </cell>
          <cell r="N72">
            <v>7.7069999999999999</v>
          </cell>
          <cell r="O72">
            <v>7.8769999999999998</v>
          </cell>
          <cell r="P72">
            <v>8.0459999999999994</v>
          </cell>
          <cell r="Q72">
            <v>8.2149999999999999</v>
          </cell>
          <cell r="R72">
            <v>8.3849999999999998</v>
          </cell>
          <cell r="S72">
            <v>8.5549999999999997</v>
          </cell>
          <cell r="T72">
            <v>8.7249999999999996</v>
          </cell>
          <cell r="U72">
            <v>8.8949999999999996</v>
          </cell>
          <cell r="V72">
            <v>9.0679999999999996</v>
          </cell>
          <cell r="W72">
            <v>9.2449999999999992</v>
          </cell>
          <cell r="X72">
            <v>2001</v>
          </cell>
        </row>
        <row r="73">
          <cell r="A73" t="str">
            <v>Hong Kong SAR</v>
          </cell>
          <cell r="B73" t="str">
            <v>Population</v>
          </cell>
          <cell r="C73" t="str">
            <v>Persons</v>
          </cell>
          <cell r="D73" t="str">
            <v>Millions</v>
          </cell>
          <cell r="E73" t="str">
            <v>Source: CEIC Latest actual data: 2010 Primary domestic currency: Hong Kong dollars Data last updated: 03/2012</v>
          </cell>
          <cell r="F73">
            <v>6.73</v>
          </cell>
          <cell r="G73">
            <v>6.726</v>
          </cell>
          <cell r="H73">
            <v>6.7640000000000002</v>
          </cell>
          <cell r="I73">
            <v>6.798</v>
          </cell>
          <cell r="J73">
            <v>6.8380000000000001</v>
          </cell>
          <cell r="K73">
            <v>6.9039999999999999</v>
          </cell>
          <cell r="L73">
            <v>6.9379999999999997</v>
          </cell>
          <cell r="M73">
            <v>6.9640000000000004</v>
          </cell>
          <cell r="N73">
            <v>7.0090000000000003</v>
          </cell>
          <cell r="O73">
            <v>7.0540000000000003</v>
          </cell>
          <cell r="P73">
            <v>7.1</v>
          </cell>
          <cell r="Q73">
            <v>7.1459999999999999</v>
          </cell>
          <cell r="R73">
            <v>7.1920000000000002</v>
          </cell>
          <cell r="S73">
            <v>7.2380000000000004</v>
          </cell>
          <cell r="T73">
            <v>7.2850000000000001</v>
          </cell>
          <cell r="U73">
            <v>7.3319999999999999</v>
          </cell>
          <cell r="V73">
            <v>7.38</v>
          </cell>
          <cell r="W73">
            <v>7.4269999999999996</v>
          </cell>
          <cell r="X73">
            <v>2010</v>
          </cell>
        </row>
        <row r="74">
          <cell r="A74" t="str">
            <v>Hungary</v>
          </cell>
          <cell r="B74" t="str">
            <v>Population</v>
          </cell>
          <cell r="C74" t="str">
            <v>Persons</v>
          </cell>
          <cell r="D74" t="str">
            <v>Millions</v>
          </cell>
          <cell r="E74" t="str">
            <v>Source: National Statistical Office. Hungarian Central Statistical Office (HCSO) Latest actual data: 2011. The HCSO updated population data in February 2012. Primary domestic currency: Hungarian forint Data last updated: 03/2012</v>
          </cell>
          <cell r="F74">
            <v>10.222</v>
          </cell>
          <cell r="G74">
            <v>10.199999999999999</v>
          </cell>
          <cell r="H74">
            <v>10.175000000000001</v>
          </cell>
          <cell r="I74">
            <v>10.141999999999999</v>
          </cell>
          <cell r="J74">
            <v>10.117000000000001</v>
          </cell>
          <cell r="K74">
            <v>10.098000000000001</v>
          </cell>
          <cell r="L74">
            <v>10.077</v>
          </cell>
          <cell r="M74">
            <v>10.066000000000001</v>
          </cell>
          <cell r="N74">
            <v>10.045</v>
          </cell>
          <cell r="O74">
            <v>10.031000000000001</v>
          </cell>
          <cell r="P74">
            <v>10.013999999999999</v>
          </cell>
          <cell r="Q74">
            <v>9.9860000000000007</v>
          </cell>
          <cell r="R74">
            <v>9.9619999999999997</v>
          </cell>
          <cell r="S74">
            <v>9.9420000000000002</v>
          </cell>
          <cell r="T74">
            <v>9.9220000000000006</v>
          </cell>
          <cell r="U74">
            <v>9.9019999999999992</v>
          </cell>
          <cell r="V74">
            <v>9.8829999999999991</v>
          </cell>
          <cell r="W74">
            <v>9.8629999999999995</v>
          </cell>
          <cell r="X74">
            <v>2011</v>
          </cell>
        </row>
        <row r="75">
          <cell r="A75" t="str">
            <v>Iceland</v>
          </cell>
          <cell r="B75" t="str">
            <v>Population</v>
          </cell>
          <cell r="C75" t="str">
            <v>Persons</v>
          </cell>
          <cell r="D75" t="str">
            <v>Millions</v>
          </cell>
          <cell r="E75" t="str">
            <v>Source: National Statistical Office Latest actual data: 2011 Primary domestic currency: Icelandic krónur Data last updated: 03/2012</v>
          </cell>
          <cell r="F75">
            <v>0.28299999999999997</v>
          </cell>
          <cell r="G75">
            <v>0.28699999999999998</v>
          </cell>
          <cell r="H75">
            <v>0.28799999999999998</v>
          </cell>
          <cell r="I75">
            <v>0.29099999999999998</v>
          </cell>
          <cell r="J75">
            <v>0.29399999999999998</v>
          </cell>
          <cell r="K75">
            <v>0.3</v>
          </cell>
          <cell r="L75">
            <v>0.308</v>
          </cell>
          <cell r="M75">
            <v>0.313</v>
          </cell>
          <cell r="N75">
            <v>0.316</v>
          </cell>
          <cell r="O75">
            <v>0.31900000000000001</v>
          </cell>
          <cell r="P75">
            <v>0.32300000000000001</v>
          </cell>
          <cell r="Q75">
            <v>0.32600000000000001</v>
          </cell>
          <cell r="R75">
            <v>0.32900000000000001</v>
          </cell>
          <cell r="S75">
            <v>0.33300000000000002</v>
          </cell>
          <cell r="T75">
            <v>0.33400000000000002</v>
          </cell>
          <cell r="U75">
            <v>0.33500000000000002</v>
          </cell>
          <cell r="V75">
            <v>0.33600000000000002</v>
          </cell>
          <cell r="W75">
            <v>0.33800000000000002</v>
          </cell>
          <cell r="X75">
            <v>2011</v>
          </cell>
        </row>
        <row r="76">
          <cell r="A76" t="str">
            <v>India</v>
          </cell>
          <cell r="B76" t="str">
            <v>Population</v>
          </cell>
          <cell r="C76" t="str">
            <v>Persons</v>
          </cell>
          <cell r="D76" t="str">
            <v>Millions</v>
          </cell>
          <cell r="E76" t="str">
            <v>Source: Haver, IMF staff converted fiscal-year data to calendar years by taking 3/4 data of  year t and 1/4 data of year t+1 as data for calendar year t. Latest actual data: 2010 Primary domestic currency: Indian rupees Data last updated: 03/2012</v>
          </cell>
          <cell r="F76">
            <v>1024.25</v>
          </cell>
          <cell r="G76">
            <v>1044</v>
          </cell>
          <cell r="H76">
            <v>1060</v>
          </cell>
          <cell r="I76">
            <v>1076.25</v>
          </cell>
          <cell r="J76">
            <v>1093.25</v>
          </cell>
          <cell r="K76">
            <v>1110</v>
          </cell>
          <cell r="L76">
            <v>1126</v>
          </cell>
          <cell r="M76">
            <v>1142</v>
          </cell>
          <cell r="N76">
            <v>1158</v>
          </cell>
          <cell r="O76">
            <v>1174</v>
          </cell>
          <cell r="P76">
            <v>1190.5239999999999</v>
          </cell>
          <cell r="Q76">
            <v>1206.9169999999999</v>
          </cell>
          <cell r="R76">
            <v>1223.17</v>
          </cell>
          <cell r="S76">
            <v>1239.261</v>
          </cell>
          <cell r="T76">
            <v>1255.5650000000001</v>
          </cell>
          <cell r="U76">
            <v>1272.0830000000001</v>
          </cell>
          <cell r="V76">
            <v>1288.818</v>
          </cell>
          <cell r="W76">
            <v>1305.7739999999999</v>
          </cell>
          <cell r="X76">
            <v>2010</v>
          </cell>
        </row>
        <row r="77">
          <cell r="A77" t="str">
            <v>Indonesia</v>
          </cell>
          <cell r="B77" t="str">
            <v>Population</v>
          </cell>
          <cell r="C77" t="str">
            <v>Persons</v>
          </cell>
          <cell r="D77" t="str">
            <v>Millions</v>
          </cell>
          <cell r="E77" t="str">
            <v>Source: CEIC Latest actual data: 2011 Primary domestic currency: Indonesian rupiah Data last updated: 03/2012</v>
          </cell>
          <cell r="F77">
            <v>206.26499999999999</v>
          </cell>
          <cell r="G77">
            <v>209.20599999999999</v>
          </cell>
          <cell r="H77">
            <v>212.19</v>
          </cell>
          <cell r="I77">
            <v>215.21600000000001</v>
          </cell>
          <cell r="J77">
            <v>218.285</v>
          </cell>
          <cell r="K77">
            <v>221.398</v>
          </cell>
          <cell r="L77">
            <v>224.55500000000001</v>
          </cell>
          <cell r="M77">
            <v>227.75800000000001</v>
          </cell>
          <cell r="N77">
            <v>231.006</v>
          </cell>
          <cell r="O77">
            <v>234.3</v>
          </cell>
          <cell r="P77">
            <v>237.64099999999999</v>
          </cell>
          <cell r="Q77">
            <v>241.03</v>
          </cell>
          <cell r="R77">
            <v>244.46799999999999</v>
          </cell>
          <cell r="S77">
            <v>247.95400000000001</v>
          </cell>
          <cell r="T77">
            <v>251.49</v>
          </cell>
          <cell r="U77">
            <v>255.077</v>
          </cell>
          <cell r="V77">
            <v>258.714</v>
          </cell>
          <cell r="W77">
            <v>262.404</v>
          </cell>
          <cell r="X77">
            <v>2011</v>
          </cell>
        </row>
        <row r="78">
          <cell r="A78" t="str">
            <v>Iran</v>
          </cell>
          <cell r="B78" t="str">
            <v>Population</v>
          </cell>
          <cell r="C78" t="str">
            <v>Persons</v>
          </cell>
          <cell r="D78" t="str">
            <v>Millions</v>
          </cell>
          <cell r="E78" t="str">
            <v>Source: National Statistical Office Latest actual data: 2010 Primary domestic currency: Iranian rials Data last updated: 03/2012</v>
          </cell>
          <cell r="F78">
            <v>63.862000000000002</v>
          </cell>
          <cell r="G78">
            <v>64.584000000000003</v>
          </cell>
          <cell r="H78">
            <v>65.656999999999996</v>
          </cell>
          <cell r="I78">
            <v>67.314999999999998</v>
          </cell>
          <cell r="J78">
            <v>68.344999999999999</v>
          </cell>
          <cell r="K78">
            <v>69.39</v>
          </cell>
          <cell r="L78">
            <v>70.495999999999995</v>
          </cell>
          <cell r="M78">
            <v>71.531999999999996</v>
          </cell>
          <cell r="N78">
            <v>72.584000000000003</v>
          </cell>
          <cell r="O78">
            <v>73.650999999999996</v>
          </cell>
          <cell r="P78">
            <v>74.733000000000004</v>
          </cell>
          <cell r="Q78">
            <v>75.858999999999995</v>
          </cell>
          <cell r="R78">
            <v>77.001999999999995</v>
          </cell>
          <cell r="S78">
            <v>78.162000000000006</v>
          </cell>
          <cell r="T78">
            <v>79.34</v>
          </cell>
          <cell r="U78">
            <v>80.534999999999997</v>
          </cell>
          <cell r="V78">
            <v>81.748000000000005</v>
          </cell>
          <cell r="W78">
            <v>82.98</v>
          </cell>
          <cell r="X78">
            <v>2010</v>
          </cell>
        </row>
        <row r="79">
          <cell r="A79" t="str">
            <v>Iraq</v>
          </cell>
          <cell r="B79" t="str">
            <v>Population</v>
          </cell>
          <cell r="C79" t="str">
            <v>Persons</v>
          </cell>
          <cell r="D79" t="str">
            <v>Millions</v>
          </cell>
          <cell r="E79" t="str">
            <v>Source: National Statistical Office Latest actual data: 2004 Primary domestic currency: Iraqi Dinar (ID) Data last updated: 03/2012</v>
          </cell>
          <cell r="F79" t="str">
            <v>n/a</v>
          </cell>
          <cell r="G79" t="str">
            <v>n/a</v>
          </cell>
          <cell r="H79" t="str">
            <v>n/a</v>
          </cell>
          <cell r="I79" t="str">
            <v>n/a</v>
          </cell>
          <cell r="J79" t="str">
            <v>n/a</v>
          </cell>
          <cell r="K79">
            <v>27.913</v>
          </cell>
          <cell r="L79">
            <v>28.75</v>
          </cell>
          <cell r="M79">
            <v>29.584</v>
          </cell>
          <cell r="N79">
            <v>30.413</v>
          </cell>
          <cell r="O79">
            <v>31.234000000000002</v>
          </cell>
          <cell r="P79">
            <v>32.045999999999999</v>
          </cell>
          <cell r="Q79">
            <v>32.847000000000001</v>
          </cell>
          <cell r="R79">
            <v>33.634999999999998</v>
          </cell>
          <cell r="S79">
            <v>34.408999999999999</v>
          </cell>
          <cell r="T79">
            <v>35.165999999999997</v>
          </cell>
          <cell r="U79">
            <v>35.904000000000003</v>
          </cell>
          <cell r="V79">
            <v>36.622</v>
          </cell>
          <cell r="W79">
            <v>37.317999999999998</v>
          </cell>
          <cell r="X79">
            <v>2004</v>
          </cell>
        </row>
        <row r="80">
          <cell r="A80" t="str">
            <v>Ireland</v>
          </cell>
          <cell r="B80" t="str">
            <v>Population</v>
          </cell>
          <cell r="C80" t="str">
            <v>Persons</v>
          </cell>
          <cell r="D80" t="str">
            <v>Millions</v>
          </cell>
          <cell r="E80" t="str">
            <v>Source: National Statistical Office. Central Statistical Office of Ireland (CSO). Latest actual data: 2011 Primary domestic currency: Euros Data last updated: 04/2012</v>
          </cell>
          <cell r="F80">
            <v>3.79</v>
          </cell>
          <cell r="G80">
            <v>3.847</v>
          </cell>
          <cell r="H80">
            <v>3.9169999999999998</v>
          </cell>
          <cell r="I80">
            <v>3.98</v>
          </cell>
          <cell r="J80">
            <v>4.0449999999999999</v>
          </cell>
          <cell r="K80">
            <v>4.1340000000000003</v>
          </cell>
          <cell r="L80">
            <v>4.24</v>
          </cell>
          <cell r="M80">
            <v>4.3390000000000004</v>
          </cell>
          <cell r="N80">
            <v>4.4219999999999997</v>
          </cell>
          <cell r="O80">
            <v>4.4589999999999996</v>
          </cell>
          <cell r="P80">
            <v>4.4710000000000001</v>
          </cell>
          <cell r="Q80">
            <v>4.5810000000000004</v>
          </cell>
          <cell r="R80">
            <v>4.5709999999999997</v>
          </cell>
          <cell r="S80">
            <v>4.5279999999999996</v>
          </cell>
          <cell r="T80">
            <v>4.4950000000000001</v>
          </cell>
          <cell r="U80">
            <v>4.4640000000000004</v>
          </cell>
          <cell r="V80">
            <v>4.4459999999999997</v>
          </cell>
          <cell r="W80">
            <v>4.4279999999999999</v>
          </cell>
          <cell r="X80">
            <v>2011</v>
          </cell>
        </row>
        <row r="81">
          <cell r="A81" t="str">
            <v>Israel</v>
          </cell>
          <cell r="B81" t="str">
            <v>Population</v>
          </cell>
          <cell r="C81" t="str">
            <v>Persons</v>
          </cell>
          <cell r="D81" t="str">
            <v>Millions</v>
          </cell>
          <cell r="E81" t="str">
            <v>Source: IFS - International Finance Statistics Latest actual data: 2010 Primary domestic currency: Israeli new sheqalim Data last updated: 03/2012</v>
          </cell>
          <cell r="F81">
            <v>6.0839999999999996</v>
          </cell>
          <cell r="G81">
            <v>6.2110000000000003</v>
          </cell>
          <cell r="H81">
            <v>6.3339999999999996</v>
          </cell>
          <cell r="I81">
            <v>6.4539999999999997</v>
          </cell>
          <cell r="J81">
            <v>6.5730000000000004</v>
          </cell>
          <cell r="K81">
            <v>6.6920000000000002</v>
          </cell>
          <cell r="L81">
            <v>6.8109999999999999</v>
          </cell>
          <cell r="M81">
            <v>6.9610000000000003</v>
          </cell>
          <cell r="N81">
            <v>7.1139999999999999</v>
          </cell>
          <cell r="O81">
            <v>7.27</v>
          </cell>
          <cell r="P81">
            <v>7.43</v>
          </cell>
          <cell r="Q81">
            <v>7.5940000000000003</v>
          </cell>
          <cell r="R81">
            <v>7.7610000000000001</v>
          </cell>
          <cell r="S81">
            <v>7.9320000000000004</v>
          </cell>
          <cell r="T81">
            <v>8.1059999999999999</v>
          </cell>
          <cell r="U81">
            <v>8.2850000000000001</v>
          </cell>
          <cell r="V81">
            <v>8.4670000000000005</v>
          </cell>
          <cell r="W81">
            <v>8.6530000000000005</v>
          </cell>
          <cell r="X81">
            <v>2010</v>
          </cell>
        </row>
        <row r="82">
          <cell r="A82" t="str">
            <v>Italy</v>
          </cell>
          <cell r="B82" t="str">
            <v>Population</v>
          </cell>
          <cell r="C82" t="str">
            <v>Persons</v>
          </cell>
          <cell r="D82" t="str">
            <v>Millions</v>
          </cell>
          <cell r="E82" t="str">
            <v>Source: National Statistical Office Latest actual data: 2010 Primary domestic currency: Euros Data last updated: 03/2012</v>
          </cell>
          <cell r="F82">
            <v>56.923999999999999</v>
          </cell>
          <cell r="G82">
            <v>56.960999999999999</v>
          </cell>
          <cell r="H82">
            <v>56.994</v>
          </cell>
          <cell r="I82">
            <v>57.320999999999998</v>
          </cell>
          <cell r="J82">
            <v>57.887999999999998</v>
          </cell>
          <cell r="K82">
            <v>58.462000000000003</v>
          </cell>
          <cell r="L82">
            <v>58.752000000000002</v>
          </cell>
          <cell r="M82">
            <v>59.131</v>
          </cell>
          <cell r="N82">
            <v>59.619</v>
          </cell>
          <cell r="O82">
            <v>60.045000000000002</v>
          </cell>
          <cell r="P82">
            <v>60.34</v>
          </cell>
          <cell r="Q82">
            <v>60.625999999999998</v>
          </cell>
          <cell r="R82">
            <v>60.896000000000001</v>
          </cell>
          <cell r="S82">
            <v>61.148000000000003</v>
          </cell>
          <cell r="T82">
            <v>61.383000000000003</v>
          </cell>
          <cell r="U82">
            <v>61.6</v>
          </cell>
          <cell r="V82">
            <v>61.8</v>
          </cell>
          <cell r="W82">
            <v>61.981999999999999</v>
          </cell>
          <cell r="X82">
            <v>2010</v>
          </cell>
        </row>
        <row r="83">
          <cell r="A83" t="str">
            <v>Jamaica</v>
          </cell>
          <cell r="B83" t="str">
            <v>Population</v>
          </cell>
          <cell r="C83" t="str">
            <v>Persons</v>
          </cell>
          <cell r="D83" t="str">
            <v>Millions</v>
          </cell>
          <cell r="E83" t="str">
            <v>Source: National Statistical Office Latest actual data: 2010 Primary domestic currency: Jamaica dollars Data last updated: 04/2012</v>
          </cell>
          <cell r="F83">
            <v>2.5680000000000001</v>
          </cell>
          <cell r="G83">
            <v>2.589</v>
          </cell>
          <cell r="H83">
            <v>2.61</v>
          </cell>
          <cell r="I83">
            <v>2.6309999999999998</v>
          </cell>
          <cell r="J83">
            <v>2.65</v>
          </cell>
          <cell r="K83">
            <v>2.6680000000000001</v>
          </cell>
          <cell r="L83">
            <v>2.6829999999999998</v>
          </cell>
          <cell r="M83">
            <v>2.6960000000000002</v>
          </cell>
          <cell r="N83">
            <v>2.7080000000000002</v>
          </cell>
          <cell r="O83">
            <v>2.7189999999999999</v>
          </cell>
          <cell r="P83">
            <v>2.73</v>
          </cell>
          <cell r="Q83">
            <v>2.7410000000000001</v>
          </cell>
          <cell r="R83">
            <v>2.7519999999999998</v>
          </cell>
          <cell r="S83">
            <v>2.7629999999999999</v>
          </cell>
          <cell r="T83">
            <v>2.774</v>
          </cell>
          <cell r="U83">
            <v>2.786</v>
          </cell>
          <cell r="V83">
            <v>2.7970000000000002</v>
          </cell>
          <cell r="W83">
            <v>2.8079999999999998</v>
          </cell>
          <cell r="X83">
            <v>2010</v>
          </cell>
        </row>
        <row r="84">
          <cell r="A84" t="str">
            <v>Japan</v>
          </cell>
          <cell r="B84" t="str">
            <v>Population</v>
          </cell>
          <cell r="C84" t="str">
            <v>Persons</v>
          </cell>
          <cell r="D84" t="str">
            <v>Millions</v>
          </cell>
          <cell r="E84" t="str">
            <v>Source: Global Insight and Nomura database. Latest actual data: 2011. Actual surveys are taken every 5 years with the latest one being in 2010. Primary domestic currency: Japanese yen Data last updated: 03/2012</v>
          </cell>
          <cell r="F84">
            <v>126.831</v>
          </cell>
          <cell r="G84">
            <v>127.13200000000001</v>
          </cell>
          <cell r="H84">
            <v>127.4</v>
          </cell>
          <cell r="I84">
            <v>127.634</v>
          </cell>
          <cell r="J84">
            <v>127.73399999999999</v>
          </cell>
          <cell r="K84">
            <v>127.752</v>
          </cell>
          <cell r="L84">
            <v>127.746</v>
          </cell>
          <cell r="M84">
            <v>127.75700000000001</v>
          </cell>
          <cell r="N84">
            <v>127.69199999999999</v>
          </cell>
          <cell r="O84">
            <v>127.551</v>
          </cell>
          <cell r="P84">
            <v>127.59399999999999</v>
          </cell>
          <cell r="Q84">
            <v>127.819</v>
          </cell>
          <cell r="R84">
            <v>127.32899999999999</v>
          </cell>
          <cell r="S84">
            <v>126.71899999999999</v>
          </cell>
          <cell r="T84">
            <v>126.17</v>
          </cell>
          <cell r="U84">
            <v>125.681</v>
          </cell>
          <cell r="V84">
            <v>125.10299999999999</v>
          </cell>
          <cell r="W84">
            <v>124.54300000000001</v>
          </cell>
          <cell r="X84">
            <v>2011</v>
          </cell>
        </row>
        <row r="85">
          <cell r="A85" t="str">
            <v>Jordan</v>
          </cell>
          <cell r="B85" t="str">
            <v>Population</v>
          </cell>
          <cell r="C85" t="str">
            <v>Persons</v>
          </cell>
          <cell r="D85" t="str">
            <v>Millions</v>
          </cell>
          <cell r="E85" t="str">
            <v>Source: National Statistical Office Latest actual data: 2009 Primary domestic currency: Jordanian dinars Data last updated: 03/2012</v>
          </cell>
          <cell r="F85">
            <v>4.8570000000000002</v>
          </cell>
          <cell r="G85">
            <v>4.9779999999999998</v>
          </cell>
          <cell r="H85">
            <v>5.0979999999999999</v>
          </cell>
          <cell r="I85">
            <v>5.23</v>
          </cell>
          <cell r="J85">
            <v>5.35</v>
          </cell>
          <cell r="K85">
            <v>5.4729999999999999</v>
          </cell>
          <cell r="L85">
            <v>5.6</v>
          </cell>
          <cell r="M85">
            <v>5.7229999999999999</v>
          </cell>
          <cell r="N85">
            <v>5.85</v>
          </cell>
          <cell r="O85">
            <v>5.98</v>
          </cell>
          <cell r="P85">
            <v>6.1130000000000004</v>
          </cell>
          <cell r="Q85">
            <v>6.2530000000000001</v>
          </cell>
          <cell r="R85">
            <v>6.3970000000000002</v>
          </cell>
          <cell r="S85">
            <v>6.5439999999999996</v>
          </cell>
          <cell r="T85">
            <v>6.694</v>
          </cell>
          <cell r="U85">
            <v>6.8479999999999999</v>
          </cell>
          <cell r="V85">
            <v>7.0049999999999999</v>
          </cell>
          <cell r="W85">
            <v>7.1660000000000004</v>
          </cell>
          <cell r="X85">
            <v>2009</v>
          </cell>
        </row>
        <row r="86">
          <cell r="A86" t="str">
            <v>Kazakhstan</v>
          </cell>
          <cell r="B86" t="str">
            <v>Population</v>
          </cell>
          <cell r="C86" t="str">
            <v>Persons</v>
          </cell>
          <cell r="D86" t="str">
            <v>Millions</v>
          </cell>
          <cell r="E86" t="str">
            <v>Source: National Statistical Office Latest actual data: 2011 Notes: Data prior to 1996 cannot be confirmed by national sources at this time. Primary domestic currency: Kazakhstani tenge Data last updated: 03/2012</v>
          </cell>
          <cell r="F86">
            <v>14.866</v>
          </cell>
          <cell r="G86">
            <v>14.851000000000001</v>
          </cell>
          <cell r="H86">
            <v>14.867000000000001</v>
          </cell>
          <cell r="I86">
            <v>14.951000000000001</v>
          </cell>
          <cell r="J86">
            <v>15.074999999999999</v>
          </cell>
          <cell r="K86">
            <v>15.218999999999999</v>
          </cell>
          <cell r="L86">
            <v>15.395</v>
          </cell>
          <cell r="M86">
            <v>15.566000000000001</v>
          </cell>
          <cell r="N86">
            <v>15.778</v>
          </cell>
          <cell r="O86">
            <v>16.198</v>
          </cell>
          <cell r="P86">
            <v>16.434000000000001</v>
          </cell>
          <cell r="Q86">
            <v>16.673999999999999</v>
          </cell>
          <cell r="R86">
            <v>16.690999999999999</v>
          </cell>
          <cell r="S86">
            <v>16.707000000000001</v>
          </cell>
          <cell r="T86">
            <v>16.724</v>
          </cell>
          <cell r="U86">
            <v>16.741</v>
          </cell>
          <cell r="V86">
            <v>16.757999999999999</v>
          </cell>
          <cell r="W86">
            <v>16.774000000000001</v>
          </cell>
          <cell r="X86">
            <v>2011</v>
          </cell>
        </row>
        <row r="87">
          <cell r="A87" t="str">
            <v>Kenya</v>
          </cell>
          <cell r="B87" t="str">
            <v>Population</v>
          </cell>
          <cell r="C87" t="str">
            <v>Persons</v>
          </cell>
          <cell r="D87" t="str">
            <v>Millions</v>
          </cell>
          <cell r="E87" t="str">
            <v>Source: National Statistical Office Latest actual data: 2010 Primary domestic currency: Kenya shillings Data last updated: 03/2012</v>
          </cell>
          <cell r="F87">
            <v>30.856000000000002</v>
          </cell>
          <cell r="G87">
            <v>31.64</v>
          </cell>
          <cell r="H87">
            <v>32.308999999999997</v>
          </cell>
          <cell r="I87">
            <v>32.972999999999999</v>
          </cell>
          <cell r="J87">
            <v>33.631999999999998</v>
          </cell>
          <cell r="K87">
            <v>34.284999999999997</v>
          </cell>
          <cell r="L87">
            <v>35.316000000000003</v>
          </cell>
          <cell r="M87">
            <v>36.378999999999998</v>
          </cell>
          <cell r="N87">
            <v>37.472999999999999</v>
          </cell>
          <cell r="O87">
            <v>38.6</v>
          </cell>
          <cell r="P87">
            <v>39.741999999999997</v>
          </cell>
          <cell r="Q87">
            <v>40.909999999999997</v>
          </cell>
          <cell r="R87">
            <v>42.103999999999999</v>
          </cell>
          <cell r="S87">
            <v>43.323999999999998</v>
          </cell>
          <cell r="T87">
            <v>44.572000000000003</v>
          </cell>
          <cell r="U87">
            <v>45.845999999999997</v>
          </cell>
          <cell r="V87">
            <v>47.146999999999998</v>
          </cell>
          <cell r="W87">
            <v>48.475999999999999</v>
          </cell>
          <cell r="X87">
            <v>2010</v>
          </cell>
        </row>
        <row r="88">
          <cell r="A88" t="str">
            <v>Kiribati</v>
          </cell>
          <cell r="B88" t="str">
            <v>Population</v>
          </cell>
          <cell r="C88" t="str">
            <v>Persons</v>
          </cell>
          <cell r="D88" t="str">
            <v>Millions</v>
          </cell>
          <cell r="E88" t="str">
            <v>Source: National Statistical Office Latest actual data: 2009 Primary domestic currency: Australian dollars Data last updated: 02/2012</v>
          </cell>
          <cell r="F88">
            <v>8.4000000000000005E-2</v>
          </cell>
          <cell r="G88">
            <v>8.5999999999999993E-2</v>
          </cell>
          <cell r="H88">
            <v>8.6999999999999994E-2</v>
          </cell>
          <cell r="I88">
            <v>8.8999999999999996E-2</v>
          </cell>
          <cell r="J88">
            <v>0.09</v>
          </cell>
          <cell r="K88">
            <v>9.2999999999999999E-2</v>
          </cell>
          <cell r="L88">
            <v>9.4E-2</v>
          </cell>
          <cell r="M88">
            <v>9.6000000000000002E-2</v>
          </cell>
          <cell r="N88">
            <v>9.8000000000000004E-2</v>
          </cell>
          <cell r="O88">
            <v>0.10100000000000001</v>
          </cell>
          <cell r="P88">
            <v>0.10299999999999999</v>
          </cell>
          <cell r="Q88">
            <v>0.105</v>
          </cell>
          <cell r="R88">
            <v>0.106</v>
          </cell>
          <cell r="S88">
            <v>0.108</v>
          </cell>
          <cell r="T88">
            <v>0.11</v>
          </cell>
          <cell r="U88">
            <v>0.112</v>
          </cell>
          <cell r="V88">
            <v>0.113</v>
          </cell>
          <cell r="W88">
            <v>0.115</v>
          </cell>
          <cell r="X88">
            <v>2009</v>
          </cell>
        </row>
        <row r="89">
          <cell r="A89" t="str">
            <v>Korea</v>
          </cell>
          <cell r="B89" t="str">
            <v>Population</v>
          </cell>
          <cell r="C89" t="str">
            <v>Persons</v>
          </cell>
          <cell r="D89" t="str">
            <v>Millions</v>
          </cell>
          <cell r="E89" t="str">
            <v>Source: CEIC Latest actual data: 2010 Primary domestic currency: Korean won Data last updated: 04/2012</v>
          </cell>
          <cell r="F89">
            <v>47.008000000000003</v>
          </cell>
          <cell r="G89">
            <v>47.356999999999999</v>
          </cell>
          <cell r="H89">
            <v>47.622</v>
          </cell>
          <cell r="I89">
            <v>47.859000000000002</v>
          </cell>
          <cell r="J89">
            <v>48.039000000000001</v>
          </cell>
          <cell r="K89">
            <v>48.137999999999998</v>
          </cell>
          <cell r="L89">
            <v>48.296999999999997</v>
          </cell>
          <cell r="M89">
            <v>48.456000000000003</v>
          </cell>
          <cell r="N89">
            <v>48.606999999999999</v>
          </cell>
          <cell r="O89">
            <v>48.747</v>
          </cell>
          <cell r="P89">
            <v>48.875999999999998</v>
          </cell>
          <cell r="Q89">
            <v>49.006</v>
          </cell>
          <cell r="R89">
            <v>49.136000000000003</v>
          </cell>
          <cell r="S89">
            <v>49.265999999999998</v>
          </cell>
          <cell r="T89">
            <v>49.396999999999998</v>
          </cell>
          <cell r="U89">
            <v>49.527999999999999</v>
          </cell>
          <cell r="V89">
            <v>49.658999999999999</v>
          </cell>
          <cell r="W89">
            <v>49.790999999999997</v>
          </cell>
          <cell r="X89">
            <v>2010</v>
          </cell>
        </row>
        <row r="90">
          <cell r="A90" t="str">
            <v>Kosovo</v>
          </cell>
          <cell r="B90" t="str">
            <v>Population</v>
          </cell>
          <cell r="C90" t="str">
            <v>Persons</v>
          </cell>
          <cell r="D90" t="str">
            <v>Millions</v>
          </cell>
        </row>
        <row r="91">
          <cell r="A91" t="str">
            <v>Kuwait</v>
          </cell>
          <cell r="B91" t="str">
            <v>Population</v>
          </cell>
          <cell r="C91" t="str">
            <v>Persons</v>
          </cell>
          <cell r="D91" t="str">
            <v>Millions</v>
          </cell>
          <cell r="E91" t="str">
            <v>Source: Ministry of Planning, Central Statistical Office, and Civil Information Authority Latest actual data: 2010 Primary domestic currency: Kuwaiti dinars Data last updated: 03/2012</v>
          </cell>
          <cell r="F91">
            <v>2.2170000000000001</v>
          </cell>
          <cell r="G91">
            <v>2.3090000000000002</v>
          </cell>
          <cell r="H91">
            <v>2.42</v>
          </cell>
          <cell r="I91">
            <v>2.5470000000000002</v>
          </cell>
          <cell r="J91">
            <v>2.754</v>
          </cell>
          <cell r="K91">
            <v>2.9910000000000001</v>
          </cell>
          <cell r="L91">
            <v>3.1829999999999998</v>
          </cell>
          <cell r="M91">
            <v>3.4</v>
          </cell>
          <cell r="N91">
            <v>3.4420000000000002</v>
          </cell>
          <cell r="O91">
            <v>3.4849999999999999</v>
          </cell>
          <cell r="P91">
            <v>3.5819999999999999</v>
          </cell>
          <cell r="Q91">
            <v>3.6819999999999999</v>
          </cell>
          <cell r="R91">
            <v>3.7850000000000001</v>
          </cell>
          <cell r="S91">
            <v>3.89</v>
          </cell>
          <cell r="T91">
            <v>3.9990000000000001</v>
          </cell>
          <cell r="U91">
            <v>4.1100000000000003</v>
          </cell>
          <cell r="V91">
            <v>4.2249999999999996</v>
          </cell>
          <cell r="W91">
            <v>4.3419999999999996</v>
          </cell>
          <cell r="X91">
            <v>2010</v>
          </cell>
        </row>
        <row r="92">
          <cell r="A92" t="str">
            <v>Kyrgyz Republic</v>
          </cell>
          <cell r="B92" t="str">
            <v>Population</v>
          </cell>
          <cell r="C92" t="str">
            <v>Persons</v>
          </cell>
          <cell r="D92" t="str">
            <v>Millions</v>
          </cell>
          <cell r="E92" t="str">
            <v>Source: National Statistical Office Latest actual data: 2010 Primary domestic currency: Kyrgyz som Data last updated: 03/2012</v>
          </cell>
          <cell r="F92">
            <v>4.9219999999999997</v>
          </cell>
          <cell r="G92">
            <v>4.968</v>
          </cell>
          <cell r="H92">
            <v>5.0129999999999999</v>
          </cell>
          <cell r="I92">
            <v>5.0730000000000004</v>
          </cell>
          <cell r="J92">
            <v>5.1360000000000001</v>
          </cell>
          <cell r="K92">
            <v>5.1890000000000001</v>
          </cell>
          <cell r="L92">
            <v>5.2480000000000002</v>
          </cell>
          <cell r="M92">
            <v>5.2889999999999997</v>
          </cell>
          <cell r="N92">
            <v>5.3479999999999999</v>
          </cell>
          <cell r="O92">
            <v>5.4180000000000001</v>
          </cell>
          <cell r="P92">
            <v>5.4779999999999998</v>
          </cell>
          <cell r="Q92">
            <v>5.532</v>
          </cell>
          <cell r="R92">
            <v>5.5880000000000001</v>
          </cell>
          <cell r="S92">
            <v>5.6440000000000001</v>
          </cell>
          <cell r="T92">
            <v>5.7</v>
          </cell>
          <cell r="U92">
            <v>5.7569999999999997</v>
          </cell>
          <cell r="V92">
            <v>5.8150000000000004</v>
          </cell>
          <cell r="W92">
            <v>5.8730000000000002</v>
          </cell>
          <cell r="X92">
            <v>2010</v>
          </cell>
        </row>
        <row r="93">
          <cell r="A93" t="str">
            <v>Lao PDR</v>
          </cell>
          <cell r="B93" t="str">
            <v>Population</v>
          </cell>
          <cell r="C93" t="str">
            <v>Persons</v>
          </cell>
          <cell r="D93" t="str">
            <v>Millions</v>
          </cell>
          <cell r="E93" t="str">
            <v>Source: IFS - International Finance Statistics Latest actual data: 2009 Primary domestic currency: Lao kip Data last updated: 01/2012</v>
          </cell>
          <cell r="F93">
            <v>5.4029999999999996</v>
          </cell>
          <cell r="G93">
            <v>5.5049999999999999</v>
          </cell>
          <cell r="H93">
            <v>5.5990000000000002</v>
          </cell>
          <cell r="I93">
            <v>5.69</v>
          </cell>
          <cell r="J93">
            <v>5.7830000000000004</v>
          </cell>
          <cell r="K93">
            <v>5.88</v>
          </cell>
          <cell r="L93">
            <v>5.9829999999999997</v>
          </cell>
          <cell r="M93">
            <v>6.0919999999999996</v>
          </cell>
          <cell r="N93">
            <v>6.2050000000000001</v>
          </cell>
          <cell r="O93">
            <v>6.32</v>
          </cell>
          <cell r="P93">
            <v>6.4370000000000003</v>
          </cell>
          <cell r="Q93">
            <v>6.556</v>
          </cell>
          <cell r="R93">
            <v>6.6779999999999999</v>
          </cell>
          <cell r="S93">
            <v>6.8019999999999996</v>
          </cell>
          <cell r="T93">
            <v>6.9279999999999999</v>
          </cell>
          <cell r="U93">
            <v>7.056</v>
          </cell>
          <cell r="V93">
            <v>7.1870000000000003</v>
          </cell>
          <cell r="W93">
            <v>7.32</v>
          </cell>
          <cell r="X93">
            <v>2009</v>
          </cell>
        </row>
        <row r="94">
          <cell r="A94" t="str">
            <v>Latvia</v>
          </cell>
          <cell r="B94" t="str">
            <v>Population</v>
          </cell>
          <cell r="C94" t="str">
            <v>Persons</v>
          </cell>
          <cell r="D94" t="str">
            <v>Millions</v>
          </cell>
          <cell r="E94" t="str">
            <v>Source: National Statistical Office Latest actual data: 2010 Primary domestic currency: Latvian lats Data last updated: 03/2012</v>
          </cell>
          <cell r="F94">
            <v>2.3769999999999998</v>
          </cell>
          <cell r="G94">
            <v>2.3639999999999999</v>
          </cell>
          <cell r="H94">
            <v>2.3460000000000001</v>
          </cell>
          <cell r="I94">
            <v>2.331</v>
          </cell>
          <cell r="J94">
            <v>2.319</v>
          </cell>
          <cell r="K94">
            <v>2.306</v>
          </cell>
          <cell r="L94">
            <v>2.2949999999999999</v>
          </cell>
          <cell r="M94">
            <v>2.2810000000000001</v>
          </cell>
          <cell r="N94">
            <v>2.2709999999999999</v>
          </cell>
          <cell r="O94">
            <v>2.2610000000000001</v>
          </cell>
          <cell r="P94">
            <v>2.2480000000000002</v>
          </cell>
          <cell r="Q94">
            <v>2.23</v>
          </cell>
          <cell r="R94">
            <v>2.2229999999999999</v>
          </cell>
          <cell r="S94">
            <v>2.2160000000000002</v>
          </cell>
          <cell r="T94">
            <v>2.21</v>
          </cell>
          <cell r="U94">
            <v>2.2029999999999998</v>
          </cell>
          <cell r="V94">
            <v>2.1960000000000002</v>
          </cell>
          <cell r="W94">
            <v>2.19</v>
          </cell>
          <cell r="X94">
            <v>2010</v>
          </cell>
        </row>
        <row r="95">
          <cell r="A95" t="str">
            <v>Lebanon</v>
          </cell>
          <cell r="B95" t="str">
            <v>Population</v>
          </cell>
          <cell r="C95" t="str">
            <v>Persons</v>
          </cell>
          <cell r="D95" t="str">
            <v>Millions</v>
          </cell>
          <cell r="E95" t="str">
            <v>Source: National Statistical Office. Also: IMF staff. Latest actual data: 2007. The 2007 households living conditions was the latest official survey. Primary domestic currency: Lebanese pounds Data last updated: 03/2012</v>
          </cell>
          <cell r="F95">
            <v>3.5619999999999998</v>
          </cell>
          <cell r="G95">
            <v>3.609</v>
          </cell>
          <cell r="H95">
            <v>3.657</v>
          </cell>
          <cell r="I95">
            <v>3.7050000000000001</v>
          </cell>
          <cell r="J95">
            <v>3.754</v>
          </cell>
          <cell r="K95">
            <v>3.754</v>
          </cell>
          <cell r="L95">
            <v>3.7589999999999999</v>
          </cell>
          <cell r="M95">
            <v>3.7589999999999999</v>
          </cell>
          <cell r="N95">
            <v>3.8079999999999998</v>
          </cell>
          <cell r="O95">
            <v>3.8570000000000002</v>
          </cell>
          <cell r="P95">
            <v>3.9079999999999999</v>
          </cell>
          <cell r="Q95">
            <v>3.9580000000000002</v>
          </cell>
          <cell r="R95">
            <v>4.01</v>
          </cell>
          <cell r="S95">
            <v>4.0620000000000003</v>
          </cell>
          <cell r="T95">
            <v>4.1150000000000002</v>
          </cell>
          <cell r="U95">
            <v>4.1680000000000001</v>
          </cell>
          <cell r="V95">
            <v>4.2220000000000004</v>
          </cell>
          <cell r="W95">
            <v>4.2770000000000001</v>
          </cell>
          <cell r="X95">
            <v>2007</v>
          </cell>
        </row>
        <row r="96">
          <cell r="A96" t="str">
            <v>Lesotho</v>
          </cell>
          <cell r="B96" t="str">
            <v>Population</v>
          </cell>
          <cell r="C96" t="str">
            <v>Persons</v>
          </cell>
          <cell r="D96" t="str">
            <v>Millions</v>
          </cell>
          <cell r="E96" t="str">
            <v>Source: National Statistical Office Latest actual data: 2006 Primary domestic currency: Loti Data last updated: 04/2012</v>
          </cell>
          <cell r="F96">
            <v>1.895</v>
          </cell>
          <cell r="G96">
            <v>1.909</v>
          </cell>
          <cell r="H96">
            <v>1.923</v>
          </cell>
          <cell r="I96">
            <v>1.9359999999999999</v>
          </cell>
          <cell r="J96">
            <v>1.95</v>
          </cell>
          <cell r="K96">
            <v>1.964</v>
          </cell>
          <cell r="L96">
            <v>1.873</v>
          </cell>
          <cell r="M96">
            <v>1.8859999999999999</v>
          </cell>
          <cell r="N96">
            <v>1.9</v>
          </cell>
          <cell r="O96">
            <v>1.913</v>
          </cell>
          <cell r="P96">
            <v>1.927</v>
          </cell>
          <cell r="Q96">
            <v>1.9410000000000001</v>
          </cell>
          <cell r="R96">
            <v>1.9550000000000001</v>
          </cell>
          <cell r="S96">
            <v>1.9690000000000001</v>
          </cell>
          <cell r="T96">
            <v>1.9830000000000001</v>
          </cell>
          <cell r="U96">
            <v>1.9970000000000001</v>
          </cell>
          <cell r="V96">
            <v>2.0110000000000001</v>
          </cell>
          <cell r="W96">
            <v>2.0259999999999998</v>
          </cell>
          <cell r="X96">
            <v>2006</v>
          </cell>
        </row>
        <row r="97">
          <cell r="A97" t="str">
            <v>Liberia</v>
          </cell>
          <cell r="B97" t="str">
            <v>Population</v>
          </cell>
          <cell r="C97" t="str">
            <v>Persons</v>
          </cell>
          <cell r="D97" t="str">
            <v>Millions</v>
          </cell>
          <cell r="E97" t="str">
            <v>Source: National Statistical Office Latest actual data: 2009 Primary domestic currency: U.S. dollars Data last updated: 03/2012</v>
          </cell>
          <cell r="F97">
            <v>2.7090000000000001</v>
          </cell>
          <cell r="G97">
            <v>2.806</v>
          </cell>
          <cell r="H97">
            <v>2.8639999999999999</v>
          </cell>
          <cell r="I97">
            <v>2.903</v>
          </cell>
          <cell r="J97">
            <v>2.9529999999999998</v>
          </cell>
          <cell r="K97">
            <v>3.036</v>
          </cell>
          <cell r="L97">
            <v>3.157</v>
          </cell>
          <cell r="M97">
            <v>3.3079999999999998</v>
          </cell>
          <cell r="N97">
            <v>3.4769999999999999</v>
          </cell>
          <cell r="O97">
            <v>3.6240000000000001</v>
          </cell>
          <cell r="P97">
            <v>3.778</v>
          </cell>
          <cell r="Q97">
            <v>3.8759999999999999</v>
          </cell>
          <cell r="R97">
            <v>3.9769999999999999</v>
          </cell>
          <cell r="S97">
            <v>4.0810000000000004</v>
          </cell>
          <cell r="T97">
            <v>4.1870000000000003</v>
          </cell>
          <cell r="U97">
            <v>4.2960000000000003</v>
          </cell>
          <cell r="V97">
            <v>4.399</v>
          </cell>
          <cell r="W97">
            <v>4.5049999999999999</v>
          </cell>
          <cell r="X97">
            <v>2009</v>
          </cell>
        </row>
        <row r="98">
          <cell r="A98" t="str">
            <v>Libya</v>
          </cell>
          <cell r="B98" t="str">
            <v>Population</v>
          </cell>
          <cell r="C98" t="str">
            <v>Persons</v>
          </cell>
          <cell r="D98" t="str">
            <v>Millions</v>
          </cell>
          <cell r="E98" t="str">
            <v>Source: World Bank. World Development Indicators Latest actual data: 2008 Primary domestic currency: Libyan dinars Data last updated: 03/2012</v>
          </cell>
          <cell r="F98">
            <v>5.3460000000000001</v>
          </cell>
          <cell r="G98">
            <v>5.4569999999999999</v>
          </cell>
          <cell r="H98">
            <v>5.569</v>
          </cell>
          <cell r="I98">
            <v>5.6849999999999996</v>
          </cell>
          <cell r="J98">
            <v>5.8029999999999999</v>
          </cell>
          <cell r="K98">
            <v>5.923</v>
          </cell>
          <cell r="L98">
            <v>6.0449999999999999</v>
          </cell>
          <cell r="M98">
            <v>6.1689999999999996</v>
          </cell>
          <cell r="N98">
            <v>6.2939999999999996</v>
          </cell>
          <cell r="O98">
            <v>6.42</v>
          </cell>
          <cell r="P98">
            <v>6.548</v>
          </cell>
          <cell r="Q98">
            <v>6.4790000000000001</v>
          </cell>
          <cell r="R98">
            <v>6.6079999999999997</v>
          </cell>
          <cell r="S98">
            <v>6.74</v>
          </cell>
          <cell r="T98">
            <v>6.875</v>
          </cell>
          <cell r="U98">
            <v>7.0119999999999996</v>
          </cell>
          <cell r="V98">
            <v>7.1529999999999996</v>
          </cell>
          <cell r="W98">
            <v>7.2949999999999999</v>
          </cell>
          <cell r="X98">
            <v>2008</v>
          </cell>
        </row>
        <row r="99">
          <cell r="A99" t="str">
            <v>Lithuania</v>
          </cell>
          <cell r="B99" t="str">
            <v>Population</v>
          </cell>
          <cell r="C99" t="str">
            <v>Persons</v>
          </cell>
          <cell r="D99" t="str">
            <v>Millions</v>
          </cell>
          <cell r="E99" t="str">
            <v>Source: National Statistical Office. Data from Statistics Lithuania: http://www.stat.gov.lt/en/ Latest actual data: 2011 Primary domestic currency: Lithuanian litai Data last updated: 03/2012</v>
          </cell>
          <cell r="F99">
            <v>3.5</v>
          </cell>
          <cell r="G99">
            <v>3.4809999999999999</v>
          </cell>
          <cell r="H99">
            <v>3.4689999999999999</v>
          </cell>
          <cell r="I99">
            <v>3.4540000000000002</v>
          </cell>
          <cell r="J99">
            <v>3.4359999999999999</v>
          </cell>
          <cell r="K99">
            <v>3.4140000000000001</v>
          </cell>
          <cell r="L99">
            <v>3.3940000000000001</v>
          </cell>
          <cell r="M99">
            <v>3.3759999999999999</v>
          </cell>
          <cell r="N99">
            <v>3.3580000000000001</v>
          </cell>
          <cell r="O99">
            <v>3.339</v>
          </cell>
          <cell r="P99">
            <v>3.2869999999999999</v>
          </cell>
          <cell r="Q99">
            <v>3.2669999999999999</v>
          </cell>
          <cell r="R99">
            <v>3.2469999999999999</v>
          </cell>
          <cell r="S99">
            <v>3.2280000000000002</v>
          </cell>
          <cell r="T99">
            <v>3.2090000000000001</v>
          </cell>
          <cell r="U99">
            <v>3.1930000000000001</v>
          </cell>
          <cell r="V99">
            <v>3.177</v>
          </cell>
          <cell r="W99">
            <v>3.161</v>
          </cell>
          <cell r="X99">
            <v>2011</v>
          </cell>
        </row>
        <row r="100">
          <cell r="A100" t="str">
            <v>Luxembourg</v>
          </cell>
          <cell r="B100" t="str">
            <v>Population</v>
          </cell>
          <cell r="C100" t="str">
            <v>Persons</v>
          </cell>
          <cell r="D100" t="str">
            <v>Millions</v>
          </cell>
          <cell r="E100" t="str">
            <v>Source: National Statistical Office Latest actual data: 2011 Primary domestic currency: Euros Data last updated: 03/2012</v>
          </cell>
          <cell r="F100">
            <v>0.436</v>
          </cell>
          <cell r="G100">
            <v>0.441</v>
          </cell>
          <cell r="H100">
            <v>0.44600000000000001</v>
          </cell>
          <cell r="I100">
            <v>0.45200000000000001</v>
          </cell>
          <cell r="J100">
            <v>0.45800000000000002</v>
          </cell>
          <cell r="K100">
            <v>0.46500000000000002</v>
          </cell>
          <cell r="L100">
            <v>0.47199999999999998</v>
          </cell>
          <cell r="M100">
            <v>0.48</v>
          </cell>
          <cell r="N100">
            <v>0.48799999999999999</v>
          </cell>
          <cell r="O100">
            <v>0.497</v>
          </cell>
          <cell r="P100">
            <v>0.50600000000000001</v>
          </cell>
          <cell r="Q100">
            <v>0.51400000000000001</v>
          </cell>
          <cell r="R100">
            <v>0.52300000000000002</v>
          </cell>
          <cell r="S100">
            <v>0.53200000000000003</v>
          </cell>
          <cell r="T100">
            <v>0.54100000000000004</v>
          </cell>
          <cell r="U100">
            <v>0.55000000000000004</v>
          </cell>
          <cell r="V100">
            <v>0.55900000000000005</v>
          </cell>
          <cell r="W100">
            <v>0.56899999999999995</v>
          </cell>
          <cell r="X100">
            <v>2011</v>
          </cell>
        </row>
        <row r="101">
          <cell r="A101" t="str">
            <v>Macedonia</v>
          </cell>
          <cell r="B101" t="str">
            <v>Population</v>
          </cell>
          <cell r="C101" t="str">
            <v>Persons</v>
          </cell>
          <cell r="D101" t="str">
            <v>Millions</v>
          </cell>
          <cell r="E101" t="str">
            <v>Source: National Statistical Office Latest actual data: 2010 Primary domestic currency: Macedonia denars Data last updated: 03/2012</v>
          </cell>
          <cell r="F101">
            <v>2.0099999999999998</v>
          </cell>
          <cell r="G101">
            <v>2.016</v>
          </cell>
          <cell r="H101">
            <v>2.0219999999999998</v>
          </cell>
          <cell r="I101">
            <v>2.0259999999999998</v>
          </cell>
          <cell r="J101">
            <v>2.0329999999999999</v>
          </cell>
          <cell r="K101">
            <v>2.0369999999999999</v>
          </cell>
          <cell r="L101">
            <v>2.04</v>
          </cell>
          <cell r="M101">
            <v>2.0449999999999999</v>
          </cell>
          <cell r="N101">
            <v>2.0489999999999999</v>
          </cell>
          <cell r="O101">
            <v>2.052</v>
          </cell>
          <cell r="P101">
            <v>2.056</v>
          </cell>
          <cell r="Q101">
            <v>2.0590000000000002</v>
          </cell>
          <cell r="R101">
            <v>2.0619999999999998</v>
          </cell>
          <cell r="S101">
            <v>2.0659999999999998</v>
          </cell>
          <cell r="T101">
            <v>2.069</v>
          </cell>
          <cell r="U101">
            <v>2.073</v>
          </cell>
          <cell r="V101">
            <v>2.0760000000000001</v>
          </cell>
          <cell r="W101">
            <v>2.08</v>
          </cell>
          <cell r="X101">
            <v>2010</v>
          </cell>
        </row>
        <row r="102">
          <cell r="A102" t="str">
            <v>Madagascar</v>
          </cell>
          <cell r="B102" t="str">
            <v>Population</v>
          </cell>
          <cell r="C102" t="str">
            <v>Persons</v>
          </cell>
          <cell r="D102" t="str">
            <v>Millions</v>
          </cell>
          <cell r="E102" t="str">
            <v>Source: UN, World Bank, and National Statistical Office Latest actual data: 2006 Primary domestic currency: Malagasy ariary Data last updated: 03/2012</v>
          </cell>
          <cell r="F102">
            <v>16.187000000000001</v>
          </cell>
          <cell r="G102">
            <v>16.661999999999999</v>
          </cell>
          <cell r="H102">
            <v>17.145</v>
          </cell>
          <cell r="I102">
            <v>17.635999999999999</v>
          </cell>
          <cell r="J102">
            <v>18.135000000000002</v>
          </cell>
          <cell r="K102">
            <v>18.643000000000001</v>
          </cell>
          <cell r="L102">
            <v>19.158999999999999</v>
          </cell>
          <cell r="M102">
            <v>19.683</v>
          </cell>
          <cell r="N102">
            <v>20.215</v>
          </cell>
          <cell r="O102">
            <v>20.754000000000001</v>
          </cell>
          <cell r="P102">
            <v>21.298999999999999</v>
          </cell>
          <cell r="Q102">
            <v>21.850999999999999</v>
          </cell>
          <cell r="R102">
            <v>22.408000000000001</v>
          </cell>
          <cell r="S102">
            <v>22.97</v>
          </cell>
          <cell r="T102">
            <v>23.536999999999999</v>
          </cell>
          <cell r="U102">
            <v>24.106999999999999</v>
          </cell>
          <cell r="V102">
            <v>24.681000000000001</v>
          </cell>
          <cell r="W102">
            <v>25.257999999999999</v>
          </cell>
          <cell r="X102">
            <v>2006</v>
          </cell>
        </row>
        <row r="103">
          <cell r="A103" t="str">
            <v>Malawi</v>
          </cell>
          <cell r="B103" t="str">
            <v>Population</v>
          </cell>
          <cell r="C103" t="str">
            <v>Persons</v>
          </cell>
          <cell r="D103" t="str">
            <v>Millions</v>
          </cell>
          <cell r="E103" t="str">
            <v>Source: World Bank Primary domestic currency: Malawi kwacha Data last updated: 02/2012</v>
          </cell>
          <cell r="F103">
            <v>12.07</v>
          </cell>
          <cell r="G103">
            <v>12.343</v>
          </cell>
          <cell r="H103">
            <v>12.813000000000001</v>
          </cell>
          <cell r="I103">
            <v>13.098000000000001</v>
          </cell>
          <cell r="J103">
            <v>13.385</v>
          </cell>
          <cell r="K103">
            <v>13.654</v>
          </cell>
          <cell r="L103">
            <v>14.042999999999999</v>
          </cell>
          <cell r="M103">
            <v>14.439</v>
          </cell>
          <cell r="N103">
            <v>14.846</v>
          </cell>
          <cell r="O103">
            <v>15.273999999999999</v>
          </cell>
          <cell r="P103">
            <v>15.714</v>
          </cell>
          <cell r="Q103">
            <v>16.166</v>
          </cell>
          <cell r="R103">
            <v>16.632000000000001</v>
          </cell>
          <cell r="S103">
            <v>17.111000000000001</v>
          </cell>
          <cell r="T103">
            <v>17.603999999999999</v>
          </cell>
          <cell r="U103">
            <v>18.111000000000001</v>
          </cell>
          <cell r="V103">
            <v>18.632000000000001</v>
          </cell>
          <cell r="W103">
            <v>19.169</v>
          </cell>
        </row>
        <row r="104">
          <cell r="A104" t="str">
            <v>Malaysia</v>
          </cell>
          <cell r="B104" t="str">
            <v>Population</v>
          </cell>
          <cell r="C104" t="str">
            <v>Persons</v>
          </cell>
          <cell r="D104" t="str">
            <v>Millions</v>
          </cell>
          <cell r="E104" t="str">
            <v>Source: National Statistical Office Latest actual data: 2010 Primary domestic currency: Malaysian ringgit Data last updated: 03/2012</v>
          </cell>
          <cell r="F104">
            <v>23.274999999999999</v>
          </cell>
          <cell r="G104">
            <v>24.013000000000002</v>
          </cell>
          <cell r="H104">
            <v>24.727</v>
          </cell>
          <cell r="I104">
            <v>25.32</v>
          </cell>
          <cell r="J104">
            <v>25.905000000000001</v>
          </cell>
          <cell r="K104">
            <v>26.477</v>
          </cell>
          <cell r="L104">
            <v>26.832000000000001</v>
          </cell>
          <cell r="M104">
            <v>27.186</v>
          </cell>
          <cell r="N104">
            <v>27.541</v>
          </cell>
          <cell r="O104">
            <v>27.895</v>
          </cell>
          <cell r="P104">
            <v>28.251000000000001</v>
          </cell>
          <cell r="Q104">
            <v>28.731000000000002</v>
          </cell>
          <cell r="R104">
            <v>29.219000000000001</v>
          </cell>
          <cell r="S104">
            <v>29.716000000000001</v>
          </cell>
          <cell r="T104">
            <v>30.221</v>
          </cell>
          <cell r="U104">
            <v>30.734999999999999</v>
          </cell>
          <cell r="V104">
            <v>31.257000000000001</v>
          </cell>
          <cell r="W104">
            <v>31.789000000000001</v>
          </cell>
          <cell r="X104">
            <v>2010</v>
          </cell>
        </row>
        <row r="105">
          <cell r="A105" t="str">
            <v>Maldives</v>
          </cell>
          <cell r="B105" t="str">
            <v>Population</v>
          </cell>
          <cell r="C105" t="str">
            <v>Persons</v>
          </cell>
          <cell r="D105" t="str">
            <v>Millions</v>
          </cell>
          <cell r="E105" t="str">
            <v>Source: Department of National Planning. Latest actual data: 2006 Primary domestic currency: Maldivian rufiyaa Data last updated: 03/2012</v>
          </cell>
          <cell r="F105">
            <v>0.27</v>
          </cell>
          <cell r="G105">
            <v>0.27600000000000002</v>
          </cell>
          <cell r="H105">
            <v>0.28100000000000003</v>
          </cell>
          <cell r="I105">
            <v>0.28499999999999998</v>
          </cell>
          <cell r="J105">
            <v>0.28899999999999998</v>
          </cell>
          <cell r="K105">
            <v>0.29399999999999998</v>
          </cell>
          <cell r="L105">
            <v>0.29899999999999999</v>
          </cell>
          <cell r="M105">
            <v>0.30499999999999999</v>
          </cell>
          <cell r="N105">
            <v>0.31</v>
          </cell>
          <cell r="O105">
            <v>0.315</v>
          </cell>
          <cell r="P105">
            <v>0.32</v>
          </cell>
          <cell r="Q105">
            <v>0.32500000000000001</v>
          </cell>
          <cell r="R105">
            <v>0.33100000000000002</v>
          </cell>
          <cell r="S105">
            <v>0.33600000000000002</v>
          </cell>
          <cell r="T105">
            <v>0.34200000000000003</v>
          </cell>
          <cell r="U105">
            <v>0.34799999999999998</v>
          </cell>
          <cell r="V105">
            <v>0.35399999999999998</v>
          </cell>
          <cell r="W105">
            <v>0.36</v>
          </cell>
          <cell r="X105">
            <v>2006</v>
          </cell>
        </row>
        <row r="106">
          <cell r="A106" t="str">
            <v>Mali</v>
          </cell>
          <cell r="B106" t="str">
            <v>Population</v>
          </cell>
          <cell r="C106" t="str">
            <v>Persons</v>
          </cell>
          <cell r="D106" t="str">
            <v>Millions</v>
          </cell>
          <cell r="E106" t="str">
            <v>Source: Ministry of Finance Latest actual data: 2010 Notes: Population data from World Development Indicators. Primary domestic currency: CFA francs Data last updated: 03/2012</v>
          </cell>
          <cell r="F106">
            <v>11.295</v>
          </cell>
          <cell r="G106">
            <v>11.64</v>
          </cell>
          <cell r="H106">
            <v>12.002000000000001</v>
          </cell>
          <cell r="I106">
            <v>12.38</v>
          </cell>
          <cell r="J106">
            <v>12.772</v>
          </cell>
          <cell r="K106">
            <v>13.177</v>
          </cell>
          <cell r="L106">
            <v>13.593</v>
          </cell>
          <cell r="M106">
            <v>14.021000000000001</v>
          </cell>
          <cell r="N106">
            <v>14.46</v>
          </cell>
          <cell r="O106">
            <v>14.91</v>
          </cell>
          <cell r="P106">
            <v>15.37</v>
          </cell>
          <cell r="Q106">
            <v>15.85</v>
          </cell>
          <cell r="R106">
            <v>16.344999999999999</v>
          </cell>
          <cell r="S106">
            <v>16.853999999999999</v>
          </cell>
          <cell r="T106">
            <v>17.379000000000001</v>
          </cell>
          <cell r="U106">
            <v>17.920000000000002</v>
          </cell>
          <cell r="V106">
            <v>18.478000000000002</v>
          </cell>
          <cell r="W106">
            <v>19.053999999999998</v>
          </cell>
          <cell r="X106">
            <v>2010</v>
          </cell>
        </row>
        <row r="107">
          <cell r="A107" t="str">
            <v>Malta</v>
          </cell>
          <cell r="B107" t="str">
            <v>Population</v>
          </cell>
          <cell r="C107" t="str">
            <v>Persons</v>
          </cell>
          <cell r="D107" t="str">
            <v>Millions</v>
          </cell>
          <cell r="E107" t="str">
            <v>Source: Eurostat Latest actual data: 2008 Primary domestic currency: Euro Data last updated: 03/2012</v>
          </cell>
          <cell r="F107">
            <v>0.38600000000000001</v>
          </cell>
          <cell r="G107">
            <v>0.39300000000000002</v>
          </cell>
          <cell r="H107">
            <v>0.39600000000000002</v>
          </cell>
          <cell r="I107">
            <v>0.39900000000000002</v>
          </cell>
          <cell r="J107">
            <v>0.40100000000000002</v>
          </cell>
          <cell r="K107">
            <v>0.40400000000000003</v>
          </cell>
          <cell r="L107">
            <v>0.40600000000000003</v>
          </cell>
          <cell r="M107">
            <v>0.40899999999999997</v>
          </cell>
          <cell r="N107">
            <v>0.41299999999999998</v>
          </cell>
          <cell r="O107">
            <v>0.41599999999999998</v>
          </cell>
          <cell r="P107">
            <v>0.42</v>
          </cell>
          <cell r="Q107">
            <v>0.42299999999999999</v>
          </cell>
          <cell r="R107">
            <v>0.42599999999999999</v>
          </cell>
          <cell r="S107">
            <v>0.42899999999999999</v>
          </cell>
          <cell r="T107">
            <v>0.432</v>
          </cell>
          <cell r="U107">
            <v>0.435</v>
          </cell>
          <cell r="V107">
            <v>0.439</v>
          </cell>
          <cell r="W107">
            <v>0.442</v>
          </cell>
          <cell r="X107">
            <v>2008</v>
          </cell>
        </row>
        <row r="108">
          <cell r="A108" t="str">
            <v>Mauritania</v>
          </cell>
          <cell r="B108" t="str">
            <v>Population</v>
          </cell>
          <cell r="C108" t="str">
            <v>Persons</v>
          </cell>
          <cell r="D108" t="str">
            <v>Millions</v>
          </cell>
          <cell r="E108" t="str">
            <v>Source: National Statistical Office Latest actual data: 2009 Primary domestic currency: Mauritanian ouguiyas Data last updated: 03/2012</v>
          </cell>
          <cell r="F108">
            <v>2.508</v>
          </cell>
          <cell r="G108">
            <v>2.5680000000000001</v>
          </cell>
          <cell r="H108">
            <v>2.63</v>
          </cell>
          <cell r="I108">
            <v>2.6930000000000001</v>
          </cell>
          <cell r="J108">
            <v>2.758</v>
          </cell>
          <cell r="K108">
            <v>2.8239999999999998</v>
          </cell>
          <cell r="L108">
            <v>2.8919999999999999</v>
          </cell>
          <cell r="M108">
            <v>2.9609999999999999</v>
          </cell>
          <cell r="N108">
            <v>3.032</v>
          </cell>
          <cell r="O108">
            <v>3.105</v>
          </cell>
          <cell r="P108">
            <v>3.1789999999999998</v>
          </cell>
          <cell r="Q108">
            <v>3.2559999999999998</v>
          </cell>
          <cell r="R108">
            <v>3.3340000000000001</v>
          </cell>
          <cell r="S108">
            <v>3.4140000000000001</v>
          </cell>
          <cell r="T108">
            <v>3.496</v>
          </cell>
          <cell r="U108">
            <v>3.58</v>
          </cell>
          <cell r="V108">
            <v>3.6659999999999999</v>
          </cell>
          <cell r="W108">
            <v>3.754</v>
          </cell>
          <cell r="X108">
            <v>2009</v>
          </cell>
        </row>
        <row r="109">
          <cell r="A109" t="str">
            <v>Mauritius</v>
          </cell>
          <cell r="B109" t="str">
            <v>Population</v>
          </cell>
          <cell r="C109" t="str">
            <v>Persons</v>
          </cell>
          <cell r="D109" t="str">
            <v>Millions</v>
          </cell>
          <cell r="E109" t="str">
            <v>Source: National Statistical Office Latest actual data: 2010 Primary domestic currency: Mauritian rupees Data last updated: 03/2012</v>
          </cell>
          <cell r="F109">
            <v>1.1859999999999999</v>
          </cell>
          <cell r="G109">
            <v>1.1970000000000001</v>
          </cell>
          <cell r="H109">
            <v>1.21</v>
          </cell>
          <cell r="I109">
            <v>1.2230000000000001</v>
          </cell>
          <cell r="J109">
            <v>1.2330000000000001</v>
          </cell>
          <cell r="K109">
            <v>1.2430000000000001</v>
          </cell>
          <cell r="L109">
            <v>1.2529999999999999</v>
          </cell>
          <cell r="M109">
            <v>1.2649999999999999</v>
          </cell>
          <cell r="N109">
            <v>1.2689999999999999</v>
          </cell>
          <cell r="O109">
            <v>1.2749999999999999</v>
          </cell>
          <cell r="P109">
            <v>1.2809999999999999</v>
          </cell>
          <cell r="Q109">
            <v>1.2889999999999999</v>
          </cell>
          <cell r="R109">
            <v>1.2969999999999999</v>
          </cell>
          <cell r="S109">
            <v>1.3049999999999999</v>
          </cell>
          <cell r="T109">
            <v>1.3129999999999999</v>
          </cell>
          <cell r="U109">
            <v>1.321</v>
          </cell>
          <cell r="V109">
            <v>1.3280000000000001</v>
          </cell>
          <cell r="W109">
            <v>1.3340000000000001</v>
          </cell>
          <cell r="X109">
            <v>2010</v>
          </cell>
        </row>
        <row r="110">
          <cell r="A110" t="str">
            <v>Mexico</v>
          </cell>
          <cell r="B110" t="str">
            <v>Population</v>
          </cell>
          <cell r="C110" t="str">
            <v>Persons</v>
          </cell>
          <cell r="D110" t="str">
            <v>Millions</v>
          </cell>
          <cell r="E110" t="str">
            <v>Source: World Bank. World Development Indicators Latest actual data: 2010 Primary domestic currency: Mexican pesos Data last updated: 03/2012</v>
          </cell>
          <cell r="F110">
            <v>97.965999999999994</v>
          </cell>
          <cell r="G110">
            <v>99.730999999999995</v>
          </cell>
          <cell r="H110">
            <v>100.92100000000001</v>
          </cell>
          <cell r="I110">
            <v>102.00700000000001</v>
          </cell>
          <cell r="J110">
            <v>103.005</v>
          </cell>
          <cell r="K110">
            <v>103.946</v>
          </cell>
          <cell r="L110">
            <v>105.363</v>
          </cell>
          <cell r="M110">
            <v>107.09399999999999</v>
          </cell>
          <cell r="N110">
            <v>108.854</v>
          </cell>
          <cell r="O110">
            <v>110.642</v>
          </cell>
          <cell r="P110">
            <v>112.31699999999999</v>
          </cell>
          <cell r="Q110">
            <v>113.735</v>
          </cell>
          <cell r="R110">
            <v>114.872</v>
          </cell>
          <cell r="S110">
            <v>116.021</v>
          </cell>
          <cell r="T110">
            <v>117.181</v>
          </cell>
          <cell r="U110">
            <v>118.35299999999999</v>
          </cell>
          <cell r="V110">
            <v>119.536</v>
          </cell>
          <cell r="W110">
            <v>120.732</v>
          </cell>
          <cell r="X110">
            <v>2010</v>
          </cell>
        </row>
        <row r="111">
          <cell r="A111" t="str">
            <v>Moldova</v>
          </cell>
          <cell r="B111" t="str">
            <v>Population</v>
          </cell>
          <cell r="C111" t="str">
            <v>Persons</v>
          </cell>
          <cell r="D111" t="str">
            <v>Millions</v>
          </cell>
          <cell r="E111" t="str">
            <v>Source: National Statistical Office Latest actual data: 2011 Primary domestic currency: Moldovan lei Data last updated: 03/2012</v>
          </cell>
          <cell r="F111">
            <v>3.6280000000000001</v>
          </cell>
          <cell r="G111">
            <v>3.6179999999999999</v>
          </cell>
          <cell r="H111">
            <v>3.6070000000000002</v>
          </cell>
          <cell r="I111">
            <v>3.6</v>
          </cell>
          <cell r="J111">
            <v>3.59</v>
          </cell>
          <cell r="K111">
            <v>3.581</v>
          </cell>
          <cell r="L111">
            <v>3.573</v>
          </cell>
          <cell r="M111">
            <v>3.5680000000000001</v>
          </cell>
          <cell r="N111">
            <v>3.5640000000000001</v>
          </cell>
          <cell r="O111">
            <v>3.56</v>
          </cell>
          <cell r="P111">
            <v>3.5569999999999999</v>
          </cell>
          <cell r="Q111">
            <v>3.5569999999999999</v>
          </cell>
          <cell r="R111">
            <v>3.5529999999999999</v>
          </cell>
          <cell r="S111">
            <v>3.5529999999999999</v>
          </cell>
          <cell r="T111">
            <v>3.5529999999999999</v>
          </cell>
          <cell r="U111">
            <v>3.5529999999999999</v>
          </cell>
          <cell r="V111">
            <v>3.5529999999999999</v>
          </cell>
          <cell r="W111">
            <v>3.5529999999999999</v>
          </cell>
          <cell r="X111">
            <v>2011</v>
          </cell>
        </row>
        <row r="112">
          <cell r="A112" t="str">
            <v>Mongolia</v>
          </cell>
          <cell r="B112" t="str">
            <v>Population</v>
          </cell>
          <cell r="C112" t="str">
            <v>Persons</v>
          </cell>
          <cell r="D112" t="str">
            <v>Millions</v>
          </cell>
          <cell r="E112" t="str">
            <v>Source: National Statistical Office Latest actual data: 2009 Primary domestic currency: Mongolian togrogs Data last updated: 03/2012</v>
          </cell>
          <cell r="F112">
            <v>2.391</v>
          </cell>
          <cell r="G112">
            <v>2.4249999999999998</v>
          </cell>
          <cell r="H112">
            <v>2.4590000000000001</v>
          </cell>
          <cell r="I112">
            <v>2.4900000000000002</v>
          </cell>
          <cell r="J112">
            <v>2.5190000000000001</v>
          </cell>
          <cell r="K112">
            <v>2.548</v>
          </cell>
          <cell r="L112">
            <v>2.5790000000000002</v>
          </cell>
          <cell r="M112">
            <v>2.6150000000000002</v>
          </cell>
          <cell r="N112">
            <v>2.6589999999999998</v>
          </cell>
          <cell r="O112">
            <v>2.71</v>
          </cell>
          <cell r="P112">
            <v>2.7549999999999999</v>
          </cell>
          <cell r="Q112">
            <v>2.7959999999999998</v>
          </cell>
          <cell r="R112">
            <v>2.8380000000000001</v>
          </cell>
          <cell r="S112">
            <v>2.8809999999999998</v>
          </cell>
          <cell r="T112">
            <v>2.9239999999999999</v>
          </cell>
          <cell r="U112">
            <v>2.968</v>
          </cell>
          <cell r="V112">
            <v>3.012</v>
          </cell>
          <cell r="W112">
            <v>3.0569999999999999</v>
          </cell>
          <cell r="X112">
            <v>2009</v>
          </cell>
        </row>
        <row r="113">
          <cell r="A113" t="str">
            <v>Montenegro</v>
          </cell>
          <cell r="B113" t="str">
            <v>Population</v>
          </cell>
          <cell r="C113" t="str">
            <v>Persons</v>
          </cell>
          <cell r="D113" t="str">
            <v>Millions</v>
          </cell>
          <cell r="E113" t="str">
            <v>Source: National Statistical Office Latest actual data: 2009 Primary domestic currency: euro Data last updated: 03/2012</v>
          </cell>
          <cell r="F113">
            <v>0.60899999999999999</v>
          </cell>
          <cell r="G113">
            <v>0.61299999999999999</v>
          </cell>
          <cell r="H113">
            <v>0.61599999999999999</v>
          </cell>
          <cell r="I113">
            <v>0.62</v>
          </cell>
          <cell r="J113">
            <v>0.622</v>
          </cell>
          <cell r="K113">
            <v>0.623</v>
          </cell>
          <cell r="L113">
            <v>0.624</v>
          </cell>
          <cell r="M113">
            <v>0.63800000000000001</v>
          </cell>
          <cell r="N113">
            <v>0.64</v>
          </cell>
          <cell r="O113">
            <v>0.64200000000000002</v>
          </cell>
          <cell r="P113">
            <v>0.64500000000000002</v>
          </cell>
          <cell r="Q113">
            <v>0.62</v>
          </cell>
          <cell r="R113">
            <v>0.622</v>
          </cell>
          <cell r="S113">
            <v>0.624</v>
          </cell>
          <cell r="T113">
            <v>0.626</v>
          </cell>
          <cell r="U113">
            <v>0.628</v>
          </cell>
          <cell r="V113">
            <v>0.63</v>
          </cell>
          <cell r="W113">
            <v>0.63300000000000001</v>
          </cell>
          <cell r="X113">
            <v>2009</v>
          </cell>
        </row>
        <row r="114">
          <cell r="A114" t="str">
            <v>Morocco</v>
          </cell>
          <cell r="B114" t="str">
            <v>Population</v>
          </cell>
          <cell r="C114" t="str">
            <v>Persons</v>
          </cell>
          <cell r="D114" t="str">
            <v>Millions</v>
          </cell>
          <cell r="E114" t="str">
            <v>Source: National Statistical Office Latest actual data: 2010 Primary domestic currency: Moroccan dirhams Data last updated: 03/2012</v>
          </cell>
          <cell r="F114">
            <v>28.466000000000001</v>
          </cell>
          <cell r="G114">
            <v>28.832999999999998</v>
          </cell>
          <cell r="H114">
            <v>29.184999999999999</v>
          </cell>
          <cell r="I114">
            <v>29.52</v>
          </cell>
          <cell r="J114">
            <v>29.84</v>
          </cell>
          <cell r="K114">
            <v>30.172000000000001</v>
          </cell>
          <cell r="L114">
            <v>30.506</v>
          </cell>
          <cell r="M114">
            <v>30.841000000000001</v>
          </cell>
          <cell r="N114">
            <v>31.177</v>
          </cell>
          <cell r="O114">
            <v>31.513999999999999</v>
          </cell>
          <cell r="P114">
            <v>31.850999999999999</v>
          </cell>
          <cell r="Q114">
            <v>32.186999999999998</v>
          </cell>
          <cell r="R114">
            <v>32.521999999999998</v>
          </cell>
          <cell r="S114">
            <v>32.853000000000002</v>
          </cell>
          <cell r="T114">
            <v>33.179000000000002</v>
          </cell>
          <cell r="U114">
            <v>33.503</v>
          </cell>
          <cell r="V114">
            <v>33.826999999999998</v>
          </cell>
          <cell r="W114">
            <v>34.15</v>
          </cell>
          <cell r="X114">
            <v>2010</v>
          </cell>
        </row>
        <row r="115">
          <cell r="A115" t="str">
            <v>Mozambique</v>
          </cell>
          <cell r="B115" t="str">
            <v>Population</v>
          </cell>
          <cell r="C115" t="str">
            <v>Persons</v>
          </cell>
          <cell r="D115" t="str">
            <v>Millions</v>
          </cell>
          <cell r="E115" t="str">
            <v>Source: World Bank. Human Development Indicators. Latest actual data: 2010 Notes: Data prior to 1992 cannot be confirmed by national sources at this time. Primary domestic currency: Mozambican meticais Data last updated: 03/2012</v>
          </cell>
          <cell r="F115">
            <v>17.690999999999999</v>
          </cell>
          <cell r="G115">
            <v>18.071000000000002</v>
          </cell>
          <cell r="H115">
            <v>18.437999999999999</v>
          </cell>
          <cell r="I115">
            <v>18.791</v>
          </cell>
          <cell r="J115">
            <v>19.167000000000002</v>
          </cell>
          <cell r="K115">
            <v>19.550999999999998</v>
          </cell>
          <cell r="L115">
            <v>19.942</v>
          </cell>
          <cell r="M115">
            <v>20.34</v>
          </cell>
          <cell r="N115">
            <v>20.747</v>
          </cell>
          <cell r="O115">
            <v>21.161999999999999</v>
          </cell>
          <cell r="P115">
            <v>21.585000000000001</v>
          </cell>
          <cell r="Q115">
            <v>22.016999999999999</v>
          </cell>
          <cell r="R115">
            <v>22.457000000000001</v>
          </cell>
          <cell r="S115">
            <v>22.907</v>
          </cell>
          <cell r="T115">
            <v>23.364999999999998</v>
          </cell>
          <cell r="U115">
            <v>23.832000000000001</v>
          </cell>
          <cell r="V115">
            <v>24.309000000000001</v>
          </cell>
          <cell r="W115">
            <v>24.795000000000002</v>
          </cell>
          <cell r="X115">
            <v>2010</v>
          </cell>
        </row>
        <row r="116">
          <cell r="A116" t="str">
            <v>Myanmar</v>
          </cell>
          <cell r="B116" t="str">
            <v>Population</v>
          </cell>
          <cell r="C116" t="str">
            <v>Persons</v>
          </cell>
          <cell r="D116" t="str">
            <v>Millions</v>
          </cell>
          <cell r="E116" t="str">
            <v>Source: Department of Labour Latest actual data: 2006 Primary domestic currency: Myanmar kyats Data last updated: 02/2012</v>
          </cell>
          <cell r="F116">
            <v>50.13</v>
          </cell>
          <cell r="G116">
            <v>50.14</v>
          </cell>
          <cell r="H116">
            <v>52.17</v>
          </cell>
          <cell r="I116">
            <v>53.23</v>
          </cell>
          <cell r="J116">
            <v>54.3</v>
          </cell>
          <cell r="K116">
            <v>55.392000000000003</v>
          </cell>
          <cell r="L116">
            <v>56.505000000000003</v>
          </cell>
          <cell r="M116">
            <v>57.640999999999998</v>
          </cell>
          <cell r="N116">
            <v>58.798999999999999</v>
          </cell>
          <cell r="O116">
            <v>59.981000000000002</v>
          </cell>
          <cell r="P116">
            <v>61.186999999999998</v>
          </cell>
          <cell r="Q116">
            <v>62.417000000000002</v>
          </cell>
          <cell r="R116">
            <v>63.671999999999997</v>
          </cell>
          <cell r="S116">
            <v>64.951999999999998</v>
          </cell>
          <cell r="T116">
            <v>66.257000000000005</v>
          </cell>
          <cell r="U116">
            <v>67.588999999999999</v>
          </cell>
          <cell r="V116">
            <v>68.947999999999993</v>
          </cell>
          <cell r="W116">
            <v>70.334000000000003</v>
          </cell>
          <cell r="X116">
            <v>2006</v>
          </cell>
        </row>
        <row r="117">
          <cell r="A117" t="str">
            <v>Namibia</v>
          </cell>
          <cell r="B117" t="str">
            <v>Population</v>
          </cell>
          <cell r="C117" t="str">
            <v>Persons</v>
          </cell>
          <cell r="D117" t="str">
            <v>Millions</v>
          </cell>
          <cell r="E117" t="str">
            <v>Source: United Nations Latest actual data: 2008. The latest household survey was conducted in 1994. Primary domestic currency: Namibia dollars Data last updated: 03/2012</v>
          </cell>
          <cell r="F117">
            <v>1.8280000000000001</v>
          </cell>
          <cell r="G117">
            <v>1.83</v>
          </cell>
          <cell r="H117">
            <v>1.86</v>
          </cell>
          <cell r="I117">
            <v>1.891</v>
          </cell>
          <cell r="J117">
            <v>1.923</v>
          </cell>
          <cell r="K117">
            <v>1.9570000000000001</v>
          </cell>
          <cell r="L117">
            <v>1.992</v>
          </cell>
          <cell r="M117">
            <v>2.028</v>
          </cell>
          <cell r="N117">
            <v>2.0649999999999999</v>
          </cell>
          <cell r="O117">
            <v>2.1030000000000002</v>
          </cell>
          <cell r="P117">
            <v>2.12</v>
          </cell>
          <cell r="Q117">
            <v>2.1379999999999999</v>
          </cell>
          <cell r="R117">
            <v>2.1560000000000001</v>
          </cell>
          <cell r="S117">
            <v>2.1739999999999999</v>
          </cell>
          <cell r="T117">
            <v>2.1920000000000002</v>
          </cell>
          <cell r="U117">
            <v>2.21</v>
          </cell>
          <cell r="V117">
            <v>2.2280000000000002</v>
          </cell>
          <cell r="W117">
            <v>2.2469999999999999</v>
          </cell>
          <cell r="X117">
            <v>2008</v>
          </cell>
        </row>
        <row r="118">
          <cell r="A118" t="str">
            <v>Nepal</v>
          </cell>
          <cell r="B118" t="str">
            <v>Population</v>
          </cell>
          <cell r="C118" t="str">
            <v>Persons</v>
          </cell>
          <cell r="D118" t="str">
            <v>Millions</v>
          </cell>
          <cell r="E118" t="str">
            <v>Source: IMF Staff Latest actual data: 2005 Primary domestic currency: Nepalese rupees Data last updated: 03/2012</v>
          </cell>
          <cell r="F118">
            <v>24.431000000000001</v>
          </cell>
          <cell r="G118">
            <v>24.975000000000001</v>
          </cell>
          <cell r="H118">
            <v>25.515000000000001</v>
          </cell>
          <cell r="I118">
            <v>26.053000000000001</v>
          </cell>
          <cell r="J118">
            <v>26.591000000000001</v>
          </cell>
          <cell r="K118">
            <v>26.85</v>
          </cell>
          <cell r="L118">
            <v>27.111999999999998</v>
          </cell>
          <cell r="M118">
            <v>27.376999999999999</v>
          </cell>
          <cell r="N118">
            <v>27.643000000000001</v>
          </cell>
          <cell r="O118">
            <v>27.913</v>
          </cell>
          <cell r="P118">
            <v>28.184999999999999</v>
          </cell>
          <cell r="Q118">
            <v>28.46</v>
          </cell>
          <cell r="R118">
            <v>28.736999999999998</v>
          </cell>
          <cell r="S118">
            <v>29.018000000000001</v>
          </cell>
          <cell r="T118">
            <v>29.300999999999998</v>
          </cell>
          <cell r="U118">
            <v>29.585999999999999</v>
          </cell>
          <cell r="V118">
            <v>29.875</v>
          </cell>
          <cell r="W118">
            <v>30.166</v>
          </cell>
          <cell r="X118">
            <v>2005</v>
          </cell>
        </row>
        <row r="119">
          <cell r="A119" t="str">
            <v>Netherlands</v>
          </cell>
          <cell r="B119" t="str">
            <v>Population</v>
          </cell>
          <cell r="C119" t="str">
            <v>Persons</v>
          </cell>
          <cell r="D119" t="str">
            <v>Millions</v>
          </cell>
          <cell r="E119" t="str">
            <v>Source: National Statistical Office Latest actual data: 2010 Primary domestic currency: Euros Data last updated: 03/2012</v>
          </cell>
          <cell r="F119">
            <v>15.926</v>
          </cell>
          <cell r="G119">
            <v>16.045999999999999</v>
          </cell>
          <cell r="H119">
            <v>16.149000000000001</v>
          </cell>
          <cell r="I119">
            <v>16.225000000000001</v>
          </cell>
          <cell r="J119">
            <v>16.282</v>
          </cell>
          <cell r="K119">
            <v>16.32</v>
          </cell>
          <cell r="L119">
            <v>16.346</v>
          </cell>
          <cell r="M119">
            <v>16.382000000000001</v>
          </cell>
          <cell r="N119">
            <v>16.446000000000002</v>
          </cell>
          <cell r="O119">
            <v>16.53</v>
          </cell>
          <cell r="P119">
            <v>16.614999999999998</v>
          </cell>
          <cell r="Q119">
            <v>16.690000000000001</v>
          </cell>
          <cell r="R119">
            <v>16.765000000000001</v>
          </cell>
          <cell r="S119">
            <v>16.809000000000001</v>
          </cell>
          <cell r="T119">
            <v>16.850000000000001</v>
          </cell>
          <cell r="U119">
            <v>16.888999999999999</v>
          </cell>
          <cell r="V119">
            <v>16.925000000000001</v>
          </cell>
          <cell r="W119">
            <v>16.960999999999999</v>
          </cell>
          <cell r="X119">
            <v>2010</v>
          </cell>
        </row>
        <row r="120">
          <cell r="A120" t="str">
            <v>New Zealand</v>
          </cell>
          <cell r="B120" t="str">
            <v>Population</v>
          </cell>
          <cell r="C120" t="str">
            <v>Persons</v>
          </cell>
          <cell r="D120" t="str">
            <v>Millions</v>
          </cell>
          <cell r="E120" t="str">
            <v>Source: New Zealand Time Series Latest actual data: 2011 Primary domestic currency: New Zealand dollars Data last updated: 04/2012</v>
          </cell>
          <cell r="F120">
            <v>3.863</v>
          </cell>
          <cell r="G120">
            <v>3.8919999999999999</v>
          </cell>
          <cell r="H120">
            <v>3.96</v>
          </cell>
          <cell r="I120">
            <v>4.0369999999999999</v>
          </cell>
          <cell r="J120">
            <v>4.0949999999999998</v>
          </cell>
          <cell r="K120">
            <v>4.1420000000000003</v>
          </cell>
          <cell r="L120">
            <v>4.1920000000000002</v>
          </cell>
          <cell r="M120">
            <v>4.2359999999999998</v>
          </cell>
          <cell r="N120">
            <v>4.2759999999999998</v>
          </cell>
          <cell r="O120">
            <v>4.3209999999999997</v>
          </cell>
          <cell r="P120">
            <v>4.3689999999999998</v>
          </cell>
          <cell r="Q120">
            <v>4.4160000000000004</v>
          </cell>
          <cell r="R120">
            <v>4.4630000000000001</v>
          </cell>
          <cell r="S120">
            <v>4.5090000000000003</v>
          </cell>
          <cell r="T120">
            <v>4.5540000000000003</v>
          </cell>
          <cell r="U120">
            <v>4.5999999999999996</v>
          </cell>
          <cell r="V120">
            <v>4.6459999999999999</v>
          </cell>
          <cell r="W120">
            <v>4.6920000000000002</v>
          </cell>
          <cell r="X120">
            <v>2011</v>
          </cell>
        </row>
        <row r="121">
          <cell r="A121" t="str">
            <v>Nicaragua</v>
          </cell>
          <cell r="B121" t="str">
            <v>Population</v>
          </cell>
          <cell r="C121" t="str">
            <v>Persons</v>
          </cell>
          <cell r="D121" t="str">
            <v>Millions</v>
          </cell>
          <cell r="E121" t="str">
            <v>Source: Central Bank Latest actual data: 2007. last census took place in 2005. BCN publishes 2007 data: http://www.bcn.gob.ni/estadisticas/economicas_anuales/nicaragua_en_cifras/2009/Nicaragua_in_figures_2009.pdf Primary domestic currency: Nicaraguan córdobas Data last updated: 03/2012</v>
          </cell>
          <cell r="F121" t="str">
            <v>n/a</v>
          </cell>
          <cell r="G121" t="str">
            <v>n/a</v>
          </cell>
          <cell r="H121" t="str">
            <v>n/a</v>
          </cell>
          <cell r="I121" t="str">
            <v>n/a</v>
          </cell>
          <cell r="J121" t="str">
            <v>n/a</v>
          </cell>
          <cell r="K121">
            <v>5.45</v>
          </cell>
          <cell r="L121">
            <v>5.5229999999999997</v>
          </cell>
          <cell r="M121">
            <v>5.5960000000000001</v>
          </cell>
          <cell r="N121">
            <v>5.6689999999999996</v>
          </cell>
          <cell r="O121">
            <v>5.742</v>
          </cell>
          <cell r="P121">
            <v>5.8159999999999998</v>
          </cell>
          <cell r="Q121">
            <v>5.8890000000000002</v>
          </cell>
          <cell r="R121">
            <v>5.9630000000000001</v>
          </cell>
          <cell r="S121">
            <v>6.0609999999999999</v>
          </cell>
          <cell r="T121">
            <v>6.1589999999999998</v>
          </cell>
          <cell r="U121">
            <v>6.2569999999999997</v>
          </cell>
          <cell r="V121">
            <v>6.34</v>
          </cell>
          <cell r="W121">
            <v>6.4219999999999997</v>
          </cell>
          <cell r="X121">
            <v>2007</v>
          </cell>
        </row>
        <row r="122">
          <cell r="A122" t="str">
            <v>Niger</v>
          </cell>
          <cell r="B122" t="str">
            <v>Population</v>
          </cell>
          <cell r="C122" t="str">
            <v>Persons</v>
          </cell>
          <cell r="D122" t="str">
            <v>Millions</v>
          </cell>
          <cell r="E122" t="str">
            <v>Source: National Statistical Office Latest actual data: 2005 Primary domestic currency: CFA francs. Data last updated: 03/2012</v>
          </cell>
          <cell r="F122">
            <v>10.782</v>
          </cell>
          <cell r="G122">
            <v>11.116</v>
          </cell>
          <cell r="H122">
            <v>11.461</v>
          </cell>
          <cell r="I122">
            <v>11.816000000000001</v>
          </cell>
          <cell r="J122">
            <v>12.182</v>
          </cell>
          <cell r="K122">
            <v>12.56</v>
          </cell>
          <cell r="L122">
            <v>12.949</v>
          </cell>
          <cell r="M122">
            <v>13.351000000000001</v>
          </cell>
          <cell r="N122">
            <v>13.765000000000001</v>
          </cell>
          <cell r="O122">
            <v>14.191000000000001</v>
          </cell>
          <cell r="P122">
            <v>14.631</v>
          </cell>
          <cell r="Q122">
            <v>15.085000000000001</v>
          </cell>
          <cell r="R122">
            <v>15.553000000000001</v>
          </cell>
          <cell r="S122">
            <v>16.035</v>
          </cell>
          <cell r="T122">
            <v>16.532</v>
          </cell>
          <cell r="U122">
            <v>17.044</v>
          </cell>
          <cell r="V122">
            <v>17.573</v>
          </cell>
          <cell r="W122">
            <v>18.117000000000001</v>
          </cell>
          <cell r="X122">
            <v>2005</v>
          </cell>
        </row>
        <row r="123">
          <cell r="A123" t="str">
            <v>Nigeria</v>
          </cell>
          <cell r="B123" t="str">
            <v>Population</v>
          </cell>
          <cell r="C123" t="str">
            <v>Persons</v>
          </cell>
          <cell r="D123" t="str">
            <v>Millions</v>
          </cell>
          <cell r="E123" t="str">
            <v>Source: National Statistical Office Latest actual data: 2006 Primary domestic currency: Nigerian naira Data last updated: 03/2012</v>
          </cell>
          <cell r="F123">
            <v>118.953</v>
          </cell>
          <cell r="G123">
            <v>122.22799999999999</v>
          </cell>
          <cell r="H123">
            <v>125.593</v>
          </cell>
          <cell r="I123">
            <v>129.05000000000001</v>
          </cell>
          <cell r="J123">
            <v>132.602</v>
          </cell>
          <cell r="K123">
            <v>136.25299999999999</v>
          </cell>
          <cell r="L123">
            <v>140.00399999999999</v>
          </cell>
          <cell r="M123">
            <v>143.85400000000001</v>
          </cell>
          <cell r="N123">
            <v>147.81</v>
          </cell>
          <cell r="O123">
            <v>151.874</v>
          </cell>
          <cell r="P123">
            <v>156.05099999999999</v>
          </cell>
          <cell r="Q123">
            <v>160.34200000000001</v>
          </cell>
          <cell r="R123">
            <v>164.75200000000001</v>
          </cell>
          <cell r="S123">
            <v>169.28200000000001</v>
          </cell>
          <cell r="T123">
            <v>173.93799999999999</v>
          </cell>
          <cell r="U123">
            <v>178.721</v>
          </cell>
          <cell r="V123">
            <v>183.636</v>
          </cell>
          <cell r="W123">
            <v>188.68600000000001</v>
          </cell>
          <cell r="X123">
            <v>2006</v>
          </cell>
        </row>
        <row r="124">
          <cell r="A124" t="str">
            <v>Norway</v>
          </cell>
          <cell r="B124" t="str">
            <v>Population</v>
          </cell>
          <cell r="C124" t="str">
            <v>Persons</v>
          </cell>
          <cell r="D124" t="str">
            <v>Millions</v>
          </cell>
          <cell r="E124" t="str">
            <v>Source: National Statistical Office. Latest actual data: 2011 Primary domestic currency: Norwegian kroner Data last updated: 03/2012</v>
          </cell>
          <cell r="F124">
            <v>4.5010000000000003</v>
          </cell>
          <cell r="G124">
            <v>4.5190000000000001</v>
          </cell>
          <cell r="H124">
            <v>4.5469999999999997</v>
          </cell>
          <cell r="I124">
            <v>4.5730000000000004</v>
          </cell>
          <cell r="J124">
            <v>4.5990000000000002</v>
          </cell>
          <cell r="K124">
            <v>4.6319999999999997</v>
          </cell>
          <cell r="L124">
            <v>4.6719999999999997</v>
          </cell>
          <cell r="M124">
            <v>4.7220000000000004</v>
          </cell>
          <cell r="N124">
            <v>4.7869999999999999</v>
          </cell>
          <cell r="O124">
            <v>4.843</v>
          </cell>
          <cell r="P124">
            <v>4.9080000000000004</v>
          </cell>
          <cell r="Q124">
            <v>4.9729999999999999</v>
          </cell>
          <cell r="R124">
            <v>5.0330000000000004</v>
          </cell>
          <cell r="S124">
            <v>5.0880000000000001</v>
          </cell>
          <cell r="T124">
            <v>5.1440000000000001</v>
          </cell>
          <cell r="U124">
            <v>5.2009999999999996</v>
          </cell>
          <cell r="V124">
            <v>5.258</v>
          </cell>
          <cell r="W124">
            <v>5.3159999999999998</v>
          </cell>
          <cell r="X124">
            <v>2011</v>
          </cell>
        </row>
        <row r="125">
          <cell r="A125" t="str">
            <v>Oman</v>
          </cell>
          <cell r="B125" t="str">
            <v>Population</v>
          </cell>
          <cell r="C125" t="str">
            <v>Persons</v>
          </cell>
          <cell r="D125" t="str">
            <v>Millions</v>
          </cell>
          <cell r="E125" t="str">
            <v>Source: Ministry of Economy. For data prior to 1990, the source is IFS - International Financial Statistics. Latest actual data: 2008 Primary domestic currency: Rials Omani Data last updated: 03/2012</v>
          </cell>
          <cell r="F125">
            <v>2.4020000000000001</v>
          </cell>
          <cell r="G125">
            <v>2.4430000000000001</v>
          </cell>
          <cell r="H125">
            <v>2.484</v>
          </cell>
          <cell r="I125">
            <v>2.5259999999999998</v>
          </cell>
          <cell r="J125">
            <v>2.57</v>
          </cell>
          <cell r="K125">
            <v>2.6179999999999999</v>
          </cell>
          <cell r="L125">
            <v>2.67</v>
          </cell>
          <cell r="M125">
            <v>2.726</v>
          </cell>
          <cell r="N125">
            <v>2.7850000000000001</v>
          </cell>
          <cell r="O125">
            <v>2.883</v>
          </cell>
          <cell r="P125">
            <v>2.9809999999999999</v>
          </cell>
          <cell r="Q125">
            <v>3.0830000000000002</v>
          </cell>
          <cell r="R125">
            <v>3.18</v>
          </cell>
          <cell r="S125">
            <v>3.28</v>
          </cell>
          <cell r="T125">
            <v>3.3839999999999999</v>
          </cell>
          <cell r="U125">
            <v>3.492</v>
          </cell>
          <cell r="V125">
            <v>3.593</v>
          </cell>
          <cell r="W125">
            <v>3.6989999999999998</v>
          </cell>
          <cell r="X125">
            <v>2008</v>
          </cell>
        </row>
        <row r="126">
          <cell r="A126" t="str">
            <v>Pakistan</v>
          </cell>
          <cell r="B126" t="str">
            <v>Population</v>
          </cell>
          <cell r="C126" t="str">
            <v>Persons</v>
          </cell>
          <cell r="D126" t="str">
            <v>Millions</v>
          </cell>
          <cell r="E126" t="str">
            <v>Source: Ministry of Finance Latest actual data: 2011 Notes: Data refer to fiscal years Primary domestic currency: Pakistan rupees Data last updated: 03/2012</v>
          </cell>
          <cell r="F126">
            <v>137.53</v>
          </cell>
          <cell r="G126">
            <v>140.36000000000001</v>
          </cell>
          <cell r="H126">
            <v>143.16999999999999</v>
          </cell>
          <cell r="I126">
            <v>146.75</v>
          </cell>
          <cell r="J126">
            <v>149.65</v>
          </cell>
          <cell r="K126">
            <v>152.53</v>
          </cell>
          <cell r="L126">
            <v>155.37</v>
          </cell>
          <cell r="M126">
            <v>158.16999999999999</v>
          </cell>
          <cell r="N126">
            <v>160.97</v>
          </cell>
          <cell r="O126">
            <v>168.18</v>
          </cell>
          <cell r="P126">
            <v>171.73</v>
          </cell>
          <cell r="Q126">
            <v>175.31</v>
          </cell>
          <cell r="R126">
            <v>178.91200000000001</v>
          </cell>
          <cell r="S126">
            <v>182.53399999999999</v>
          </cell>
          <cell r="T126">
            <v>186.17500000000001</v>
          </cell>
          <cell r="U126">
            <v>189.833</v>
          </cell>
          <cell r="V126">
            <v>193.506</v>
          </cell>
          <cell r="W126">
            <v>197.191</v>
          </cell>
          <cell r="X126">
            <v>2011</v>
          </cell>
        </row>
        <row r="127">
          <cell r="A127" t="str">
            <v>Panama</v>
          </cell>
          <cell r="B127" t="str">
            <v>Population</v>
          </cell>
          <cell r="C127" t="str">
            <v>Persons</v>
          </cell>
          <cell r="D127" t="str">
            <v>Millions</v>
          </cell>
          <cell r="E127" t="str">
            <v>Source: National Statistical Office Latest actual data: 2010. The 2010 Census Primary domestic currency: U.S. dollars Data last updated: 03/2012</v>
          </cell>
          <cell r="F127">
            <v>2.948</v>
          </cell>
          <cell r="G127">
            <v>3.004</v>
          </cell>
          <cell r="H127">
            <v>3.06</v>
          </cell>
          <cell r="I127">
            <v>3.1160000000000001</v>
          </cell>
          <cell r="J127">
            <v>3.1720000000000002</v>
          </cell>
          <cell r="K127">
            <v>3.2280000000000002</v>
          </cell>
          <cell r="L127">
            <v>3.2839999999999998</v>
          </cell>
          <cell r="M127">
            <v>3.343</v>
          </cell>
          <cell r="N127">
            <v>3.403</v>
          </cell>
          <cell r="O127">
            <v>3.4649999999999999</v>
          </cell>
          <cell r="P127">
            <v>3.5270000000000001</v>
          </cell>
          <cell r="Q127">
            <v>3.59</v>
          </cell>
          <cell r="R127">
            <v>3.6549999999999998</v>
          </cell>
          <cell r="S127">
            <v>3.7210000000000001</v>
          </cell>
          <cell r="T127">
            <v>3.7879999999999998</v>
          </cell>
          <cell r="U127">
            <v>3.8559999999999999</v>
          </cell>
          <cell r="V127">
            <v>3.9249999999999998</v>
          </cell>
          <cell r="W127">
            <v>3.996</v>
          </cell>
          <cell r="X127">
            <v>2010</v>
          </cell>
        </row>
        <row r="128">
          <cell r="A128" t="str">
            <v>Papua New Guinea</v>
          </cell>
          <cell r="B128" t="str">
            <v>Population</v>
          </cell>
          <cell r="C128" t="str">
            <v>Persons</v>
          </cell>
          <cell r="D128" t="str">
            <v>Millions</v>
          </cell>
          <cell r="E128" t="str">
            <v>Source: Ministry of Finance Latest actual data: 2011 Primary domestic currency: Papua New Guinea kina Data last updated: 03/2012</v>
          </cell>
          <cell r="F128">
            <v>5.13</v>
          </cell>
          <cell r="G128">
            <v>5.2560000000000002</v>
          </cell>
          <cell r="H128">
            <v>5.3840000000000003</v>
          </cell>
          <cell r="I128">
            <v>5.5149999999999997</v>
          </cell>
          <cell r="J128">
            <v>5.6470000000000002</v>
          </cell>
          <cell r="K128">
            <v>5.7809999999999997</v>
          </cell>
          <cell r="L128">
            <v>5.9169999999999998</v>
          </cell>
          <cell r="M128">
            <v>6.056</v>
          </cell>
          <cell r="N128">
            <v>6.1959999999999997</v>
          </cell>
          <cell r="O128">
            <v>6.3390000000000004</v>
          </cell>
          <cell r="P128">
            <v>6.4969999999999999</v>
          </cell>
          <cell r="Q128">
            <v>6.66</v>
          </cell>
          <cell r="R128">
            <v>6.8259999999999996</v>
          </cell>
          <cell r="S128">
            <v>6.9969999999999999</v>
          </cell>
          <cell r="T128">
            <v>7.1719999999999997</v>
          </cell>
          <cell r="U128">
            <v>7.351</v>
          </cell>
          <cell r="V128">
            <v>7.5350000000000001</v>
          </cell>
          <cell r="W128">
            <v>7.7229999999999999</v>
          </cell>
          <cell r="X128">
            <v>2011</v>
          </cell>
        </row>
        <row r="129">
          <cell r="A129" t="str">
            <v>Paraguay</v>
          </cell>
          <cell r="B129" t="str">
            <v>Population</v>
          </cell>
          <cell r="C129" t="str">
            <v>Persons</v>
          </cell>
          <cell r="D129" t="str">
            <v>Millions</v>
          </cell>
          <cell r="E129" t="str">
            <v>Source: National Statistical Office. Census of 2002. Latest actual data: 2008 Primary domestic currency: Paraguayan guaraníes Data last updated: 03/2012</v>
          </cell>
          <cell r="F129">
            <v>5.3079999999999998</v>
          </cell>
          <cell r="G129">
            <v>5.415</v>
          </cell>
          <cell r="H129">
            <v>5.5229999999999997</v>
          </cell>
          <cell r="I129">
            <v>5.63</v>
          </cell>
          <cell r="J129">
            <v>5.702</v>
          </cell>
          <cell r="K129">
            <v>5.7990000000000004</v>
          </cell>
          <cell r="L129">
            <v>5.915</v>
          </cell>
          <cell r="M129">
            <v>6.0330000000000004</v>
          </cell>
          <cell r="N129">
            <v>6.1539999999999999</v>
          </cell>
          <cell r="O129">
            <v>6.2770000000000001</v>
          </cell>
          <cell r="P129">
            <v>6.4020000000000001</v>
          </cell>
          <cell r="Q129">
            <v>6.53</v>
          </cell>
          <cell r="R129">
            <v>6.6609999999999996</v>
          </cell>
          <cell r="S129">
            <v>6.7939999999999996</v>
          </cell>
          <cell r="T129">
            <v>6.93</v>
          </cell>
          <cell r="U129">
            <v>7.0679999999999996</v>
          </cell>
          <cell r="V129">
            <v>7.21</v>
          </cell>
          <cell r="W129">
            <v>7.3540000000000001</v>
          </cell>
          <cell r="X129">
            <v>2008</v>
          </cell>
        </row>
        <row r="130">
          <cell r="A130" t="str">
            <v>Peru</v>
          </cell>
          <cell r="B130" t="str">
            <v>Population</v>
          </cell>
          <cell r="C130" t="str">
            <v>Persons</v>
          </cell>
          <cell r="D130" t="str">
            <v>Millions</v>
          </cell>
          <cell r="E130" t="str">
            <v>Source: National Statistical Office Latest actual data: 2009 Primary domestic currency: Peruvian nuevos soles Data last updated: 03/2012</v>
          </cell>
          <cell r="F130">
            <v>25.207000000000001</v>
          </cell>
          <cell r="G130">
            <v>25.597000000000001</v>
          </cell>
          <cell r="H130">
            <v>25.992999999999999</v>
          </cell>
          <cell r="I130">
            <v>26.395</v>
          </cell>
          <cell r="J130">
            <v>26.803999999999998</v>
          </cell>
          <cell r="K130">
            <v>27.219000000000001</v>
          </cell>
          <cell r="L130">
            <v>27.64</v>
          </cell>
          <cell r="M130">
            <v>28.221</v>
          </cell>
          <cell r="N130">
            <v>28.657</v>
          </cell>
          <cell r="O130">
            <v>29.100999999999999</v>
          </cell>
          <cell r="P130">
            <v>29.552</v>
          </cell>
          <cell r="Q130">
            <v>30.009</v>
          </cell>
          <cell r="R130">
            <v>30.474</v>
          </cell>
          <cell r="S130">
            <v>30.946000000000002</v>
          </cell>
          <cell r="T130">
            <v>31.423999999999999</v>
          </cell>
          <cell r="U130">
            <v>31.911000000000001</v>
          </cell>
          <cell r="V130">
            <v>32.405000000000001</v>
          </cell>
          <cell r="W130">
            <v>32.906999999999996</v>
          </cell>
          <cell r="X130">
            <v>2009</v>
          </cell>
        </row>
        <row r="131">
          <cell r="A131" t="str">
            <v>Philippines</v>
          </cell>
          <cell r="B131" t="str">
            <v>Population</v>
          </cell>
          <cell r="C131" t="str">
            <v>Persons</v>
          </cell>
          <cell r="D131" t="str">
            <v>Millions</v>
          </cell>
          <cell r="E131" t="str">
            <v>Source: CEIC Latest actual data: 2010 Primary domestic currency: Philippine pesos Data last updated: 03/2012</v>
          </cell>
          <cell r="F131">
            <v>76.790000000000006</v>
          </cell>
          <cell r="G131">
            <v>78.59</v>
          </cell>
          <cell r="H131">
            <v>80.16</v>
          </cell>
          <cell r="I131">
            <v>81.88</v>
          </cell>
          <cell r="J131">
            <v>83.56</v>
          </cell>
          <cell r="K131">
            <v>85.26</v>
          </cell>
          <cell r="L131">
            <v>86.97</v>
          </cell>
          <cell r="M131">
            <v>88.71</v>
          </cell>
          <cell r="N131">
            <v>90.5</v>
          </cell>
          <cell r="O131">
            <v>92.2</v>
          </cell>
          <cell r="P131">
            <v>94.01</v>
          </cell>
          <cell r="Q131">
            <v>95.855999999999995</v>
          </cell>
          <cell r="R131">
            <v>97.736999999999995</v>
          </cell>
          <cell r="S131">
            <v>99.656000000000006</v>
          </cell>
          <cell r="T131">
            <v>101.649</v>
          </cell>
          <cell r="U131">
            <v>103.682</v>
          </cell>
          <cell r="V131">
            <v>105.756</v>
          </cell>
          <cell r="W131">
            <v>107.871</v>
          </cell>
          <cell r="X131">
            <v>2010</v>
          </cell>
        </row>
        <row r="132">
          <cell r="A132" t="str">
            <v>Poland</v>
          </cell>
          <cell r="B132" t="str">
            <v>Population</v>
          </cell>
          <cell r="C132" t="str">
            <v>Persons</v>
          </cell>
          <cell r="D132" t="str">
            <v>Millions</v>
          </cell>
          <cell r="E132" t="str">
            <v>Source: National Statistical Office Latest actual data: 2011 Primary domestic currency: Polish zlotys Data last updated: 03/2012</v>
          </cell>
          <cell r="F132">
            <v>38.247999999999998</v>
          </cell>
          <cell r="G132">
            <v>38.231000000000002</v>
          </cell>
          <cell r="H132">
            <v>38.204999999999998</v>
          </cell>
          <cell r="I132">
            <v>38.183</v>
          </cell>
          <cell r="J132">
            <v>38.165999999999997</v>
          </cell>
          <cell r="K132">
            <v>38.140999999999998</v>
          </cell>
          <cell r="L132">
            <v>38.121000000000002</v>
          </cell>
          <cell r="M132">
            <v>38.125999999999998</v>
          </cell>
          <cell r="N132">
            <v>38.152000000000001</v>
          </cell>
          <cell r="O132">
            <v>38.183999999999997</v>
          </cell>
          <cell r="P132">
            <v>38.207000000000001</v>
          </cell>
          <cell r="Q132">
            <v>37.948999999999998</v>
          </cell>
          <cell r="R132">
            <v>37.640999999999998</v>
          </cell>
          <cell r="S132">
            <v>37.555</v>
          </cell>
          <cell r="T132">
            <v>37.47</v>
          </cell>
          <cell r="U132">
            <v>37.387999999999998</v>
          </cell>
          <cell r="V132">
            <v>37.308</v>
          </cell>
          <cell r="W132">
            <v>37.231999999999999</v>
          </cell>
          <cell r="X132">
            <v>2011</v>
          </cell>
        </row>
        <row r="133">
          <cell r="A133" t="str">
            <v>Portugal</v>
          </cell>
          <cell r="B133" t="str">
            <v>Population</v>
          </cell>
          <cell r="C133" t="str">
            <v>Persons</v>
          </cell>
          <cell r="D133" t="str">
            <v>Millions</v>
          </cell>
          <cell r="E133" t="str">
            <v>Source: National Statistical Office Latest actual data: 2011 Primary domestic currency: Euros Data last updated: 03/2012</v>
          </cell>
          <cell r="F133">
            <v>10.195</v>
          </cell>
          <cell r="G133">
            <v>10.257</v>
          </cell>
          <cell r="H133">
            <v>10.329000000000001</v>
          </cell>
          <cell r="I133">
            <v>10.407</v>
          </cell>
          <cell r="J133">
            <v>10.475</v>
          </cell>
          <cell r="K133">
            <v>10.529</v>
          </cell>
          <cell r="L133">
            <v>10.57</v>
          </cell>
          <cell r="M133">
            <v>10.599</v>
          </cell>
          <cell r="N133">
            <v>10.618</v>
          </cell>
          <cell r="O133">
            <v>10.627000000000001</v>
          </cell>
          <cell r="P133">
            <v>10.638</v>
          </cell>
          <cell r="Q133">
            <v>10.657999999999999</v>
          </cell>
          <cell r="R133">
            <v>10.675000000000001</v>
          </cell>
          <cell r="S133">
            <v>10.69</v>
          </cell>
          <cell r="T133">
            <v>10.702999999999999</v>
          </cell>
          <cell r="U133">
            <v>10.712999999999999</v>
          </cell>
          <cell r="V133">
            <v>10.72</v>
          </cell>
          <cell r="W133">
            <v>10.724</v>
          </cell>
          <cell r="X133">
            <v>2011</v>
          </cell>
        </row>
        <row r="134">
          <cell r="A134" t="str">
            <v>Qatar</v>
          </cell>
          <cell r="B134" t="str">
            <v>Population</v>
          </cell>
          <cell r="C134" t="str">
            <v>Persons</v>
          </cell>
          <cell r="D134" t="str">
            <v>Millions</v>
          </cell>
          <cell r="E134" t="str">
            <v>Source: IMF Staff. Qatar Statistics Authority Latest actual data: 2011 Primary domestic currency: Qatar riyals Data last updated: 03/2012</v>
          </cell>
          <cell r="F134">
            <v>0.61699999999999999</v>
          </cell>
          <cell r="G134">
            <v>0.64900000000000002</v>
          </cell>
          <cell r="H134">
            <v>0.68200000000000005</v>
          </cell>
          <cell r="I134">
            <v>0.71799999999999997</v>
          </cell>
          <cell r="J134">
            <v>0.76100000000000001</v>
          </cell>
          <cell r="K134">
            <v>0.88800000000000001</v>
          </cell>
          <cell r="L134">
            <v>1.042</v>
          </cell>
          <cell r="M134">
            <v>1.226</v>
          </cell>
          <cell r="N134">
            <v>1.448</v>
          </cell>
          <cell r="O134">
            <v>1.639</v>
          </cell>
          <cell r="P134">
            <v>1.7</v>
          </cell>
          <cell r="Q134">
            <v>1.768</v>
          </cell>
          <cell r="R134">
            <v>1.839</v>
          </cell>
          <cell r="S134">
            <v>1.9119999999999999</v>
          </cell>
          <cell r="T134">
            <v>1.9890000000000001</v>
          </cell>
          <cell r="U134">
            <v>2.0680000000000001</v>
          </cell>
          <cell r="V134">
            <v>2.1509999999999998</v>
          </cell>
          <cell r="W134">
            <v>2.2370000000000001</v>
          </cell>
          <cell r="X134">
            <v>2011</v>
          </cell>
        </row>
        <row r="135">
          <cell r="A135" t="str">
            <v>Romania</v>
          </cell>
          <cell r="B135" t="str">
            <v>Population</v>
          </cell>
          <cell r="C135" t="str">
            <v>Persons</v>
          </cell>
          <cell r="D135" t="str">
            <v>Millions</v>
          </cell>
          <cell r="E135" t="str">
            <v>Source: National Statistical Office Latest actual data: 2010 Primary domestic currency: Romanian lei Data last updated: 03/2012</v>
          </cell>
          <cell r="F135">
            <v>22.334</v>
          </cell>
          <cell r="G135">
            <v>22.326000000000001</v>
          </cell>
          <cell r="H135">
            <v>22.309000000000001</v>
          </cell>
          <cell r="I135">
            <v>21.686</v>
          </cell>
          <cell r="J135">
            <v>21.638000000000002</v>
          </cell>
          <cell r="K135">
            <v>21.609000000000002</v>
          </cell>
          <cell r="L135">
            <v>21.574999999999999</v>
          </cell>
          <cell r="M135">
            <v>21.550999999999998</v>
          </cell>
          <cell r="N135">
            <v>21.516999999999999</v>
          </cell>
          <cell r="O135">
            <v>21.484000000000002</v>
          </cell>
          <cell r="P135">
            <v>21.446999999999999</v>
          </cell>
          <cell r="Q135">
            <v>21.411999999999999</v>
          </cell>
          <cell r="R135">
            <v>21.376000000000001</v>
          </cell>
          <cell r="S135">
            <v>21.335000000000001</v>
          </cell>
          <cell r="T135">
            <v>21.292999999999999</v>
          </cell>
          <cell r="U135">
            <v>21.248000000000001</v>
          </cell>
          <cell r="V135">
            <v>21.201000000000001</v>
          </cell>
          <cell r="W135">
            <v>21.155000000000001</v>
          </cell>
          <cell r="X135">
            <v>2010</v>
          </cell>
        </row>
        <row r="136">
          <cell r="A136" t="str">
            <v>Russia</v>
          </cell>
          <cell r="B136" t="str">
            <v>Population</v>
          </cell>
          <cell r="C136" t="str">
            <v>Persons</v>
          </cell>
          <cell r="D136" t="str">
            <v>Millions</v>
          </cell>
          <cell r="E136" t="str">
            <v>Source: National Statistical Office Latest actual data: 2011 Primary domestic currency: Russian rubles Data last updated: 03/2012</v>
          </cell>
          <cell r="F136">
            <v>146.30000000000001</v>
          </cell>
          <cell r="G136">
            <v>145.6</v>
          </cell>
          <cell r="H136">
            <v>145</v>
          </cell>
          <cell r="I136">
            <v>144.19999999999999</v>
          </cell>
          <cell r="J136">
            <v>143.5</v>
          </cell>
          <cell r="K136">
            <v>142.80000000000001</v>
          </cell>
          <cell r="L136">
            <v>142.19999999999999</v>
          </cell>
          <cell r="M136">
            <v>142</v>
          </cell>
          <cell r="N136">
            <v>141.9</v>
          </cell>
          <cell r="O136">
            <v>141.9</v>
          </cell>
          <cell r="P136">
            <v>142.9</v>
          </cell>
          <cell r="Q136">
            <v>142.411</v>
          </cell>
          <cell r="R136">
            <v>141.92400000000001</v>
          </cell>
          <cell r="S136">
            <v>141.43899999999999</v>
          </cell>
          <cell r="T136">
            <v>140.95500000000001</v>
          </cell>
          <cell r="U136">
            <v>140.47300000000001</v>
          </cell>
          <cell r="V136">
            <v>139.94399999999999</v>
          </cell>
          <cell r="W136">
            <v>139.41800000000001</v>
          </cell>
          <cell r="X136">
            <v>2011</v>
          </cell>
        </row>
        <row r="137">
          <cell r="A137" t="str">
            <v>Rwanda</v>
          </cell>
          <cell r="B137" t="str">
            <v>Population</v>
          </cell>
          <cell r="C137" t="str">
            <v>Persons</v>
          </cell>
          <cell r="D137" t="str">
            <v>Millions</v>
          </cell>
          <cell r="E137" t="str">
            <v>Source: Ministry of Finance Latest actual data: 2010 Primary domestic currency: Rwanda francs Data last updated: 02/2012</v>
          </cell>
          <cell r="F137">
            <v>8.0250000000000004</v>
          </cell>
          <cell r="G137">
            <v>8.3829999999999991</v>
          </cell>
          <cell r="H137">
            <v>8.6140000000000008</v>
          </cell>
          <cell r="I137">
            <v>8.7579999999999991</v>
          </cell>
          <cell r="J137">
            <v>8.8819999999999997</v>
          </cell>
          <cell r="K137">
            <v>9.0380000000000003</v>
          </cell>
          <cell r="L137">
            <v>9.1999999999999993</v>
          </cell>
          <cell r="M137">
            <v>9.3940000000000001</v>
          </cell>
          <cell r="N137">
            <v>9.5909999999999993</v>
          </cell>
          <cell r="O137">
            <v>9.7919999999999998</v>
          </cell>
          <cell r="P137">
            <v>9.9979999999999993</v>
          </cell>
          <cell r="Q137">
            <v>10.208</v>
          </cell>
          <cell r="R137">
            <v>10.422000000000001</v>
          </cell>
          <cell r="S137">
            <v>10.641</v>
          </cell>
          <cell r="T137">
            <v>10.865</v>
          </cell>
          <cell r="U137">
            <v>11.093</v>
          </cell>
          <cell r="V137">
            <v>11.326000000000001</v>
          </cell>
          <cell r="W137">
            <v>11.563000000000001</v>
          </cell>
          <cell r="X137">
            <v>2010</v>
          </cell>
        </row>
        <row r="138">
          <cell r="A138" t="str">
            <v>Samoa</v>
          </cell>
          <cell r="B138" t="str">
            <v>Population</v>
          </cell>
          <cell r="C138" t="str">
            <v>Persons</v>
          </cell>
          <cell r="D138" t="str">
            <v>Millions</v>
          </cell>
          <cell r="E138" t="str">
            <v>Source: Asian Development Bank Latest actual data: 2008 Primary domestic currency: Samoa tala Data last updated: 03/2012</v>
          </cell>
          <cell r="F138">
            <v>0.17499999999999999</v>
          </cell>
          <cell r="G138">
            <v>0.17699999999999999</v>
          </cell>
          <cell r="H138">
            <v>0.17699999999999999</v>
          </cell>
          <cell r="I138">
            <v>0.17799999999999999</v>
          </cell>
          <cell r="J138">
            <v>0.17799999999999999</v>
          </cell>
          <cell r="K138">
            <v>0.17899999999999999</v>
          </cell>
          <cell r="L138">
            <v>0.17899999999999999</v>
          </cell>
          <cell r="M138">
            <v>0.18</v>
          </cell>
          <cell r="N138">
            <v>0.18099999999999999</v>
          </cell>
          <cell r="O138">
            <v>0.18099999999999999</v>
          </cell>
          <cell r="P138">
            <v>0.182</v>
          </cell>
          <cell r="Q138">
            <v>0.183</v>
          </cell>
          <cell r="R138">
            <v>0.183</v>
          </cell>
          <cell r="S138">
            <v>0.184</v>
          </cell>
          <cell r="T138">
            <v>0.185</v>
          </cell>
          <cell r="U138">
            <v>0.185</v>
          </cell>
          <cell r="V138">
            <v>0.186</v>
          </cell>
          <cell r="W138">
            <v>0.187</v>
          </cell>
          <cell r="X138">
            <v>2008</v>
          </cell>
        </row>
        <row r="139">
          <cell r="A139" t="str">
            <v>São Tomé and Príncipe</v>
          </cell>
          <cell r="B139" t="str">
            <v>Population</v>
          </cell>
          <cell r="C139" t="str">
            <v>Persons</v>
          </cell>
          <cell r="D139" t="str">
            <v>Millions</v>
          </cell>
          <cell r="E139" t="str">
            <v>Source: World Bank. World Development Indicators. Latest actual data: 2008 Notes: Data revised to use the United Nations/World Bank database from 1980. Primary domestic currency: São Tomé and Príncipe dobras Data last updated: 04/2012</v>
          </cell>
          <cell r="F139">
            <v>0.14099999999999999</v>
          </cell>
          <cell r="G139">
            <v>0.14299999999999999</v>
          </cell>
          <cell r="H139">
            <v>0.14599999999999999</v>
          </cell>
          <cell r="I139">
            <v>0.14799999999999999</v>
          </cell>
          <cell r="J139">
            <v>0.15</v>
          </cell>
          <cell r="K139">
            <v>0.153</v>
          </cell>
          <cell r="L139">
            <v>0.155</v>
          </cell>
          <cell r="M139">
            <v>0.157</v>
          </cell>
          <cell r="N139">
            <v>0.16</v>
          </cell>
          <cell r="O139">
            <v>0.16300000000000001</v>
          </cell>
          <cell r="P139">
            <v>0.16500000000000001</v>
          </cell>
          <cell r="Q139">
            <v>0.16900000000000001</v>
          </cell>
          <cell r="R139">
            <v>0.17199999999999999</v>
          </cell>
          <cell r="S139">
            <v>0.17499999999999999</v>
          </cell>
          <cell r="T139">
            <v>0.17899999999999999</v>
          </cell>
          <cell r="U139">
            <v>0.182</v>
          </cell>
          <cell r="V139">
            <v>0.186</v>
          </cell>
          <cell r="W139">
            <v>0.189</v>
          </cell>
          <cell r="X139">
            <v>2008</v>
          </cell>
        </row>
        <row r="140">
          <cell r="A140" t="str">
            <v>Saudi Arabia</v>
          </cell>
          <cell r="B140" t="str">
            <v>Population</v>
          </cell>
          <cell r="C140" t="str">
            <v>Persons</v>
          </cell>
          <cell r="D140" t="str">
            <v>Millions</v>
          </cell>
          <cell r="E140" t="str">
            <v>Source: National Statistical Office. Central Department of Statistics, Ministry of Economy and Planning. Published by the Saudi Arabia Monetary Agency. Latest actual data: 2010 Primary domestic currency: Saudi Arabian riyals Data last updated: 03/2012</v>
          </cell>
          <cell r="F140">
            <v>20.474</v>
          </cell>
          <cell r="G140">
            <v>20.975999999999999</v>
          </cell>
          <cell r="H140">
            <v>21.491</v>
          </cell>
          <cell r="I140">
            <v>22.018999999999998</v>
          </cell>
          <cell r="J140">
            <v>22.529</v>
          </cell>
          <cell r="K140">
            <v>23.119</v>
          </cell>
          <cell r="L140">
            <v>24.122</v>
          </cell>
          <cell r="M140">
            <v>24.940999999999999</v>
          </cell>
          <cell r="N140">
            <v>25.786999999999999</v>
          </cell>
          <cell r="O140">
            <v>26.66</v>
          </cell>
          <cell r="P140">
            <v>27.562999999999999</v>
          </cell>
          <cell r="Q140">
            <v>28.169</v>
          </cell>
          <cell r="R140">
            <v>28.789000000000001</v>
          </cell>
          <cell r="S140">
            <v>29.422000000000001</v>
          </cell>
          <cell r="T140">
            <v>30.04</v>
          </cell>
          <cell r="U140">
            <v>30.640999999999998</v>
          </cell>
          <cell r="V140">
            <v>31.254000000000001</v>
          </cell>
          <cell r="W140">
            <v>31.879000000000001</v>
          </cell>
          <cell r="X140">
            <v>2010</v>
          </cell>
        </row>
        <row r="141">
          <cell r="A141" t="str">
            <v>Senegal</v>
          </cell>
          <cell r="B141" t="str">
            <v>Population</v>
          </cell>
          <cell r="C141" t="str">
            <v>Persons</v>
          </cell>
          <cell r="D141" t="str">
            <v>Millions</v>
          </cell>
          <cell r="E141" t="str">
            <v>Source: UN Population World Prospects. Latest actual data: 2009 Primary domestic currency: CFA francs Data last updated: 03/2012</v>
          </cell>
          <cell r="F141">
            <v>10.343</v>
          </cell>
          <cell r="G141">
            <v>10.598000000000001</v>
          </cell>
          <cell r="H141">
            <v>10.856</v>
          </cell>
          <cell r="I141">
            <v>11.119</v>
          </cell>
          <cell r="J141">
            <v>11.385999999999999</v>
          </cell>
          <cell r="K141">
            <v>11.657999999999999</v>
          </cell>
          <cell r="L141">
            <v>11.938000000000001</v>
          </cell>
          <cell r="M141">
            <v>12.225</v>
          </cell>
          <cell r="N141">
            <v>12.519</v>
          </cell>
          <cell r="O141">
            <v>12.82</v>
          </cell>
          <cell r="P141">
            <v>13.128</v>
          </cell>
          <cell r="Q141">
            <v>13.443</v>
          </cell>
          <cell r="R141">
            <v>13.766</v>
          </cell>
          <cell r="S141">
            <v>14.097</v>
          </cell>
          <cell r="T141">
            <v>14.436</v>
          </cell>
          <cell r="U141">
            <v>14.782</v>
          </cell>
          <cell r="V141">
            <v>15.138</v>
          </cell>
          <cell r="W141">
            <v>15.500999999999999</v>
          </cell>
          <cell r="X141">
            <v>2009</v>
          </cell>
        </row>
        <row r="142">
          <cell r="A142" t="str">
            <v>Serbia</v>
          </cell>
          <cell r="B142" t="str">
            <v>Population</v>
          </cell>
          <cell r="C142" t="str">
            <v>Persons</v>
          </cell>
          <cell r="D142" t="str">
            <v>Millions</v>
          </cell>
          <cell r="E142" t="str">
            <v>Source: National Statistical Office. Serbian Statistical Office Latest actual data: 2002 Primary domestic currency: Serbian dinars Data last updated: 02/2012</v>
          </cell>
          <cell r="F142">
            <v>7.516</v>
          </cell>
          <cell r="G142">
            <v>7.5030000000000001</v>
          </cell>
          <cell r="H142">
            <v>7.5</v>
          </cell>
          <cell r="I142">
            <v>7.4809999999999999</v>
          </cell>
          <cell r="J142">
            <v>7.4630000000000001</v>
          </cell>
          <cell r="K142">
            <v>7.4409999999999998</v>
          </cell>
          <cell r="L142">
            <v>7.4119999999999999</v>
          </cell>
          <cell r="M142">
            <v>7.3819999999999997</v>
          </cell>
          <cell r="N142">
            <v>7.3819999999999997</v>
          </cell>
          <cell r="O142">
            <v>7.3819999999999997</v>
          </cell>
          <cell r="P142">
            <v>7.3959999999999999</v>
          </cell>
          <cell r="Q142">
            <v>7.4109999999999996</v>
          </cell>
          <cell r="R142">
            <v>7.4260000000000002</v>
          </cell>
          <cell r="S142">
            <v>7.4409999999999998</v>
          </cell>
          <cell r="T142">
            <v>7.4560000000000004</v>
          </cell>
          <cell r="U142">
            <v>7.4710000000000001</v>
          </cell>
          <cell r="V142">
            <v>7.4859999999999998</v>
          </cell>
          <cell r="W142">
            <v>7.5010000000000003</v>
          </cell>
          <cell r="X142">
            <v>2002</v>
          </cell>
        </row>
        <row r="143">
          <cell r="A143" t="str">
            <v>Seychelles</v>
          </cell>
          <cell r="B143" t="str">
            <v>Population</v>
          </cell>
          <cell r="C143" t="str">
            <v>Persons</v>
          </cell>
          <cell r="D143" t="str">
            <v>Millions</v>
          </cell>
          <cell r="E143" t="str">
            <v>Source: National Statistical Office Latest actual data: 2009 Primary domestic currency: Seychelles rupees Data last updated: 04/2012</v>
          </cell>
          <cell r="F143">
            <v>8.1000000000000003E-2</v>
          </cell>
          <cell r="G143">
            <v>8.1000000000000003E-2</v>
          </cell>
          <cell r="H143">
            <v>8.3000000000000004E-2</v>
          </cell>
          <cell r="I143">
            <v>8.3000000000000004E-2</v>
          </cell>
          <cell r="J143">
            <v>8.2000000000000003E-2</v>
          </cell>
          <cell r="K143">
            <v>8.3000000000000004E-2</v>
          </cell>
          <cell r="L143">
            <v>8.5000000000000006E-2</v>
          </cell>
          <cell r="M143">
            <v>8.5000000000000006E-2</v>
          </cell>
          <cell r="N143">
            <v>8.6999999999999994E-2</v>
          </cell>
          <cell r="O143">
            <v>8.6999999999999994E-2</v>
          </cell>
          <cell r="P143">
            <v>0.09</v>
          </cell>
          <cell r="Q143">
            <v>9.0999999999999998E-2</v>
          </cell>
          <cell r="R143">
            <v>9.1999999999999998E-2</v>
          </cell>
          <cell r="S143">
            <v>9.2999999999999999E-2</v>
          </cell>
          <cell r="T143">
            <v>9.4E-2</v>
          </cell>
          <cell r="U143">
            <v>9.5000000000000001E-2</v>
          </cell>
          <cell r="V143">
            <v>9.6000000000000002E-2</v>
          </cell>
          <cell r="W143">
            <v>9.7000000000000003E-2</v>
          </cell>
          <cell r="X143">
            <v>2009</v>
          </cell>
        </row>
        <row r="144">
          <cell r="A144" t="str">
            <v>Sierra Leone</v>
          </cell>
          <cell r="B144" t="str">
            <v>Population</v>
          </cell>
          <cell r="C144" t="str">
            <v>Persons</v>
          </cell>
          <cell r="D144" t="str">
            <v>Millions</v>
          </cell>
          <cell r="E144" t="str">
            <v>Source: National Statistical Office Latest actual data: 2010 Primary domestic currency: Sierra Leonean leones Data last updated: 03/2012</v>
          </cell>
          <cell r="F144">
            <v>4.2279999999999998</v>
          </cell>
          <cell r="G144">
            <v>4.3680000000000003</v>
          </cell>
          <cell r="H144">
            <v>4.54</v>
          </cell>
          <cell r="I144">
            <v>4.7329999999999997</v>
          </cell>
          <cell r="J144">
            <v>4.9260000000000002</v>
          </cell>
          <cell r="K144">
            <v>5.1070000000000002</v>
          </cell>
          <cell r="L144">
            <v>5.2709999999999999</v>
          </cell>
          <cell r="M144">
            <v>5.42</v>
          </cell>
          <cell r="N144">
            <v>5.56</v>
          </cell>
          <cell r="O144">
            <v>5.7</v>
          </cell>
          <cell r="P144">
            <v>5.8479999999999999</v>
          </cell>
          <cell r="Q144">
            <v>6</v>
          </cell>
          <cell r="R144">
            <v>6.1559999999999997</v>
          </cell>
          <cell r="S144">
            <v>6.3159999999999998</v>
          </cell>
          <cell r="T144">
            <v>6.4809999999999999</v>
          </cell>
          <cell r="U144">
            <v>6.649</v>
          </cell>
          <cell r="V144">
            <v>6.8220000000000001</v>
          </cell>
          <cell r="W144">
            <v>6.9989999999999997</v>
          </cell>
          <cell r="X144">
            <v>2010</v>
          </cell>
        </row>
        <row r="145">
          <cell r="A145" t="str">
            <v>Singapore</v>
          </cell>
          <cell r="B145" t="str">
            <v>Population</v>
          </cell>
          <cell r="C145" t="str">
            <v>Persons</v>
          </cell>
          <cell r="D145" t="str">
            <v>Millions</v>
          </cell>
          <cell r="E145" t="str">
            <v>Source: National Statistical Office Latest actual data: 2010 Primary domestic currency: Singapore dollars Data last updated: 03/2012</v>
          </cell>
          <cell r="F145">
            <v>4.1379999999999999</v>
          </cell>
          <cell r="G145">
            <v>4.1760000000000002</v>
          </cell>
          <cell r="H145">
            <v>4.1150000000000002</v>
          </cell>
          <cell r="I145">
            <v>4.1669999999999998</v>
          </cell>
          <cell r="J145">
            <v>4.266</v>
          </cell>
          <cell r="K145">
            <v>4.4009999999999998</v>
          </cell>
          <cell r="L145">
            <v>4.5890000000000004</v>
          </cell>
          <cell r="M145">
            <v>4.8390000000000004</v>
          </cell>
          <cell r="N145">
            <v>4.9880000000000004</v>
          </cell>
          <cell r="O145">
            <v>5.077</v>
          </cell>
          <cell r="P145">
            <v>5.1840000000000002</v>
          </cell>
          <cell r="Q145">
            <v>5.274</v>
          </cell>
          <cell r="R145">
            <v>5.3659999999999997</v>
          </cell>
          <cell r="S145">
            <v>5.4589999999999996</v>
          </cell>
          <cell r="T145">
            <v>5.5540000000000003</v>
          </cell>
          <cell r="U145">
            <v>5.6509999999999998</v>
          </cell>
          <cell r="V145">
            <v>5.7489999999999997</v>
          </cell>
          <cell r="W145">
            <v>5.8490000000000002</v>
          </cell>
          <cell r="X145">
            <v>2010</v>
          </cell>
        </row>
        <row r="146">
          <cell r="A146" t="str">
            <v>Slovak Republic</v>
          </cell>
          <cell r="B146" t="str">
            <v>Population</v>
          </cell>
          <cell r="C146" t="str">
            <v>Persons</v>
          </cell>
          <cell r="D146" t="str">
            <v>Millions</v>
          </cell>
          <cell r="E146" t="str">
            <v>Source: National Statistical Office Latest actual data: 2010 Primary domestic currency: Euros Data last updated: 03/2012</v>
          </cell>
          <cell r="F146">
            <v>5.4029999999999996</v>
          </cell>
          <cell r="G146">
            <v>5.3789999999999996</v>
          </cell>
          <cell r="H146">
            <v>5.3789999999999996</v>
          </cell>
          <cell r="I146">
            <v>5.38</v>
          </cell>
          <cell r="J146">
            <v>5.3849999999999998</v>
          </cell>
          <cell r="K146">
            <v>5.3890000000000002</v>
          </cell>
          <cell r="L146">
            <v>5.3940000000000001</v>
          </cell>
          <cell r="M146">
            <v>5.4009999999999998</v>
          </cell>
          <cell r="N146">
            <v>5.4119999999999999</v>
          </cell>
          <cell r="O146">
            <v>5.4249999999999998</v>
          </cell>
          <cell r="P146">
            <v>5.4349999999999996</v>
          </cell>
          <cell r="Q146">
            <v>5.4459999999999997</v>
          </cell>
          <cell r="R146">
            <v>5.452</v>
          </cell>
          <cell r="S146">
            <v>5.4569999999999999</v>
          </cell>
          <cell r="T146">
            <v>5.4619999999999997</v>
          </cell>
          <cell r="U146">
            <v>5.468</v>
          </cell>
          <cell r="V146">
            <v>5.4729999999999999</v>
          </cell>
          <cell r="W146">
            <v>5.4790000000000001</v>
          </cell>
          <cell r="X146">
            <v>2010</v>
          </cell>
        </row>
        <row r="147">
          <cell r="A147" t="str">
            <v>Slovenia</v>
          </cell>
          <cell r="B147" t="str">
            <v>Population</v>
          </cell>
          <cell r="C147" t="str">
            <v>Persons</v>
          </cell>
          <cell r="D147" t="str">
            <v>Millions</v>
          </cell>
          <cell r="E147" t="str">
            <v>Source: National Statistical Office Latest actual data: 2011 Primary domestic currency: Euros Data last updated: 03/2012</v>
          </cell>
          <cell r="F147">
            <v>1.99</v>
          </cell>
          <cell r="G147">
            <v>1.994</v>
          </cell>
          <cell r="H147">
            <v>1.9950000000000001</v>
          </cell>
          <cell r="I147">
            <v>1.996</v>
          </cell>
          <cell r="J147">
            <v>1.998</v>
          </cell>
          <cell r="K147">
            <v>2.0030000000000001</v>
          </cell>
          <cell r="L147">
            <v>2.0099999999999998</v>
          </cell>
          <cell r="M147">
            <v>2.0099999999999998</v>
          </cell>
          <cell r="N147">
            <v>2.0129999999999999</v>
          </cell>
          <cell r="O147">
            <v>2.016</v>
          </cell>
          <cell r="P147">
            <v>2.0179999999999998</v>
          </cell>
          <cell r="Q147">
            <v>2.0209999999999999</v>
          </cell>
          <cell r="R147">
            <v>2.0219999999999998</v>
          </cell>
          <cell r="S147">
            <v>2.0230000000000001</v>
          </cell>
          <cell r="T147">
            <v>2.024</v>
          </cell>
          <cell r="U147">
            <v>2.0249999999999999</v>
          </cell>
          <cell r="V147">
            <v>2.0259999999999998</v>
          </cell>
          <cell r="W147">
            <v>2.0270000000000001</v>
          </cell>
          <cell r="X147">
            <v>2011</v>
          </cell>
        </row>
        <row r="148">
          <cell r="A148" t="str">
            <v>Solomon Islands</v>
          </cell>
          <cell r="B148" t="str">
            <v>Population</v>
          </cell>
          <cell r="C148" t="str">
            <v>Persons</v>
          </cell>
          <cell r="D148" t="str">
            <v>Millions</v>
          </cell>
          <cell r="E148" t="str">
            <v>Source: National Statistical Office. For data prior to 1990, the source is IMF staff estimates. Latest actual data: 2009 Primary domestic currency: Solomon Islands dollar Data last updated: 03/2012</v>
          </cell>
          <cell r="F148">
            <v>0.41899999999999998</v>
          </cell>
          <cell r="G148">
            <v>0.43099999999999999</v>
          </cell>
          <cell r="H148">
            <v>0.443</v>
          </cell>
          <cell r="I148">
            <v>0.45500000000000002</v>
          </cell>
          <cell r="J148">
            <v>0.46800000000000003</v>
          </cell>
          <cell r="K148">
            <v>0.48099999999999998</v>
          </cell>
          <cell r="L148">
            <v>0.48099999999999998</v>
          </cell>
          <cell r="M148">
            <v>0.49199999999999999</v>
          </cell>
          <cell r="N148">
            <v>0.504</v>
          </cell>
          <cell r="O148">
            <v>0.51600000000000001</v>
          </cell>
          <cell r="P148">
            <v>0.52800000000000002</v>
          </cell>
          <cell r="Q148">
            <v>0.54</v>
          </cell>
          <cell r="R148">
            <v>0.55300000000000005</v>
          </cell>
          <cell r="S148">
            <v>0.56599999999999995</v>
          </cell>
          <cell r="T148">
            <v>0.57899999999999996</v>
          </cell>
          <cell r="U148">
            <v>0.59299999999999997</v>
          </cell>
          <cell r="V148">
            <v>0.60699999999999998</v>
          </cell>
          <cell r="W148">
            <v>0.621</v>
          </cell>
          <cell r="X148">
            <v>2009</v>
          </cell>
        </row>
        <row r="149">
          <cell r="A149" t="str">
            <v>South Africa</v>
          </cell>
          <cell r="B149" t="str">
            <v>Population</v>
          </cell>
          <cell r="C149" t="str">
            <v>Persons</v>
          </cell>
          <cell r="D149" t="str">
            <v>Millions</v>
          </cell>
          <cell r="E149" t="str">
            <v>Source: National Statistical Office Latest actual data: 2008 Primary domestic currency: South African rand Data last updated: 03/2012</v>
          </cell>
          <cell r="F149">
            <v>44.523000000000003</v>
          </cell>
          <cell r="G149">
            <v>45.031999999999996</v>
          </cell>
          <cell r="H149">
            <v>45.540999999999997</v>
          </cell>
          <cell r="I149">
            <v>46.01</v>
          </cell>
          <cell r="J149">
            <v>46.460999999999999</v>
          </cell>
          <cell r="K149">
            <v>46.887999999999998</v>
          </cell>
          <cell r="L149">
            <v>47.390999999999998</v>
          </cell>
          <cell r="M149">
            <v>48.363</v>
          </cell>
          <cell r="N149">
            <v>48.911000000000001</v>
          </cell>
          <cell r="O149">
            <v>49.463999999999999</v>
          </cell>
          <cell r="P149">
            <v>49.991</v>
          </cell>
          <cell r="Q149">
            <v>50.591000000000001</v>
          </cell>
          <cell r="R149">
            <v>51.198</v>
          </cell>
          <cell r="S149">
            <v>51.811999999999998</v>
          </cell>
          <cell r="T149">
            <v>52.433999999999997</v>
          </cell>
          <cell r="U149">
            <v>53.063000000000002</v>
          </cell>
          <cell r="V149">
            <v>53.7</v>
          </cell>
          <cell r="W149">
            <v>54.344000000000001</v>
          </cell>
          <cell r="X149">
            <v>2008</v>
          </cell>
        </row>
        <row r="150">
          <cell r="A150" t="str">
            <v>Spain</v>
          </cell>
          <cell r="B150" t="str">
            <v>Population</v>
          </cell>
          <cell r="C150" t="str">
            <v>Persons</v>
          </cell>
          <cell r="D150" t="str">
            <v>Millions</v>
          </cell>
          <cell r="E150" t="str">
            <v>Source: National Statistical Office Latest actual data: 2010 Notes: There is a break in series starting 2002 Primary domestic currency: Euros Data last updated: 03/2012</v>
          </cell>
          <cell r="F150">
            <v>40.262999999999998</v>
          </cell>
          <cell r="G150">
            <v>40.72</v>
          </cell>
          <cell r="H150">
            <v>40.963999999999999</v>
          </cell>
          <cell r="I150">
            <v>41.664000000000001</v>
          </cell>
          <cell r="J150">
            <v>42.344999999999999</v>
          </cell>
          <cell r="K150">
            <v>43.037999999999997</v>
          </cell>
          <cell r="L150">
            <v>43.758000000000003</v>
          </cell>
          <cell r="M150">
            <v>44.475000000000001</v>
          </cell>
          <cell r="N150">
            <v>45.283000000000001</v>
          </cell>
          <cell r="O150">
            <v>45.828000000000003</v>
          </cell>
          <cell r="P150">
            <v>45.988999999999997</v>
          </cell>
          <cell r="Q150">
            <v>46.152999999999999</v>
          </cell>
          <cell r="R150">
            <v>46.36</v>
          </cell>
          <cell r="S150">
            <v>46.546999999999997</v>
          </cell>
          <cell r="T150">
            <v>46.734999999999999</v>
          </cell>
          <cell r="U150">
            <v>46.923000000000002</v>
          </cell>
          <cell r="V150">
            <v>47.128999999999998</v>
          </cell>
          <cell r="W150">
            <v>47.335999999999999</v>
          </cell>
          <cell r="X150">
            <v>2010</v>
          </cell>
        </row>
        <row r="151">
          <cell r="A151" t="str">
            <v>Sri Lanka</v>
          </cell>
          <cell r="B151" t="str">
            <v>Population</v>
          </cell>
          <cell r="C151" t="str">
            <v>Persons</v>
          </cell>
          <cell r="D151" t="str">
            <v>Millions</v>
          </cell>
          <cell r="E151" t="str">
            <v>Source: IMF Staff Latest actual data: 2011 Primary domestic currency: Sri Lanka rupees Data last updated: 03/2012</v>
          </cell>
          <cell r="F151">
            <v>18.466999999999999</v>
          </cell>
          <cell r="G151">
            <v>18.731999999999999</v>
          </cell>
          <cell r="H151">
            <v>19.007000000000001</v>
          </cell>
          <cell r="I151">
            <v>19.231999999999999</v>
          </cell>
          <cell r="J151">
            <v>19.443999999999999</v>
          </cell>
          <cell r="K151">
            <v>19.619</v>
          </cell>
          <cell r="L151">
            <v>19.773</v>
          </cell>
          <cell r="M151">
            <v>19.928000000000001</v>
          </cell>
          <cell r="N151">
            <v>20.085000000000001</v>
          </cell>
          <cell r="O151">
            <v>20.242000000000001</v>
          </cell>
          <cell r="P151">
            <v>20.401</v>
          </cell>
          <cell r="Q151">
            <v>20.541</v>
          </cell>
          <cell r="R151">
            <v>20.681000000000001</v>
          </cell>
          <cell r="S151">
            <v>20.821999999999999</v>
          </cell>
          <cell r="T151">
            <v>20.963999999999999</v>
          </cell>
          <cell r="U151">
            <v>20.963999999999999</v>
          </cell>
          <cell r="V151">
            <v>20.963999999999999</v>
          </cell>
          <cell r="W151">
            <v>20.963999999999999</v>
          </cell>
          <cell r="X151">
            <v>2011</v>
          </cell>
        </row>
        <row r="152">
          <cell r="A152" t="str">
            <v>St. Kitts and Nevis</v>
          </cell>
          <cell r="B152" t="str">
            <v>Population</v>
          </cell>
          <cell r="C152" t="str">
            <v>Persons</v>
          </cell>
          <cell r="D152" t="str">
            <v>Millions</v>
          </cell>
          <cell r="E152" t="str">
            <v>Source: National Statistical Office Latest actual data: 2003 Primary domestic currency: Eastern Caribbean dollars Data last updated: 03/2012</v>
          </cell>
          <cell r="F152">
            <v>4.3999999999999997E-2</v>
          </cell>
          <cell r="G152">
            <v>4.5999999999999999E-2</v>
          </cell>
          <cell r="H152">
            <v>4.7E-2</v>
          </cell>
          <cell r="I152">
            <v>4.8000000000000001E-2</v>
          </cell>
          <cell r="J152">
            <v>4.9000000000000002E-2</v>
          </cell>
          <cell r="K152">
            <v>0.05</v>
          </cell>
          <cell r="L152">
            <v>5.0999999999999997E-2</v>
          </cell>
          <cell r="M152">
            <v>5.1999999999999998E-2</v>
          </cell>
          <cell r="N152">
            <v>5.2999999999999999E-2</v>
          </cell>
          <cell r="O152">
            <v>5.3999999999999999E-2</v>
          </cell>
          <cell r="P152">
            <v>5.5E-2</v>
          </cell>
          <cell r="Q152">
            <v>5.6000000000000001E-2</v>
          </cell>
          <cell r="R152">
            <v>5.7000000000000002E-2</v>
          </cell>
          <cell r="S152">
            <v>5.8000000000000003E-2</v>
          </cell>
          <cell r="T152">
            <v>0.06</v>
          </cell>
          <cell r="U152">
            <v>6.0999999999999999E-2</v>
          </cell>
          <cell r="V152">
            <v>6.2E-2</v>
          </cell>
          <cell r="W152">
            <v>6.3E-2</v>
          </cell>
          <cell r="X152">
            <v>2003</v>
          </cell>
        </row>
        <row r="153">
          <cell r="A153" t="str">
            <v>St. Lucia</v>
          </cell>
          <cell r="B153" t="str">
            <v>Population</v>
          </cell>
          <cell r="C153" t="str">
            <v>Persons</v>
          </cell>
          <cell r="D153" t="str">
            <v>Millions</v>
          </cell>
          <cell r="E153" t="str">
            <v>Source: National Statistical Office Latest actual data: 2010 Primary domestic currency: Eastern Caribbean dollars Data last updated: 03/2012</v>
          </cell>
          <cell r="F153">
            <v>0.156</v>
          </cell>
          <cell r="G153">
            <v>0.158</v>
          </cell>
          <cell r="H153">
            <v>0.159</v>
          </cell>
          <cell r="I153">
            <v>0.159</v>
          </cell>
          <cell r="J153">
            <v>0.16</v>
          </cell>
          <cell r="K153">
            <v>0.161</v>
          </cell>
          <cell r="L153">
            <v>0.16200000000000001</v>
          </cell>
          <cell r="M153">
            <v>0.16300000000000001</v>
          </cell>
          <cell r="N153">
            <v>0.16400000000000001</v>
          </cell>
          <cell r="O153">
            <v>0.16500000000000001</v>
          </cell>
          <cell r="P153">
            <v>0.16600000000000001</v>
          </cell>
          <cell r="Q153">
            <v>0.16700000000000001</v>
          </cell>
          <cell r="R153">
            <v>0.16800000000000001</v>
          </cell>
          <cell r="S153">
            <v>0.16900000000000001</v>
          </cell>
          <cell r="T153">
            <v>0.17</v>
          </cell>
          <cell r="U153">
            <v>0.17100000000000001</v>
          </cell>
          <cell r="V153">
            <v>0.17199999999999999</v>
          </cell>
          <cell r="W153">
            <v>0.17299999999999999</v>
          </cell>
          <cell r="X153">
            <v>2010</v>
          </cell>
        </row>
        <row r="154">
          <cell r="A154" t="str">
            <v>St. Vincent and the Grenadines</v>
          </cell>
          <cell r="B154" t="str">
            <v>Population</v>
          </cell>
          <cell r="C154" t="str">
            <v>Persons</v>
          </cell>
          <cell r="D154" t="str">
            <v>Millions</v>
          </cell>
          <cell r="E154" t="str">
            <v>Source: National Statistical Office Latest actual data: 2001 Primary domestic currency: Eastern Caribbean dollars Data last updated: 03/2012</v>
          </cell>
          <cell r="F154">
            <v>0.106</v>
          </cell>
          <cell r="G154">
            <v>0.106</v>
          </cell>
          <cell r="H154">
            <v>0.107</v>
          </cell>
          <cell r="I154">
            <v>0.107</v>
          </cell>
          <cell r="J154">
            <v>0.108</v>
          </cell>
          <cell r="K154">
            <v>0.108</v>
          </cell>
          <cell r="L154">
            <v>0.109</v>
          </cell>
          <cell r="M154">
            <v>0.109</v>
          </cell>
          <cell r="N154">
            <v>0.109</v>
          </cell>
          <cell r="O154">
            <v>0.109</v>
          </cell>
          <cell r="P154">
            <v>0.109</v>
          </cell>
          <cell r="Q154">
            <v>0.11</v>
          </cell>
          <cell r="R154">
            <v>0.11</v>
          </cell>
          <cell r="S154">
            <v>0.11</v>
          </cell>
          <cell r="T154">
            <v>0.11</v>
          </cell>
          <cell r="U154">
            <v>0.11</v>
          </cell>
          <cell r="V154">
            <v>0.11</v>
          </cell>
          <cell r="W154">
            <v>0.11</v>
          </cell>
          <cell r="X154">
            <v>2001</v>
          </cell>
        </row>
        <row r="155">
          <cell r="A155" t="str">
            <v>Sudan</v>
          </cell>
          <cell r="B155" t="str">
            <v>Population</v>
          </cell>
          <cell r="C155" t="str">
            <v>Persons</v>
          </cell>
          <cell r="D155" t="str">
            <v>Millions</v>
          </cell>
          <cell r="E155" t="str">
            <v>Source: United Nations Population Division of Department of Economic and Social Affairs, World Bank, and Central Bureau of Statistics, Sudan . Latest actual data: 2006 Primary domestic currency: Sudanese Pound. Data last updated: 03/2012</v>
          </cell>
          <cell r="F155">
            <v>31.1</v>
          </cell>
          <cell r="G155">
            <v>31.9</v>
          </cell>
          <cell r="H155">
            <v>32.700000000000003</v>
          </cell>
          <cell r="I155">
            <v>33.6</v>
          </cell>
          <cell r="J155">
            <v>34.473999999999997</v>
          </cell>
          <cell r="K155">
            <v>35.299999999999997</v>
          </cell>
          <cell r="L155">
            <v>36.218000000000004</v>
          </cell>
          <cell r="M155">
            <v>37.158999999999999</v>
          </cell>
          <cell r="N155">
            <v>38.125999999999998</v>
          </cell>
          <cell r="O155">
            <v>39.116999999999997</v>
          </cell>
          <cell r="P155">
            <v>40.134</v>
          </cell>
          <cell r="Q155">
            <v>32.661000000000001</v>
          </cell>
          <cell r="R155">
            <v>33.51</v>
          </cell>
          <cell r="S155">
            <v>34.381999999999998</v>
          </cell>
          <cell r="T155">
            <v>35.276000000000003</v>
          </cell>
          <cell r="U155">
            <v>36.192999999999998</v>
          </cell>
          <cell r="V155">
            <v>37.134</v>
          </cell>
          <cell r="W155">
            <v>38.098999999999997</v>
          </cell>
          <cell r="X155">
            <v>2006</v>
          </cell>
        </row>
        <row r="156">
          <cell r="A156" t="str">
            <v>Suriname</v>
          </cell>
          <cell r="B156" t="str">
            <v>Population</v>
          </cell>
          <cell r="C156" t="str">
            <v>Persons</v>
          </cell>
          <cell r="D156" t="str">
            <v>Millions</v>
          </cell>
          <cell r="E156" t="str">
            <v>Source: National Statistical Office. And International Financial Statistics (IFS). Census as of March 31, 2003. Latest actual data: 2007 Primary domestic currency: Suriname dollars Data last updated: 02/2012</v>
          </cell>
          <cell r="F156">
            <v>0.46700000000000003</v>
          </cell>
          <cell r="G156">
            <v>0.47399999999999998</v>
          </cell>
          <cell r="H156">
            <v>0.47899999999999998</v>
          </cell>
          <cell r="I156">
            <v>0.48599999999999999</v>
          </cell>
          <cell r="J156">
            <v>0.49299999999999999</v>
          </cell>
          <cell r="K156">
            <v>0.499</v>
          </cell>
          <cell r="L156">
            <v>0.504</v>
          </cell>
          <cell r="M156">
            <v>0.51</v>
          </cell>
          <cell r="N156">
            <v>0.51600000000000001</v>
          </cell>
          <cell r="O156">
            <v>0.52200000000000002</v>
          </cell>
          <cell r="P156">
            <v>0.52800000000000002</v>
          </cell>
          <cell r="Q156">
            <v>0.53400000000000003</v>
          </cell>
          <cell r="R156">
            <v>0.54</v>
          </cell>
          <cell r="S156">
            <v>0.54600000000000004</v>
          </cell>
          <cell r="T156">
            <v>0.55300000000000005</v>
          </cell>
          <cell r="U156">
            <v>0.55900000000000005</v>
          </cell>
          <cell r="V156">
            <v>0.56599999999999995</v>
          </cell>
          <cell r="W156">
            <v>0.57199999999999995</v>
          </cell>
          <cell r="X156">
            <v>2007</v>
          </cell>
        </row>
        <row r="157">
          <cell r="A157" t="str">
            <v>Swaziland</v>
          </cell>
          <cell r="B157" t="str">
            <v>Population</v>
          </cell>
          <cell r="C157" t="str">
            <v>Persons</v>
          </cell>
          <cell r="D157" t="str">
            <v>Millions</v>
          </cell>
          <cell r="E157" t="str">
            <v>Source: National Statistical Office Latest actual data: 2008 Primary domestic currency: Swaziland emalangeni Data last updated: 03/2012</v>
          </cell>
          <cell r="F157">
            <v>1.08</v>
          </cell>
          <cell r="G157">
            <v>1.0920000000000001</v>
          </cell>
          <cell r="H157">
            <v>1.101</v>
          </cell>
          <cell r="I157">
            <v>1.1080000000000001</v>
          </cell>
          <cell r="J157">
            <v>1.115</v>
          </cell>
          <cell r="K157">
            <v>1.1240000000000001</v>
          </cell>
          <cell r="L157">
            <v>1.137</v>
          </cell>
          <cell r="M157">
            <v>1.151</v>
          </cell>
          <cell r="N157">
            <v>1.1679999999999999</v>
          </cell>
          <cell r="O157">
            <v>1.1850000000000001</v>
          </cell>
          <cell r="P157">
            <v>1.18</v>
          </cell>
          <cell r="Q157">
            <v>1.1759999999999999</v>
          </cell>
          <cell r="R157">
            <v>1.171</v>
          </cell>
          <cell r="S157">
            <v>1.1659999999999999</v>
          </cell>
          <cell r="T157">
            <v>1.161</v>
          </cell>
          <cell r="U157">
            <v>1.157</v>
          </cell>
          <cell r="V157">
            <v>1.1519999999999999</v>
          </cell>
          <cell r="W157">
            <v>1.1479999999999999</v>
          </cell>
          <cell r="X157">
            <v>2008</v>
          </cell>
        </row>
        <row r="158">
          <cell r="A158" t="str">
            <v>Sweden</v>
          </cell>
          <cell r="B158" t="str">
            <v>Population</v>
          </cell>
          <cell r="C158" t="str">
            <v>Persons</v>
          </cell>
          <cell r="D158" t="str">
            <v>Millions</v>
          </cell>
          <cell r="E158" t="str">
            <v>Source: National Statistical Office. Organisation for Economic Co-operation and Development (OECD) - Economic Outlook Database Latest actual data: 2011 Primary domestic currency: Swedish kronor Data last updated: 04/2012</v>
          </cell>
          <cell r="F158">
            <v>8.8810000000000002</v>
          </cell>
          <cell r="G158">
            <v>8.9049999999999994</v>
          </cell>
          <cell r="H158">
            <v>8.9339999999999993</v>
          </cell>
          <cell r="I158">
            <v>8.9670000000000005</v>
          </cell>
          <cell r="J158">
            <v>9.0030000000000001</v>
          </cell>
          <cell r="K158">
            <v>9.0389999999999997</v>
          </cell>
          <cell r="L158">
            <v>9.1129999999999995</v>
          </cell>
          <cell r="M158">
            <v>9.1829999999999998</v>
          </cell>
          <cell r="N158">
            <v>9.2560000000000002</v>
          </cell>
          <cell r="O158">
            <v>9.3409999999999993</v>
          </cell>
          <cell r="P158">
            <v>9.4160000000000004</v>
          </cell>
          <cell r="Q158">
            <v>9.4499999999999993</v>
          </cell>
          <cell r="R158">
            <v>9.48</v>
          </cell>
          <cell r="S158">
            <v>9.5399999999999991</v>
          </cell>
          <cell r="T158">
            <v>9.57</v>
          </cell>
          <cell r="U158">
            <v>9.6</v>
          </cell>
          <cell r="V158">
            <v>9.6300000000000008</v>
          </cell>
          <cell r="W158">
            <v>9.66</v>
          </cell>
          <cell r="X158">
            <v>2011</v>
          </cell>
        </row>
        <row r="159">
          <cell r="A159" t="str">
            <v>Switzerland</v>
          </cell>
          <cell r="B159" t="str">
            <v>Population</v>
          </cell>
          <cell r="C159" t="str">
            <v>Persons</v>
          </cell>
          <cell r="D159" t="str">
            <v>Millions</v>
          </cell>
          <cell r="E159" t="str">
            <v>Source: National Statistical Office Latest actual data: 2009 Primary domestic currency: Swiss francs Data last updated: 03/2012</v>
          </cell>
          <cell r="F159">
            <v>7.1840000000000002</v>
          </cell>
          <cell r="G159">
            <v>7.2270000000000003</v>
          </cell>
          <cell r="H159">
            <v>7.2850000000000001</v>
          </cell>
          <cell r="I159">
            <v>7.3390000000000004</v>
          </cell>
          <cell r="J159">
            <v>7.39</v>
          </cell>
          <cell r="K159">
            <v>7.4370000000000003</v>
          </cell>
          <cell r="L159">
            <v>7.484</v>
          </cell>
          <cell r="M159">
            <v>7.5510000000000002</v>
          </cell>
          <cell r="N159">
            <v>7.6479999999999997</v>
          </cell>
          <cell r="O159">
            <v>7.7439999999999998</v>
          </cell>
          <cell r="P159">
            <v>7.79</v>
          </cell>
          <cell r="Q159">
            <v>7.8369999999999997</v>
          </cell>
          <cell r="R159">
            <v>7.8840000000000003</v>
          </cell>
          <cell r="S159">
            <v>7.931</v>
          </cell>
          <cell r="T159">
            <v>7.9790000000000001</v>
          </cell>
          <cell r="U159">
            <v>8.0269999999999992</v>
          </cell>
          <cell r="V159">
            <v>8.0749999999999993</v>
          </cell>
          <cell r="W159">
            <v>8.1229999999999993</v>
          </cell>
          <cell r="X159">
            <v>2009</v>
          </cell>
        </row>
        <row r="160">
          <cell r="A160" t="str">
            <v>Syrian Arab Republic</v>
          </cell>
          <cell r="B160" t="str">
            <v>Population</v>
          </cell>
          <cell r="C160" t="str">
            <v>Persons</v>
          </cell>
          <cell r="D160" t="str">
            <v>Millions</v>
          </cell>
          <cell r="E160" t="str">
            <v>Source: National Statistical Office Latest actual data: 2010 Primary domestic currency: Syrian pounds Data last updated: 02/2012</v>
          </cell>
          <cell r="F160">
            <v>16.510999999999999</v>
          </cell>
          <cell r="G160">
            <v>16.960999999999999</v>
          </cell>
          <cell r="H160">
            <v>17.437999999999999</v>
          </cell>
          <cell r="I160">
            <v>17.952000000000002</v>
          </cell>
          <cell r="J160">
            <v>18.512</v>
          </cell>
          <cell r="K160">
            <v>19.120999999999999</v>
          </cell>
          <cell r="L160">
            <v>19.596</v>
          </cell>
          <cell r="M160">
            <v>20.082999999999998</v>
          </cell>
          <cell r="N160">
            <v>20.581</v>
          </cell>
          <cell r="O160">
            <v>21.091999999999999</v>
          </cell>
          <cell r="P160">
            <v>21.393000000000001</v>
          </cell>
          <cell r="Q160" t="str">
            <v>n/a</v>
          </cell>
          <cell r="R160" t="str">
            <v>n/a</v>
          </cell>
          <cell r="S160" t="str">
            <v>n/a</v>
          </cell>
          <cell r="T160" t="str">
            <v>n/a</v>
          </cell>
          <cell r="U160" t="str">
            <v>n/a</v>
          </cell>
          <cell r="V160" t="str">
            <v>n/a</v>
          </cell>
          <cell r="W160" t="str">
            <v>n/a</v>
          </cell>
          <cell r="X160">
            <v>2010</v>
          </cell>
        </row>
        <row r="161">
          <cell r="A161" t="str">
            <v>Taiwan Province of China</v>
          </cell>
          <cell r="B161" t="str">
            <v>Population</v>
          </cell>
          <cell r="C161" t="str">
            <v>Persons</v>
          </cell>
          <cell r="D161" t="str">
            <v>Millions</v>
          </cell>
          <cell r="E161" t="str">
            <v>Source: CEIC Latest actual data: 2011 Primary domestic currency: New Taiwan dollar Data last updated: 03/2012</v>
          </cell>
          <cell r="F161">
            <v>22.277000000000001</v>
          </cell>
          <cell r="G161">
            <v>22.405999999999999</v>
          </cell>
          <cell r="H161">
            <v>22.521000000000001</v>
          </cell>
          <cell r="I161">
            <v>22.605</v>
          </cell>
          <cell r="J161">
            <v>22.689</v>
          </cell>
          <cell r="K161">
            <v>22.77</v>
          </cell>
          <cell r="L161">
            <v>22.876999999999999</v>
          </cell>
          <cell r="M161">
            <v>22.957999999999998</v>
          </cell>
          <cell r="N161">
            <v>23.036999999999999</v>
          </cell>
          <cell r="O161">
            <v>23.12</v>
          </cell>
          <cell r="P161">
            <v>23.161999999999999</v>
          </cell>
          <cell r="Q161">
            <v>23.225000000000001</v>
          </cell>
          <cell r="R161">
            <v>23.434000000000001</v>
          </cell>
          <cell r="S161">
            <v>23.645</v>
          </cell>
          <cell r="T161">
            <v>23.858000000000001</v>
          </cell>
          <cell r="U161">
            <v>24.071999999999999</v>
          </cell>
          <cell r="V161">
            <v>24.289000000000001</v>
          </cell>
          <cell r="W161">
            <v>24.507999999999999</v>
          </cell>
          <cell r="X161">
            <v>2011</v>
          </cell>
        </row>
        <row r="162">
          <cell r="A162" t="str">
            <v>Tajikistan</v>
          </cell>
          <cell r="B162" t="str">
            <v>Population</v>
          </cell>
          <cell r="C162" t="str">
            <v>Persons</v>
          </cell>
          <cell r="D162" t="str">
            <v>Millions</v>
          </cell>
          <cell r="E162" t="str">
            <v>Source: IFS - International Finance Statistics Latest actual data: 2011 Primary domestic currency: Tajik somoni Data last updated: 04/2012</v>
          </cell>
          <cell r="F162">
            <v>6.25</v>
          </cell>
          <cell r="G162">
            <v>6.3760000000000003</v>
          </cell>
          <cell r="H162">
            <v>6.5069999999999997</v>
          </cell>
          <cell r="I162">
            <v>6.64</v>
          </cell>
          <cell r="J162">
            <v>6.78</v>
          </cell>
          <cell r="K162">
            <v>6.92</v>
          </cell>
          <cell r="L162">
            <v>7.0640000000000001</v>
          </cell>
          <cell r="M162">
            <v>7.2160000000000002</v>
          </cell>
          <cell r="N162">
            <v>7.3739999999999997</v>
          </cell>
          <cell r="O162">
            <v>7.53</v>
          </cell>
          <cell r="P162">
            <v>7.6879999999999997</v>
          </cell>
          <cell r="Q162">
            <v>7.8490000000000002</v>
          </cell>
          <cell r="R162">
            <v>8.0139999999999993</v>
          </cell>
          <cell r="S162">
            <v>8.1820000000000004</v>
          </cell>
          <cell r="T162">
            <v>8.3539999999999992</v>
          </cell>
          <cell r="U162">
            <v>8.5299999999999994</v>
          </cell>
          <cell r="V162">
            <v>8.7089999999999996</v>
          </cell>
          <cell r="W162">
            <v>8.8919999999999995</v>
          </cell>
          <cell r="X162">
            <v>2011</v>
          </cell>
        </row>
        <row r="163">
          <cell r="A163" t="str">
            <v>Tanzania</v>
          </cell>
          <cell r="B163" t="str">
            <v>Population</v>
          </cell>
          <cell r="C163" t="str">
            <v>Persons</v>
          </cell>
          <cell r="D163" t="str">
            <v>Millions</v>
          </cell>
          <cell r="E163" t="str">
            <v>Source: National Statistical Office Latest actual data: 2006 Primary domestic currency: Tanzania shillings Data last updated: 03/2012</v>
          </cell>
          <cell r="F163">
            <v>33.6</v>
          </cell>
          <cell r="G163">
            <v>34.5</v>
          </cell>
          <cell r="H163">
            <v>35.200000000000003</v>
          </cell>
          <cell r="I163">
            <v>35.9</v>
          </cell>
          <cell r="J163">
            <v>36.700000000000003</v>
          </cell>
          <cell r="K163">
            <v>37.5</v>
          </cell>
          <cell r="L163">
            <v>38.200000000000003</v>
          </cell>
          <cell r="M163">
            <v>38.963999999999999</v>
          </cell>
          <cell r="N163">
            <v>39.743000000000002</v>
          </cell>
          <cell r="O163">
            <v>40.537999999999997</v>
          </cell>
          <cell r="P163">
            <v>41.348999999999997</v>
          </cell>
          <cell r="Q163">
            <v>42.176000000000002</v>
          </cell>
          <cell r="R163">
            <v>43.018999999999998</v>
          </cell>
          <cell r="S163">
            <v>43.88</v>
          </cell>
          <cell r="T163">
            <v>44.756999999999998</v>
          </cell>
          <cell r="U163">
            <v>45.652999999999999</v>
          </cell>
          <cell r="V163">
            <v>46.566000000000003</v>
          </cell>
          <cell r="W163">
            <v>47.497</v>
          </cell>
          <cell r="X163">
            <v>2006</v>
          </cell>
        </row>
        <row r="164">
          <cell r="A164" t="str">
            <v>Thailand</v>
          </cell>
          <cell r="B164" t="str">
            <v>Population</v>
          </cell>
          <cell r="C164" t="str">
            <v>Persons</v>
          </cell>
          <cell r="D164" t="str">
            <v>Millions</v>
          </cell>
          <cell r="E164" t="str">
            <v>Source: National Statistical Office. Labour force survey Latest actual data: 2011 Primary domestic currency: Thai baht Data last updated: 03/2012</v>
          </cell>
          <cell r="F164">
            <v>61.878999999999998</v>
          </cell>
          <cell r="G164">
            <v>62.308999999999997</v>
          </cell>
          <cell r="H164">
            <v>62.8</v>
          </cell>
          <cell r="I164">
            <v>63.08</v>
          </cell>
          <cell r="J164">
            <v>61.973999999999997</v>
          </cell>
          <cell r="K164">
            <v>62.417999999999999</v>
          </cell>
          <cell r="L164">
            <v>62.829000000000001</v>
          </cell>
          <cell r="M164">
            <v>63.037999999999997</v>
          </cell>
          <cell r="N164">
            <v>63.39</v>
          </cell>
          <cell r="O164">
            <v>63.524999999999999</v>
          </cell>
          <cell r="P164">
            <v>63.878</v>
          </cell>
          <cell r="Q164">
            <v>64.075999999999993</v>
          </cell>
          <cell r="R164">
            <v>64.459999999999994</v>
          </cell>
          <cell r="S164">
            <v>64.846999999999994</v>
          </cell>
          <cell r="T164">
            <v>65.236000000000004</v>
          </cell>
          <cell r="U164">
            <v>65.628</v>
          </cell>
          <cell r="V164">
            <v>66.022000000000006</v>
          </cell>
          <cell r="W164">
            <v>66.418000000000006</v>
          </cell>
          <cell r="X164">
            <v>2011</v>
          </cell>
        </row>
        <row r="165">
          <cell r="A165" t="str">
            <v>Timor-Leste</v>
          </cell>
          <cell r="B165" t="str">
            <v>Population</v>
          </cell>
          <cell r="C165" t="str">
            <v>Persons</v>
          </cell>
          <cell r="D165" t="str">
            <v>Millions</v>
          </cell>
          <cell r="E165" t="str">
            <v>Source: National Statistical Office Latest actual data: 2009 Primary domestic currency: U.S. dollars Data last updated: 03/2012</v>
          </cell>
          <cell r="F165">
            <v>0.81799999999999995</v>
          </cell>
          <cell r="G165">
            <v>0.84499999999999997</v>
          </cell>
          <cell r="H165">
            <v>0.872</v>
          </cell>
          <cell r="I165">
            <v>0.90100000000000002</v>
          </cell>
          <cell r="J165">
            <v>0.92300000000000004</v>
          </cell>
          <cell r="K165">
            <v>0.94599999999999995</v>
          </cell>
          <cell r="L165">
            <v>0.96899999999999997</v>
          </cell>
          <cell r="M165">
            <v>0.99199999999999999</v>
          </cell>
          <cell r="N165">
            <v>1.0169999999999999</v>
          </cell>
          <cell r="O165">
            <v>1.0409999999999999</v>
          </cell>
          <cell r="P165">
            <v>1.0669999999999999</v>
          </cell>
          <cell r="Q165">
            <v>1.093</v>
          </cell>
          <cell r="R165">
            <v>1.119</v>
          </cell>
          <cell r="S165">
            <v>1.145</v>
          </cell>
          <cell r="T165">
            <v>1.1719999999999999</v>
          </cell>
          <cell r="U165">
            <v>1.1990000000000001</v>
          </cell>
          <cell r="V165">
            <v>1.2270000000000001</v>
          </cell>
          <cell r="W165">
            <v>1.254</v>
          </cell>
          <cell r="X165">
            <v>2009</v>
          </cell>
        </row>
        <row r="166">
          <cell r="A166" t="str">
            <v>Togo</v>
          </cell>
          <cell r="B166" t="str">
            <v>Population</v>
          </cell>
          <cell r="C166" t="str">
            <v>Persons</v>
          </cell>
          <cell r="D166" t="str">
            <v>Millions</v>
          </cell>
          <cell r="E166" t="str">
            <v>Source: National Statistical Office Latest actual data: 2009 Primary domestic currency: CFA francs Data last updated: 03/2012</v>
          </cell>
          <cell r="F166">
            <v>5.3639999999999999</v>
          </cell>
          <cell r="G166">
            <v>5.5270000000000001</v>
          </cell>
          <cell r="H166">
            <v>5.6840000000000002</v>
          </cell>
          <cell r="I166">
            <v>5.8360000000000003</v>
          </cell>
          <cell r="J166">
            <v>5.9880000000000004</v>
          </cell>
          <cell r="K166">
            <v>6.1449999999999996</v>
          </cell>
          <cell r="L166">
            <v>6.3</v>
          </cell>
          <cell r="M166">
            <v>6.46</v>
          </cell>
          <cell r="N166">
            <v>6.6230000000000002</v>
          </cell>
          <cell r="O166">
            <v>6.7910000000000004</v>
          </cell>
          <cell r="P166">
            <v>6.9630000000000001</v>
          </cell>
          <cell r="Q166">
            <v>7.1390000000000002</v>
          </cell>
          <cell r="R166">
            <v>7.319</v>
          </cell>
          <cell r="S166">
            <v>7.5049999999999999</v>
          </cell>
          <cell r="T166">
            <v>7.6950000000000003</v>
          </cell>
          <cell r="U166">
            <v>7.8890000000000002</v>
          </cell>
          <cell r="V166">
            <v>8.0890000000000004</v>
          </cell>
          <cell r="W166">
            <v>8.2929999999999993</v>
          </cell>
          <cell r="X166">
            <v>2009</v>
          </cell>
        </row>
        <row r="167">
          <cell r="A167" t="str">
            <v>Tonga</v>
          </cell>
          <cell r="B167" t="str">
            <v>Population</v>
          </cell>
          <cell r="C167" t="str">
            <v>Persons</v>
          </cell>
          <cell r="D167" t="str">
            <v>Millions</v>
          </cell>
          <cell r="E167" t="str">
            <v>Source: Central Bank Latest actual data: 2006 Primary domestic currency: Tongan pa?anga Data last updated: 03/2012</v>
          </cell>
          <cell r="F167">
            <v>0.1</v>
          </cell>
          <cell r="G167">
            <v>0.1</v>
          </cell>
          <cell r="H167">
            <v>0.1</v>
          </cell>
          <cell r="I167">
            <v>0.10100000000000001</v>
          </cell>
          <cell r="J167">
            <v>0.10100000000000001</v>
          </cell>
          <cell r="K167">
            <v>0.10100000000000001</v>
          </cell>
          <cell r="L167">
            <v>0.10199999999999999</v>
          </cell>
          <cell r="M167">
            <v>0.10199999999999999</v>
          </cell>
          <cell r="N167">
            <v>0.10299999999999999</v>
          </cell>
          <cell r="O167">
            <v>0.10299999999999999</v>
          </cell>
          <cell r="P167">
            <v>0.104</v>
          </cell>
          <cell r="Q167">
            <v>0.104</v>
          </cell>
          <cell r="R167">
            <v>0.104</v>
          </cell>
          <cell r="S167">
            <v>0.105</v>
          </cell>
          <cell r="T167">
            <v>0.105</v>
          </cell>
          <cell r="U167">
            <v>0.106</v>
          </cell>
          <cell r="V167">
            <v>0.106</v>
          </cell>
          <cell r="W167">
            <v>0.107</v>
          </cell>
          <cell r="X167">
            <v>2006</v>
          </cell>
        </row>
        <row r="168">
          <cell r="A168" t="str">
            <v>Trinidad and Tobago</v>
          </cell>
          <cell r="B168" t="str">
            <v>Population</v>
          </cell>
          <cell r="C168" t="str">
            <v>Persons</v>
          </cell>
          <cell r="D168" t="str">
            <v>Millions</v>
          </cell>
          <cell r="E168" t="str">
            <v>Source: National Statistical Office Latest actual data: 2010 Primary domestic currency: Trinidad and Tobago dollars Data last updated: 03/2012</v>
          </cell>
          <cell r="F168">
            <v>1.262</v>
          </cell>
          <cell r="G168">
            <v>1.2669999999999999</v>
          </cell>
          <cell r="H168">
            <v>1.276</v>
          </cell>
          <cell r="I168">
            <v>1.282</v>
          </cell>
          <cell r="J168">
            <v>1.2909999999999999</v>
          </cell>
          <cell r="K168">
            <v>1.294</v>
          </cell>
          <cell r="L168">
            <v>1.298</v>
          </cell>
          <cell r="M168">
            <v>1.3029999999999999</v>
          </cell>
          <cell r="N168">
            <v>1.3089999999999999</v>
          </cell>
          <cell r="O168">
            <v>1.31</v>
          </cell>
          <cell r="P168">
            <v>1.3180000000000001</v>
          </cell>
          <cell r="Q168">
            <v>1.323</v>
          </cell>
          <cell r="R168">
            <v>1.329</v>
          </cell>
          <cell r="S168">
            <v>1.335</v>
          </cell>
          <cell r="T168">
            <v>1.341</v>
          </cell>
          <cell r="U168">
            <v>1.3460000000000001</v>
          </cell>
          <cell r="V168">
            <v>1.3520000000000001</v>
          </cell>
          <cell r="W168">
            <v>1.3580000000000001</v>
          </cell>
          <cell r="X168">
            <v>2010</v>
          </cell>
        </row>
        <row r="169">
          <cell r="A169" t="str">
            <v>Tunisia</v>
          </cell>
          <cell r="B169" t="str">
            <v>Population</v>
          </cell>
          <cell r="C169" t="str">
            <v>Persons</v>
          </cell>
          <cell r="D169" t="str">
            <v>Millions</v>
          </cell>
          <cell r="E169" t="str">
            <v>Source: National Statistical Office Latest actual data: 2010 Primary domestic currency: Tunisian dinars Data last updated: 03/2012</v>
          </cell>
          <cell r="F169">
            <v>9.5640000000000001</v>
          </cell>
          <cell r="G169">
            <v>9.6509999999999998</v>
          </cell>
          <cell r="H169">
            <v>9.7490000000000006</v>
          </cell>
          <cell r="I169">
            <v>9.84</v>
          </cell>
          <cell r="J169">
            <v>9.9320000000000004</v>
          </cell>
          <cell r="K169">
            <v>10.029</v>
          </cell>
          <cell r="L169">
            <v>10.128</v>
          </cell>
          <cell r="M169">
            <v>10.225</v>
          </cell>
          <cell r="N169">
            <v>10.327</v>
          </cell>
          <cell r="O169">
            <v>10.435</v>
          </cell>
          <cell r="P169">
            <v>10.544</v>
          </cell>
          <cell r="Q169">
            <v>10.654999999999999</v>
          </cell>
          <cell r="R169">
            <v>10.766</v>
          </cell>
          <cell r="S169">
            <v>10.879</v>
          </cell>
          <cell r="T169">
            <v>10.993</v>
          </cell>
          <cell r="U169">
            <v>11.108000000000001</v>
          </cell>
          <cell r="V169">
            <v>11.225</v>
          </cell>
          <cell r="W169">
            <v>11.342000000000001</v>
          </cell>
          <cell r="X169">
            <v>2010</v>
          </cell>
        </row>
        <row r="170">
          <cell r="A170" t="str">
            <v>Turkey</v>
          </cell>
          <cell r="B170" t="str">
            <v>Population</v>
          </cell>
          <cell r="C170" t="str">
            <v>Persons</v>
          </cell>
          <cell r="D170" t="str">
            <v>Millions</v>
          </cell>
          <cell r="E170" t="str">
            <v>Source: Haver Analytics. Formally, the Turkish Statistical Institute (TurkStat) Latest actual data: 2011 Primary domestic currency: Turkish lira Data last updated: 04/2012</v>
          </cell>
          <cell r="F170">
            <v>64.251999999999995</v>
          </cell>
          <cell r="G170">
            <v>65.132999999999996</v>
          </cell>
          <cell r="H170">
            <v>66.007999999999996</v>
          </cell>
          <cell r="I170">
            <v>66.873000000000005</v>
          </cell>
          <cell r="J170">
            <v>67.722999999999999</v>
          </cell>
          <cell r="K170">
            <v>68.566000000000003</v>
          </cell>
          <cell r="L170">
            <v>69.394999999999996</v>
          </cell>
          <cell r="M170">
            <v>70.215000000000003</v>
          </cell>
          <cell r="N170">
            <v>71.094999999999999</v>
          </cell>
          <cell r="O170">
            <v>72.05</v>
          </cell>
          <cell r="P170">
            <v>73.003</v>
          </cell>
          <cell r="Q170">
            <v>73.95</v>
          </cell>
          <cell r="R170">
            <v>74.885000000000005</v>
          </cell>
          <cell r="S170">
            <v>75.811000000000007</v>
          </cell>
          <cell r="T170">
            <v>76.706999999999994</v>
          </cell>
          <cell r="U170">
            <v>77.600999999999999</v>
          </cell>
          <cell r="V170">
            <v>78.477999999999994</v>
          </cell>
          <cell r="W170">
            <v>79.337000000000003</v>
          </cell>
          <cell r="X170">
            <v>2011</v>
          </cell>
        </row>
        <row r="171">
          <cell r="A171" t="str">
            <v>Turkmenistan</v>
          </cell>
          <cell r="B171" t="str">
            <v>Population</v>
          </cell>
          <cell r="C171" t="str">
            <v>Persons</v>
          </cell>
          <cell r="D171" t="str">
            <v>Millions</v>
          </cell>
          <cell r="E171" t="str">
            <v>Source: Turkmenistan authorities. Latest actual data: 2007 Notes: Data prior to 1993 cannot be confirmed by national sources at this time. Primary domestic currency: Turkmen manat Data last updated: 03/2012</v>
          </cell>
          <cell r="F171">
            <v>4.6429999999999998</v>
          </cell>
          <cell r="G171">
            <v>4.72</v>
          </cell>
          <cell r="H171">
            <v>4.7939999999999996</v>
          </cell>
          <cell r="I171">
            <v>4.867</v>
          </cell>
          <cell r="J171">
            <v>4.9450000000000003</v>
          </cell>
          <cell r="K171">
            <v>5.024</v>
          </cell>
          <cell r="L171">
            <v>5.1040000000000001</v>
          </cell>
          <cell r="M171">
            <v>5.1859999999999999</v>
          </cell>
          <cell r="N171">
            <v>5.2690000000000001</v>
          </cell>
          <cell r="O171">
            <v>5.3529999999999998</v>
          </cell>
          <cell r="P171">
            <v>5.4390000000000001</v>
          </cell>
          <cell r="Q171">
            <v>5.5259999999999998</v>
          </cell>
          <cell r="R171">
            <v>5.6139999999999999</v>
          </cell>
          <cell r="S171">
            <v>5.7039999999999997</v>
          </cell>
          <cell r="T171">
            <v>5.7960000000000003</v>
          </cell>
          <cell r="U171">
            <v>5.8879999999999999</v>
          </cell>
          <cell r="V171">
            <v>5.9820000000000002</v>
          </cell>
          <cell r="W171">
            <v>6.0780000000000003</v>
          </cell>
          <cell r="X171">
            <v>2007</v>
          </cell>
        </row>
        <row r="172">
          <cell r="A172" t="str">
            <v>Tuvalu</v>
          </cell>
          <cell r="B172" t="str">
            <v>Population</v>
          </cell>
          <cell r="C172" t="str">
            <v>Persons</v>
          </cell>
          <cell r="D172" t="str">
            <v>Millions</v>
          </cell>
          <cell r="F172" t="str">
            <v>n/a</v>
          </cell>
          <cell r="G172" t="str">
            <v>n/a</v>
          </cell>
          <cell r="H172" t="str">
            <v>n/a</v>
          </cell>
          <cell r="I172">
            <v>0.01</v>
          </cell>
          <cell r="J172">
            <v>0.01</v>
          </cell>
          <cell r="K172">
            <v>0.01</v>
          </cell>
          <cell r="L172">
            <v>1.0999999999999999E-2</v>
          </cell>
          <cell r="M172">
            <v>1.0999999999999999E-2</v>
          </cell>
          <cell r="N172">
            <v>1.0999999999999999E-2</v>
          </cell>
          <cell r="O172">
            <v>1.0999999999999999E-2</v>
          </cell>
          <cell r="P172">
            <v>1.0999999999999999E-2</v>
          </cell>
          <cell r="Q172" t="str">
            <v>n/a</v>
          </cell>
          <cell r="R172" t="str">
            <v>n/a</v>
          </cell>
          <cell r="S172" t="str">
            <v>n/a</v>
          </cell>
          <cell r="T172" t="str">
            <v>n/a</v>
          </cell>
          <cell r="U172" t="str">
            <v>n/a</v>
          </cell>
          <cell r="V172" t="str">
            <v>n/a</v>
          </cell>
          <cell r="W172" t="str">
            <v>n/a</v>
          </cell>
        </row>
        <row r="173">
          <cell r="A173" t="str">
            <v>Uganda</v>
          </cell>
          <cell r="B173" t="str">
            <v>Population</v>
          </cell>
          <cell r="C173" t="str">
            <v>Persons</v>
          </cell>
          <cell r="D173" t="str">
            <v>Millions</v>
          </cell>
          <cell r="E173" t="str">
            <v>Source: National Statistical Office Latest actual data: 2010. 2009/10 Primary domestic currency: Uganda shillings Data last updated: 03/2012</v>
          </cell>
          <cell r="F173">
            <v>24.433</v>
          </cell>
          <cell r="G173">
            <v>25.216000000000001</v>
          </cell>
          <cell r="H173">
            <v>26.035</v>
          </cell>
          <cell r="I173">
            <v>26.89</v>
          </cell>
          <cell r="J173">
            <v>27.779</v>
          </cell>
          <cell r="K173">
            <v>28.699000000000002</v>
          </cell>
          <cell r="L173">
            <v>29.652000000000001</v>
          </cell>
          <cell r="M173">
            <v>30.638000000000002</v>
          </cell>
          <cell r="N173">
            <v>31.657</v>
          </cell>
          <cell r="O173">
            <v>32.796999999999997</v>
          </cell>
          <cell r="P173">
            <v>33.976999999999997</v>
          </cell>
          <cell r="Q173">
            <v>35.201000000000001</v>
          </cell>
          <cell r="R173">
            <v>36.468000000000004</v>
          </cell>
          <cell r="S173">
            <v>37.780999999999999</v>
          </cell>
          <cell r="T173">
            <v>39.140999999999998</v>
          </cell>
          <cell r="U173">
            <v>40.549999999999997</v>
          </cell>
          <cell r="V173">
            <v>42.01</v>
          </cell>
          <cell r="W173">
            <v>43.521999999999998</v>
          </cell>
          <cell r="X173">
            <v>2010</v>
          </cell>
        </row>
        <row r="174">
          <cell r="A174" t="str">
            <v>Ukraine</v>
          </cell>
          <cell r="B174" t="str">
            <v>Population</v>
          </cell>
          <cell r="C174" t="str">
            <v>Persons</v>
          </cell>
          <cell r="D174" t="str">
            <v>Millions</v>
          </cell>
          <cell r="E174" t="str">
            <v>Source: Haver Analytics. Formally, the State Statistics Committee of Ukraine Latest actual data: 2010 Primary domestic currency: Ukrainian hryvnias Data last updated: 03/2012</v>
          </cell>
          <cell r="F174">
            <v>49.115000000000002</v>
          </cell>
          <cell r="G174">
            <v>48.664000000000001</v>
          </cell>
          <cell r="H174">
            <v>48.241</v>
          </cell>
          <cell r="I174">
            <v>47.823</v>
          </cell>
          <cell r="J174">
            <v>47.442</v>
          </cell>
          <cell r="K174">
            <v>47.100999999999999</v>
          </cell>
          <cell r="L174">
            <v>46.749000000000002</v>
          </cell>
          <cell r="M174">
            <v>46.466000000000001</v>
          </cell>
          <cell r="N174">
            <v>46.192</v>
          </cell>
          <cell r="O174">
            <v>45.963000000000001</v>
          </cell>
          <cell r="P174">
            <v>45.783000000000001</v>
          </cell>
          <cell r="Q174">
            <v>45.554000000000002</v>
          </cell>
          <cell r="R174">
            <v>45.326000000000001</v>
          </cell>
          <cell r="S174">
            <v>45.098999999999997</v>
          </cell>
          <cell r="T174">
            <v>44.874000000000002</v>
          </cell>
          <cell r="U174">
            <v>44.649000000000001</v>
          </cell>
          <cell r="V174">
            <v>44.426000000000002</v>
          </cell>
          <cell r="W174">
            <v>44.204000000000001</v>
          </cell>
          <cell r="X174">
            <v>2010</v>
          </cell>
        </row>
        <row r="175">
          <cell r="A175" t="str">
            <v>United Arab Emirates</v>
          </cell>
          <cell r="B175" t="str">
            <v>Population</v>
          </cell>
          <cell r="C175" t="str">
            <v>Persons</v>
          </cell>
          <cell r="D175" t="str">
            <v>Millions</v>
          </cell>
          <cell r="E175" t="str">
            <v>Source: National Statistical Office Latest actual data: 2009 Primary domestic currency: U.A.E. dirhams Data last updated: 03/2012</v>
          </cell>
          <cell r="F175">
            <v>2.9950000000000001</v>
          </cell>
          <cell r="G175">
            <v>3.1669999999999998</v>
          </cell>
          <cell r="H175">
            <v>3.3490000000000002</v>
          </cell>
          <cell r="I175">
            <v>3.5510000000000002</v>
          </cell>
          <cell r="J175">
            <v>3.7610000000000001</v>
          </cell>
          <cell r="K175">
            <v>4.1059999999999999</v>
          </cell>
          <cell r="L175">
            <v>4.2290000000000001</v>
          </cell>
          <cell r="M175">
            <v>4.4880000000000004</v>
          </cell>
          <cell r="N175">
            <v>4.7649999999999997</v>
          </cell>
          <cell r="O175">
            <v>5.0659999999999998</v>
          </cell>
          <cell r="P175">
            <v>5.218</v>
          </cell>
          <cell r="Q175">
            <v>5.375</v>
          </cell>
          <cell r="R175">
            <v>5.5359999999999996</v>
          </cell>
          <cell r="S175">
            <v>5.702</v>
          </cell>
          <cell r="T175">
            <v>5.8730000000000002</v>
          </cell>
          <cell r="U175">
            <v>6.0490000000000004</v>
          </cell>
          <cell r="V175">
            <v>6.218</v>
          </cell>
          <cell r="W175">
            <v>6.3929999999999998</v>
          </cell>
          <cell r="X175">
            <v>2009</v>
          </cell>
        </row>
        <row r="176">
          <cell r="A176" t="str">
            <v>United Kingdom</v>
          </cell>
          <cell r="B176" t="str">
            <v>Population</v>
          </cell>
          <cell r="C176" t="str">
            <v>Persons</v>
          </cell>
          <cell r="D176" t="str">
            <v>Millions</v>
          </cell>
          <cell r="E176" t="str">
            <v>Source: National Statistical Office Latest actual data: 2007 Primary domestic currency: Sterling pounds Data last updated: 03/2012</v>
          </cell>
          <cell r="F176">
            <v>58.886000000000003</v>
          </cell>
          <cell r="G176">
            <v>59.113</v>
          </cell>
          <cell r="H176">
            <v>59.323</v>
          </cell>
          <cell r="I176">
            <v>59.557000000000002</v>
          </cell>
          <cell r="J176">
            <v>59.845999999999997</v>
          </cell>
          <cell r="K176">
            <v>60.238</v>
          </cell>
          <cell r="L176">
            <v>60.587000000000003</v>
          </cell>
          <cell r="M176">
            <v>60.975000000000001</v>
          </cell>
          <cell r="N176">
            <v>61.372999999999998</v>
          </cell>
          <cell r="O176">
            <v>61.798000000000002</v>
          </cell>
          <cell r="P176">
            <v>62.222000000000001</v>
          </cell>
          <cell r="Q176">
            <v>62.643999999999998</v>
          </cell>
          <cell r="R176">
            <v>63.064999999999998</v>
          </cell>
          <cell r="S176">
            <v>63.485999999999997</v>
          </cell>
          <cell r="T176">
            <v>63.905999999999999</v>
          </cell>
          <cell r="U176">
            <v>64.331999999999994</v>
          </cell>
          <cell r="V176">
            <v>64.763000000000005</v>
          </cell>
          <cell r="W176">
            <v>65.197999999999993</v>
          </cell>
          <cell r="X176">
            <v>2007</v>
          </cell>
        </row>
        <row r="177">
          <cell r="A177" t="str">
            <v>United States</v>
          </cell>
          <cell r="B177" t="str">
            <v>Population</v>
          </cell>
          <cell r="C177" t="str">
            <v>Persons</v>
          </cell>
          <cell r="D177" t="str">
            <v>Millions</v>
          </cell>
          <cell r="E177" t="str">
            <v>Source: Haver Analytics Latest actual data: 2011 Primary domestic currency: U.S. dollars Data last updated: 03/2012</v>
          </cell>
          <cell r="F177">
            <v>282.29599999999999</v>
          </cell>
          <cell r="G177">
            <v>285.21600000000001</v>
          </cell>
          <cell r="H177">
            <v>288.01900000000001</v>
          </cell>
          <cell r="I177">
            <v>290.733</v>
          </cell>
          <cell r="J177">
            <v>293.38900000000001</v>
          </cell>
          <cell r="K177">
            <v>296.11500000000001</v>
          </cell>
          <cell r="L177">
            <v>298.93</v>
          </cell>
          <cell r="M177">
            <v>301.90300000000002</v>
          </cell>
          <cell r="N177">
            <v>304.71800000000002</v>
          </cell>
          <cell r="O177">
            <v>307.37400000000002</v>
          </cell>
          <cell r="P177">
            <v>309.73200000000003</v>
          </cell>
          <cell r="Q177">
            <v>311.94600000000003</v>
          </cell>
          <cell r="R177">
            <v>314.70299999999997</v>
          </cell>
          <cell r="S177">
            <v>317.70800000000003</v>
          </cell>
          <cell r="T177">
            <v>320.74099999999999</v>
          </cell>
          <cell r="U177">
            <v>323.80399999999997</v>
          </cell>
          <cell r="V177">
            <v>326.89499999999998</v>
          </cell>
          <cell r="W177">
            <v>330.017</v>
          </cell>
          <cell r="X177">
            <v>2011</v>
          </cell>
        </row>
        <row r="178">
          <cell r="A178" t="str">
            <v>Uruguay</v>
          </cell>
          <cell r="B178" t="str">
            <v>Population</v>
          </cell>
          <cell r="C178" t="str">
            <v>Persons</v>
          </cell>
          <cell r="D178" t="str">
            <v>Millions</v>
          </cell>
          <cell r="E178" t="str">
            <v>Source: National Statistical Office. And World Bank World Development Indicators. Latest actual data: 2005 Primary domestic currency: Uruguayan pesos Data last updated: 04/2012</v>
          </cell>
          <cell r="F178">
            <v>3.3010000000000002</v>
          </cell>
          <cell r="G178">
            <v>3.3079999999999998</v>
          </cell>
          <cell r="H178">
            <v>3.3090000000000002</v>
          </cell>
          <cell r="I178">
            <v>3.3039999999999998</v>
          </cell>
          <cell r="J178">
            <v>3.302</v>
          </cell>
          <cell r="K178">
            <v>3.306</v>
          </cell>
          <cell r="L178">
            <v>3.3140000000000001</v>
          </cell>
          <cell r="M178">
            <v>3.3239999999999998</v>
          </cell>
          <cell r="N178">
            <v>3.3340000000000001</v>
          </cell>
          <cell r="O178">
            <v>3.3450000000000002</v>
          </cell>
          <cell r="P178">
            <v>3.3570000000000002</v>
          </cell>
          <cell r="Q178">
            <v>3.3690000000000002</v>
          </cell>
          <cell r="R178">
            <v>3.3809999999999998</v>
          </cell>
          <cell r="S178">
            <v>3.3919999999999999</v>
          </cell>
          <cell r="T178">
            <v>3.4039999999999999</v>
          </cell>
          <cell r="U178">
            <v>3.4159999999999999</v>
          </cell>
          <cell r="V178">
            <v>3.4279999999999999</v>
          </cell>
          <cell r="W178">
            <v>3.44</v>
          </cell>
          <cell r="X178">
            <v>2005</v>
          </cell>
        </row>
        <row r="179">
          <cell r="A179" t="str">
            <v>Uzbekistan</v>
          </cell>
          <cell r="B179" t="str">
            <v>Population</v>
          </cell>
          <cell r="C179" t="str">
            <v>Persons</v>
          </cell>
          <cell r="D179" t="str">
            <v>Millions</v>
          </cell>
          <cell r="E179" t="str">
            <v>Source: National Statistical Office Latest actual data: 2010 Primary domestic currency: Uzbek sum Data last updated: 03/2012</v>
          </cell>
          <cell r="F179">
            <v>24.908000000000001</v>
          </cell>
          <cell r="G179">
            <v>25.210999999999999</v>
          </cell>
          <cell r="H179">
            <v>25.523</v>
          </cell>
          <cell r="I179">
            <v>25.802</v>
          </cell>
          <cell r="J179">
            <v>26.116</v>
          </cell>
          <cell r="K179">
            <v>26.408000000000001</v>
          </cell>
          <cell r="L179">
            <v>26.759</v>
          </cell>
          <cell r="M179">
            <v>27.167000000000002</v>
          </cell>
          <cell r="N179">
            <v>27.553000000000001</v>
          </cell>
          <cell r="O179">
            <v>28</v>
          </cell>
          <cell r="P179">
            <v>28.5</v>
          </cell>
          <cell r="Q179">
            <v>28.841999999999999</v>
          </cell>
          <cell r="R179">
            <v>29.187999999999999</v>
          </cell>
          <cell r="S179">
            <v>29.538</v>
          </cell>
          <cell r="T179">
            <v>29.893000000000001</v>
          </cell>
          <cell r="U179">
            <v>30.251999999999999</v>
          </cell>
          <cell r="V179">
            <v>30.614999999999998</v>
          </cell>
          <cell r="W179">
            <v>30.981999999999999</v>
          </cell>
          <cell r="X179">
            <v>2010</v>
          </cell>
        </row>
        <row r="180">
          <cell r="A180" t="str">
            <v>Vanuatu</v>
          </cell>
          <cell r="B180" t="str">
            <v>Population</v>
          </cell>
          <cell r="C180" t="str">
            <v>Persons</v>
          </cell>
          <cell r="D180" t="str">
            <v>Millions</v>
          </cell>
          <cell r="E180" t="str">
            <v>Source: National Statistical Office Latest actual data: 2009 Primary domestic currency: Vanuatu vatu Data last updated: 03/2012</v>
          </cell>
          <cell r="F180">
            <v>0.191</v>
          </cell>
          <cell r="G180">
            <v>0.19500000000000001</v>
          </cell>
          <cell r="H180">
            <v>0.2</v>
          </cell>
          <cell r="I180">
            <v>0.20399999999999999</v>
          </cell>
          <cell r="J180">
            <v>0.20899999999999999</v>
          </cell>
          <cell r="K180">
            <v>0.214</v>
          </cell>
          <cell r="L180">
            <v>0.219</v>
          </cell>
          <cell r="M180">
            <v>0.224</v>
          </cell>
          <cell r="N180">
            <v>0.22900000000000001</v>
          </cell>
          <cell r="O180">
            <v>0.23400000000000001</v>
          </cell>
          <cell r="P180">
            <v>0.23899999999999999</v>
          </cell>
          <cell r="Q180">
            <v>0.245</v>
          </cell>
          <cell r="R180">
            <v>0.25</v>
          </cell>
          <cell r="S180">
            <v>0.25600000000000001</v>
          </cell>
          <cell r="T180">
            <v>0.26200000000000001</v>
          </cell>
          <cell r="U180">
            <v>0.26800000000000002</v>
          </cell>
          <cell r="V180">
            <v>0.27400000000000002</v>
          </cell>
          <cell r="W180">
            <v>0.28000000000000003</v>
          </cell>
          <cell r="X180">
            <v>2009</v>
          </cell>
        </row>
        <row r="181">
          <cell r="A181" t="str">
            <v>Venezuela</v>
          </cell>
          <cell r="B181" t="str">
            <v>Population</v>
          </cell>
          <cell r="C181" t="str">
            <v>Persons</v>
          </cell>
          <cell r="D181" t="str">
            <v>Millions</v>
          </cell>
          <cell r="E181" t="str">
            <v>Source: Ministry of Economy Latest actual data: 2010 Primary domestic currency: Venezuelan bolívares Data last updated: 03/2012</v>
          </cell>
          <cell r="F181">
            <v>24.18</v>
          </cell>
          <cell r="G181">
            <v>24.42</v>
          </cell>
          <cell r="H181">
            <v>24.91</v>
          </cell>
          <cell r="I181">
            <v>25.4</v>
          </cell>
          <cell r="J181">
            <v>25.91</v>
          </cell>
          <cell r="K181">
            <v>26.43</v>
          </cell>
          <cell r="L181">
            <v>26.96</v>
          </cell>
          <cell r="M181">
            <v>27.5</v>
          </cell>
          <cell r="N181">
            <v>28.05</v>
          </cell>
          <cell r="O181">
            <v>28.611000000000001</v>
          </cell>
          <cell r="P181">
            <v>29.183</v>
          </cell>
          <cell r="Q181">
            <v>29.766999999999999</v>
          </cell>
          <cell r="R181">
            <v>30.361999999999998</v>
          </cell>
          <cell r="S181">
            <v>30.969000000000001</v>
          </cell>
          <cell r="T181">
            <v>31.588999999999999</v>
          </cell>
          <cell r="U181">
            <v>32.220999999999997</v>
          </cell>
          <cell r="V181">
            <v>32.865000000000002</v>
          </cell>
          <cell r="W181">
            <v>33.521999999999998</v>
          </cell>
          <cell r="X181">
            <v>2010</v>
          </cell>
        </row>
        <row r="182">
          <cell r="A182" t="str">
            <v>Vietnam</v>
          </cell>
          <cell r="B182" t="str">
            <v>Population</v>
          </cell>
          <cell r="C182" t="str">
            <v>Persons</v>
          </cell>
          <cell r="D182" t="str">
            <v>Millions</v>
          </cell>
          <cell r="E182" t="str">
            <v>Source: National Statistical Office Latest actual data: 2007 Primary domestic currency: Vietnamese dong Data last updated: 03/2012</v>
          </cell>
          <cell r="F182">
            <v>77.635000000000005</v>
          </cell>
          <cell r="G182">
            <v>78.686000000000007</v>
          </cell>
          <cell r="H182">
            <v>79.727000000000004</v>
          </cell>
          <cell r="I182">
            <v>80.899000000000001</v>
          </cell>
          <cell r="J182">
            <v>82.031999999999996</v>
          </cell>
          <cell r="K182">
            <v>83.105999999999995</v>
          </cell>
          <cell r="L182">
            <v>84.156000000000006</v>
          </cell>
          <cell r="M182">
            <v>85.155000000000001</v>
          </cell>
          <cell r="N182">
            <v>86.177000000000007</v>
          </cell>
          <cell r="O182">
            <v>87.210999999999999</v>
          </cell>
          <cell r="P182">
            <v>88.257000000000005</v>
          </cell>
          <cell r="Q182">
            <v>89.316000000000003</v>
          </cell>
          <cell r="R182">
            <v>90.388000000000005</v>
          </cell>
          <cell r="S182">
            <v>91.472999999999999</v>
          </cell>
          <cell r="T182">
            <v>92.570999999999998</v>
          </cell>
          <cell r="U182">
            <v>93.680999999999997</v>
          </cell>
          <cell r="V182">
            <v>94.805999999999997</v>
          </cell>
          <cell r="W182">
            <v>95.942999999999998</v>
          </cell>
          <cell r="X182">
            <v>2007</v>
          </cell>
        </row>
        <row r="183">
          <cell r="A183" t="str">
            <v>Republic of Yemen</v>
          </cell>
          <cell r="B183" t="str">
            <v>Population</v>
          </cell>
          <cell r="C183" t="str">
            <v>Persons</v>
          </cell>
          <cell r="D183" t="str">
            <v>Millions</v>
          </cell>
          <cell r="E183" t="str">
            <v>Source: IMF Staff Latest actual data: 2008 Primary domestic currency: Yemeni rials Data last updated: 04/2012</v>
          </cell>
          <cell r="F183">
            <v>17.937000000000001</v>
          </cell>
          <cell r="G183">
            <v>18.506</v>
          </cell>
          <cell r="H183">
            <v>19.094000000000001</v>
          </cell>
          <cell r="I183">
            <v>19.702000000000002</v>
          </cell>
          <cell r="J183">
            <v>20.329000000000001</v>
          </cell>
          <cell r="K183">
            <v>20.975000000000001</v>
          </cell>
          <cell r="L183">
            <v>21.622</v>
          </cell>
          <cell r="M183">
            <v>22.29</v>
          </cell>
          <cell r="N183">
            <v>22.978000000000002</v>
          </cell>
          <cell r="O183">
            <v>23.687000000000001</v>
          </cell>
          <cell r="P183">
            <v>24.398</v>
          </cell>
          <cell r="Q183">
            <v>25.13</v>
          </cell>
          <cell r="R183">
            <v>25.884</v>
          </cell>
          <cell r="S183">
            <v>26.66</v>
          </cell>
          <cell r="T183">
            <v>27.46</v>
          </cell>
          <cell r="U183">
            <v>28.283999999999999</v>
          </cell>
          <cell r="V183">
            <v>29.132000000000001</v>
          </cell>
          <cell r="W183">
            <v>29.977</v>
          </cell>
          <cell r="X183">
            <v>2008</v>
          </cell>
        </row>
        <row r="184">
          <cell r="A184" t="str">
            <v>Zambia</v>
          </cell>
          <cell r="B184" t="str">
            <v>Population</v>
          </cell>
          <cell r="C184" t="str">
            <v>Persons</v>
          </cell>
          <cell r="D184" t="str">
            <v>Millions</v>
          </cell>
          <cell r="E184" t="str">
            <v>Source: World Bank Latest actual data: 2010 Primary domestic currency: Zambian kwacha Data last updated: 03/2012</v>
          </cell>
          <cell r="F184">
            <v>10.467000000000001</v>
          </cell>
          <cell r="G184">
            <v>10.724</v>
          </cell>
          <cell r="H184">
            <v>10.972</v>
          </cell>
          <cell r="I184">
            <v>11.218999999999999</v>
          </cell>
          <cell r="J184">
            <v>11.472</v>
          </cell>
          <cell r="K184">
            <v>11.738</v>
          </cell>
          <cell r="L184">
            <v>12.019</v>
          </cell>
          <cell r="M184">
            <v>12.314</v>
          </cell>
          <cell r="N184">
            <v>12.62</v>
          </cell>
          <cell r="O184">
            <v>12.935</v>
          </cell>
          <cell r="P184">
            <v>13.257</v>
          </cell>
          <cell r="Q184">
            <v>13.585000000000001</v>
          </cell>
          <cell r="R184">
            <v>13.920999999999999</v>
          </cell>
          <cell r="S184">
            <v>14.263999999999999</v>
          </cell>
          <cell r="T184">
            <v>14.617000000000001</v>
          </cell>
          <cell r="U184">
            <v>14.98</v>
          </cell>
          <cell r="V184">
            <v>15.353999999999999</v>
          </cell>
          <cell r="W184">
            <v>15.738</v>
          </cell>
          <cell r="X184">
            <v>2010</v>
          </cell>
        </row>
        <row r="185">
          <cell r="A185" t="str">
            <v>Zimbabwe</v>
          </cell>
          <cell r="B185" t="str">
            <v>Population</v>
          </cell>
          <cell r="C185" t="str">
            <v>Persons</v>
          </cell>
          <cell r="D185" t="str">
            <v>Millions</v>
          </cell>
          <cell r="E185" t="str">
            <v>Source: National Statistical Office Latest actual data: 2000 Notes: From 2001, data are unreliable. Primary domestic currency: U.S. dollars Data last updated: 03/2012</v>
          </cell>
          <cell r="F185">
            <v>12.134</v>
          </cell>
          <cell r="G185">
            <v>12.103</v>
          </cell>
          <cell r="H185">
            <v>12.07</v>
          </cell>
          <cell r="I185">
            <v>12.202999999999999</v>
          </cell>
          <cell r="J185">
            <v>12.337</v>
          </cell>
          <cell r="K185">
            <v>12.473000000000001</v>
          </cell>
          <cell r="L185">
            <v>12.459</v>
          </cell>
          <cell r="M185">
            <v>12.491</v>
          </cell>
          <cell r="N185">
            <v>12.574999999999999</v>
          </cell>
          <cell r="O185">
            <v>12.574999999999999</v>
          </cell>
          <cell r="P185">
            <v>12.574999999999999</v>
          </cell>
          <cell r="Q185">
            <v>12.574999999999999</v>
          </cell>
          <cell r="R185">
            <v>12.574999999999999</v>
          </cell>
          <cell r="S185">
            <v>12.574999999999999</v>
          </cell>
          <cell r="T185">
            <v>12.574999999999999</v>
          </cell>
          <cell r="U185">
            <v>12.574999999999999</v>
          </cell>
          <cell r="V185">
            <v>12.574999999999999</v>
          </cell>
          <cell r="W185">
            <v>12.574999999999999</v>
          </cell>
          <cell r="X185">
            <v>2000</v>
          </cell>
        </row>
      </sheetData>
      <sheetData sheetId="9">
        <row r="1">
          <cell r="B1" t="str">
            <v>Overall Index</v>
          </cell>
          <cell r="C1">
            <v>0</v>
          </cell>
          <cell r="D1" t="str">
            <v>Basic Requirements</v>
          </cell>
          <cell r="E1">
            <v>0</v>
          </cell>
          <cell r="F1" t="str">
            <v>Efficiency Enhancers</v>
          </cell>
          <cell r="G1">
            <v>0</v>
          </cell>
          <cell r="H1" t="str">
            <v>Innovation and Sophistication</v>
          </cell>
          <cell r="I1">
            <v>0</v>
          </cell>
        </row>
        <row r="2">
          <cell r="A2" t="str">
            <v>Country/Economy</v>
          </cell>
          <cell r="B2" t="str">
            <v>Rank</v>
          </cell>
          <cell r="C2" t="str">
            <v>Score</v>
          </cell>
          <cell r="D2" t="str">
            <v>Rank</v>
          </cell>
          <cell r="E2" t="str">
            <v>Score</v>
          </cell>
          <cell r="F2" t="str">
            <v>Rank</v>
          </cell>
          <cell r="G2" t="str">
            <v>Score</v>
          </cell>
          <cell r="H2" t="str">
            <v>Rank</v>
          </cell>
          <cell r="I2" t="str">
            <v>Score</v>
          </cell>
        </row>
        <row r="3">
          <cell r="A3" t="str">
            <v>Switzerland</v>
          </cell>
          <cell r="B3">
            <v>1</v>
          </cell>
          <cell r="C3">
            <v>5.74</v>
          </cell>
          <cell r="D3">
            <v>3</v>
          </cell>
          <cell r="E3">
            <v>6.18</v>
          </cell>
          <cell r="F3">
            <v>2</v>
          </cell>
          <cell r="G3">
            <v>5.53</v>
          </cell>
          <cell r="H3">
            <v>1</v>
          </cell>
          <cell r="I3">
            <v>5.79</v>
          </cell>
        </row>
        <row r="4">
          <cell r="A4" t="str">
            <v>Singapore</v>
          </cell>
          <cell r="B4">
            <v>2</v>
          </cell>
          <cell r="C4">
            <v>5.63</v>
          </cell>
          <cell r="D4">
            <v>1</v>
          </cell>
          <cell r="E4">
            <v>6.33</v>
          </cell>
          <cell r="F4">
            <v>1</v>
          </cell>
          <cell r="G4">
            <v>5.58</v>
          </cell>
          <cell r="H4">
            <v>11</v>
          </cell>
          <cell r="I4">
            <v>5.23</v>
          </cell>
        </row>
        <row r="5">
          <cell r="A5" t="str">
            <v>Sweden</v>
          </cell>
          <cell r="B5">
            <v>3</v>
          </cell>
          <cell r="C5">
            <v>5.61</v>
          </cell>
          <cell r="D5">
            <v>4</v>
          </cell>
          <cell r="E5">
            <v>6.06</v>
          </cell>
          <cell r="F5">
            <v>7</v>
          </cell>
          <cell r="G5">
            <v>5.33</v>
          </cell>
          <cell r="H5">
            <v>2</v>
          </cell>
          <cell r="I5">
            <v>5.79</v>
          </cell>
        </row>
        <row r="6">
          <cell r="A6" t="str">
            <v>Finland</v>
          </cell>
          <cell r="B6">
            <v>4</v>
          </cell>
          <cell r="C6">
            <v>5.47</v>
          </cell>
          <cell r="D6">
            <v>5</v>
          </cell>
          <cell r="E6">
            <v>6.02</v>
          </cell>
          <cell r="F6">
            <v>10</v>
          </cell>
          <cell r="G6">
            <v>5.19</v>
          </cell>
          <cell r="H6">
            <v>4</v>
          </cell>
          <cell r="I6">
            <v>5.56</v>
          </cell>
        </row>
        <row r="7">
          <cell r="A7" t="str">
            <v>United States</v>
          </cell>
          <cell r="B7">
            <v>5</v>
          </cell>
          <cell r="C7">
            <v>5.43</v>
          </cell>
          <cell r="D7">
            <v>36</v>
          </cell>
          <cell r="E7">
            <v>5.21</v>
          </cell>
          <cell r="F7">
            <v>3</v>
          </cell>
          <cell r="G7">
            <v>5.49</v>
          </cell>
          <cell r="H7">
            <v>6</v>
          </cell>
          <cell r="I7">
            <v>5.46</v>
          </cell>
        </row>
        <row r="8">
          <cell r="A8" t="str">
            <v>Germany</v>
          </cell>
          <cell r="B8">
            <v>6</v>
          </cell>
          <cell r="C8">
            <v>5.41</v>
          </cell>
          <cell r="D8">
            <v>11</v>
          </cell>
          <cell r="E8">
            <v>5.83</v>
          </cell>
          <cell r="F8">
            <v>13</v>
          </cell>
          <cell r="G8">
            <v>5.18</v>
          </cell>
          <cell r="H8">
            <v>5</v>
          </cell>
          <cell r="I8">
            <v>5.53</v>
          </cell>
        </row>
        <row r="9">
          <cell r="A9" t="str">
            <v>Netherlands</v>
          </cell>
          <cell r="B9">
            <v>7</v>
          </cell>
          <cell r="C9">
            <v>5.41</v>
          </cell>
          <cell r="D9">
            <v>7</v>
          </cell>
          <cell r="E9">
            <v>5.88</v>
          </cell>
          <cell r="F9">
            <v>8</v>
          </cell>
          <cell r="G9">
            <v>5.29</v>
          </cell>
          <cell r="H9">
            <v>9</v>
          </cell>
          <cell r="I9">
            <v>5.3</v>
          </cell>
        </row>
        <row r="10">
          <cell r="A10" t="str">
            <v>Denmark</v>
          </cell>
          <cell r="B10">
            <v>8</v>
          </cell>
          <cell r="C10">
            <v>5.4</v>
          </cell>
          <cell r="D10">
            <v>8</v>
          </cell>
          <cell r="E10">
            <v>5.86</v>
          </cell>
          <cell r="F10">
            <v>9</v>
          </cell>
          <cell r="G10">
            <v>5.27</v>
          </cell>
          <cell r="H10">
            <v>8</v>
          </cell>
          <cell r="I10">
            <v>5.31</v>
          </cell>
        </row>
        <row r="11">
          <cell r="A11" t="str">
            <v>Japan</v>
          </cell>
          <cell r="B11">
            <v>9</v>
          </cell>
          <cell r="C11">
            <v>5.4</v>
          </cell>
          <cell r="D11">
            <v>28</v>
          </cell>
          <cell r="E11">
            <v>5.4</v>
          </cell>
          <cell r="F11">
            <v>11</v>
          </cell>
          <cell r="G11">
            <v>5.19</v>
          </cell>
          <cell r="H11">
            <v>3</v>
          </cell>
          <cell r="I11">
            <v>5.75</v>
          </cell>
        </row>
        <row r="12">
          <cell r="A12" t="str">
            <v>United Kingdom</v>
          </cell>
          <cell r="B12">
            <v>10</v>
          </cell>
          <cell r="C12">
            <v>5.39</v>
          </cell>
          <cell r="D12">
            <v>21</v>
          </cell>
          <cell r="E12">
            <v>5.6</v>
          </cell>
          <cell r="F12">
            <v>5</v>
          </cell>
          <cell r="G12">
            <v>5.43</v>
          </cell>
          <cell r="H12">
            <v>12</v>
          </cell>
          <cell r="I12">
            <v>5.17</v>
          </cell>
        </row>
        <row r="13">
          <cell r="A13" t="str">
            <v>Hong Kong SAR</v>
          </cell>
          <cell r="B13">
            <v>11</v>
          </cell>
          <cell r="C13">
            <v>5.36</v>
          </cell>
          <cell r="D13">
            <v>2</v>
          </cell>
          <cell r="E13">
            <v>6.21</v>
          </cell>
          <cell r="F13">
            <v>4</v>
          </cell>
          <cell r="G13">
            <v>5.48</v>
          </cell>
          <cell r="H13">
            <v>25</v>
          </cell>
          <cell r="I13">
            <v>4.58</v>
          </cell>
        </row>
        <row r="14">
          <cell r="A14" t="str">
            <v>Canada</v>
          </cell>
          <cell r="B14">
            <v>12</v>
          </cell>
          <cell r="C14">
            <v>5.33</v>
          </cell>
          <cell r="D14">
            <v>13</v>
          </cell>
          <cell r="E14">
            <v>5.77</v>
          </cell>
          <cell r="F14">
            <v>6</v>
          </cell>
          <cell r="G14">
            <v>5.36</v>
          </cell>
          <cell r="H14">
            <v>15</v>
          </cell>
          <cell r="I14">
            <v>4.99</v>
          </cell>
        </row>
        <row r="15">
          <cell r="A15" t="str">
            <v>Taiwan, China</v>
          </cell>
          <cell r="B15">
            <v>13</v>
          </cell>
          <cell r="C15">
            <v>5.26</v>
          </cell>
          <cell r="D15">
            <v>15</v>
          </cell>
          <cell r="E15">
            <v>5.69</v>
          </cell>
          <cell r="F15">
            <v>16</v>
          </cell>
          <cell r="G15">
            <v>5.0999999999999996</v>
          </cell>
          <cell r="H15">
            <v>10</v>
          </cell>
          <cell r="I15">
            <v>5.25</v>
          </cell>
        </row>
        <row r="16">
          <cell r="A16" t="str">
            <v>Qatar</v>
          </cell>
          <cell r="B16">
            <v>14</v>
          </cell>
          <cell r="C16">
            <v>5.24</v>
          </cell>
          <cell r="D16">
            <v>12</v>
          </cell>
          <cell r="E16">
            <v>5.81</v>
          </cell>
          <cell r="F16">
            <v>27</v>
          </cell>
          <cell r="G16">
            <v>4.68</v>
          </cell>
          <cell r="H16">
            <v>16</v>
          </cell>
          <cell r="I16">
            <v>4.9800000000000004</v>
          </cell>
        </row>
        <row r="17">
          <cell r="A17" t="str">
            <v>Belgium</v>
          </cell>
          <cell r="B17">
            <v>15</v>
          </cell>
          <cell r="C17">
            <v>5.2</v>
          </cell>
          <cell r="D17">
            <v>22</v>
          </cell>
          <cell r="E17">
            <v>5.58</v>
          </cell>
          <cell r="F17">
            <v>15</v>
          </cell>
          <cell r="G17">
            <v>5.13</v>
          </cell>
          <cell r="H17">
            <v>14</v>
          </cell>
          <cell r="I17">
            <v>5.0599999999999996</v>
          </cell>
        </row>
        <row r="18">
          <cell r="A18" t="str">
            <v>Norway</v>
          </cell>
          <cell r="B18">
            <v>16</v>
          </cell>
          <cell r="C18">
            <v>5.18</v>
          </cell>
          <cell r="D18">
            <v>9</v>
          </cell>
          <cell r="E18">
            <v>5.85</v>
          </cell>
          <cell r="F18">
            <v>14</v>
          </cell>
          <cell r="G18">
            <v>5.15</v>
          </cell>
          <cell r="H18">
            <v>19</v>
          </cell>
          <cell r="I18">
            <v>4.78</v>
          </cell>
        </row>
        <row r="19">
          <cell r="A19" t="str">
            <v>Saudi Arabia</v>
          </cell>
          <cell r="B19">
            <v>17</v>
          </cell>
          <cell r="C19">
            <v>5.17</v>
          </cell>
          <cell r="D19">
            <v>16</v>
          </cell>
          <cell r="E19">
            <v>5.66</v>
          </cell>
          <cell r="F19">
            <v>24</v>
          </cell>
          <cell r="G19">
            <v>4.82</v>
          </cell>
          <cell r="H19">
            <v>24</v>
          </cell>
          <cell r="I19">
            <v>4.6399999999999997</v>
          </cell>
        </row>
        <row r="20">
          <cell r="A20" t="str">
            <v>France</v>
          </cell>
          <cell r="B20">
            <v>18</v>
          </cell>
          <cell r="C20">
            <v>5.14</v>
          </cell>
          <cell r="D20">
            <v>23</v>
          </cell>
          <cell r="E20">
            <v>5.57</v>
          </cell>
          <cell r="F20">
            <v>17</v>
          </cell>
          <cell r="G20">
            <v>5.09</v>
          </cell>
          <cell r="H20">
            <v>17</v>
          </cell>
          <cell r="I20">
            <v>4.93</v>
          </cell>
        </row>
        <row r="21">
          <cell r="A21" t="str">
            <v>Austria</v>
          </cell>
          <cell r="B21">
            <v>19</v>
          </cell>
          <cell r="C21">
            <v>5.14</v>
          </cell>
          <cell r="D21">
            <v>18</v>
          </cell>
          <cell r="E21">
            <v>5.65</v>
          </cell>
          <cell r="F21">
            <v>19</v>
          </cell>
          <cell r="G21">
            <v>4.9400000000000004</v>
          </cell>
          <cell r="H21">
            <v>13</v>
          </cell>
          <cell r="I21">
            <v>5.12</v>
          </cell>
        </row>
        <row r="22">
          <cell r="A22" t="str">
            <v>Australia</v>
          </cell>
          <cell r="B22">
            <v>20</v>
          </cell>
          <cell r="C22">
            <v>5.1100000000000003</v>
          </cell>
          <cell r="D22">
            <v>14</v>
          </cell>
          <cell r="E22">
            <v>5.74</v>
          </cell>
          <cell r="F22">
            <v>12</v>
          </cell>
          <cell r="G22">
            <v>5.18</v>
          </cell>
          <cell r="H22">
            <v>26</v>
          </cell>
          <cell r="I22">
            <v>4.57</v>
          </cell>
        </row>
        <row r="23">
          <cell r="A23" t="str">
            <v>Malaysia</v>
          </cell>
          <cell r="B23">
            <v>21</v>
          </cell>
          <cell r="C23">
            <v>5.08</v>
          </cell>
          <cell r="D23">
            <v>25</v>
          </cell>
          <cell r="E23">
            <v>5.45</v>
          </cell>
          <cell r="F23">
            <v>20</v>
          </cell>
          <cell r="G23">
            <v>4.88</v>
          </cell>
          <cell r="H23">
            <v>22</v>
          </cell>
          <cell r="I23">
            <v>4.6500000000000004</v>
          </cell>
        </row>
        <row r="24">
          <cell r="A24" t="str">
            <v>Israel</v>
          </cell>
          <cell r="B24">
            <v>22</v>
          </cell>
          <cell r="C24">
            <v>5.07</v>
          </cell>
          <cell r="D24">
            <v>35</v>
          </cell>
          <cell r="E24">
            <v>5.23</v>
          </cell>
          <cell r="F24">
            <v>21</v>
          </cell>
          <cell r="G24">
            <v>4.8600000000000003</v>
          </cell>
          <cell r="H24">
            <v>7</v>
          </cell>
          <cell r="I24">
            <v>5.32</v>
          </cell>
        </row>
        <row r="25">
          <cell r="A25" t="str">
            <v>Luxembourg</v>
          </cell>
          <cell r="B25">
            <v>23</v>
          </cell>
          <cell r="C25">
            <v>5.03</v>
          </cell>
          <cell r="D25">
            <v>6</v>
          </cell>
          <cell r="E25">
            <v>5.9</v>
          </cell>
          <cell r="F25">
            <v>23</v>
          </cell>
          <cell r="G25">
            <v>4.8600000000000003</v>
          </cell>
          <cell r="H25">
            <v>20</v>
          </cell>
          <cell r="I25">
            <v>4.75</v>
          </cell>
        </row>
        <row r="26">
          <cell r="A26" t="str">
            <v>Korea</v>
          </cell>
          <cell r="B26">
            <v>24</v>
          </cell>
          <cell r="C26">
            <v>5.0199999999999996</v>
          </cell>
          <cell r="D26">
            <v>19</v>
          </cell>
          <cell r="E26">
            <v>5.65</v>
          </cell>
          <cell r="F26">
            <v>22</v>
          </cell>
          <cell r="G26">
            <v>4.8600000000000003</v>
          </cell>
          <cell r="H26">
            <v>18</v>
          </cell>
          <cell r="I26">
            <v>4.87</v>
          </cell>
        </row>
        <row r="27">
          <cell r="A27" t="str">
            <v>New Zealand</v>
          </cell>
          <cell r="B27">
            <v>25</v>
          </cell>
          <cell r="C27">
            <v>4.93</v>
          </cell>
          <cell r="D27">
            <v>17</v>
          </cell>
          <cell r="E27">
            <v>5.66</v>
          </cell>
          <cell r="F27">
            <v>18</v>
          </cell>
          <cell r="G27">
            <v>4.99</v>
          </cell>
          <cell r="H27">
            <v>28</v>
          </cell>
          <cell r="I27">
            <v>4.34</v>
          </cell>
        </row>
        <row r="28">
          <cell r="A28" t="str">
            <v>China</v>
          </cell>
          <cell r="B28">
            <v>26</v>
          </cell>
          <cell r="C28">
            <v>4.9000000000000004</v>
          </cell>
          <cell r="D28">
            <v>30</v>
          </cell>
          <cell r="E28">
            <v>5.33</v>
          </cell>
          <cell r="F28">
            <v>26</v>
          </cell>
          <cell r="G28">
            <v>4.7</v>
          </cell>
          <cell r="H28">
            <v>31</v>
          </cell>
          <cell r="I28">
            <v>4.1500000000000004</v>
          </cell>
        </row>
        <row r="29">
          <cell r="A29" t="str">
            <v>United Arab Emirates</v>
          </cell>
          <cell r="B29">
            <v>27</v>
          </cell>
          <cell r="C29">
            <v>4.8899999999999997</v>
          </cell>
          <cell r="D29">
            <v>10</v>
          </cell>
          <cell r="E29">
            <v>5.84</v>
          </cell>
          <cell r="F29">
            <v>25</v>
          </cell>
          <cell r="G29">
            <v>4.78</v>
          </cell>
          <cell r="H29">
            <v>27</v>
          </cell>
          <cell r="I29">
            <v>4.43</v>
          </cell>
        </row>
        <row r="30">
          <cell r="A30" t="str">
            <v>Brunei Darussalam</v>
          </cell>
          <cell r="B30">
            <v>28</v>
          </cell>
          <cell r="C30">
            <v>4.78</v>
          </cell>
          <cell r="D30">
            <v>24</v>
          </cell>
          <cell r="E30">
            <v>5.48</v>
          </cell>
          <cell r="F30">
            <v>71</v>
          </cell>
          <cell r="G30">
            <v>4.03</v>
          </cell>
          <cell r="H30">
            <v>73</v>
          </cell>
          <cell r="I30">
            <v>3.45</v>
          </cell>
        </row>
        <row r="31">
          <cell r="A31" t="str">
            <v>Ireland</v>
          </cell>
          <cell r="B31">
            <v>29</v>
          </cell>
          <cell r="C31">
            <v>4.7699999999999996</v>
          </cell>
          <cell r="D31">
            <v>37</v>
          </cell>
          <cell r="E31">
            <v>5.2</v>
          </cell>
          <cell r="F31">
            <v>28</v>
          </cell>
          <cell r="G31">
            <v>4.67</v>
          </cell>
          <cell r="H31">
            <v>23</v>
          </cell>
          <cell r="I31">
            <v>4.6500000000000004</v>
          </cell>
        </row>
        <row r="32">
          <cell r="A32" t="str">
            <v>Iceland</v>
          </cell>
          <cell r="B32">
            <v>30</v>
          </cell>
          <cell r="C32">
            <v>4.75</v>
          </cell>
          <cell r="D32">
            <v>31</v>
          </cell>
          <cell r="E32">
            <v>5.31</v>
          </cell>
          <cell r="F32">
            <v>33</v>
          </cell>
          <cell r="G32">
            <v>4.57</v>
          </cell>
          <cell r="H32">
            <v>21</v>
          </cell>
          <cell r="I32">
            <v>4.67</v>
          </cell>
        </row>
        <row r="33">
          <cell r="A33" t="str">
            <v>Chile</v>
          </cell>
          <cell r="B33">
            <v>31</v>
          </cell>
          <cell r="C33">
            <v>4.7</v>
          </cell>
          <cell r="D33">
            <v>29</v>
          </cell>
          <cell r="E33">
            <v>5.37</v>
          </cell>
          <cell r="F33">
            <v>34</v>
          </cell>
          <cell r="G33">
            <v>4.54</v>
          </cell>
          <cell r="H33">
            <v>42</v>
          </cell>
          <cell r="I33">
            <v>3.88</v>
          </cell>
        </row>
        <row r="34">
          <cell r="A34" t="str">
            <v>Oman</v>
          </cell>
          <cell r="B34">
            <v>32</v>
          </cell>
          <cell r="C34">
            <v>4.6399999999999997</v>
          </cell>
          <cell r="D34">
            <v>20</v>
          </cell>
          <cell r="E34">
            <v>5.62</v>
          </cell>
          <cell r="F34">
            <v>45</v>
          </cell>
          <cell r="G34">
            <v>4.33</v>
          </cell>
          <cell r="H34">
            <v>44</v>
          </cell>
          <cell r="I34">
            <v>3.87</v>
          </cell>
        </row>
        <row r="35">
          <cell r="A35" t="str">
            <v>Estonia</v>
          </cell>
          <cell r="B35">
            <v>33</v>
          </cell>
          <cell r="C35">
            <v>4.62</v>
          </cell>
          <cell r="D35">
            <v>27</v>
          </cell>
          <cell r="E35">
            <v>5.41</v>
          </cell>
          <cell r="F35">
            <v>36</v>
          </cell>
          <cell r="G35">
            <v>4.5199999999999996</v>
          </cell>
          <cell r="H35">
            <v>37</v>
          </cell>
          <cell r="I35">
            <v>3.98</v>
          </cell>
        </row>
        <row r="36">
          <cell r="A36" t="str">
            <v>Kuwait</v>
          </cell>
          <cell r="B36">
            <v>34</v>
          </cell>
          <cell r="C36">
            <v>4.62</v>
          </cell>
          <cell r="D36">
            <v>34</v>
          </cell>
          <cell r="E36">
            <v>5.25</v>
          </cell>
          <cell r="F36">
            <v>67</v>
          </cell>
          <cell r="G36">
            <v>4.05</v>
          </cell>
          <cell r="H36">
            <v>66</v>
          </cell>
          <cell r="I36">
            <v>3.51</v>
          </cell>
        </row>
        <row r="37">
          <cell r="A37" t="str">
            <v>Puerto Rico</v>
          </cell>
          <cell r="B37">
            <v>35</v>
          </cell>
          <cell r="C37">
            <v>4.58</v>
          </cell>
          <cell r="D37">
            <v>41</v>
          </cell>
          <cell r="E37">
            <v>5.09</v>
          </cell>
          <cell r="F37">
            <v>35</v>
          </cell>
          <cell r="G37">
            <v>4.53</v>
          </cell>
          <cell r="H37">
            <v>29</v>
          </cell>
          <cell r="I37">
            <v>4.32</v>
          </cell>
        </row>
        <row r="38">
          <cell r="A38" t="str">
            <v>Spain</v>
          </cell>
          <cell r="B38">
            <v>36</v>
          </cell>
          <cell r="C38">
            <v>4.54</v>
          </cell>
          <cell r="D38">
            <v>38</v>
          </cell>
          <cell r="E38">
            <v>5.18</v>
          </cell>
          <cell r="F38">
            <v>32</v>
          </cell>
          <cell r="G38">
            <v>4.58</v>
          </cell>
          <cell r="H38">
            <v>33</v>
          </cell>
          <cell r="I38">
            <v>4.03</v>
          </cell>
        </row>
        <row r="39">
          <cell r="A39" t="str">
            <v>Bahrain</v>
          </cell>
          <cell r="B39">
            <v>37</v>
          </cell>
          <cell r="C39">
            <v>4.54</v>
          </cell>
          <cell r="D39">
            <v>26</v>
          </cell>
          <cell r="E39">
            <v>5.42</v>
          </cell>
          <cell r="F39">
            <v>31</v>
          </cell>
          <cell r="G39">
            <v>4.59</v>
          </cell>
          <cell r="H39">
            <v>46</v>
          </cell>
          <cell r="I39">
            <v>3.86</v>
          </cell>
        </row>
        <row r="40">
          <cell r="A40" t="str">
            <v>Czech Republic</v>
          </cell>
          <cell r="B40">
            <v>38</v>
          </cell>
          <cell r="C40">
            <v>4.5199999999999996</v>
          </cell>
          <cell r="D40">
            <v>45</v>
          </cell>
          <cell r="E40">
            <v>4.9000000000000004</v>
          </cell>
          <cell r="F40">
            <v>29</v>
          </cell>
          <cell r="G40">
            <v>4.63</v>
          </cell>
          <cell r="H40">
            <v>32</v>
          </cell>
          <cell r="I40">
            <v>4.09</v>
          </cell>
        </row>
        <row r="41">
          <cell r="A41" t="str">
            <v>Thailand</v>
          </cell>
          <cell r="B41">
            <v>39</v>
          </cell>
          <cell r="C41">
            <v>4.5199999999999996</v>
          </cell>
          <cell r="D41">
            <v>46</v>
          </cell>
          <cell r="E41">
            <v>4.88</v>
          </cell>
          <cell r="F41">
            <v>43</v>
          </cell>
          <cell r="G41">
            <v>4.38</v>
          </cell>
          <cell r="H41">
            <v>51</v>
          </cell>
          <cell r="I41">
            <v>3.75</v>
          </cell>
        </row>
        <row r="42">
          <cell r="A42" t="str">
            <v>Tunisia</v>
          </cell>
          <cell r="B42">
            <v>40</v>
          </cell>
          <cell r="C42">
            <v>4.47</v>
          </cell>
          <cell r="D42">
            <v>42</v>
          </cell>
          <cell r="E42">
            <v>5.08</v>
          </cell>
          <cell r="F42">
            <v>58</v>
          </cell>
          <cell r="G42">
            <v>4.1100000000000003</v>
          </cell>
          <cell r="H42">
            <v>43</v>
          </cell>
          <cell r="I42">
            <v>3.87</v>
          </cell>
        </row>
        <row r="43">
          <cell r="A43" t="str">
            <v>Poland</v>
          </cell>
          <cell r="B43">
            <v>41</v>
          </cell>
          <cell r="C43">
            <v>4.46</v>
          </cell>
          <cell r="D43">
            <v>56</v>
          </cell>
          <cell r="E43">
            <v>4.7</v>
          </cell>
          <cell r="F43">
            <v>30</v>
          </cell>
          <cell r="G43">
            <v>4.6100000000000003</v>
          </cell>
          <cell r="H43">
            <v>57</v>
          </cell>
          <cell r="I43">
            <v>3.64</v>
          </cell>
        </row>
        <row r="44">
          <cell r="A44" t="str">
            <v>Barbados</v>
          </cell>
          <cell r="B44">
            <v>42</v>
          </cell>
          <cell r="C44">
            <v>4.4400000000000004</v>
          </cell>
          <cell r="D44">
            <v>33</v>
          </cell>
          <cell r="E44">
            <v>5.25</v>
          </cell>
          <cell r="F44">
            <v>49</v>
          </cell>
          <cell r="G44">
            <v>4.28</v>
          </cell>
          <cell r="H44">
            <v>47</v>
          </cell>
          <cell r="I44">
            <v>3.86</v>
          </cell>
        </row>
        <row r="45">
          <cell r="A45" t="str">
            <v>Italy</v>
          </cell>
          <cell r="B45">
            <v>43</v>
          </cell>
          <cell r="C45">
            <v>4.43</v>
          </cell>
          <cell r="D45">
            <v>47</v>
          </cell>
          <cell r="E45">
            <v>4.84</v>
          </cell>
          <cell r="F45">
            <v>40</v>
          </cell>
          <cell r="G45">
            <v>4.41</v>
          </cell>
          <cell r="H45">
            <v>30</v>
          </cell>
          <cell r="I45">
            <v>4.18</v>
          </cell>
        </row>
        <row r="46">
          <cell r="A46" t="str">
            <v>Lithuania</v>
          </cell>
          <cell r="B46">
            <v>44</v>
          </cell>
          <cell r="C46">
            <v>4.41</v>
          </cell>
          <cell r="D46">
            <v>49</v>
          </cell>
          <cell r="E46">
            <v>4.82</v>
          </cell>
          <cell r="F46">
            <v>48</v>
          </cell>
          <cell r="G46">
            <v>4.3099999999999996</v>
          </cell>
          <cell r="H46">
            <v>50</v>
          </cell>
          <cell r="I46">
            <v>3.78</v>
          </cell>
        </row>
        <row r="47">
          <cell r="A47" t="str">
            <v>Portugal</v>
          </cell>
          <cell r="B47">
            <v>45</v>
          </cell>
          <cell r="C47">
            <v>4.4000000000000004</v>
          </cell>
          <cell r="D47">
            <v>44</v>
          </cell>
          <cell r="E47">
            <v>5</v>
          </cell>
          <cell r="F47">
            <v>39</v>
          </cell>
          <cell r="G47">
            <v>4.42</v>
          </cell>
          <cell r="H47">
            <v>38</v>
          </cell>
          <cell r="I47">
            <v>3.98</v>
          </cell>
        </row>
        <row r="48">
          <cell r="A48" t="str">
            <v>Indonesia</v>
          </cell>
          <cell r="B48">
            <v>46</v>
          </cell>
          <cell r="C48">
            <v>4.38</v>
          </cell>
          <cell r="D48">
            <v>53</v>
          </cell>
          <cell r="E48">
            <v>4.74</v>
          </cell>
          <cell r="F48">
            <v>56</v>
          </cell>
          <cell r="G48">
            <v>4.18</v>
          </cell>
          <cell r="H48">
            <v>41</v>
          </cell>
          <cell r="I48">
            <v>3.9</v>
          </cell>
        </row>
        <row r="49">
          <cell r="A49" t="str">
            <v>Cyprus</v>
          </cell>
          <cell r="B49">
            <v>47</v>
          </cell>
          <cell r="C49">
            <v>4.3600000000000003</v>
          </cell>
          <cell r="D49">
            <v>32</v>
          </cell>
          <cell r="E49">
            <v>5.26</v>
          </cell>
          <cell r="F49">
            <v>46</v>
          </cell>
          <cell r="G49">
            <v>4.32</v>
          </cell>
          <cell r="H49">
            <v>48</v>
          </cell>
          <cell r="I49">
            <v>3.83</v>
          </cell>
        </row>
        <row r="50">
          <cell r="A50" t="str">
            <v>Hungary</v>
          </cell>
          <cell r="B50">
            <v>48</v>
          </cell>
          <cell r="C50">
            <v>4.3600000000000003</v>
          </cell>
          <cell r="D50">
            <v>55</v>
          </cell>
          <cell r="E50">
            <v>4.72</v>
          </cell>
          <cell r="F50">
            <v>42</v>
          </cell>
          <cell r="G50">
            <v>4.3899999999999997</v>
          </cell>
          <cell r="H50">
            <v>52</v>
          </cell>
          <cell r="I50">
            <v>3.75</v>
          </cell>
        </row>
        <row r="51">
          <cell r="A51" t="str">
            <v>Panama</v>
          </cell>
          <cell r="B51">
            <v>49</v>
          </cell>
          <cell r="C51">
            <v>4.3499999999999996</v>
          </cell>
          <cell r="D51">
            <v>50</v>
          </cell>
          <cell r="E51">
            <v>4.8099999999999996</v>
          </cell>
          <cell r="F51">
            <v>57</v>
          </cell>
          <cell r="G51">
            <v>4.13</v>
          </cell>
          <cell r="H51">
            <v>54</v>
          </cell>
          <cell r="I51">
            <v>3.68</v>
          </cell>
        </row>
        <row r="52">
          <cell r="A52" t="str">
            <v>South Africa</v>
          </cell>
          <cell r="B52">
            <v>50</v>
          </cell>
          <cell r="C52">
            <v>4.34</v>
          </cell>
          <cell r="D52">
            <v>85</v>
          </cell>
          <cell r="E52">
            <v>4.32</v>
          </cell>
          <cell r="F52">
            <v>38</v>
          </cell>
          <cell r="G52">
            <v>4.4400000000000004</v>
          </cell>
          <cell r="H52">
            <v>39</v>
          </cell>
          <cell r="I52">
            <v>3.93</v>
          </cell>
        </row>
        <row r="53">
          <cell r="A53" t="str">
            <v>Malta</v>
          </cell>
          <cell r="B53">
            <v>51</v>
          </cell>
          <cell r="C53">
            <v>4.33</v>
          </cell>
          <cell r="D53">
            <v>40</v>
          </cell>
          <cell r="E53">
            <v>5.12</v>
          </cell>
          <cell r="F53">
            <v>47</v>
          </cell>
          <cell r="G53">
            <v>4.32</v>
          </cell>
          <cell r="H53">
            <v>49</v>
          </cell>
          <cell r="I53">
            <v>3.83</v>
          </cell>
        </row>
        <row r="54">
          <cell r="A54" t="str">
            <v>Sri Lanka</v>
          </cell>
          <cell r="B54">
            <v>52</v>
          </cell>
          <cell r="C54">
            <v>4.33</v>
          </cell>
          <cell r="D54">
            <v>65</v>
          </cell>
          <cell r="E54">
            <v>4.6100000000000003</v>
          </cell>
          <cell r="F54">
            <v>69</v>
          </cell>
          <cell r="G54">
            <v>4.03</v>
          </cell>
          <cell r="H54">
            <v>34</v>
          </cell>
          <cell r="I54">
            <v>4.03</v>
          </cell>
        </row>
        <row r="55">
          <cell r="A55" t="str">
            <v>Brazil</v>
          </cell>
          <cell r="B55">
            <v>53</v>
          </cell>
          <cell r="C55">
            <v>4.32</v>
          </cell>
          <cell r="D55">
            <v>83</v>
          </cell>
          <cell r="E55">
            <v>4.33</v>
          </cell>
          <cell r="F55">
            <v>41</v>
          </cell>
          <cell r="G55">
            <v>4.4000000000000004</v>
          </cell>
          <cell r="H55">
            <v>35</v>
          </cell>
          <cell r="I55">
            <v>4.0199999999999996</v>
          </cell>
        </row>
        <row r="56">
          <cell r="A56" t="str">
            <v>Mauritius</v>
          </cell>
          <cell r="B56">
            <v>54</v>
          </cell>
          <cell r="C56">
            <v>4.3099999999999996</v>
          </cell>
          <cell r="D56">
            <v>48</v>
          </cell>
          <cell r="E56">
            <v>4.83</v>
          </cell>
          <cell r="F56">
            <v>68</v>
          </cell>
          <cell r="G56">
            <v>4.04</v>
          </cell>
          <cell r="H56">
            <v>60</v>
          </cell>
          <cell r="I56">
            <v>3.62</v>
          </cell>
        </row>
        <row r="57">
          <cell r="A57" t="str">
            <v>Azerbaijan</v>
          </cell>
          <cell r="B57">
            <v>55</v>
          </cell>
          <cell r="C57">
            <v>4.3099999999999996</v>
          </cell>
          <cell r="D57">
            <v>59</v>
          </cell>
          <cell r="E57">
            <v>4.68</v>
          </cell>
          <cell r="F57">
            <v>77</v>
          </cell>
          <cell r="G57">
            <v>3.99</v>
          </cell>
          <cell r="H57">
            <v>67</v>
          </cell>
          <cell r="I57">
            <v>3.51</v>
          </cell>
        </row>
        <row r="58">
          <cell r="A58" t="str">
            <v>India</v>
          </cell>
          <cell r="B58">
            <v>56</v>
          </cell>
          <cell r="C58">
            <v>4.3</v>
          </cell>
          <cell r="D58">
            <v>91</v>
          </cell>
          <cell r="E58">
            <v>4.25</v>
          </cell>
          <cell r="F58">
            <v>37</v>
          </cell>
          <cell r="G58">
            <v>4.46</v>
          </cell>
          <cell r="H58">
            <v>40</v>
          </cell>
          <cell r="I58">
            <v>3.92</v>
          </cell>
        </row>
        <row r="59">
          <cell r="A59" t="str">
            <v>Slovenia</v>
          </cell>
          <cell r="B59">
            <v>57</v>
          </cell>
          <cell r="C59">
            <v>4.3</v>
          </cell>
          <cell r="D59">
            <v>39</v>
          </cell>
          <cell r="E59">
            <v>5.12</v>
          </cell>
          <cell r="F59">
            <v>51</v>
          </cell>
          <cell r="G59">
            <v>4.2300000000000004</v>
          </cell>
          <cell r="H59">
            <v>45</v>
          </cell>
          <cell r="I59">
            <v>3.87</v>
          </cell>
        </row>
        <row r="60">
          <cell r="A60" t="str">
            <v>Mexico</v>
          </cell>
          <cell r="B60">
            <v>58</v>
          </cell>
          <cell r="C60">
            <v>4.29</v>
          </cell>
          <cell r="D60">
            <v>67</v>
          </cell>
          <cell r="E60">
            <v>4.59</v>
          </cell>
          <cell r="F60">
            <v>53</v>
          </cell>
          <cell r="G60">
            <v>4.21</v>
          </cell>
          <cell r="H60">
            <v>55</v>
          </cell>
          <cell r="I60">
            <v>3.65</v>
          </cell>
        </row>
        <row r="61">
          <cell r="A61" t="str">
            <v>Turkey</v>
          </cell>
          <cell r="B61">
            <v>59</v>
          </cell>
          <cell r="C61">
            <v>4.28</v>
          </cell>
          <cell r="D61">
            <v>64</v>
          </cell>
          <cell r="E61">
            <v>4.6100000000000003</v>
          </cell>
          <cell r="F61">
            <v>52</v>
          </cell>
          <cell r="G61">
            <v>4.22</v>
          </cell>
          <cell r="H61">
            <v>58</v>
          </cell>
          <cell r="I61">
            <v>3.62</v>
          </cell>
        </row>
        <row r="62">
          <cell r="A62" t="str">
            <v>Montenegro</v>
          </cell>
          <cell r="B62">
            <v>60</v>
          </cell>
          <cell r="C62">
            <v>4.2699999999999996</v>
          </cell>
          <cell r="D62">
            <v>57</v>
          </cell>
          <cell r="E62">
            <v>4.6900000000000004</v>
          </cell>
          <cell r="F62">
            <v>63</v>
          </cell>
          <cell r="G62">
            <v>4.07</v>
          </cell>
          <cell r="H62">
            <v>59</v>
          </cell>
          <cell r="I62">
            <v>3.62</v>
          </cell>
        </row>
        <row r="63">
          <cell r="A63" t="str">
            <v>Costa Rica</v>
          </cell>
          <cell r="B63">
            <v>61</v>
          </cell>
          <cell r="C63">
            <v>4.2699999999999996</v>
          </cell>
          <cell r="D63">
            <v>70</v>
          </cell>
          <cell r="E63">
            <v>4.54</v>
          </cell>
          <cell r="F63">
            <v>61</v>
          </cell>
          <cell r="G63">
            <v>4.09</v>
          </cell>
          <cell r="H63">
            <v>36</v>
          </cell>
          <cell r="I63">
            <v>4.0199999999999996</v>
          </cell>
        </row>
        <row r="64">
          <cell r="A64" t="str">
            <v>Iran</v>
          </cell>
          <cell r="B64">
            <v>62</v>
          </cell>
          <cell r="C64">
            <v>4.26</v>
          </cell>
          <cell r="D64">
            <v>51</v>
          </cell>
          <cell r="E64">
            <v>4.8</v>
          </cell>
          <cell r="F64">
            <v>88</v>
          </cell>
          <cell r="G64">
            <v>3.76</v>
          </cell>
          <cell r="H64">
            <v>83</v>
          </cell>
          <cell r="I64">
            <v>3.37</v>
          </cell>
        </row>
        <row r="65">
          <cell r="A65" t="str">
            <v>Uruguay</v>
          </cell>
          <cell r="B65">
            <v>63</v>
          </cell>
          <cell r="C65">
            <v>4.25</v>
          </cell>
          <cell r="D65">
            <v>43</v>
          </cell>
          <cell r="E65">
            <v>5.04</v>
          </cell>
          <cell r="F65">
            <v>75</v>
          </cell>
          <cell r="G65">
            <v>4</v>
          </cell>
          <cell r="H65">
            <v>65</v>
          </cell>
          <cell r="I65">
            <v>3.51</v>
          </cell>
        </row>
        <row r="66">
          <cell r="A66" t="str">
            <v>Latvia</v>
          </cell>
          <cell r="B66">
            <v>64</v>
          </cell>
          <cell r="C66">
            <v>4.24</v>
          </cell>
          <cell r="D66">
            <v>66</v>
          </cell>
          <cell r="E66">
            <v>4.5999999999999996</v>
          </cell>
          <cell r="F66">
            <v>54</v>
          </cell>
          <cell r="G66">
            <v>4.2</v>
          </cell>
          <cell r="H66">
            <v>64</v>
          </cell>
          <cell r="I66">
            <v>3.53</v>
          </cell>
        </row>
        <row r="67">
          <cell r="A67" t="str">
            <v>Vietnam</v>
          </cell>
          <cell r="B67">
            <v>65</v>
          </cell>
          <cell r="C67">
            <v>4.24</v>
          </cell>
          <cell r="D67">
            <v>76</v>
          </cell>
          <cell r="E67">
            <v>4.41</v>
          </cell>
          <cell r="F67">
            <v>66</v>
          </cell>
          <cell r="G67">
            <v>4.05</v>
          </cell>
          <cell r="H67">
            <v>75</v>
          </cell>
          <cell r="I67">
            <v>3.44</v>
          </cell>
        </row>
        <row r="68">
          <cell r="A68" t="str">
            <v>Russia</v>
          </cell>
          <cell r="B68">
            <v>66</v>
          </cell>
          <cell r="C68">
            <v>4.21</v>
          </cell>
          <cell r="D68">
            <v>63</v>
          </cell>
          <cell r="E68">
            <v>4.6100000000000003</v>
          </cell>
          <cell r="F68">
            <v>55</v>
          </cell>
          <cell r="G68">
            <v>4.1900000000000004</v>
          </cell>
          <cell r="H68">
            <v>97</v>
          </cell>
          <cell r="I68">
            <v>3.24</v>
          </cell>
        </row>
        <row r="69">
          <cell r="A69" t="str">
            <v>Peru</v>
          </cell>
          <cell r="B69">
            <v>67</v>
          </cell>
          <cell r="C69">
            <v>4.21</v>
          </cell>
          <cell r="D69">
            <v>78</v>
          </cell>
          <cell r="E69">
            <v>4.38</v>
          </cell>
          <cell r="F69">
            <v>50</v>
          </cell>
          <cell r="G69">
            <v>4.25</v>
          </cell>
          <cell r="H69">
            <v>89</v>
          </cell>
          <cell r="I69">
            <v>3.32</v>
          </cell>
        </row>
        <row r="70">
          <cell r="A70" t="str">
            <v>Colombia</v>
          </cell>
          <cell r="B70">
            <v>68</v>
          </cell>
          <cell r="C70">
            <v>4.2</v>
          </cell>
          <cell r="D70">
            <v>73</v>
          </cell>
          <cell r="E70">
            <v>4.47</v>
          </cell>
          <cell r="F70">
            <v>60</v>
          </cell>
          <cell r="G70">
            <v>4.0999999999999996</v>
          </cell>
          <cell r="H70">
            <v>56</v>
          </cell>
          <cell r="I70">
            <v>3.65</v>
          </cell>
        </row>
        <row r="71">
          <cell r="A71" t="str">
            <v>Slovak Republic</v>
          </cell>
          <cell r="B71">
            <v>69</v>
          </cell>
          <cell r="C71">
            <v>4.1900000000000004</v>
          </cell>
          <cell r="D71">
            <v>60</v>
          </cell>
          <cell r="E71">
            <v>4.66</v>
          </cell>
          <cell r="F71">
            <v>44</v>
          </cell>
          <cell r="G71">
            <v>4.38</v>
          </cell>
          <cell r="H71">
            <v>71</v>
          </cell>
          <cell r="I71">
            <v>3.46</v>
          </cell>
        </row>
        <row r="72">
          <cell r="A72" t="str">
            <v>Rwanda</v>
          </cell>
          <cell r="B72">
            <v>70</v>
          </cell>
          <cell r="C72">
            <v>4.1900000000000004</v>
          </cell>
          <cell r="D72">
            <v>72</v>
          </cell>
          <cell r="E72">
            <v>4.53</v>
          </cell>
          <cell r="F72">
            <v>95</v>
          </cell>
          <cell r="G72">
            <v>3.71</v>
          </cell>
          <cell r="H72">
            <v>68</v>
          </cell>
          <cell r="I72">
            <v>3.51</v>
          </cell>
        </row>
        <row r="73">
          <cell r="A73" t="str">
            <v>Jordan</v>
          </cell>
          <cell r="B73">
            <v>71</v>
          </cell>
          <cell r="C73">
            <v>4.1900000000000004</v>
          </cell>
          <cell r="D73">
            <v>61</v>
          </cell>
          <cell r="E73">
            <v>4.6500000000000004</v>
          </cell>
          <cell r="F73">
            <v>78</v>
          </cell>
          <cell r="G73">
            <v>3.95</v>
          </cell>
          <cell r="H73">
            <v>70</v>
          </cell>
          <cell r="I73">
            <v>3.48</v>
          </cell>
        </row>
        <row r="74">
          <cell r="A74" t="str">
            <v>Kazakhstan</v>
          </cell>
          <cell r="B74">
            <v>72</v>
          </cell>
          <cell r="C74">
            <v>4.18</v>
          </cell>
          <cell r="D74">
            <v>62</v>
          </cell>
          <cell r="E74">
            <v>4.6399999999999997</v>
          </cell>
          <cell r="F74">
            <v>76</v>
          </cell>
          <cell r="G74">
            <v>4</v>
          </cell>
          <cell r="H74">
            <v>114</v>
          </cell>
          <cell r="I74">
            <v>3.04</v>
          </cell>
        </row>
        <row r="75">
          <cell r="A75" t="str">
            <v>Morocco</v>
          </cell>
          <cell r="B75">
            <v>73</v>
          </cell>
          <cell r="C75">
            <v>4.16</v>
          </cell>
          <cell r="D75">
            <v>54</v>
          </cell>
          <cell r="E75">
            <v>4.74</v>
          </cell>
          <cell r="F75">
            <v>83</v>
          </cell>
          <cell r="G75">
            <v>3.86</v>
          </cell>
          <cell r="H75">
            <v>79</v>
          </cell>
          <cell r="I75">
            <v>3.4</v>
          </cell>
        </row>
        <row r="76">
          <cell r="A76" t="str">
            <v>Bulgaria</v>
          </cell>
          <cell r="B76">
            <v>74</v>
          </cell>
          <cell r="C76">
            <v>4.16</v>
          </cell>
          <cell r="D76">
            <v>74</v>
          </cell>
          <cell r="E76">
            <v>4.46</v>
          </cell>
          <cell r="F76">
            <v>59</v>
          </cell>
          <cell r="G76">
            <v>4.0999999999999996</v>
          </cell>
          <cell r="H76">
            <v>96</v>
          </cell>
          <cell r="I76">
            <v>3.24</v>
          </cell>
        </row>
        <row r="77">
          <cell r="A77" t="str">
            <v>Philippines</v>
          </cell>
          <cell r="B77">
            <v>75</v>
          </cell>
          <cell r="C77">
            <v>4.08</v>
          </cell>
          <cell r="D77">
            <v>100</v>
          </cell>
          <cell r="E77">
            <v>4.17</v>
          </cell>
          <cell r="F77">
            <v>70</v>
          </cell>
          <cell r="G77">
            <v>4.03</v>
          </cell>
          <cell r="H77">
            <v>74</v>
          </cell>
          <cell r="I77">
            <v>3.45</v>
          </cell>
        </row>
        <row r="78">
          <cell r="A78" t="str">
            <v>Croatia</v>
          </cell>
          <cell r="B78">
            <v>76</v>
          </cell>
          <cell r="C78">
            <v>4.08</v>
          </cell>
          <cell r="D78">
            <v>52</v>
          </cell>
          <cell r="E78">
            <v>4.76</v>
          </cell>
          <cell r="F78">
            <v>72</v>
          </cell>
          <cell r="G78">
            <v>4.01</v>
          </cell>
          <cell r="H78">
            <v>82</v>
          </cell>
          <cell r="I78">
            <v>3.37</v>
          </cell>
        </row>
        <row r="79">
          <cell r="A79" t="str">
            <v>Romania</v>
          </cell>
          <cell r="B79">
            <v>77</v>
          </cell>
          <cell r="C79">
            <v>4.08</v>
          </cell>
          <cell r="D79">
            <v>89</v>
          </cell>
          <cell r="E79">
            <v>4.28</v>
          </cell>
          <cell r="F79">
            <v>62</v>
          </cell>
          <cell r="G79">
            <v>4.09</v>
          </cell>
          <cell r="H79">
            <v>99</v>
          </cell>
          <cell r="I79">
            <v>3.2</v>
          </cell>
        </row>
        <row r="80">
          <cell r="A80" t="str">
            <v>Albania</v>
          </cell>
          <cell r="B80">
            <v>78</v>
          </cell>
          <cell r="C80">
            <v>4.0599999999999996</v>
          </cell>
          <cell r="D80">
            <v>71</v>
          </cell>
          <cell r="E80">
            <v>4.53</v>
          </cell>
          <cell r="F80">
            <v>82</v>
          </cell>
          <cell r="G80">
            <v>3.87</v>
          </cell>
          <cell r="H80">
            <v>102</v>
          </cell>
          <cell r="I80">
            <v>3.18</v>
          </cell>
        </row>
        <row r="81">
          <cell r="A81" t="str">
            <v>Macedonia</v>
          </cell>
          <cell r="B81">
            <v>79</v>
          </cell>
          <cell r="C81">
            <v>4.05</v>
          </cell>
          <cell r="D81">
            <v>69</v>
          </cell>
          <cell r="E81">
            <v>4.55</v>
          </cell>
          <cell r="F81">
            <v>87</v>
          </cell>
          <cell r="G81">
            <v>3.83</v>
          </cell>
          <cell r="H81">
            <v>104</v>
          </cell>
          <cell r="I81">
            <v>3.14</v>
          </cell>
        </row>
        <row r="82">
          <cell r="A82" t="str">
            <v>Botswana</v>
          </cell>
          <cell r="B82">
            <v>80</v>
          </cell>
          <cell r="C82">
            <v>4.05</v>
          </cell>
          <cell r="D82">
            <v>81</v>
          </cell>
          <cell r="E82">
            <v>4.3499999999999996</v>
          </cell>
          <cell r="F82">
            <v>86</v>
          </cell>
          <cell r="G82">
            <v>3.83</v>
          </cell>
          <cell r="H82">
            <v>94</v>
          </cell>
          <cell r="I82">
            <v>3.26</v>
          </cell>
        </row>
        <row r="83">
          <cell r="A83" t="str">
            <v>Trinidad and Tobago</v>
          </cell>
          <cell r="B83">
            <v>81</v>
          </cell>
          <cell r="C83">
            <v>4</v>
          </cell>
          <cell r="D83">
            <v>58</v>
          </cell>
          <cell r="E83">
            <v>4.68</v>
          </cell>
          <cell r="F83">
            <v>79</v>
          </cell>
          <cell r="G83">
            <v>3.89</v>
          </cell>
          <cell r="H83">
            <v>76</v>
          </cell>
          <cell r="I83">
            <v>3.44</v>
          </cell>
        </row>
        <row r="84">
          <cell r="A84" t="str">
            <v>Ukraine</v>
          </cell>
          <cell r="B84">
            <v>82</v>
          </cell>
          <cell r="C84">
            <v>4</v>
          </cell>
          <cell r="D84">
            <v>98</v>
          </cell>
          <cell r="E84">
            <v>4.18</v>
          </cell>
          <cell r="F84">
            <v>74</v>
          </cell>
          <cell r="G84">
            <v>4</v>
          </cell>
          <cell r="H84">
            <v>93</v>
          </cell>
          <cell r="I84">
            <v>3.29</v>
          </cell>
        </row>
        <row r="85">
          <cell r="A85" t="str">
            <v>Namibia</v>
          </cell>
          <cell r="B85">
            <v>83</v>
          </cell>
          <cell r="C85">
            <v>4</v>
          </cell>
          <cell r="D85">
            <v>68</v>
          </cell>
          <cell r="E85">
            <v>4.5599999999999996</v>
          </cell>
          <cell r="F85">
            <v>97</v>
          </cell>
          <cell r="G85">
            <v>3.7</v>
          </cell>
          <cell r="H85">
            <v>95</v>
          </cell>
          <cell r="I85">
            <v>3.25</v>
          </cell>
        </row>
        <row r="86">
          <cell r="A86" t="str">
            <v>Guatemala</v>
          </cell>
          <cell r="B86">
            <v>84</v>
          </cell>
          <cell r="C86">
            <v>4</v>
          </cell>
          <cell r="D86">
            <v>93</v>
          </cell>
          <cell r="E86">
            <v>4.24</v>
          </cell>
          <cell r="F86">
            <v>81</v>
          </cell>
          <cell r="G86">
            <v>3.87</v>
          </cell>
          <cell r="H86">
            <v>63</v>
          </cell>
          <cell r="I86">
            <v>3.53</v>
          </cell>
        </row>
        <row r="87">
          <cell r="A87" t="str">
            <v>Argentina</v>
          </cell>
          <cell r="B87">
            <v>85</v>
          </cell>
          <cell r="C87">
            <v>3.99</v>
          </cell>
          <cell r="D87">
            <v>84</v>
          </cell>
          <cell r="E87">
            <v>4.33</v>
          </cell>
          <cell r="F87">
            <v>84</v>
          </cell>
          <cell r="G87">
            <v>3.85</v>
          </cell>
          <cell r="H87">
            <v>77</v>
          </cell>
          <cell r="I87">
            <v>3.43</v>
          </cell>
        </row>
        <row r="88">
          <cell r="A88" t="str">
            <v>Honduras</v>
          </cell>
          <cell r="B88">
            <v>86</v>
          </cell>
          <cell r="C88">
            <v>3.98</v>
          </cell>
          <cell r="D88">
            <v>90</v>
          </cell>
          <cell r="E88">
            <v>4.25</v>
          </cell>
          <cell r="F88">
            <v>104</v>
          </cell>
          <cell r="G88">
            <v>3.6</v>
          </cell>
          <cell r="H88">
            <v>90</v>
          </cell>
          <cell r="I88">
            <v>3.31</v>
          </cell>
        </row>
        <row r="89">
          <cell r="A89" t="str">
            <v>Algeria</v>
          </cell>
          <cell r="B89">
            <v>87</v>
          </cell>
          <cell r="C89">
            <v>3.96</v>
          </cell>
          <cell r="D89">
            <v>75</v>
          </cell>
          <cell r="E89">
            <v>4.4400000000000004</v>
          </cell>
          <cell r="F89">
            <v>122</v>
          </cell>
          <cell r="G89">
            <v>3.35</v>
          </cell>
          <cell r="H89">
            <v>136</v>
          </cell>
          <cell r="I89">
            <v>2.65</v>
          </cell>
        </row>
        <row r="90">
          <cell r="A90" t="str">
            <v>Georgia</v>
          </cell>
          <cell r="B90">
            <v>88</v>
          </cell>
          <cell r="C90">
            <v>3.95</v>
          </cell>
          <cell r="D90">
            <v>86</v>
          </cell>
          <cell r="E90">
            <v>4.32</v>
          </cell>
          <cell r="F90">
            <v>89</v>
          </cell>
          <cell r="G90">
            <v>3.74</v>
          </cell>
          <cell r="H90">
            <v>117</v>
          </cell>
          <cell r="I90">
            <v>3.01</v>
          </cell>
        </row>
        <row r="91">
          <cell r="A91" t="str">
            <v>Lebanon</v>
          </cell>
          <cell r="B91">
            <v>89</v>
          </cell>
          <cell r="C91">
            <v>3.95</v>
          </cell>
          <cell r="D91">
            <v>109</v>
          </cell>
          <cell r="E91">
            <v>3.97</v>
          </cell>
          <cell r="F91">
            <v>64</v>
          </cell>
          <cell r="G91">
            <v>4.0599999999999996</v>
          </cell>
          <cell r="H91">
            <v>78</v>
          </cell>
          <cell r="I91">
            <v>3.43</v>
          </cell>
        </row>
        <row r="92">
          <cell r="A92" t="str">
            <v>Greece</v>
          </cell>
          <cell r="B92">
            <v>90</v>
          </cell>
          <cell r="C92">
            <v>3.92</v>
          </cell>
          <cell r="D92">
            <v>80</v>
          </cell>
          <cell r="E92">
            <v>4.3600000000000003</v>
          </cell>
          <cell r="F92">
            <v>65</v>
          </cell>
          <cell r="G92">
            <v>4.0599999999999996</v>
          </cell>
          <cell r="H92">
            <v>81</v>
          </cell>
          <cell r="I92">
            <v>3.39</v>
          </cell>
        </row>
        <row r="93">
          <cell r="A93" t="str">
            <v>El Salvador</v>
          </cell>
          <cell r="B93">
            <v>91</v>
          </cell>
          <cell r="C93">
            <v>3.89</v>
          </cell>
          <cell r="D93">
            <v>87</v>
          </cell>
          <cell r="E93">
            <v>4.3099999999999996</v>
          </cell>
          <cell r="F93">
            <v>96</v>
          </cell>
          <cell r="G93">
            <v>3.71</v>
          </cell>
          <cell r="H93">
            <v>106</v>
          </cell>
          <cell r="I93">
            <v>3.14</v>
          </cell>
        </row>
        <row r="94">
          <cell r="A94" t="str">
            <v>Armenia</v>
          </cell>
          <cell r="B94">
            <v>92</v>
          </cell>
          <cell r="C94">
            <v>3.89</v>
          </cell>
          <cell r="D94">
            <v>94</v>
          </cell>
          <cell r="E94">
            <v>4.24</v>
          </cell>
          <cell r="F94">
            <v>91</v>
          </cell>
          <cell r="G94">
            <v>3.73</v>
          </cell>
          <cell r="H94">
            <v>110</v>
          </cell>
          <cell r="I94">
            <v>3.09</v>
          </cell>
        </row>
        <row r="95">
          <cell r="A95" t="str">
            <v>Moldova</v>
          </cell>
          <cell r="B95">
            <v>93</v>
          </cell>
          <cell r="C95">
            <v>3.89</v>
          </cell>
          <cell r="D95">
            <v>102</v>
          </cell>
          <cell r="E95">
            <v>4.13</v>
          </cell>
          <cell r="F95">
            <v>103</v>
          </cell>
          <cell r="G95">
            <v>3.62</v>
          </cell>
          <cell r="H95">
            <v>127</v>
          </cell>
          <cell r="I95">
            <v>2.86</v>
          </cell>
        </row>
        <row r="96">
          <cell r="A96" t="str">
            <v>Egypt</v>
          </cell>
          <cell r="B96">
            <v>94</v>
          </cell>
          <cell r="C96">
            <v>3.88</v>
          </cell>
          <cell r="D96">
            <v>99</v>
          </cell>
          <cell r="E96">
            <v>4.17</v>
          </cell>
          <cell r="F96">
            <v>94</v>
          </cell>
          <cell r="G96">
            <v>3.71</v>
          </cell>
          <cell r="H96">
            <v>86</v>
          </cell>
          <cell r="I96">
            <v>3.33</v>
          </cell>
        </row>
        <row r="97">
          <cell r="A97" t="str">
            <v>Serbia</v>
          </cell>
          <cell r="B97">
            <v>95</v>
          </cell>
          <cell r="C97">
            <v>3.88</v>
          </cell>
          <cell r="D97">
            <v>88</v>
          </cell>
          <cell r="E97">
            <v>4.28</v>
          </cell>
          <cell r="F97">
            <v>90</v>
          </cell>
          <cell r="G97">
            <v>3.73</v>
          </cell>
          <cell r="H97">
            <v>118</v>
          </cell>
          <cell r="I97">
            <v>2.99</v>
          </cell>
        </row>
        <row r="98">
          <cell r="A98" t="str">
            <v>Mongolia</v>
          </cell>
          <cell r="B98">
            <v>96</v>
          </cell>
          <cell r="C98">
            <v>3.86</v>
          </cell>
          <cell r="D98">
            <v>101</v>
          </cell>
          <cell r="E98">
            <v>4.16</v>
          </cell>
          <cell r="F98">
            <v>105</v>
          </cell>
          <cell r="G98">
            <v>3.56</v>
          </cell>
          <cell r="H98">
            <v>112</v>
          </cell>
          <cell r="I98">
            <v>3.04</v>
          </cell>
        </row>
        <row r="99">
          <cell r="A99" t="str">
            <v>Cambodia</v>
          </cell>
          <cell r="B99">
            <v>97</v>
          </cell>
          <cell r="C99">
            <v>3.85</v>
          </cell>
          <cell r="D99">
            <v>108</v>
          </cell>
          <cell r="E99">
            <v>3.99</v>
          </cell>
          <cell r="F99">
            <v>98</v>
          </cell>
          <cell r="G99">
            <v>3.69</v>
          </cell>
          <cell r="H99">
            <v>91</v>
          </cell>
          <cell r="I99">
            <v>3.31</v>
          </cell>
        </row>
        <row r="100">
          <cell r="A100" t="str">
            <v>Syria</v>
          </cell>
          <cell r="B100">
            <v>98</v>
          </cell>
          <cell r="C100">
            <v>3.85</v>
          </cell>
          <cell r="D100">
            <v>77</v>
          </cell>
          <cell r="E100">
            <v>4.41</v>
          </cell>
          <cell r="F100">
            <v>109</v>
          </cell>
          <cell r="G100">
            <v>3.51</v>
          </cell>
          <cell r="H100">
            <v>111</v>
          </cell>
          <cell r="I100">
            <v>3.06</v>
          </cell>
        </row>
        <row r="101">
          <cell r="A101" t="str">
            <v>The Gambia</v>
          </cell>
          <cell r="B101">
            <v>99</v>
          </cell>
          <cell r="C101">
            <v>3.84</v>
          </cell>
          <cell r="D101">
            <v>103</v>
          </cell>
          <cell r="E101">
            <v>4.08</v>
          </cell>
          <cell r="F101">
            <v>111</v>
          </cell>
          <cell r="G101">
            <v>3.48</v>
          </cell>
          <cell r="H101">
            <v>61</v>
          </cell>
          <cell r="I101">
            <v>3.55</v>
          </cell>
        </row>
        <row r="102">
          <cell r="A102" t="str">
            <v>Bosnia and Herzegovina</v>
          </cell>
          <cell r="B102">
            <v>100</v>
          </cell>
          <cell r="C102">
            <v>3.83</v>
          </cell>
          <cell r="D102">
            <v>92</v>
          </cell>
          <cell r="E102">
            <v>4.25</v>
          </cell>
          <cell r="F102">
            <v>102</v>
          </cell>
          <cell r="G102">
            <v>3.63</v>
          </cell>
          <cell r="H102">
            <v>108</v>
          </cell>
          <cell r="I102">
            <v>3.13</v>
          </cell>
        </row>
        <row r="103">
          <cell r="A103" t="str">
            <v>Ecuador</v>
          </cell>
          <cell r="B103">
            <v>101</v>
          </cell>
          <cell r="C103">
            <v>3.82</v>
          </cell>
          <cell r="D103">
            <v>82</v>
          </cell>
          <cell r="E103">
            <v>4.3499999999999996</v>
          </cell>
          <cell r="F103">
            <v>107</v>
          </cell>
          <cell r="G103">
            <v>3.53</v>
          </cell>
          <cell r="H103">
            <v>103</v>
          </cell>
          <cell r="I103">
            <v>3.17</v>
          </cell>
        </row>
        <row r="104">
          <cell r="A104" t="str">
            <v>Kenya</v>
          </cell>
          <cell r="B104">
            <v>102</v>
          </cell>
          <cell r="C104">
            <v>3.82</v>
          </cell>
          <cell r="D104">
            <v>118</v>
          </cell>
          <cell r="E104">
            <v>3.72</v>
          </cell>
          <cell r="F104">
            <v>73</v>
          </cell>
          <cell r="G104">
            <v>4.01</v>
          </cell>
          <cell r="H104">
            <v>53</v>
          </cell>
          <cell r="I104">
            <v>3.72</v>
          </cell>
        </row>
        <row r="105">
          <cell r="A105" t="str">
            <v>Bolivia</v>
          </cell>
          <cell r="B105">
            <v>103</v>
          </cell>
          <cell r="C105">
            <v>3.82</v>
          </cell>
          <cell r="D105">
            <v>95</v>
          </cell>
          <cell r="E105">
            <v>4.21</v>
          </cell>
          <cell r="F105">
            <v>125</v>
          </cell>
          <cell r="G105">
            <v>3.24</v>
          </cell>
          <cell r="H105">
            <v>107</v>
          </cell>
          <cell r="I105">
            <v>3.13</v>
          </cell>
        </row>
        <row r="106">
          <cell r="A106" t="str">
            <v>Benin</v>
          </cell>
          <cell r="B106">
            <v>104</v>
          </cell>
          <cell r="C106">
            <v>3.78</v>
          </cell>
          <cell r="D106">
            <v>107</v>
          </cell>
          <cell r="E106">
            <v>4.0199999999999996</v>
          </cell>
          <cell r="F106">
            <v>117</v>
          </cell>
          <cell r="G106">
            <v>3.43</v>
          </cell>
          <cell r="H106">
            <v>88</v>
          </cell>
          <cell r="I106">
            <v>3.33</v>
          </cell>
        </row>
        <row r="107">
          <cell r="A107" t="str">
            <v>Tajikistan</v>
          </cell>
          <cell r="B107">
            <v>105</v>
          </cell>
          <cell r="C107">
            <v>3.77</v>
          </cell>
          <cell r="D107">
            <v>106</v>
          </cell>
          <cell r="E107">
            <v>4.03</v>
          </cell>
          <cell r="F107">
            <v>118</v>
          </cell>
          <cell r="G107">
            <v>3.42</v>
          </cell>
          <cell r="H107">
            <v>100</v>
          </cell>
          <cell r="I107">
            <v>3.19</v>
          </cell>
        </row>
        <row r="108">
          <cell r="A108" t="str">
            <v>Ethiopia</v>
          </cell>
          <cell r="B108">
            <v>106</v>
          </cell>
          <cell r="C108">
            <v>3.76</v>
          </cell>
          <cell r="D108">
            <v>105</v>
          </cell>
          <cell r="E108">
            <v>4.0599999999999996</v>
          </cell>
          <cell r="F108">
            <v>121</v>
          </cell>
          <cell r="G108">
            <v>3.37</v>
          </cell>
          <cell r="H108">
            <v>120</v>
          </cell>
          <cell r="I108">
            <v>2.92</v>
          </cell>
        </row>
        <row r="109">
          <cell r="A109" t="str">
            <v>Jamaica</v>
          </cell>
          <cell r="B109">
            <v>107</v>
          </cell>
          <cell r="C109">
            <v>3.76</v>
          </cell>
          <cell r="D109">
            <v>116</v>
          </cell>
          <cell r="E109">
            <v>3.76</v>
          </cell>
          <cell r="F109">
            <v>85</v>
          </cell>
          <cell r="G109">
            <v>3.84</v>
          </cell>
          <cell r="H109">
            <v>84</v>
          </cell>
          <cell r="I109">
            <v>3.36</v>
          </cell>
        </row>
        <row r="110">
          <cell r="A110" t="str">
            <v>Bangladesh</v>
          </cell>
          <cell r="B110">
            <v>108</v>
          </cell>
          <cell r="C110">
            <v>3.73</v>
          </cell>
          <cell r="D110">
            <v>112</v>
          </cell>
          <cell r="E110">
            <v>3.81</v>
          </cell>
          <cell r="F110">
            <v>99</v>
          </cell>
          <cell r="G110">
            <v>3.69</v>
          </cell>
          <cell r="H110">
            <v>113</v>
          </cell>
          <cell r="I110">
            <v>3.04</v>
          </cell>
        </row>
        <row r="111">
          <cell r="A111" t="str">
            <v>Guyana</v>
          </cell>
          <cell r="B111">
            <v>109</v>
          </cell>
          <cell r="C111">
            <v>3.73</v>
          </cell>
          <cell r="D111">
            <v>104</v>
          </cell>
          <cell r="E111">
            <v>4.07</v>
          </cell>
          <cell r="F111">
            <v>110</v>
          </cell>
          <cell r="G111">
            <v>3.5</v>
          </cell>
          <cell r="H111">
            <v>87</v>
          </cell>
          <cell r="I111">
            <v>3.33</v>
          </cell>
        </row>
        <row r="112">
          <cell r="A112" t="str">
            <v>Dominican Republic</v>
          </cell>
          <cell r="B112">
            <v>110</v>
          </cell>
          <cell r="C112">
            <v>3.73</v>
          </cell>
          <cell r="D112">
            <v>110</v>
          </cell>
          <cell r="E112">
            <v>3.9</v>
          </cell>
          <cell r="F112">
            <v>93</v>
          </cell>
          <cell r="G112">
            <v>3.71</v>
          </cell>
          <cell r="H112">
            <v>109</v>
          </cell>
          <cell r="I112">
            <v>3.12</v>
          </cell>
        </row>
        <row r="113">
          <cell r="A113" t="str">
            <v>Senegal</v>
          </cell>
          <cell r="B113">
            <v>111</v>
          </cell>
          <cell r="C113">
            <v>3.7</v>
          </cell>
          <cell r="D113">
            <v>113</v>
          </cell>
          <cell r="E113">
            <v>3.81</v>
          </cell>
          <cell r="F113">
            <v>108</v>
          </cell>
          <cell r="G113">
            <v>3.53</v>
          </cell>
          <cell r="H113">
            <v>62</v>
          </cell>
          <cell r="I113">
            <v>3.54</v>
          </cell>
        </row>
        <row r="114">
          <cell r="A114" t="str">
            <v>Suriname</v>
          </cell>
          <cell r="B114">
            <v>112</v>
          </cell>
          <cell r="C114">
            <v>3.67</v>
          </cell>
          <cell r="D114">
            <v>79</v>
          </cell>
          <cell r="E114">
            <v>4.37</v>
          </cell>
          <cell r="F114">
            <v>124</v>
          </cell>
          <cell r="G114">
            <v>3.27</v>
          </cell>
          <cell r="H114">
            <v>122</v>
          </cell>
          <cell r="I114">
            <v>2.91</v>
          </cell>
        </row>
        <row r="115">
          <cell r="A115" t="str">
            <v>Zambia</v>
          </cell>
          <cell r="B115">
            <v>113</v>
          </cell>
          <cell r="C115">
            <v>3.67</v>
          </cell>
          <cell r="D115">
            <v>115</v>
          </cell>
          <cell r="E115">
            <v>3.77</v>
          </cell>
          <cell r="F115">
            <v>106</v>
          </cell>
          <cell r="G115">
            <v>3.54</v>
          </cell>
          <cell r="H115">
            <v>80</v>
          </cell>
          <cell r="I115">
            <v>3.4</v>
          </cell>
        </row>
        <row r="116">
          <cell r="A116" t="str">
            <v>Ghana</v>
          </cell>
          <cell r="B116">
            <v>114</v>
          </cell>
          <cell r="C116">
            <v>3.65</v>
          </cell>
          <cell r="D116">
            <v>122</v>
          </cell>
          <cell r="E116">
            <v>3.64</v>
          </cell>
          <cell r="F116">
            <v>92</v>
          </cell>
          <cell r="G116">
            <v>3.72</v>
          </cell>
          <cell r="H116">
            <v>98</v>
          </cell>
          <cell r="I116">
            <v>3.2</v>
          </cell>
        </row>
        <row r="117">
          <cell r="A117" t="str">
            <v>Nicaragua</v>
          </cell>
          <cell r="B117">
            <v>115</v>
          </cell>
          <cell r="C117">
            <v>3.61</v>
          </cell>
          <cell r="D117">
            <v>111</v>
          </cell>
          <cell r="E117">
            <v>3.85</v>
          </cell>
          <cell r="F117">
            <v>123</v>
          </cell>
          <cell r="G117">
            <v>3.31</v>
          </cell>
          <cell r="H117">
            <v>129</v>
          </cell>
          <cell r="I117">
            <v>2.81</v>
          </cell>
        </row>
        <row r="118">
          <cell r="A118" t="str">
            <v>Cameroon</v>
          </cell>
          <cell r="B118">
            <v>116</v>
          </cell>
          <cell r="C118">
            <v>3.61</v>
          </cell>
          <cell r="D118">
            <v>114</v>
          </cell>
          <cell r="E118">
            <v>3.78</v>
          </cell>
          <cell r="F118">
            <v>120</v>
          </cell>
          <cell r="G118">
            <v>3.37</v>
          </cell>
          <cell r="H118">
            <v>101</v>
          </cell>
          <cell r="I118">
            <v>3.19</v>
          </cell>
        </row>
        <row r="119">
          <cell r="A119" t="str">
            <v>Malawi</v>
          </cell>
          <cell r="B119">
            <v>117</v>
          </cell>
          <cell r="C119">
            <v>3.58</v>
          </cell>
          <cell r="D119">
            <v>120</v>
          </cell>
          <cell r="E119">
            <v>3.68</v>
          </cell>
          <cell r="F119">
            <v>116</v>
          </cell>
          <cell r="G119">
            <v>3.43</v>
          </cell>
          <cell r="H119">
            <v>85</v>
          </cell>
          <cell r="I119">
            <v>3.35</v>
          </cell>
        </row>
        <row r="120">
          <cell r="A120" t="str">
            <v>Pakistan</v>
          </cell>
          <cell r="B120">
            <v>118</v>
          </cell>
          <cell r="C120">
            <v>3.58</v>
          </cell>
          <cell r="D120">
            <v>130</v>
          </cell>
          <cell r="E120">
            <v>3.53</v>
          </cell>
          <cell r="F120">
            <v>100</v>
          </cell>
          <cell r="G120">
            <v>3.68</v>
          </cell>
          <cell r="H120">
            <v>72</v>
          </cell>
          <cell r="I120">
            <v>3.45</v>
          </cell>
        </row>
        <row r="121">
          <cell r="A121" t="str">
            <v>Cape Verde</v>
          </cell>
          <cell r="B121">
            <v>119</v>
          </cell>
          <cell r="C121">
            <v>3.58</v>
          </cell>
          <cell r="D121">
            <v>96</v>
          </cell>
          <cell r="E121">
            <v>4.1900000000000004</v>
          </cell>
          <cell r="F121">
            <v>126</v>
          </cell>
          <cell r="G121">
            <v>3.22</v>
          </cell>
          <cell r="H121">
            <v>124</v>
          </cell>
          <cell r="I121">
            <v>2.87</v>
          </cell>
        </row>
        <row r="122">
          <cell r="A122" t="str">
            <v>Tanzania</v>
          </cell>
          <cell r="B122">
            <v>120</v>
          </cell>
          <cell r="C122">
            <v>3.56</v>
          </cell>
          <cell r="D122">
            <v>123</v>
          </cell>
          <cell r="E122">
            <v>3.64</v>
          </cell>
          <cell r="F122">
            <v>113</v>
          </cell>
          <cell r="G122">
            <v>3.47</v>
          </cell>
          <cell r="H122">
            <v>92</v>
          </cell>
          <cell r="I122">
            <v>3.29</v>
          </cell>
        </row>
        <row r="123">
          <cell r="A123" t="str">
            <v>Uganda</v>
          </cell>
          <cell r="B123">
            <v>121</v>
          </cell>
          <cell r="C123">
            <v>3.56</v>
          </cell>
          <cell r="D123">
            <v>127</v>
          </cell>
          <cell r="E123">
            <v>3.55</v>
          </cell>
          <cell r="F123">
            <v>101</v>
          </cell>
          <cell r="G123">
            <v>3.64</v>
          </cell>
          <cell r="H123">
            <v>105</v>
          </cell>
          <cell r="I123">
            <v>3.14</v>
          </cell>
        </row>
        <row r="124">
          <cell r="A124" t="str">
            <v>Paraguay</v>
          </cell>
          <cell r="B124">
            <v>122</v>
          </cell>
          <cell r="C124">
            <v>3.53</v>
          </cell>
          <cell r="D124">
            <v>117</v>
          </cell>
          <cell r="E124">
            <v>3.75</v>
          </cell>
          <cell r="F124">
            <v>114</v>
          </cell>
          <cell r="G124">
            <v>3.47</v>
          </cell>
          <cell r="H124">
            <v>125</v>
          </cell>
          <cell r="I124">
            <v>2.86</v>
          </cell>
        </row>
        <row r="125">
          <cell r="A125" t="str">
            <v>Belize</v>
          </cell>
          <cell r="B125">
            <v>123</v>
          </cell>
          <cell r="C125">
            <v>3.52</v>
          </cell>
          <cell r="D125">
            <v>97</v>
          </cell>
          <cell r="E125">
            <v>4.18</v>
          </cell>
          <cell r="F125">
            <v>130</v>
          </cell>
          <cell r="G125">
            <v>3.14</v>
          </cell>
          <cell r="H125">
            <v>131</v>
          </cell>
          <cell r="I125">
            <v>2.78</v>
          </cell>
        </row>
        <row r="126">
          <cell r="A126" t="str">
            <v>Venezuela</v>
          </cell>
          <cell r="B126">
            <v>124</v>
          </cell>
          <cell r="C126">
            <v>3.51</v>
          </cell>
          <cell r="D126">
            <v>125</v>
          </cell>
          <cell r="E126">
            <v>3.62</v>
          </cell>
          <cell r="F126">
            <v>112</v>
          </cell>
          <cell r="G126">
            <v>3.48</v>
          </cell>
          <cell r="H126">
            <v>128</v>
          </cell>
          <cell r="I126">
            <v>2.82</v>
          </cell>
        </row>
        <row r="127">
          <cell r="A127" t="str">
            <v>Nepal</v>
          </cell>
          <cell r="B127">
            <v>125</v>
          </cell>
          <cell r="C127">
            <v>3.47</v>
          </cell>
          <cell r="D127">
            <v>121</v>
          </cell>
          <cell r="E127">
            <v>3.67</v>
          </cell>
          <cell r="F127">
            <v>127</v>
          </cell>
          <cell r="G127">
            <v>3.22</v>
          </cell>
          <cell r="H127">
            <v>132</v>
          </cell>
          <cell r="I127">
            <v>2.73</v>
          </cell>
        </row>
        <row r="128">
          <cell r="A128" t="str">
            <v>Kyrgyz Republic</v>
          </cell>
          <cell r="B128">
            <v>126</v>
          </cell>
          <cell r="C128">
            <v>3.45</v>
          </cell>
          <cell r="D128">
            <v>131</v>
          </cell>
          <cell r="E128">
            <v>3.52</v>
          </cell>
          <cell r="F128">
            <v>115</v>
          </cell>
          <cell r="G128">
            <v>3.44</v>
          </cell>
          <cell r="H128">
            <v>138</v>
          </cell>
          <cell r="I128">
            <v>2.57</v>
          </cell>
        </row>
        <row r="129">
          <cell r="A129" t="str">
            <v>Nigeria</v>
          </cell>
          <cell r="B129">
            <v>127</v>
          </cell>
          <cell r="C129">
            <v>3.45</v>
          </cell>
          <cell r="D129">
            <v>139</v>
          </cell>
          <cell r="E129">
            <v>3.19</v>
          </cell>
          <cell r="F129">
            <v>80</v>
          </cell>
          <cell r="G129">
            <v>3.88</v>
          </cell>
          <cell r="H129">
            <v>69</v>
          </cell>
          <cell r="I129">
            <v>3.49</v>
          </cell>
        </row>
        <row r="130">
          <cell r="A130" t="str">
            <v>Mali</v>
          </cell>
          <cell r="B130">
            <v>128</v>
          </cell>
          <cell r="C130">
            <v>3.39</v>
          </cell>
          <cell r="D130">
            <v>126</v>
          </cell>
          <cell r="E130">
            <v>3.59</v>
          </cell>
          <cell r="F130">
            <v>134</v>
          </cell>
          <cell r="G130">
            <v>3.1</v>
          </cell>
          <cell r="H130">
            <v>116</v>
          </cell>
          <cell r="I130">
            <v>3.02</v>
          </cell>
        </row>
        <row r="131">
          <cell r="A131" t="str">
            <v>Côte d'Ivoire</v>
          </cell>
          <cell r="B131">
            <v>129</v>
          </cell>
          <cell r="C131">
            <v>3.37</v>
          </cell>
          <cell r="D131">
            <v>135</v>
          </cell>
          <cell r="E131">
            <v>3.41</v>
          </cell>
          <cell r="F131">
            <v>119</v>
          </cell>
          <cell r="G131">
            <v>3.38</v>
          </cell>
          <cell r="H131">
            <v>121</v>
          </cell>
          <cell r="I131">
            <v>2.92</v>
          </cell>
        </row>
        <row r="132">
          <cell r="A132" t="str">
            <v>Madagascar</v>
          </cell>
          <cell r="B132">
            <v>130</v>
          </cell>
          <cell r="C132">
            <v>3.36</v>
          </cell>
          <cell r="D132">
            <v>128</v>
          </cell>
          <cell r="E132">
            <v>3.53</v>
          </cell>
          <cell r="F132">
            <v>131</v>
          </cell>
          <cell r="G132">
            <v>3.14</v>
          </cell>
          <cell r="H132">
            <v>123</v>
          </cell>
          <cell r="I132">
            <v>2.9</v>
          </cell>
        </row>
        <row r="133">
          <cell r="A133" t="str">
            <v>Timor-Leste</v>
          </cell>
          <cell r="B133">
            <v>131</v>
          </cell>
          <cell r="C133">
            <v>3.35</v>
          </cell>
          <cell r="D133">
            <v>119</v>
          </cell>
          <cell r="E133">
            <v>3.7</v>
          </cell>
          <cell r="F133">
            <v>138</v>
          </cell>
          <cell r="G133">
            <v>2.88</v>
          </cell>
          <cell r="H133">
            <v>137</v>
          </cell>
          <cell r="I133">
            <v>2.59</v>
          </cell>
        </row>
        <row r="134">
          <cell r="A134" t="str">
            <v>Zimbabwe</v>
          </cell>
          <cell r="B134">
            <v>132</v>
          </cell>
          <cell r="C134">
            <v>3.33</v>
          </cell>
          <cell r="D134">
            <v>132</v>
          </cell>
          <cell r="E134">
            <v>3.49</v>
          </cell>
          <cell r="F134">
            <v>133</v>
          </cell>
          <cell r="G134">
            <v>3.1</v>
          </cell>
          <cell r="H134">
            <v>119</v>
          </cell>
          <cell r="I134">
            <v>2.93</v>
          </cell>
        </row>
        <row r="135">
          <cell r="A135" t="str">
            <v>Mozambique</v>
          </cell>
          <cell r="B135">
            <v>133</v>
          </cell>
          <cell r="C135">
            <v>3.31</v>
          </cell>
          <cell r="D135">
            <v>133</v>
          </cell>
          <cell r="E135">
            <v>3.43</v>
          </cell>
          <cell r="F135">
            <v>129</v>
          </cell>
          <cell r="G135">
            <v>3.16</v>
          </cell>
          <cell r="H135">
            <v>115</v>
          </cell>
          <cell r="I135">
            <v>3.02</v>
          </cell>
        </row>
        <row r="136">
          <cell r="A136" t="str">
            <v>Swaziland</v>
          </cell>
          <cell r="B136">
            <v>134</v>
          </cell>
          <cell r="C136">
            <v>3.3</v>
          </cell>
          <cell r="D136">
            <v>124</v>
          </cell>
          <cell r="E136">
            <v>3.63</v>
          </cell>
          <cell r="F136">
            <v>128</v>
          </cell>
          <cell r="G136">
            <v>3.17</v>
          </cell>
          <cell r="H136">
            <v>134</v>
          </cell>
          <cell r="I136">
            <v>2.67</v>
          </cell>
        </row>
        <row r="137">
          <cell r="A137" t="str">
            <v>Lesotho</v>
          </cell>
          <cell r="B137">
            <v>135</v>
          </cell>
          <cell r="C137">
            <v>3.26</v>
          </cell>
          <cell r="D137">
            <v>134</v>
          </cell>
          <cell r="E137">
            <v>3.42</v>
          </cell>
          <cell r="F137">
            <v>135</v>
          </cell>
          <cell r="G137">
            <v>3.08</v>
          </cell>
          <cell r="H137">
            <v>133</v>
          </cell>
          <cell r="I137">
            <v>2.69</v>
          </cell>
        </row>
        <row r="138">
          <cell r="A138" t="str">
            <v>Burkina Faso</v>
          </cell>
          <cell r="B138">
            <v>136</v>
          </cell>
          <cell r="C138">
            <v>3.25</v>
          </cell>
          <cell r="D138">
            <v>136</v>
          </cell>
          <cell r="E138">
            <v>3.37</v>
          </cell>
          <cell r="F138">
            <v>132</v>
          </cell>
          <cell r="G138">
            <v>3.12</v>
          </cell>
          <cell r="H138">
            <v>126</v>
          </cell>
          <cell r="I138">
            <v>2.86</v>
          </cell>
        </row>
        <row r="139">
          <cell r="A139" t="str">
            <v>Mauritania</v>
          </cell>
          <cell r="B139">
            <v>137</v>
          </cell>
          <cell r="C139">
            <v>3.2</v>
          </cell>
          <cell r="D139">
            <v>129</v>
          </cell>
          <cell r="E139">
            <v>3.53</v>
          </cell>
          <cell r="F139">
            <v>141</v>
          </cell>
          <cell r="G139">
            <v>2.71</v>
          </cell>
          <cell r="H139">
            <v>135</v>
          </cell>
          <cell r="I139">
            <v>2.67</v>
          </cell>
        </row>
        <row r="140">
          <cell r="A140" t="str">
            <v>Republic of Yemen</v>
          </cell>
          <cell r="B140">
            <v>138</v>
          </cell>
          <cell r="C140">
            <v>3.06</v>
          </cell>
          <cell r="D140">
            <v>138</v>
          </cell>
          <cell r="E140">
            <v>3.21</v>
          </cell>
          <cell r="F140">
            <v>137</v>
          </cell>
          <cell r="G140">
            <v>2.91</v>
          </cell>
          <cell r="H140">
            <v>141</v>
          </cell>
          <cell r="I140">
            <v>2.33</v>
          </cell>
        </row>
        <row r="141">
          <cell r="A141" t="str">
            <v>Angola</v>
          </cell>
          <cell r="B141">
            <v>139</v>
          </cell>
          <cell r="C141">
            <v>2.96</v>
          </cell>
          <cell r="D141">
            <v>141</v>
          </cell>
          <cell r="E141">
            <v>2.98</v>
          </cell>
          <cell r="F141">
            <v>136</v>
          </cell>
          <cell r="G141">
            <v>3.04</v>
          </cell>
          <cell r="H141">
            <v>142</v>
          </cell>
          <cell r="I141">
            <v>2.23</v>
          </cell>
        </row>
        <row r="142">
          <cell r="A142" t="str">
            <v>Burundi</v>
          </cell>
          <cell r="B142">
            <v>140</v>
          </cell>
          <cell r="C142">
            <v>2.95</v>
          </cell>
          <cell r="D142">
            <v>137</v>
          </cell>
          <cell r="E142">
            <v>3.25</v>
          </cell>
          <cell r="F142">
            <v>142</v>
          </cell>
          <cell r="G142">
            <v>2.5099999999999998</v>
          </cell>
          <cell r="H142">
            <v>140</v>
          </cell>
          <cell r="I142">
            <v>2.44</v>
          </cell>
        </row>
        <row r="143">
          <cell r="A143" t="str">
            <v>Haiti</v>
          </cell>
          <cell r="B143">
            <v>141</v>
          </cell>
          <cell r="C143">
            <v>2.9</v>
          </cell>
          <cell r="D143">
            <v>140</v>
          </cell>
          <cell r="E143">
            <v>3.03</v>
          </cell>
          <cell r="F143">
            <v>140</v>
          </cell>
          <cell r="G143">
            <v>2.76</v>
          </cell>
          <cell r="H143">
            <v>139</v>
          </cell>
          <cell r="I143">
            <v>2.44</v>
          </cell>
        </row>
        <row r="144">
          <cell r="A144" t="str">
            <v>Chad</v>
          </cell>
          <cell r="B144">
            <v>142</v>
          </cell>
          <cell r="C144">
            <v>2.87</v>
          </cell>
          <cell r="D144">
            <v>142</v>
          </cell>
          <cell r="E144">
            <v>2.88</v>
          </cell>
          <cell r="F144">
            <v>139</v>
          </cell>
          <cell r="G144">
            <v>2.87</v>
          </cell>
          <cell r="H144">
            <v>130</v>
          </cell>
          <cell r="I144">
            <v>2.81</v>
          </cell>
        </row>
      </sheetData>
      <sheetData sheetId="10">
        <row r="1">
          <cell r="B1" t="str">
            <v>Basic Requeriments</v>
          </cell>
          <cell r="C1">
            <v>0</v>
          </cell>
          <cell r="D1" t="str">
            <v>Institutions</v>
          </cell>
          <cell r="E1">
            <v>0</v>
          </cell>
          <cell r="F1" t="str">
            <v>Infrastructure</v>
          </cell>
          <cell r="G1">
            <v>0</v>
          </cell>
          <cell r="H1" t="str">
            <v>Macroeconomic Env.</v>
          </cell>
          <cell r="I1">
            <v>0</v>
          </cell>
          <cell r="J1" t="str">
            <v>Health &amp; primary edu</v>
          </cell>
          <cell r="K1">
            <v>0</v>
          </cell>
        </row>
        <row r="2">
          <cell r="A2" t="str">
            <v>Country/Economy</v>
          </cell>
          <cell r="B2" t="str">
            <v>Rank</v>
          </cell>
          <cell r="C2" t="str">
            <v>Score</v>
          </cell>
          <cell r="D2" t="str">
            <v>Rank</v>
          </cell>
          <cell r="E2" t="str">
            <v>Score</v>
          </cell>
          <cell r="F2" t="str">
            <v>Rank</v>
          </cell>
          <cell r="G2" t="str">
            <v>Score</v>
          </cell>
          <cell r="H2" t="str">
            <v>Rank</v>
          </cell>
          <cell r="I2" t="str">
            <v>Score</v>
          </cell>
          <cell r="J2" t="str">
            <v>Rank</v>
          </cell>
          <cell r="K2" t="str">
            <v>Score</v>
          </cell>
        </row>
        <row r="3">
          <cell r="A3" t="str">
            <v>Albania</v>
          </cell>
          <cell r="B3">
            <v>71</v>
          </cell>
          <cell r="C3">
            <v>4.53</v>
          </cell>
          <cell r="D3">
            <v>57</v>
          </cell>
          <cell r="E3">
            <v>4.01</v>
          </cell>
          <cell r="F3">
            <v>72</v>
          </cell>
          <cell r="G3">
            <v>3.87</v>
          </cell>
          <cell r="H3">
            <v>86</v>
          </cell>
          <cell r="I3">
            <v>4.53</v>
          </cell>
          <cell r="J3">
            <v>65</v>
          </cell>
          <cell r="K3">
            <v>5.73</v>
          </cell>
        </row>
        <row r="4">
          <cell r="A4" t="str">
            <v>Algeria</v>
          </cell>
          <cell r="B4">
            <v>75</v>
          </cell>
          <cell r="C4">
            <v>4.4400000000000004</v>
          </cell>
          <cell r="D4">
            <v>127</v>
          </cell>
          <cell r="E4">
            <v>3.11</v>
          </cell>
          <cell r="F4">
            <v>93</v>
          </cell>
          <cell r="G4">
            <v>3.43</v>
          </cell>
          <cell r="H4">
            <v>19</v>
          </cell>
          <cell r="I4">
            <v>5.72</v>
          </cell>
          <cell r="J4">
            <v>82</v>
          </cell>
          <cell r="K4">
            <v>5.5</v>
          </cell>
        </row>
        <row r="5">
          <cell r="A5" t="str">
            <v>Angola</v>
          </cell>
          <cell r="B5">
            <v>141</v>
          </cell>
          <cell r="C5">
            <v>2.98</v>
          </cell>
          <cell r="D5">
            <v>135</v>
          </cell>
          <cell r="E5">
            <v>2.91</v>
          </cell>
          <cell r="F5">
            <v>140</v>
          </cell>
          <cell r="G5">
            <v>1.89</v>
          </cell>
          <cell r="H5">
            <v>110</v>
          </cell>
          <cell r="I5">
            <v>4.2300000000000004</v>
          </cell>
          <cell r="J5">
            <v>142</v>
          </cell>
          <cell r="K5">
            <v>2.89</v>
          </cell>
        </row>
        <row r="6">
          <cell r="A6" t="str">
            <v>Argentina</v>
          </cell>
          <cell r="B6">
            <v>84</v>
          </cell>
          <cell r="C6">
            <v>4.33</v>
          </cell>
          <cell r="D6">
            <v>134</v>
          </cell>
          <cell r="E6">
            <v>2.93</v>
          </cell>
          <cell r="F6">
            <v>81</v>
          </cell>
          <cell r="G6">
            <v>3.7</v>
          </cell>
          <cell r="H6">
            <v>62</v>
          </cell>
          <cell r="I6">
            <v>4.88</v>
          </cell>
          <cell r="J6">
            <v>56</v>
          </cell>
          <cell r="K6">
            <v>5.8</v>
          </cell>
        </row>
        <row r="7">
          <cell r="A7" t="str">
            <v>Armenia</v>
          </cell>
          <cell r="B7">
            <v>94</v>
          </cell>
          <cell r="C7">
            <v>4.24</v>
          </cell>
          <cell r="D7">
            <v>83</v>
          </cell>
          <cell r="E7">
            <v>3.65</v>
          </cell>
          <cell r="F7">
            <v>77</v>
          </cell>
          <cell r="G7">
            <v>3.75</v>
          </cell>
          <cell r="H7">
            <v>114</v>
          </cell>
          <cell r="I7">
            <v>4.1900000000000004</v>
          </cell>
          <cell r="J7">
            <v>94</v>
          </cell>
          <cell r="K7">
            <v>5.37</v>
          </cell>
        </row>
        <row r="8">
          <cell r="A8" t="str">
            <v>Australia</v>
          </cell>
          <cell r="B8">
            <v>14</v>
          </cell>
          <cell r="C8">
            <v>5.74</v>
          </cell>
          <cell r="D8">
            <v>13</v>
          </cell>
          <cell r="E8">
            <v>5.39</v>
          </cell>
          <cell r="F8">
            <v>24</v>
          </cell>
          <cell r="G8">
            <v>5.43</v>
          </cell>
          <cell r="H8">
            <v>26</v>
          </cell>
          <cell r="I8">
            <v>5.62</v>
          </cell>
          <cell r="J8">
            <v>10</v>
          </cell>
          <cell r="K8">
            <v>6.51</v>
          </cell>
        </row>
        <row r="9">
          <cell r="A9" t="str">
            <v>Austria</v>
          </cell>
          <cell r="B9">
            <v>18</v>
          </cell>
          <cell r="C9">
            <v>5.65</v>
          </cell>
          <cell r="D9">
            <v>20</v>
          </cell>
          <cell r="E9">
            <v>5.24</v>
          </cell>
          <cell r="F9">
            <v>18</v>
          </cell>
          <cell r="G9">
            <v>5.64</v>
          </cell>
          <cell r="H9">
            <v>33</v>
          </cell>
          <cell r="I9">
            <v>5.39</v>
          </cell>
          <cell r="J9">
            <v>19</v>
          </cell>
          <cell r="K9">
            <v>6.32</v>
          </cell>
        </row>
        <row r="10">
          <cell r="A10" t="str">
            <v>Azerbaijan</v>
          </cell>
          <cell r="B10">
            <v>59</v>
          </cell>
          <cell r="C10">
            <v>4.68</v>
          </cell>
          <cell r="D10">
            <v>68</v>
          </cell>
          <cell r="E10">
            <v>3.84</v>
          </cell>
          <cell r="F10">
            <v>73</v>
          </cell>
          <cell r="G10">
            <v>3.87</v>
          </cell>
          <cell r="H10">
            <v>16</v>
          </cell>
          <cell r="I10">
            <v>5.89</v>
          </cell>
          <cell r="J10">
            <v>105</v>
          </cell>
          <cell r="K10">
            <v>5.12</v>
          </cell>
        </row>
        <row r="11">
          <cell r="A11" t="str">
            <v>Bahrain</v>
          </cell>
          <cell r="B11">
            <v>26</v>
          </cell>
          <cell r="C11">
            <v>5.42</v>
          </cell>
          <cell r="D11">
            <v>17</v>
          </cell>
          <cell r="E11">
            <v>5.29</v>
          </cell>
          <cell r="F11">
            <v>30</v>
          </cell>
          <cell r="G11">
            <v>5.08</v>
          </cell>
          <cell r="H11">
            <v>45</v>
          </cell>
          <cell r="I11">
            <v>5.15</v>
          </cell>
          <cell r="J11">
            <v>31</v>
          </cell>
          <cell r="K11">
            <v>6.17</v>
          </cell>
        </row>
        <row r="12">
          <cell r="A12" t="str">
            <v>Bangladesh</v>
          </cell>
          <cell r="B12">
            <v>112</v>
          </cell>
          <cell r="C12">
            <v>3.81</v>
          </cell>
          <cell r="D12">
            <v>112</v>
          </cell>
          <cell r="E12">
            <v>3.31</v>
          </cell>
          <cell r="F12">
            <v>134</v>
          </cell>
          <cell r="G12">
            <v>2.2400000000000002</v>
          </cell>
          <cell r="H12">
            <v>75</v>
          </cell>
          <cell r="I12">
            <v>4.7</v>
          </cell>
          <cell r="J12">
            <v>108</v>
          </cell>
          <cell r="K12">
            <v>5.01</v>
          </cell>
        </row>
        <row r="13">
          <cell r="A13" t="str">
            <v>Barbados</v>
          </cell>
          <cell r="B13">
            <v>33</v>
          </cell>
          <cell r="C13">
            <v>5.25</v>
          </cell>
          <cell r="D13">
            <v>18</v>
          </cell>
          <cell r="E13">
            <v>5.29</v>
          </cell>
          <cell r="F13">
            <v>22</v>
          </cell>
          <cell r="G13">
            <v>5.49</v>
          </cell>
          <cell r="H13">
            <v>126</v>
          </cell>
          <cell r="I13">
            <v>3.88</v>
          </cell>
          <cell r="J13">
            <v>17</v>
          </cell>
          <cell r="K13">
            <v>6.35</v>
          </cell>
        </row>
        <row r="14">
          <cell r="A14" t="str">
            <v>Belgium</v>
          </cell>
          <cell r="B14">
            <v>22</v>
          </cell>
          <cell r="C14">
            <v>5.58</v>
          </cell>
          <cell r="D14">
            <v>27</v>
          </cell>
          <cell r="E14">
            <v>5.03</v>
          </cell>
          <cell r="F14">
            <v>17</v>
          </cell>
          <cell r="G14">
            <v>5.65</v>
          </cell>
          <cell r="H14">
            <v>60</v>
          </cell>
          <cell r="I14">
            <v>4.9000000000000004</v>
          </cell>
          <cell r="J14">
            <v>2</v>
          </cell>
          <cell r="K14">
            <v>6.75</v>
          </cell>
        </row>
        <row r="15">
          <cell r="A15" t="str">
            <v>Belize</v>
          </cell>
          <cell r="B15">
            <v>97</v>
          </cell>
          <cell r="C15">
            <v>4.18</v>
          </cell>
          <cell r="D15">
            <v>120</v>
          </cell>
          <cell r="E15">
            <v>3.21</v>
          </cell>
          <cell r="F15">
            <v>100</v>
          </cell>
          <cell r="G15">
            <v>3.21</v>
          </cell>
          <cell r="H15">
            <v>88</v>
          </cell>
          <cell r="I15">
            <v>4.5</v>
          </cell>
          <cell r="J15">
            <v>53</v>
          </cell>
          <cell r="K15">
            <v>5.81</v>
          </cell>
        </row>
        <row r="16">
          <cell r="A16" t="str">
            <v>Benin</v>
          </cell>
          <cell r="B16">
            <v>107</v>
          </cell>
          <cell r="C16">
            <v>4.0199999999999996</v>
          </cell>
          <cell r="D16">
            <v>92</v>
          </cell>
          <cell r="E16">
            <v>3.58</v>
          </cell>
          <cell r="F16">
            <v>119</v>
          </cell>
          <cell r="G16">
            <v>2.69</v>
          </cell>
          <cell r="H16">
            <v>58</v>
          </cell>
          <cell r="I16">
            <v>4.92</v>
          </cell>
          <cell r="J16">
            <v>110</v>
          </cell>
          <cell r="K16">
            <v>4.8899999999999997</v>
          </cell>
        </row>
        <row r="17">
          <cell r="A17" t="str">
            <v>Bolivia</v>
          </cell>
          <cell r="B17">
            <v>95</v>
          </cell>
          <cell r="C17">
            <v>4.21</v>
          </cell>
          <cell r="D17">
            <v>123</v>
          </cell>
          <cell r="E17">
            <v>3.14</v>
          </cell>
          <cell r="F17">
            <v>104</v>
          </cell>
          <cell r="G17">
            <v>3.1</v>
          </cell>
          <cell r="H17">
            <v>32</v>
          </cell>
          <cell r="I17">
            <v>5.39</v>
          </cell>
          <cell r="J17">
            <v>103</v>
          </cell>
          <cell r="K17">
            <v>5.2</v>
          </cell>
        </row>
        <row r="18">
          <cell r="A18" t="str">
            <v>Bosnia and Herzegovina</v>
          </cell>
          <cell r="B18">
            <v>92</v>
          </cell>
          <cell r="C18">
            <v>4.25</v>
          </cell>
          <cell r="D18">
            <v>109</v>
          </cell>
          <cell r="E18">
            <v>3.32</v>
          </cell>
          <cell r="F18">
            <v>99</v>
          </cell>
          <cell r="G18">
            <v>3.24</v>
          </cell>
          <cell r="H18">
            <v>78</v>
          </cell>
          <cell r="I18">
            <v>4.6500000000000004</v>
          </cell>
          <cell r="J18">
            <v>58</v>
          </cell>
          <cell r="K18">
            <v>5.79</v>
          </cell>
        </row>
        <row r="19">
          <cell r="A19" t="str">
            <v>Botswana</v>
          </cell>
          <cell r="B19">
            <v>81</v>
          </cell>
          <cell r="C19">
            <v>4.3499999999999996</v>
          </cell>
          <cell r="D19">
            <v>32</v>
          </cell>
          <cell r="E19">
            <v>4.87</v>
          </cell>
          <cell r="F19">
            <v>92</v>
          </cell>
          <cell r="G19">
            <v>3.48</v>
          </cell>
          <cell r="H19">
            <v>82</v>
          </cell>
          <cell r="I19">
            <v>4.5999999999999996</v>
          </cell>
          <cell r="J19">
            <v>120</v>
          </cell>
          <cell r="K19">
            <v>4.46</v>
          </cell>
        </row>
        <row r="20">
          <cell r="A20" t="str">
            <v>Brazil</v>
          </cell>
          <cell r="B20">
            <v>83</v>
          </cell>
          <cell r="C20">
            <v>4.33</v>
          </cell>
          <cell r="D20">
            <v>77</v>
          </cell>
          <cell r="E20">
            <v>3.72</v>
          </cell>
          <cell r="F20">
            <v>64</v>
          </cell>
          <cell r="G20">
            <v>3.99</v>
          </cell>
          <cell r="H20">
            <v>115</v>
          </cell>
          <cell r="I20">
            <v>4.16</v>
          </cell>
          <cell r="J20">
            <v>87</v>
          </cell>
          <cell r="K20">
            <v>5.45</v>
          </cell>
        </row>
        <row r="21">
          <cell r="A21" t="str">
            <v>Brunei Darussalam</v>
          </cell>
          <cell r="B21">
            <v>24</v>
          </cell>
          <cell r="C21">
            <v>5.48</v>
          </cell>
          <cell r="D21">
            <v>34</v>
          </cell>
          <cell r="E21">
            <v>4.8</v>
          </cell>
          <cell r="F21">
            <v>56</v>
          </cell>
          <cell r="G21">
            <v>4.2300000000000004</v>
          </cell>
          <cell r="H21">
            <v>1</v>
          </cell>
          <cell r="I21">
            <v>6.7</v>
          </cell>
          <cell r="J21">
            <v>30</v>
          </cell>
          <cell r="K21">
            <v>6.17</v>
          </cell>
        </row>
        <row r="22">
          <cell r="A22" t="str">
            <v>Bulgaria</v>
          </cell>
          <cell r="B22">
            <v>74</v>
          </cell>
          <cell r="C22">
            <v>4.46</v>
          </cell>
          <cell r="D22">
            <v>110</v>
          </cell>
          <cell r="E22">
            <v>3.32</v>
          </cell>
          <cell r="F22">
            <v>87</v>
          </cell>
          <cell r="G22">
            <v>3.62</v>
          </cell>
          <cell r="H22">
            <v>46</v>
          </cell>
          <cell r="I22">
            <v>5.13</v>
          </cell>
          <cell r="J22">
            <v>57</v>
          </cell>
          <cell r="K22">
            <v>5.8</v>
          </cell>
        </row>
        <row r="23">
          <cell r="A23" t="str">
            <v>Burkina Faso</v>
          </cell>
          <cell r="B23">
            <v>136</v>
          </cell>
          <cell r="C23">
            <v>3.37</v>
          </cell>
          <cell r="D23">
            <v>91</v>
          </cell>
          <cell r="E23">
            <v>3.58</v>
          </cell>
          <cell r="F23">
            <v>137</v>
          </cell>
          <cell r="G23">
            <v>2.12</v>
          </cell>
          <cell r="H23">
            <v>104</v>
          </cell>
          <cell r="I23">
            <v>4.3</v>
          </cell>
          <cell r="J23">
            <v>136</v>
          </cell>
          <cell r="K23">
            <v>3.46</v>
          </cell>
        </row>
        <row r="24">
          <cell r="A24" t="str">
            <v>Burundi</v>
          </cell>
          <cell r="B24">
            <v>137</v>
          </cell>
          <cell r="C24">
            <v>3.25</v>
          </cell>
          <cell r="D24">
            <v>139</v>
          </cell>
          <cell r="E24">
            <v>2.7</v>
          </cell>
          <cell r="F24">
            <v>136</v>
          </cell>
          <cell r="G24">
            <v>2.17</v>
          </cell>
          <cell r="H24">
            <v>123</v>
          </cell>
          <cell r="I24">
            <v>3.93</v>
          </cell>
          <cell r="J24">
            <v>126</v>
          </cell>
          <cell r="K24">
            <v>4.2</v>
          </cell>
        </row>
        <row r="25">
          <cell r="A25" t="str">
            <v>Cambodia</v>
          </cell>
          <cell r="B25">
            <v>108</v>
          </cell>
          <cell r="C25">
            <v>3.99</v>
          </cell>
          <cell r="D25">
            <v>79</v>
          </cell>
          <cell r="E25">
            <v>3.69</v>
          </cell>
          <cell r="F25">
            <v>107</v>
          </cell>
          <cell r="G25">
            <v>3.01</v>
          </cell>
          <cell r="H25">
            <v>101</v>
          </cell>
          <cell r="I25">
            <v>4.42</v>
          </cell>
          <cell r="J25">
            <v>111</v>
          </cell>
          <cell r="K25">
            <v>4.8600000000000003</v>
          </cell>
        </row>
        <row r="26">
          <cell r="A26" t="str">
            <v>Cameroon</v>
          </cell>
          <cell r="B26">
            <v>114</v>
          </cell>
          <cell r="C26">
            <v>3.78</v>
          </cell>
          <cell r="D26">
            <v>104</v>
          </cell>
          <cell r="E26">
            <v>3.43</v>
          </cell>
          <cell r="F26">
            <v>129</v>
          </cell>
          <cell r="G26">
            <v>2.4700000000000002</v>
          </cell>
          <cell r="H26">
            <v>77</v>
          </cell>
          <cell r="I26">
            <v>4.68</v>
          </cell>
          <cell r="J26">
            <v>116</v>
          </cell>
          <cell r="K26">
            <v>4.54</v>
          </cell>
        </row>
        <row r="27">
          <cell r="A27" t="str">
            <v>Canada</v>
          </cell>
          <cell r="B27">
            <v>13</v>
          </cell>
          <cell r="C27">
            <v>5.77</v>
          </cell>
          <cell r="D27">
            <v>11</v>
          </cell>
          <cell r="E27">
            <v>5.57</v>
          </cell>
          <cell r="F27">
            <v>11</v>
          </cell>
          <cell r="G27">
            <v>5.88</v>
          </cell>
          <cell r="H27">
            <v>49</v>
          </cell>
          <cell r="I27">
            <v>5.0599999999999996</v>
          </cell>
          <cell r="J27">
            <v>6</v>
          </cell>
          <cell r="K27">
            <v>6.58</v>
          </cell>
        </row>
        <row r="28">
          <cell r="A28" t="str">
            <v>Cape Verde</v>
          </cell>
          <cell r="B28">
            <v>96</v>
          </cell>
          <cell r="C28">
            <v>4.1900000000000004</v>
          </cell>
          <cell r="D28">
            <v>54</v>
          </cell>
          <cell r="E28">
            <v>4.1100000000000003</v>
          </cell>
          <cell r="F28">
            <v>109</v>
          </cell>
          <cell r="G28">
            <v>2.91</v>
          </cell>
          <cell r="H28">
            <v>102</v>
          </cell>
          <cell r="I28">
            <v>4.4000000000000004</v>
          </cell>
          <cell r="J28">
            <v>95</v>
          </cell>
          <cell r="K28">
            <v>5.36</v>
          </cell>
        </row>
        <row r="29">
          <cell r="A29" t="str">
            <v>Chad</v>
          </cell>
          <cell r="B29">
            <v>142</v>
          </cell>
          <cell r="C29">
            <v>2.88</v>
          </cell>
          <cell r="D29">
            <v>138</v>
          </cell>
          <cell r="E29">
            <v>2.83</v>
          </cell>
          <cell r="F29">
            <v>139</v>
          </cell>
          <cell r="G29">
            <v>2</v>
          </cell>
          <cell r="H29">
            <v>133</v>
          </cell>
          <cell r="I29">
            <v>3.71</v>
          </cell>
          <cell r="J29">
            <v>141</v>
          </cell>
          <cell r="K29">
            <v>2.96</v>
          </cell>
        </row>
        <row r="30">
          <cell r="A30" t="str">
            <v>Chile</v>
          </cell>
          <cell r="B30">
            <v>29</v>
          </cell>
          <cell r="C30">
            <v>5.37</v>
          </cell>
          <cell r="D30">
            <v>26</v>
          </cell>
          <cell r="E30">
            <v>5.0599999999999996</v>
          </cell>
          <cell r="F30">
            <v>41</v>
          </cell>
          <cell r="G30">
            <v>4.67</v>
          </cell>
          <cell r="H30">
            <v>14</v>
          </cell>
          <cell r="I30">
            <v>6.07</v>
          </cell>
          <cell r="J30">
            <v>71</v>
          </cell>
          <cell r="K30">
            <v>5.68</v>
          </cell>
        </row>
        <row r="31">
          <cell r="A31" t="str">
            <v>China</v>
          </cell>
          <cell r="B31">
            <v>30</v>
          </cell>
          <cell r="C31">
            <v>5.33</v>
          </cell>
          <cell r="D31">
            <v>48</v>
          </cell>
          <cell r="E31">
            <v>4.32</v>
          </cell>
          <cell r="F31">
            <v>44</v>
          </cell>
          <cell r="G31">
            <v>4.63</v>
          </cell>
          <cell r="H31">
            <v>10</v>
          </cell>
          <cell r="I31">
            <v>6.22</v>
          </cell>
          <cell r="J31">
            <v>32</v>
          </cell>
          <cell r="K31">
            <v>6.16</v>
          </cell>
        </row>
        <row r="32">
          <cell r="A32" t="str">
            <v>Colombia</v>
          </cell>
          <cell r="B32">
            <v>73</v>
          </cell>
          <cell r="C32">
            <v>4.47</v>
          </cell>
          <cell r="D32">
            <v>100</v>
          </cell>
          <cell r="E32">
            <v>3.47</v>
          </cell>
          <cell r="F32">
            <v>85</v>
          </cell>
          <cell r="G32">
            <v>3.66</v>
          </cell>
          <cell r="H32">
            <v>42</v>
          </cell>
          <cell r="I32">
            <v>5.17</v>
          </cell>
          <cell r="J32">
            <v>78</v>
          </cell>
          <cell r="K32">
            <v>5.58</v>
          </cell>
        </row>
        <row r="33">
          <cell r="A33" t="str">
            <v>Costa Rica</v>
          </cell>
          <cell r="B33">
            <v>70</v>
          </cell>
          <cell r="C33">
            <v>4.54</v>
          </cell>
          <cell r="D33">
            <v>53</v>
          </cell>
          <cell r="E33">
            <v>4.13</v>
          </cell>
          <cell r="F33">
            <v>83</v>
          </cell>
          <cell r="G33">
            <v>3.7</v>
          </cell>
          <cell r="H33">
            <v>109</v>
          </cell>
          <cell r="I33">
            <v>4.26</v>
          </cell>
          <cell r="J33">
            <v>39</v>
          </cell>
          <cell r="K33">
            <v>6.08</v>
          </cell>
        </row>
        <row r="34">
          <cell r="A34" t="str">
            <v>Côte d'Ivoire</v>
          </cell>
          <cell r="B34">
            <v>135</v>
          </cell>
          <cell r="C34">
            <v>3.41</v>
          </cell>
          <cell r="D34">
            <v>137</v>
          </cell>
          <cell r="E34">
            <v>2.87</v>
          </cell>
          <cell r="F34">
            <v>108</v>
          </cell>
          <cell r="G34">
            <v>2.97</v>
          </cell>
          <cell r="H34">
            <v>98</v>
          </cell>
          <cell r="I34">
            <v>4.43</v>
          </cell>
          <cell r="J34">
            <v>138</v>
          </cell>
          <cell r="K34">
            <v>3.35</v>
          </cell>
        </row>
        <row r="35">
          <cell r="A35" t="str">
            <v>Croatia</v>
          </cell>
          <cell r="B35">
            <v>52</v>
          </cell>
          <cell r="C35">
            <v>4.76</v>
          </cell>
          <cell r="D35">
            <v>90</v>
          </cell>
          <cell r="E35">
            <v>3.59</v>
          </cell>
          <cell r="F35">
            <v>39</v>
          </cell>
          <cell r="G35">
            <v>4.7300000000000004</v>
          </cell>
          <cell r="H35">
            <v>70</v>
          </cell>
          <cell r="I35">
            <v>4.75</v>
          </cell>
          <cell r="J35">
            <v>48</v>
          </cell>
          <cell r="K35">
            <v>5.96</v>
          </cell>
        </row>
        <row r="36">
          <cell r="A36" t="str">
            <v>Cyprus</v>
          </cell>
          <cell r="B36">
            <v>32</v>
          </cell>
          <cell r="C36">
            <v>5.26</v>
          </cell>
          <cell r="D36">
            <v>36</v>
          </cell>
          <cell r="E36">
            <v>4.76</v>
          </cell>
          <cell r="F36">
            <v>31</v>
          </cell>
          <cell r="G36">
            <v>5.01</v>
          </cell>
          <cell r="H36">
            <v>64</v>
          </cell>
          <cell r="I36">
            <v>4.8099999999999996</v>
          </cell>
          <cell r="J36">
            <v>13</v>
          </cell>
          <cell r="K36">
            <v>6.45</v>
          </cell>
        </row>
        <row r="37">
          <cell r="A37" t="str">
            <v>Czech Republic</v>
          </cell>
          <cell r="B37">
            <v>45</v>
          </cell>
          <cell r="C37">
            <v>4.9000000000000004</v>
          </cell>
          <cell r="D37">
            <v>84</v>
          </cell>
          <cell r="E37">
            <v>3.65</v>
          </cell>
          <cell r="F37">
            <v>36</v>
          </cell>
          <cell r="G37">
            <v>4.87</v>
          </cell>
          <cell r="H37">
            <v>43</v>
          </cell>
          <cell r="I37">
            <v>5.17</v>
          </cell>
          <cell r="J37">
            <v>51</v>
          </cell>
          <cell r="K37">
            <v>5.91</v>
          </cell>
        </row>
        <row r="38">
          <cell r="A38" t="str">
            <v>Denmark</v>
          </cell>
          <cell r="B38">
            <v>8</v>
          </cell>
          <cell r="C38">
            <v>5.86</v>
          </cell>
          <cell r="D38">
            <v>5</v>
          </cell>
          <cell r="E38">
            <v>5.94</v>
          </cell>
          <cell r="F38">
            <v>10</v>
          </cell>
          <cell r="G38">
            <v>5.89</v>
          </cell>
          <cell r="H38">
            <v>31</v>
          </cell>
          <cell r="I38">
            <v>5.39</v>
          </cell>
          <cell r="J38">
            <v>28</v>
          </cell>
          <cell r="K38">
            <v>6.24</v>
          </cell>
        </row>
        <row r="39">
          <cell r="A39" t="str">
            <v>Dominican Republic</v>
          </cell>
          <cell r="B39">
            <v>110</v>
          </cell>
          <cell r="C39">
            <v>3.9</v>
          </cell>
          <cell r="D39">
            <v>126</v>
          </cell>
          <cell r="E39">
            <v>3.11</v>
          </cell>
          <cell r="F39">
            <v>106</v>
          </cell>
          <cell r="G39">
            <v>3.03</v>
          </cell>
          <cell r="H39">
            <v>96</v>
          </cell>
          <cell r="I39">
            <v>4.45</v>
          </cell>
          <cell r="J39">
            <v>109</v>
          </cell>
          <cell r="K39">
            <v>5</v>
          </cell>
        </row>
        <row r="40">
          <cell r="A40" t="str">
            <v>Ecuador</v>
          </cell>
          <cell r="B40">
            <v>82</v>
          </cell>
          <cell r="C40">
            <v>4.3499999999999996</v>
          </cell>
          <cell r="D40">
            <v>125</v>
          </cell>
          <cell r="E40">
            <v>3.11</v>
          </cell>
          <cell r="F40">
            <v>94</v>
          </cell>
          <cell r="G40">
            <v>3.39</v>
          </cell>
          <cell r="H40">
            <v>40</v>
          </cell>
          <cell r="I40">
            <v>5.21</v>
          </cell>
          <cell r="J40">
            <v>70</v>
          </cell>
          <cell r="K40">
            <v>5.68</v>
          </cell>
        </row>
        <row r="41">
          <cell r="A41" t="str">
            <v>Egypt</v>
          </cell>
          <cell r="B41">
            <v>99</v>
          </cell>
          <cell r="C41">
            <v>4.17</v>
          </cell>
          <cell r="D41">
            <v>74</v>
          </cell>
          <cell r="E41">
            <v>3.78</v>
          </cell>
          <cell r="F41">
            <v>75</v>
          </cell>
          <cell r="G41">
            <v>3.81</v>
          </cell>
          <cell r="H41">
            <v>132</v>
          </cell>
          <cell r="I41">
            <v>3.74</v>
          </cell>
          <cell r="J41">
            <v>96</v>
          </cell>
          <cell r="K41">
            <v>5.36</v>
          </cell>
        </row>
        <row r="42">
          <cell r="A42" t="str">
            <v>El Salvador</v>
          </cell>
          <cell r="B42">
            <v>87</v>
          </cell>
          <cell r="C42">
            <v>4.3099999999999996</v>
          </cell>
          <cell r="D42">
            <v>118</v>
          </cell>
          <cell r="E42">
            <v>3.21</v>
          </cell>
          <cell r="F42">
            <v>65</v>
          </cell>
          <cell r="G42">
            <v>3.98</v>
          </cell>
          <cell r="H42">
            <v>80</v>
          </cell>
          <cell r="I42">
            <v>4.6100000000000003</v>
          </cell>
          <cell r="J42">
            <v>90</v>
          </cell>
          <cell r="K42">
            <v>5.42</v>
          </cell>
        </row>
        <row r="43">
          <cell r="A43" t="str">
            <v>Estonia</v>
          </cell>
          <cell r="B43">
            <v>27</v>
          </cell>
          <cell r="C43">
            <v>5.41</v>
          </cell>
          <cell r="D43">
            <v>29</v>
          </cell>
          <cell r="E43">
            <v>4.99</v>
          </cell>
          <cell r="F43">
            <v>40</v>
          </cell>
          <cell r="G43">
            <v>4.71</v>
          </cell>
          <cell r="H43">
            <v>21</v>
          </cell>
          <cell r="I43">
            <v>5.71</v>
          </cell>
          <cell r="J43">
            <v>26</v>
          </cell>
          <cell r="K43">
            <v>6.26</v>
          </cell>
        </row>
        <row r="44">
          <cell r="A44" t="str">
            <v>Ethiopia</v>
          </cell>
          <cell r="B44">
            <v>105</v>
          </cell>
          <cell r="C44">
            <v>4.0599999999999996</v>
          </cell>
          <cell r="D44">
            <v>58</v>
          </cell>
          <cell r="E44">
            <v>4</v>
          </cell>
          <cell r="F44">
            <v>120</v>
          </cell>
          <cell r="G44">
            <v>2.64</v>
          </cell>
          <cell r="H44">
            <v>47</v>
          </cell>
          <cell r="I44">
            <v>5.13</v>
          </cell>
          <cell r="J44">
            <v>117</v>
          </cell>
          <cell r="K44">
            <v>4.5</v>
          </cell>
        </row>
        <row r="45">
          <cell r="A45" t="str">
            <v>Finland</v>
          </cell>
          <cell r="B45">
            <v>5</v>
          </cell>
          <cell r="C45">
            <v>6.02</v>
          </cell>
          <cell r="D45">
            <v>4</v>
          </cell>
          <cell r="E45">
            <v>5.98</v>
          </cell>
          <cell r="F45">
            <v>19</v>
          </cell>
          <cell r="G45">
            <v>5.62</v>
          </cell>
          <cell r="H45">
            <v>20</v>
          </cell>
          <cell r="I45">
            <v>5.71</v>
          </cell>
          <cell r="J45">
            <v>1</v>
          </cell>
          <cell r="K45">
            <v>6.76</v>
          </cell>
        </row>
        <row r="46">
          <cell r="A46" t="str">
            <v>France</v>
          </cell>
          <cell r="B46">
            <v>23</v>
          </cell>
          <cell r="C46">
            <v>5.57</v>
          </cell>
          <cell r="D46">
            <v>28</v>
          </cell>
          <cell r="E46">
            <v>5</v>
          </cell>
          <cell r="F46">
            <v>4</v>
          </cell>
          <cell r="G46">
            <v>6.3</v>
          </cell>
          <cell r="H46">
            <v>83</v>
          </cell>
          <cell r="I46">
            <v>4.5999999999999996</v>
          </cell>
          <cell r="J46">
            <v>16</v>
          </cell>
          <cell r="K46">
            <v>6.37</v>
          </cell>
        </row>
        <row r="47">
          <cell r="A47" t="str">
            <v>The Gambia</v>
          </cell>
          <cell r="B47">
            <v>103</v>
          </cell>
          <cell r="C47">
            <v>4.08</v>
          </cell>
          <cell r="D47">
            <v>37</v>
          </cell>
          <cell r="E47">
            <v>4.6900000000000004</v>
          </cell>
          <cell r="F47">
            <v>80</v>
          </cell>
          <cell r="G47">
            <v>3.73</v>
          </cell>
          <cell r="H47">
            <v>135</v>
          </cell>
          <cell r="I47">
            <v>3.67</v>
          </cell>
          <cell r="J47">
            <v>125</v>
          </cell>
          <cell r="K47">
            <v>4.21</v>
          </cell>
        </row>
        <row r="48">
          <cell r="A48" t="str">
            <v>Georgia</v>
          </cell>
          <cell r="B48">
            <v>86</v>
          </cell>
          <cell r="C48">
            <v>4.32</v>
          </cell>
          <cell r="D48">
            <v>60</v>
          </cell>
          <cell r="E48">
            <v>3.97</v>
          </cell>
          <cell r="F48">
            <v>68</v>
          </cell>
          <cell r="G48">
            <v>3.95</v>
          </cell>
          <cell r="H48">
            <v>137</v>
          </cell>
          <cell r="I48">
            <v>3.65</v>
          </cell>
          <cell r="J48">
            <v>67</v>
          </cell>
          <cell r="K48">
            <v>5.7</v>
          </cell>
        </row>
        <row r="49">
          <cell r="A49" t="str">
            <v>Germany</v>
          </cell>
          <cell r="B49">
            <v>11</v>
          </cell>
          <cell r="C49">
            <v>5.83</v>
          </cell>
          <cell r="D49">
            <v>19</v>
          </cell>
          <cell r="E49">
            <v>5.27</v>
          </cell>
          <cell r="F49">
            <v>2</v>
          </cell>
          <cell r="G49">
            <v>6.35</v>
          </cell>
          <cell r="H49">
            <v>30</v>
          </cell>
          <cell r="I49">
            <v>5.43</v>
          </cell>
          <cell r="J49">
            <v>23</v>
          </cell>
          <cell r="K49">
            <v>6.27</v>
          </cell>
        </row>
        <row r="50">
          <cell r="A50" t="str">
            <v>Ghana</v>
          </cell>
          <cell r="B50">
            <v>122</v>
          </cell>
          <cell r="C50">
            <v>3.64</v>
          </cell>
          <cell r="D50">
            <v>61</v>
          </cell>
          <cell r="E50">
            <v>3.96</v>
          </cell>
          <cell r="F50">
            <v>110</v>
          </cell>
          <cell r="G50">
            <v>2.84</v>
          </cell>
          <cell r="H50">
            <v>139</v>
          </cell>
          <cell r="I50">
            <v>3.49</v>
          </cell>
          <cell r="J50">
            <v>124</v>
          </cell>
          <cell r="K50">
            <v>4.29</v>
          </cell>
        </row>
        <row r="51">
          <cell r="A51" t="str">
            <v>Greece</v>
          </cell>
          <cell r="B51">
            <v>80</v>
          </cell>
          <cell r="C51">
            <v>4.3600000000000003</v>
          </cell>
          <cell r="D51">
            <v>96</v>
          </cell>
          <cell r="E51">
            <v>3.52</v>
          </cell>
          <cell r="F51">
            <v>45</v>
          </cell>
          <cell r="G51">
            <v>4.54</v>
          </cell>
          <cell r="H51">
            <v>140</v>
          </cell>
          <cell r="I51">
            <v>3.29</v>
          </cell>
          <cell r="J51">
            <v>37</v>
          </cell>
          <cell r="K51">
            <v>6.09</v>
          </cell>
        </row>
        <row r="52">
          <cell r="A52" t="str">
            <v>Guatemala</v>
          </cell>
          <cell r="B52">
            <v>93</v>
          </cell>
          <cell r="C52">
            <v>4.24</v>
          </cell>
          <cell r="D52">
            <v>129</v>
          </cell>
          <cell r="E52">
            <v>3.08</v>
          </cell>
          <cell r="F52">
            <v>70</v>
          </cell>
          <cell r="G52">
            <v>3.91</v>
          </cell>
          <cell r="H52">
            <v>76</v>
          </cell>
          <cell r="I52">
            <v>4.7</v>
          </cell>
          <cell r="J52">
            <v>100</v>
          </cell>
          <cell r="K52">
            <v>5.28</v>
          </cell>
        </row>
        <row r="53">
          <cell r="A53" t="str">
            <v>Guyana</v>
          </cell>
          <cell r="B53">
            <v>104</v>
          </cell>
          <cell r="C53">
            <v>4.07</v>
          </cell>
          <cell r="D53">
            <v>93</v>
          </cell>
          <cell r="E53">
            <v>3.55</v>
          </cell>
          <cell r="F53">
            <v>102</v>
          </cell>
          <cell r="G53">
            <v>3.12</v>
          </cell>
          <cell r="H53">
            <v>119</v>
          </cell>
          <cell r="I53">
            <v>4</v>
          </cell>
          <cell r="J53">
            <v>76</v>
          </cell>
          <cell r="K53">
            <v>5.62</v>
          </cell>
        </row>
        <row r="54">
          <cell r="A54" t="str">
            <v>Haiti</v>
          </cell>
          <cell r="B54">
            <v>140</v>
          </cell>
          <cell r="C54">
            <v>3.03</v>
          </cell>
          <cell r="D54">
            <v>141</v>
          </cell>
          <cell r="E54">
            <v>2.46</v>
          </cell>
          <cell r="F54">
            <v>142</v>
          </cell>
          <cell r="G54">
            <v>1.62</v>
          </cell>
          <cell r="H54">
            <v>71</v>
          </cell>
          <cell r="I54">
            <v>4.72</v>
          </cell>
          <cell r="J54">
            <v>139</v>
          </cell>
          <cell r="K54">
            <v>3.32</v>
          </cell>
        </row>
        <row r="55">
          <cell r="A55" t="str">
            <v>Honduras</v>
          </cell>
          <cell r="B55">
            <v>90</v>
          </cell>
          <cell r="C55">
            <v>4.25</v>
          </cell>
          <cell r="D55">
            <v>102</v>
          </cell>
          <cell r="E55">
            <v>3.44</v>
          </cell>
          <cell r="F55">
            <v>91</v>
          </cell>
          <cell r="G55">
            <v>3.53</v>
          </cell>
          <cell r="H55">
            <v>81</v>
          </cell>
          <cell r="I55">
            <v>4.6100000000000003</v>
          </cell>
          <cell r="J55">
            <v>89</v>
          </cell>
          <cell r="K55">
            <v>5.43</v>
          </cell>
        </row>
        <row r="56">
          <cell r="A56" t="str">
            <v>Hong Kong SAR</v>
          </cell>
          <cell r="B56">
            <v>2</v>
          </cell>
          <cell r="C56">
            <v>6.21</v>
          </cell>
          <cell r="D56">
            <v>9</v>
          </cell>
          <cell r="E56">
            <v>5.63</v>
          </cell>
          <cell r="F56">
            <v>1</v>
          </cell>
          <cell r="G56">
            <v>6.71</v>
          </cell>
          <cell r="H56">
            <v>8</v>
          </cell>
          <cell r="I56">
            <v>6.26</v>
          </cell>
          <cell r="J56">
            <v>27</v>
          </cell>
          <cell r="K56">
            <v>6.25</v>
          </cell>
        </row>
        <row r="57">
          <cell r="A57" t="str">
            <v>Hungary</v>
          </cell>
          <cell r="B57">
            <v>55</v>
          </cell>
          <cell r="C57">
            <v>4.72</v>
          </cell>
          <cell r="D57">
            <v>73</v>
          </cell>
          <cell r="E57">
            <v>3.79</v>
          </cell>
          <cell r="F57">
            <v>46</v>
          </cell>
          <cell r="G57">
            <v>4.5199999999999996</v>
          </cell>
          <cell r="H57">
            <v>67</v>
          </cell>
          <cell r="I57">
            <v>4.7699999999999996</v>
          </cell>
          <cell r="J57">
            <v>54</v>
          </cell>
          <cell r="K57">
            <v>5.81</v>
          </cell>
        </row>
        <row r="58">
          <cell r="A58" t="str">
            <v>Iceland</v>
          </cell>
          <cell r="B58">
            <v>31</v>
          </cell>
          <cell r="C58">
            <v>5.31</v>
          </cell>
          <cell r="D58">
            <v>25</v>
          </cell>
          <cell r="E58">
            <v>5.16</v>
          </cell>
          <cell r="F58">
            <v>14</v>
          </cell>
          <cell r="G58">
            <v>5.7</v>
          </cell>
          <cell r="H58">
            <v>131</v>
          </cell>
          <cell r="I58">
            <v>3.78</v>
          </cell>
          <cell r="J58">
            <v>5</v>
          </cell>
          <cell r="K58">
            <v>6.59</v>
          </cell>
        </row>
        <row r="59">
          <cell r="A59" t="str">
            <v>India</v>
          </cell>
          <cell r="B59">
            <v>91</v>
          </cell>
          <cell r="C59">
            <v>4.25</v>
          </cell>
          <cell r="D59">
            <v>69</v>
          </cell>
          <cell r="E59">
            <v>3.84</v>
          </cell>
          <cell r="F59">
            <v>89</v>
          </cell>
          <cell r="G59">
            <v>3.6</v>
          </cell>
          <cell r="H59">
            <v>105</v>
          </cell>
          <cell r="I59">
            <v>4.3</v>
          </cell>
          <cell r="J59">
            <v>101</v>
          </cell>
          <cell r="K59">
            <v>5.25</v>
          </cell>
        </row>
        <row r="60">
          <cell r="A60" t="str">
            <v>Indonesia</v>
          </cell>
          <cell r="B60">
            <v>53</v>
          </cell>
          <cell r="C60">
            <v>4.74</v>
          </cell>
          <cell r="D60">
            <v>71</v>
          </cell>
          <cell r="E60">
            <v>3.81</v>
          </cell>
          <cell r="F60">
            <v>76</v>
          </cell>
          <cell r="G60">
            <v>3.77</v>
          </cell>
          <cell r="H60">
            <v>23</v>
          </cell>
          <cell r="I60">
            <v>5.66</v>
          </cell>
          <cell r="J60">
            <v>64</v>
          </cell>
          <cell r="K60">
            <v>5.74</v>
          </cell>
        </row>
        <row r="61">
          <cell r="A61" t="str">
            <v>Iran</v>
          </cell>
          <cell r="B61">
            <v>51</v>
          </cell>
          <cell r="C61">
            <v>4.8</v>
          </cell>
          <cell r="D61">
            <v>72</v>
          </cell>
          <cell r="E61">
            <v>3.79</v>
          </cell>
          <cell r="F61">
            <v>67</v>
          </cell>
          <cell r="G61">
            <v>3.96</v>
          </cell>
          <cell r="H61">
            <v>27</v>
          </cell>
          <cell r="I61">
            <v>5.56</v>
          </cell>
          <cell r="J61">
            <v>50</v>
          </cell>
          <cell r="K61">
            <v>5.91</v>
          </cell>
        </row>
        <row r="62">
          <cell r="A62" t="str">
            <v>Ireland</v>
          </cell>
          <cell r="B62">
            <v>37</v>
          </cell>
          <cell r="C62">
            <v>5.2</v>
          </cell>
          <cell r="D62">
            <v>23</v>
          </cell>
          <cell r="E62">
            <v>5.19</v>
          </cell>
          <cell r="F62">
            <v>29</v>
          </cell>
          <cell r="G62">
            <v>5.12</v>
          </cell>
          <cell r="H62">
            <v>118</v>
          </cell>
          <cell r="I62">
            <v>4.01</v>
          </cell>
          <cell r="J62">
            <v>12</v>
          </cell>
          <cell r="K62">
            <v>6.49</v>
          </cell>
        </row>
        <row r="63">
          <cell r="A63" t="str">
            <v>Israel</v>
          </cell>
          <cell r="B63">
            <v>35</v>
          </cell>
          <cell r="C63">
            <v>5.23</v>
          </cell>
          <cell r="D63">
            <v>33</v>
          </cell>
          <cell r="E63">
            <v>4.8099999999999996</v>
          </cell>
          <cell r="F63">
            <v>33</v>
          </cell>
          <cell r="G63">
            <v>4.9800000000000004</v>
          </cell>
          <cell r="H63">
            <v>53</v>
          </cell>
          <cell r="I63">
            <v>5</v>
          </cell>
          <cell r="J63">
            <v>36</v>
          </cell>
          <cell r="K63">
            <v>6.11</v>
          </cell>
        </row>
        <row r="64">
          <cell r="A64" t="str">
            <v>Italy</v>
          </cell>
          <cell r="B64">
            <v>47</v>
          </cell>
          <cell r="C64">
            <v>4.84</v>
          </cell>
          <cell r="D64">
            <v>88</v>
          </cell>
          <cell r="E64">
            <v>3.61</v>
          </cell>
          <cell r="F64">
            <v>32</v>
          </cell>
          <cell r="G64">
            <v>5.01</v>
          </cell>
          <cell r="H64">
            <v>92</v>
          </cell>
          <cell r="I64">
            <v>4.47</v>
          </cell>
          <cell r="J64">
            <v>20</v>
          </cell>
          <cell r="K64">
            <v>6.28</v>
          </cell>
        </row>
        <row r="65">
          <cell r="A65" t="str">
            <v>Jamaica</v>
          </cell>
          <cell r="B65">
            <v>116</v>
          </cell>
          <cell r="C65">
            <v>3.76</v>
          </cell>
          <cell r="D65">
            <v>86</v>
          </cell>
          <cell r="E65">
            <v>3.63</v>
          </cell>
          <cell r="F65">
            <v>79</v>
          </cell>
          <cell r="G65">
            <v>3.74</v>
          </cell>
          <cell r="H65">
            <v>142</v>
          </cell>
          <cell r="I65">
            <v>2.5499999999999998</v>
          </cell>
          <cell r="J65">
            <v>106</v>
          </cell>
          <cell r="K65">
            <v>5.1100000000000003</v>
          </cell>
        </row>
        <row r="66">
          <cell r="A66" t="str">
            <v>Japan</v>
          </cell>
          <cell r="B66">
            <v>28</v>
          </cell>
          <cell r="C66">
            <v>5.4</v>
          </cell>
          <cell r="D66">
            <v>24</v>
          </cell>
          <cell r="E66">
            <v>5.18</v>
          </cell>
          <cell r="F66">
            <v>15</v>
          </cell>
          <cell r="G66">
            <v>5.69</v>
          </cell>
          <cell r="H66">
            <v>113</v>
          </cell>
          <cell r="I66">
            <v>4.2</v>
          </cell>
          <cell r="J66">
            <v>9</v>
          </cell>
          <cell r="K66">
            <v>6.52</v>
          </cell>
        </row>
        <row r="67">
          <cell r="A67" t="str">
            <v>Jordan</v>
          </cell>
          <cell r="B67">
            <v>61</v>
          </cell>
          <cell r="C67">
            <v>4.6500000000000004</v>
          </cell>
          <cell r="D67">
            <v>45</v>
          </cell>
          <cell r="E67">
            <v>4.38</v>
          </cell>
          <cell r="F67">
            <v>59</v>
          </cell>
          <cell r="G67">
            <v>4.13</v>
          </cell>
          <cell r="H67">
            <v>97</v>
          </cell>
          <cell r="I67">
            <v>4.43</v>
          </cell>
          <cell r="J67">
            <v>72</v>
          </cell>
          <cell r="K67">
            <v>5.67</v>
          </cell>
        </row>
        <row r="68">
          <cell r="A68" t="str">
            <v>Kazakhstan</v>
          </cell>
          <cell r="B68">
            <v>62</v>
          </cell>
          <cell r="C68">
            <v>4.6399999999999997</v>
          </cell>
          <cell r="D68">
            <v>94</v>
          </cell>
          <cell r="E68">
            <v>3.54</v>
          </cell>
          <cell r="F68">
            <v>82</v>
          </cell>
          <cell r="G68">
            <v>3.7</v>
          </cell>
          <cell r="H68">
            <v>18</v>
          </cell>
          <cell r="I68">
            <v>5.86</v>
          </cell>
          <cell r="J68">
            <v>85</v>
          </cell>
          <cell r="K68">
            <v>5.46</v>
          </cell>
        </row>
        <row r="69">
          <cell r="A69" t="str">
            <v>Kenya</v>
          </cell>
          <cell r="B69">
            <v>118</v>
          </cell>
          <cell r="C69">
            <v>3.72</v>
          </cell>
          <cell r="D69">
            <v>114</v>
          </cell>
          <cell r="E69">
            <v>3.3</v>
          </cell>
          <cell r="F69">
            <v>103</v>
          </cell>
          <cell r="G69">
            <v>3.1</v>
          </cell>
          <cell r="H69">
            <v>117</v>
          </cell>
          <cell r="I69">
            <v>4.0199999999999996</v>
          </cell>
          <cell r="J69">
            <v>118</v>
          </cell>
          <cell r="K69">
            <v>4.46</v>
          </cell>
        </row>
        <row r="70">
          <cell r="A70" t="str">
            <v>Korea</v>
          </cell>
          <cell r="B70">
            <v>19</v>
          </cell>
          <cell r="C70">
            <v>5.65</v>
          </cell>
          <cell r="D70">
            <v>65</v>
          </cell>
          <cell r="E70">
            <v>3.89</v>
          </cell>
          <cell r="F70">
            <v>9</v>
          </cell>
          <cell r="G70">
            <v>5.94</v>
          </cell>
          <cell r="H70">
            <v>6</v>
          </cell>
          <cell r="I70">
            <v>6.37</v>
          </cell>
          <cell r="J70">
            <v>15</v>
          </cell>
          <cell r="K70">
            <v>6.38</v>
          </cell>
        </row>
        <row r="71">
          <cell r="A71" t="str">
            <v>Kuwait</v>
          </cell>
          <cell r="B71">
            <v>34</v>
          </cell>
          <cell r="C71">
            <v>5.25</v>
          </cell>
          <cell r="D71">
            <v>47</v>
          </cell>
          <cell r="E71">
            <v>4.3499999999999996</v>
          </cell>
          <cell r="F71">
            <v>50</v>
          </cell>
          <cell r="G71">
            <v>4.45</v>
          </cell>
          <cell r="H71">
            <v>2</v>
          </cell>
          <cell r="I71">
            <v>6.59</v>
          </cell>
          <cell r="J71">
            <v>77</v>
          </cell>
          <cell r="K71">
            <v>5.6</v>
          </cell>
        </row>
        <row r="72">
          <cell r="A72" t="str">
            <v>Kyrgyz Republic</v>
          </cell>
          <cell r="B72">
            <v>131</v>
          </cell>
          <cell r="C72">
            <v>3.52</v>
          </cell>
          <cell r="D72">
            <v>136</v>
          </cell>
          <cell r="E72">
            <v>2.91</v>
          </cell>
          <cell r="F72">
            <v>114</v>
          </cell>
          <cell r="G72">
            <v>2.77</v>
          </cell>
          <cell r="H72">
            <v>141</v>
          </cell>
          <cell r="I72">
            <v>3.27</v>
          </cell>
          <cell r="J72">
            <v>104</v>
          </cell>
          <cell r="K72">
            <v>5.15</v>
          </cell>
        </row>
        <row r="73">
          <cell r="A73" t="str">
            <v>Latvia</v>
          </cell>
          <cell r="B73">
            <v>66</v>
          </cell>
          <cell r="C73">
            <v>4.5999999999999996</v>
          </cell>
          <cell r="D73">
            <v>66</v>
          </cell>
          <cell r="E73">
            <v>3.87</v>
          </cell>
          <cell r="F73">
            <v>61</v>
          </cell>
          <cell r="G73">
            <v>4.12</v>
          </cell>
          <cell r="H73">
            <v>93</v>
          </cell>
          <cell r="I73">
            <v>4.46</v>
          </cell>
          <cell r="J73">
            <v>49</v>
          </cell>
          <cell r="K73">
            <v>5.94</v>
          </cell>
        </row>
        <row r="74">
          <cell r="A74" t="str">
            <v>Lebanon</v>
          </cell>
          <cell r="B74">
            <v>109</v>
          </cell>
          <cell r="C74">
            <v>3.97</v>
          </cell>
          <cell r="D74">
            <v>115</v>
          </cell>
          <cell r="E74">
            <v>3.26</v>
          </cell>
          <cell r="F74">
            <v>121</v>
          </cell>
          <cell r="G74">
            <v>2.62</v>
          </cell>
          <cell r="H74">
            <v>125</v>
          </cell>
          <cell r="I74">
            <v>3.89</v>
          </cell>
          <cell r="J74">
            <v>35</v>
          </cell>
          <cell r="K74">
            <v>6.12</v>
          </cell>
        </row>
        <row r="75">
          <cell r="A75" t="str">
            <v>Lesotho</v>
          </cell>
          <cell r="B75">
            <v>134</v>
          </cell>
          <cell r="C75">
            <v>3.42</v>
          </cell>
          <cell r="D75">
            <v>113</v>
          </cell>
          <cell r="E75">
            <v>3.31</v>
          </cell>
          <cell r="F75">
            <v>124</v>
          </cell>
          <cell r="G75">
            <v>2.5499999999999998</v>
          </cell>
          <cell r="H75">
            <v>107</v>
          </cell>
          <cell r="I75">
            <v>4.29</v>
          </cell>
          <cell r="J75">
            <v>135</v>
          </cell>
          <cell r="K75">
            <v>3.53</v>
          </cell>
        </row>
        <row r="76">
          <cell r="A76" t="str">
            <v>Lithuania</v>
          </cell>
          <cell r="B76">
            <v>49</v>
          </cell>
          <cell r="C76">
            <v>4.82</v>
          </cell>
          <cell r="D76">
            <v>62</v>
          </cell>
          <cell r="E76">
            <v>3.94</v>
          </cell>
          <cell r="F76">
            <v>43</v>
          </cell>
          <cell r="G76">
            <v>4.6399999999999997</v>
          </cell>
          <cell r="H76">
            <v>73</v>
          </cell>
          <cell r="I76">
            <v>4.71</v>
          </cell>
          <cell r="J76">
            <v>46</v>
          </cell>
          <cell r="K76">
            <v>5.99</v>
          </cell>
        </row>
        <row r="77">
          <cell r="A77" t="str">
            <v>Luxembourg</v>
          </cell>
          <cell r="B77">
            <v>6</v>
          </cell>
          <cell r="C77">
            <v>5.9</v>
          </cell>
          <cell r="D77">
            <v>8</v>
          </cell>
          <cell r="E77">
            <v>5.67</v>
          </cell>
          <cell r="F77">
            <v>21</v>
          </cell>
          <cell r="G77">
            <v>5.61</v>
          </cell>
          <cell r="H77">
            <v>15</v>
          </cell>
          <cell r="I77">
            <v>6.04</v>
          </cell>
          <cell r="J77">
            <v>25</v>
          </cell>
          <cell r="K77">
            <v>6.26</v>
          </cell>
        </row>
        <row r="78">
          <cell r="A78" t="str">
            <v>Macedonia</v>
          </cell>
          <cell r="B78">
            <v>69</v>
          </cell>
          <cell r="C78">
            <v>4.55</v>
          </cell>
          <cell r="D78">
            <v>81</v>
          </cell>
          <cell r="E78">
            <v>3.68</v>
          </cell>
          <cell r="F78">
            <v>86</v>
          </cell>
          <cell r="G78">
            <v>3.66</v>
          </cell>
          <cell r="H78">
            <v>37</v>
          </cell>
          <cell r="I78">
            <v>5.34</v>
          </cell>
          <cell r="J78">
            <v>80</v>
          </cell>
          <cell r="K78">
            <v>5.53</v>
          </cell>
        </row>
        <row r="79">
          <cell r="A79" t="str">
            <v>Madagascar</v>
          </cell>
          <cell r="B79">
            <v>128</v>
          </cell>
          <cell r="C79">
            <v>3.53</v>
          </cell>
          <cell r="D79">
            <v>133</v>
          </cell>
          <cell r="E79">
            <v>2.93</v>
          </cell>
          <cell r="F79">
            <v>133</v>
          </cell>
          <cell r="G79">
            <v>2.25</v>
          </cell>
          <cell r="H79">
            <v>134</v>
          </cell>
          <cell r="I79">
            <v>3.7</v>
          </cell>
          <cell r="J79">
            <v>102</v>
          </cell>
          <cell r="K79">
            <v>5.24</v>
          </cell>
        </row>
        <row r="80">
          <cell r="A80" t="str">
            <v>Malawi</v>
          </cell>
          <cell r="B80">
            <v>120</v>
          </cell>
          <cell r="C80">
            <v>3.68</v>
          </cell>
          <cell r="D80">
            <v>56</v>
          </cell>
          <cell r="E80">
            <v>4.05</v>
          </cell>
          <cell r="F80">
            <v>131</v>
          </cell>
          <cell r="G80">
            <v>2.27</v>
          </cell>
          <cell r="H80">
            <v>108</v>
          </cell>
          <cell r="I80">
            <v>4.28</v>
          </cell>
          <cell r="J80">
            <v>128</v>
          </cell>
          <cell r="K80">
            <v>4.13</v>
          </cell>
        </row>
        <row r="81">
          <cell r="A81" t="str">
            <v>Malaysia</v>
          </cell>
          <cell r="B81">
            <v>25</v>
          </cell>
          <cell r="C81">
            <v>5.45</v>
          </cell>
          <cell r="D81">
            <v>30</v>
          </cell>
          <cell r="E81">
            <v>4.9400000000000004</v>
          </cell>
          <cell r="F81">
            <v>26</v>
          </cell>
          <cell r="G81">
            <v>5.22</v>
          </cell>
          <cell r="H81">
            <v>29</v>
          </cell>
          <cell r="I81">
            <v>5.5</v>
          </cell>
          <cell r="J81">
            <v>33</v>
          </cell>
          <cell r="K81">
            <v>6.14</v>
          </cell>
        </row>
        <row r="82">
          <cell r="A82" t="str">
            <v>Mali</v>
          </cell>
          <cell r="B82">
            <v>126</v>
          </cell>
          <cell r="C82">
            <v>3.59</v>
          </cell>
          <cell r="D82">
            <v>108</v>
          </cell>
          <cell r="E82">
            <v>3.36</v>
          </cell>
          <cell r="F82">
            <v>113</v>
          </cell>
          <cell r="G82">
            <v>2.78</v>
          </cell>
          <cell r="H82">
            <v>66</v>
          </cell>
          <cell r="I82">
            <v>4.7699999999999996</v>
          </cell>
          <cell r="J82">
            <v>137</v>
          </cell>
          <cell r="K82">
            <v>3.44</v>
          </cell>
        </row>
        <row r="83">
          <cell r="A83" t="str">
            <v>Malta</v>
          </cell>
          <cell r="B83">
            <v>40</v>
          </cell>
          <cell r="C83">
            <v>5.12</v>
          </cell>
          <cell r="D83">
            <v>38</v>
          </cell>
          <cell r="E83">
            <v>4.6900000000000004</v>
          </cell>
          <cell r="F83">
            <v>47</v>
          </cell>
          <cell r="G83">
            <v>4.5199999999999996</v>
          </cell>
          <cell r="H83">
            <v>51</v>
          </cell>
          <cell r="I83">
            <v>5.04</v>
          </cell>
          <cell r="J83">
            <v>29</v>
          </cell>
          <cell r="K83">
            <v>6.22</v>
          </cell>
        </row>
        <row r="84">
          <cell r="A84" t="str">
            <v>Mauritania</v>
          </cell>
          <cell r="B84">
            <v>129</v>
          </cell>
          <cell r="C84">
            <v>3.53</v>
          </cell>
          <cell r="D84">
            <v>122</v>
          </cell>
          <cell r="E84">
            <v>3.14</v>
          </cell>
          <cell r="F84">
            <v>126</v>
          </cell>
          <cell r="G84">
            <v>2.4900000000000002</v>
          </cell>
          <cell r="H84">
            <v>95</v>
          </cell>
          <cell r="I84">
            <v>4.45</v>
          </cell>
          <cell r="J84">
            <v>129</v>
          </cell>
          <cell r="K84">
            <v>4.03</v>
          </cell>
        </row>
        <row r="85">
          <cell r="A85" t="str">
            <v>Mauritius</v>
          </cell>
          <cell r="B85">
            <v>48</v>
          </cell>
          <cell r="C85">
            <v>4.83</v>
          </cell>
          <cell r="D85">
            <v>40</v>
          </cell>
          <cell r="E85">
            <v>4.54</v>
          </cell>
          <cell r="F85">
            <v>54</v>
          </cell>
          <cell r="G85">
            <v>4.33</v>
          </cell>
          <cell r="H85">
            <v>79</v>
          </cell>
          <cell r="I85">
            <v>4.6399999999999997</v>
          </cell>
          <cell r="J85">
            <v>55</v>
          </cell>
          <cell r="K85">
            <v>5.81</v>
          </cell>
        </row>
        <row r="86">
          <cell r="A86" t="str">
            <v>Mexico</v>
          </cell>
          <cell r="B86">
            <v>67</v>
          </cell>
          <cell r="C86">
            <v>4.59</v>
          </cell>
          <cell r="D86">
            <v>103</v>
          </cell>
          <cell r="E86">
            <v>3.44</v>
          </cell>
          <cell r="F86">
            <v>66</v>
          </cell>
          <cell r="G86">
            <v>3.98</v>
          </cell>
          <cell r="H86">
            <v>39</v>
          </cell>
          <cell r="I86">
            <v>5.25</v>
          </cell>
          <cell r="J86">
            <v>69</v>
          </cell>
          <cell r="K86">
            <v>5.69</v>
          </cell>
        </row>
        <row r="87">
          <cell r="A87" t="str">
            <v>Moldova</v>
          </cell>
          <cell r="B87">
            <v>102</v>
          </cell>
          <cell r="C87">
            <v>4.13</v>
          </cell>
          <cell r="D87">
            <v>106</v>
          </cell>
          <cell r="E87">
            <v>3.38</v>
          </cell>
          <cell r="F87">
            <v>96</v>
          </cell>
          <cell r="G87">
            <v>3.32</v>
          </cell>
          <cell r="H87">
            <v>103</v>
          </cell>
          <cell r="I87">
            <v>4.34</v>
          </cell>
          <cell r="J87">
            <v>86</v>
          </cell>
          <cell r="K87">
            <v>5.46</v>
          </cell>
        </row>
        <row r="88">
          <cell r="A88" t="str">
            <v>Mongolia</v>
          </cell>
          <cell r="B88">
            <v>101</v>
          </cell>
          <cell r="C88">
            <v>4.16</v>
          </cell>
          <cell r="D88">
            <v>119</v>
          </cell>
          <cell r="E88">
            <v>3.21</v>
          </cell>
          <cell r="F88">
            <v>118</v>
          </cell>
          <cell r="G88">
            <v>2.72</v>
          </cell>
          <cell r="H88">
            <v>34</v>
          </cell>
          <cell r="I88">
            <v>5.35</v>
          </cell>
          <cell r="J88">
            <v>98</v>
          </cell>
          <cell r="K88">
            <v>5.35</v>
          </cell>
        </row>
        <row r="89">
          <cell r="A89" t="str">
            <v>Montenegro</v>
          </cell>
          <cell r="B89">
            <v>57</v>
          </cell>
          <cell r="C89">
            <v>4.6900000000000004</v>
          </cell>
          <cell r="D89">
            <v>42</v>
          </cell>
          <cell r="E89">
            <v>4.53</v>
          </cell>
          <cell r="F89">
            <v>63</v>
          </cell>
          <cell r="G89">
            <v>4.01</v>
          </cell>
          <cell r="H89">
            <v>94</v>
          </cell>
          <cell r="I89">
            <v>4.45</v>
          </cell>
          <cell r="J89">
            <v>59</v>
          </cell>
          <cell r="K89">
            <v>5.79</v>
          </cell>
        </row>
        <row r="90">
          <cell r="A90" t="str">
            <v>Morocco</v>
          </cell>
          <cell r="B90">
            <v>54</v>
          </cell>
          <cell r="C90">
            <v>4.74</v>
          </cell>
          <cell r="D90">
            <v>59</v>
          </cell>
          <cell r="E90">
            <v>3.98</v>
          </cell>
          <cell r="F90">
            <v>69</v>
          </cell>
          <cell r="G90">
            <v>3.95</v>
          </cell>
          <cell r="H90">
            <v>25</v>
          </cell>
          <cell r="I90">
            <v>5.65</v>
          </cell>
          <cell r="J90">
            <v>93</v>
          </cell>
          <cell r="K90">
            <v>5.38</v>
          </cell>
        </row>
        <row r="91">
          <cell r="A91" t="str">
            <v>Mozambique</v>
          </cell>
          <cell r="B91">
            <v>133</v>
          </cell>
          <cell r="C91">
            <v>3.43</v>
          </cell>
          <cell r="D91">
            <v>105</v>
          </cell>
          <cell r="E91">
            <v>3.39</v>
          </cell>
          <cell r="F91">
            <v>123</v>
          </cell>
          <cell r="G91">
            <v>2.57</v>
          </cell>
          <cell r="H91">
            <v>122</v>
          </cell>
          <cell r="I91">
            <v>3.94</v>
          </cell>
          <cell r="J91">
            <v>132</v>
          </cell>
          <cell r="K91">
            <v>3.81</v>
          </cell>
        </row>
        <row r="92">
          <cell r="A92" t="str">
            <v>Namibia</v>
          </cell>
          <cell r="B92">
            <v>68</v>
          </cell>
          <cell r="C92">
            <v>4.5599999999999996</v>
          </cell>
          <cell r="D92">
            <v>43</v>
          </cell>
          <cell r="E92">
            <v>4.5</v>
          </cell>
          <cell r="F92">
            <v>58</v>
          </cell>
          <cell r="G92">
            <v>4.22</v>
          </cell>
          <cell r="H92">
            <v>63</v>
          </cell>
          <cell r="I92">
            <v>4.8600000000000003</v>
          </cell>
          <cell r="J92">
            <v>114</v>
          </cell>
          <cell r="K92">
            <v>4.6399999999999997</v>
          </cell>
        </row>
        <row r="93">
          <cell r="A93" t="str">
            <v>Nepal</v>
          </cell>
          <cell r="B93">
            <v>121</v>
          </cell>
          <cell r="C93">
            <v>3.67</v>
          </cell>
          <cell r="D93">
            <v>124</v>
          </cell>
          <cell r="E93">
            <v>3.12</v>
          </cell>
          <cell r="F93">
            <v>141</v>
          </cell>
          <cell r="G93">
            <v>1.87</v>
          </cell>
          <cell r="H93">
            <v>50</v>
          </cell>
          <cell r="I93">
            <v>5.05</v>
          </cell>
          <cell r="J93">
            <v>115</v>
          </cell>
          <cell r="K93">
            <v>4.6399999999999997</v>
          </cell>
        </row>
        <row r="94">
          <cell r="A94" t="str">
            <v>Netherlands</v>
          </cell>
          <cell r="B94">
            <v>7</v>
          </cell>
          <cell r="C94">
            <v>5.88</v>
          </cell>
          <cell r="D94">
            <v>10</v>
          </cell>
          <cell r="E94">
            <v>5.61</v>
          </cell>
          <cell r="F94">
            <v>7</v>
          </cell>
          <cell r="G94">
            <v>6.02</v>
          </cell>
          <cell r="H94">
            <v>36</v>
          </cell>
          <cell r="I94">
            <v>5.34</v>
          </cell>
          <cell r="J94">
            <v>7</v>
          </cell>
          <cell r="K94">
            <v>6.54</v>
          </cell>
        </row>
        <row r="95">
          <cell r="A95" t="str">
            <v>New Zealand</v>
          </cell>
          <cell r="B95">
            <v>17</v>
          </cell>
          <cell r="C95">
            <v>5.66</v>
          </cell>
          <cell r="D95">
            <v>3</v>
          </cell>
          <cell r="E95">
            <v>5.98</v>
          </cell>
          <cell r="F95">
            <v>34</v>
          </cell>
          <cell r="G95">
            <v>4.97</v>
          </cell>
          <cell r="H95">
            <v>48</v>
          </cell>
          <cell r="I95">
            <v>5.07</v>
          </cell>
          <cell r="J95">
            <v>4</v>
          </cell>
          <cell r="K95">
            <v>6.61</v>
          </cell>
        </row>
        <row r="96">
          <cell r="A96" t="str">
            <v>Nicaragua</v>
          </cell>
          <cell r="B96">
            <v>111</v>
          </cell>
          <cell r="C96">
            <v>3.85</v>
          </cell>
          <cell r="D96">
            <v>130</v>
          </cell>
          <cell r="E96">
            <v>3.06</v>
          </cell>
          <cell r="F96">
            <v>116</v>
          </cell>
          <cell r="G96">
            <v>2.75</v>
          </cell>
          <cell r="H96">
            <v>106</v>
          </cell>
          <cell r="I96">
            <v>4.3</v>
          </cell>
          <cell r="J96">
            <v>99</v>
          </cell>
          <cell r="K96">
            <v>5.3</v>
          </cell>
        </row>
        <row r="97">
          <cell r="A97" t="str">
            <v>Nigeria</v>
          </cell>
          <cell r="B97">
            <v>139</v>
          </cell>
          <cell r="C97">
            <v>3.19</v>
          </cell>
          <cell r="D97">
            <v>111</v>
          </cell>
          <cell r="E97">
            <v>3.31</v>
          </cell>
          <cell r="F97">
            <v>135</v>
          </cell>
          <cell r="G97">
            <v>2.21</v>
          </cell>
          <cell r="H97">
            <v>121</v>
          </cell>
          <cell r="I97">
            <v>3.96</v>
          </cell>
          <cell r="J97">
            <v>140</v>
          </cell>
          <cell r="K97">
            <v>3.28</v>
          </cell>
        </row>
        <row r="98">
          <cell r="A98" t="str">
            <v>Norway</v>
          </cell>
          <cell r="B98">
            <v>9</v>
          </cell>
          <cell r="C98">
            <v>5.85</v>
          </cell>
          <cell r="D98">
            <v>7</v>
          </cell>
          <cell r="E98">
            <v>5.74</v>
          </cell>
          <cell r="F98">
            <v>35</v>
          </cell>
          <cell r="G98">
            <v>4.95</v>
          </cell>
          <cell r="H98">
            <v>4</v>
          </cell>
          <cell r="I98">
            <v>6.45</v>
          </cell>
          <cell r="J98">
            <v>21</v>
          </cell>
          <cell r="K98">
            <v>6.28</v>
          </cell>
        </row>
        <row r="99">
          <cell r="A99" t="str">
            <v>Oman</v>
          </cell>
          <cell r="B99">
            <v>20</v>
          </cell>
          <cell r="C99">
            <v>5.62</v>
          </cell>
          <cell r="D99">
            <v>16</v>
          </cell>
          <cell r="E99">
            <v>5.33</v>
          </cell>
          <cell r="F99">
            <v>28</v>
          </cell>
          <cell r="G99">
            <v>5.16</v>
          </cell>
          <cell r="H99">
            <v>3</v>
          </cell>
          <cell r="I99">
            <v>6.48</v>
          </cell>
          <cell r="J99">
            <v>81</v>
          </cell>
          <cell r="K99">
            <v>5.52</v>
          </cell>
        </row>
        <row r="100">
          <cell r="A100" t="str">
            <v>Pakistan</v>
          </cell>
          <cell r="B100">
            <v>130</v>
          </cell>
          <cell r="C100">
            <v>3.53</v>
          </cell>
          <cell r="D100">
            <v>107</v>
          </cell>
          <cell r="E100">
            <v>3.36</v>
          </cell>
          <cell r="F100">
            <v>115</v>
          </cell>
          <cell r="G100">
            <v>2.77</v>
          </cell>
          <cell r="H100">
            <v>138</v>
          </cell>
          <cell r="I100">
            <v>3.62</v>
          </cell>
          <cell r="J100">
            <v>121</v>
          </cell>
          <cell r="K100">
            <v>4.3600000000000003</v>
          </cell>
        </row>
        <row r="101">
          <cell r="A101" t="str">
            <v>Panama</v>
          </cell>
          <cell r="B101">
            <v>50</v>
          </cell>
          <cell r="C101">
            <v>4.8099999999999996</v>
          </cell>
          <cell r="D101">
            <v>75</v>
          </cell>
          <cell r="E101">
            <v>3.76</v>
          </cell>
          <cell r="F101">
            <v>38</v>
          </cell>
          <cell r="G101">
            <v>4.74</v>
          </cell>
          <cell r="H101">
            <v>41</v>
          </cell>
          <cell r="I101">
            <v>5.18</v>
          </cell>
          <cell r="J101">
            <v>79</v>
          </cell>
          <cell r="K101">
            <v>5.55</v>
          </cell>
        </row>
        <row r="102">
          <cell r="A102" t="str">
            <v>Paraguay</v>
          </cell>
          <cell r="B102">
            <v>117</v>
          </cell>
          <cell r="C102">
            <v>3.75</v>
          </cell>
          <cell r="D102">
            <v>132</v>
          </cell>
          <cell r="E102">
            <v>2.96</v>
          </cell>
          <cell r="F102">
            <v>125</v>
          </cell>
          <cell r="G102">
            <v>2.5299999999999998</v>
          </cell>
          <cell r="H102">
            <v>100</v>
          </cell>
          <cell r="I102">
            <v>4.42</v>
          </cell>
          <cell r="J102">
            <v>107</v>
          </cell>
          <cell r="K102">
            <v>5.0999999999999996</v>
          </cell>
        </row>
        <row r="103">
          <cell r="A103" t="str">
            <v>Peru</v>
          </cell>
          <cell r="B103">
            <v>78</v>
          </cell>
          <cell r="C103">
            <v>4.38</v>
          </cell>
          <cell r="D103">
            <v>95</v>
          </cell>
          <cell r="E103">
            <v>3.54</v>
          </cell>
          <cell r="F103">
            <v>88</v>
          </cell>
          <cell r="G103">
            <v>3.62</v>
          </cell>
          <cell r="H103">
            <v>52</v>
          </cell>
          <cell r="I103">
            <v>5.0199999999999996</v>
          </cell>
          <cell r="J103">
            <v>97</v>
          </cell>
          <cell r="K103">
            <v>5.36</v>
          </cell>
        </row>
        <row r="104">
          <cell r="A104" t="str">
            <v>Philippines</v>
          </cell>
          <cell r="B104">
            <v>100</v>
          </cell>
          <cell r="C104">
            <v>4.17</v>
          </cell>
          <cell r="D104">
            <v>117</v>
          </cell>
          <cell r="E104">
            <v>3.22</v>
          </cell>
          <cell r="F104">
            <v>105</v>
          </cell>
          <cell r="G104">
            <v>3.09</v>
          </cell>
          <cell r="H104">
            <v>54</v>
          </cell>
          <cell r="I104">
            <v>4.99</v>
          </cell>
          <cell r="J104">
            <v>92</v>
          </cell>
          <cell r="K104">
            <v>5.38</v>
          </cell>
        </row>
        <row r="105">
          <cell r="A105" t="str">
            <v>Poland</v>
          </cell>
          <cell r="B105">
            <v>56</v>
          </cell>
          <cell r="C105">
            <v>4.7</v>
          </cell>
          <cell r="D105">
            <v>52</v>
          </cell>
          <cell r="E105">
            <v>4.17</v>
          </cell>
          <cell r="F105">
            <v>74</v>
          </cell>
          <cell r="G105">
            <v>3.87</v>
          </cell>
          <cell r="H105">
            <v>74</v>
          </cell>
          <cell r="I105">
            <v>4.71</v>
          </cell>
          <cell r="J105">
            <v>40</v>
          </cell>
          <cell r="K105">
            <v>6.06</v>
          </cell>
        </row>
        <row r="106">
          <cell r="A106" t="str">
            <v>Portugal</v>
          </cell>
          <cell r="B106">
            <v>44</v>
          </cell>
          <cell r="C106">
            <v>5</v>
          </cell>
          <cell r="D106">
            <v>51</v>
          </cell>
          <cell r="E106">
            <v>4.2</v>
          </cell>
          <cell r="F106">
            <v>23</v>
          </cell>
          <cell r="G106">
            <v>5.48</v>
          </cell>
          <cell r="H106">
            <v>111</v>
          </cell>
          <cell r="I106">
            <v>4.21</v>
          </cell>
          <cell r="J106">
            <v>34</v>
          </cell>
          <cell r="K106">
            <v>6.12</v>
          </cell>
        </row>
        <row r="107">
          <cell r="A107" t="str">
            <v>Puerto Rico</v>
          </cell>
          <cell r="B107">
            <v>41</v>
          </cell>
          <cell r="C107">
            <v>5.09</v>
          </cell>
          <cell r="D107">
            <v>44</v>
          </cell>
          <cell r="E107">
            <v>4.4400000000000004</v>
          </cell>
          <cell r="F107">
            <v>55</v>
          </cell>
          <cell r="G107">
            <v>4.26</v>
          </cell>
          <cell r="H107">
            <v>17</v>
          </cell>
          <cell r="I107">
            <v>5.88</v>
          </cell>
          <cell r="J107">
            <v>63</v>
          </cell>
          <cell r="K107">
            <v>5.76</v>
          </cell>
        </row>
        <row r="108">
          <cell r="A108" t="str">
            <v>Qatar</v>
          </cell>
          <cell r="B108">
            <v>12</v>
          </cell>
          <cell r="C108">
            <v>5.81</v>
          </cell>
          <cell r="D108">
            <v>14</v>
          </cell>
          <cell r="E108">
            <v>5.39</v>
          </cell>
          <cell r="F108">
            <v>27</v>
          </cell>
          <cell r="G108">
            <v>5.17</v>
          </cell>
          <cell r="H108">
            <v>5</v>
          </cell>
          <cell r="I108">
            <v>6.4</v>
          </cell>
          <cell r="J108">
            <v>22</v>
          </cell>
          <cell r="K108">
            <v>6.28</v>
          </cell>
        </row>
        <row r="109">
          <cell r="A109" t="str">
            <v>Romania</v>
          </cell>
          <cell r="B109">
            <v>89</v>
          </cell>
          <cell r="C109">
            <v>4.28</v>
          </cell>
          <cell r="D109">
            <v>99</v>
          </cell>
          <cell r="E109">
            <v>3.49</v>
          </cell>
          <cell r="F109">
            <v>95</v>
          </cell>
          <cell r="G109">
            <v>3.37</v>
          </cell>
          <cell r="H109">
            <v>87</v>
          </cell>
          <cell r="I109">
            <v>4.5199999999999996</v>
          </cell>
          <cell r="J109">
            <v>66</v>
          </cell>
          <cell r="K109">
            <v>5.72</v>
          </cell>
        </row>
        <row r="110">
          <cell r="A110" t="str">
            <v>Russia</v>
          </cell>
          <cell r="B110">
            <v>63</v>
          </cell>
          <cell r="C110">
            <v>4.6100000000000003</v>
          </cell>
          <cell r="D110">
            <v>128</v>
          </cell>
          <cell r="E110">
            <v>3.08</v>
          </cell>
          <cell r="F110">
            <v>48</v>
          </cell>
          <cell r="G110">
            <v>4.5199999999999996</v>
          </cell>
          <cell r="H110">
            <v>44</v>
          </cell>
          <cell r="I110">
            <v>5.16</v>
          </cell>
          <cell r="J110">
            <v>68</v>
          </cell>
          <cell r="K110">
            <v>5.7</v>
          </cell>
        </row>
        <row r="111">
          <cell r="A111" t="str">
            <v>Rwanda</v>
          </cell>
          <cell r="B111">
            <v>72</v>
          </cell>
          <cell r="C111">
            <v>4.53</v>
          </cell>
          <cell r="D111">
            <v>21</v>
          </cell>
          <cell r="E111">
            <v>5.23</v>
          </cell>
          <cell r="F111">
            <v>101</v>
          </cell>
          <cell r="G111">
            <v>3.2</v>
          </cell>
          <cell r="H111">
            <v>61</v>
          </cell>
          <cell r="I111">
            <v>4.8899999999999997</v>
          </cell>
          <cell r="J111">
            <v>112</v>
          </cell>
          <cell r="K111">
            <v>4.78</v>
          </cell>
        </row>
        <row r="112">
          <cell r="A112" t="str">
            <v>Saudi Arabia</v>
          </cell>
          <cell r="B112">
            <v>16</v>
          </cell>
          <cell r="C112">
            <v>5.66</v>
          </cell>
          <cell r="D112">
            <v>12</v>
          </cell>
          <cell r="E112">
            <v>5.47</v>
          </cell>
          <cell r="F112">
            <v>25</v>
          </cell>
          <cell r="G112">
            <v>5.31</v>
          </cell>
          <cell r="H112">
            <v>12</v>
          </cell>
          <cell r="I112">
            <v>6.09</v>
          </cell>
          <cell r="J112">
            <v>61</v>
          </cell>
          <cell r="K112">
            <v>5.78</v>
          </cell>
        </row>
        <row r="113">
          <cell r="A113" t="str">
            <v>Senegal</v>
          </cell>
          <cell r="B113">
            <v>113</v>
          </cell>
          <cell r="C113">
            <v>3.81</v>
          </cell>
          <cell r="D113">
            <v>78</v>
          </cell>
          <cell r="E113">
            <v>3.7</v>
          </cell>
          <cell r="F113">
            <v>122</v>
          </cell>
          <cell r="G113">
            <v>2.57</v>
          </cell>
          <cell r="H113">
            <v>89</v>
          </cell>
          <cell r="I113">
            <v>4.5</v>
          </cell>
          <cell r="J113">
            <v>119</v>
          </cell>
          <cell r="K113">
            <v>4.46</v>
          </cell>
        </row>
        <row r="114">
          <cell r="A114" t="str">
            <v>Serbia</v>
          </cell>
          <cell r="B114">
            <v>88</v>
          </cell>
          <cell r="C114">
            <v>4.28</v>
          </cell>
          <cell r="D114">
            <v>121</v>
          </cell>
          <cell r="E114">
            <v>3.15</v>
          </cell>
          <cell r="F114">
            <v>84</v>
          </cell>
          <cell r="G114">
            <v>3.67</v>
          </cell>
          <cell r="H114">
            <v>91</v>
          </cell>
          <cell r="I114">
            <v>4.4800000000000004</v>
          </cell>
          <cell r="J114">
            <v>52</v>
          </cell>
          <cell r="K114">
            <v>5.82</v>
          </cell>
        </row>
        <row r="115">
          <cell r="A115" t="str">
            <v>Singapore</v>
          </cell>
          <cell r="B115">
            <v>1</v>
          </cell>
          <cell r="C115">
            <v>6.33</v>
          </cell>
          <cell r="D115">
            <v>1</v>
          </cell>
          <cell r="E115">
            <v>6.11</v>
          </cell>
          <cell r="F115">
            <v>3</v>
          </cell>
          <cell r="G115">
            <v>6.33</v>
          </cell>
          <cell r="H115">
            <v>9</v>
          </cell>
          <cell r="I115">
            <v>6.22</v>
          </cell>
          <cell r="J115">
            <v>3</v>
          </cell>
          <cell r="K115">
            <v>6.65</v>
          </cell>
        </row>
        <row r="116">
          <cell r="A116" t="str">
            <v>Slovak Republic</v>
          </cell>
          <cell r="B116">
            <v>60</v>
          </cell>
          <cell r="C116">
            <v>4.66</v>
          </cell>
          <cell r="D116">
            <v>101</v>
          </cell>
          <cell r="E116">
            <v>3.46</v>
          </cell>
          <cell r="F116">
            <v>57</v>
          </cell>
          <cell r="G116">
            <v>4.2300000000000004</v>
          </cell>
          <cell r="H116">
            <v>56</v>
          </cell>
          <cell r="I116">
            <v>4.92</v>
          </cell>
          <cell r="J116">
            <v>43</v>
          </cell>
          <cell r="K116">
            <v>6.04</v>
          </cell>
        </row>
        <row r="117">
          <cell r="A117" t="str">
            <v>Slovenia</v>
          </cell>
          <cell r="B117">
            <v>39</v>
          </cell>
          <cell r="C117">
            <v>5.12</v>
          </cell>
          <cell r="D117">
            <v>55</v>
          </cell>
          <cell r="E117">
            <v>4.08</v>
          </cell>
          <cell r="F117">
            <v>37</v>
          </cell>
          <cell r="G117">
            <v>4.8099999999999996</v>
          </cell>
          <cell r="H117">
            <v>35</v>
          </cell>
          <cell r="I117">
            <v>5.34</v>
          </cell>
          <cell r="J117">
            <v>24</v>
          </cell>
          <cell r="K117">
            <v>6.26</v>
          </cell>
        </row>
        <row r="118">
          <cell r="A118" t="str">
            <v>South Africa</v>
          </cell>
          <cell r="B118">
            <v>85</v>
          </cell>
          <cell r="C118">
            <v>4.32</v>
          </cell>
          <cell r="D118">
            <v>46</v>
          </cell>
          <cell r="E118">
            <v>4.3600000000000003</v>
          </cell>
          <cell r="F118">
            <v>62</v>
          </cell>
          <cell r="G118">
            <v>4.0199999999999996</v>
          </cell>
          <cell r="H118">
            <v>55</v>
          </cell>
          <cell r="I118">
            <v>4.96</v>
          </cell>
          <cell r="J118">
            <v>131</v>
          </cell>
          <cell r="K118">
            <v>3.96</v>
          </cell>
        </row>
        <row r="119">
          <cell r="A119" t="str">
            <v>Spain</v>
          </cell>
          <cell r="B119">
            <v>38</v>
          </cell>
          <cell r="C119">
            <v>5.18</v>
          </cell>
          <cell r="D119">
            <v>49</v>
          </cell>
          <cell r="E119">
            <v>4.2699999999999996</v>
          </cell>
          <cell r="F119">
            <v>12</v>
          </cell>
          <cell r="G119">
            <v>5.83</v>
          </cell>
          <cell r="H119">
            <v>84</v>
          </cell>
          <cell r="I119">
            <v>4.5999999999999996</v>
          </cell>
          <cell r="J119">
            <v>44</v>
          </cell>
          <cell r="K119">
            <v>6.04</v>
          </cell>
        </row>
        <row r="120">
          <cell r="A120" t="str">
            <v>Sri Lanka</v>
          </cell>
          <cell r="B120">
            <v>65</v>
          </cell>
          <cell r="C120">
            <v>4.6100000000000003</v>
          </cell>
          <cell r="D120">
            <v>50</v>
          </cell>
          <cell r="E120">
            <v>4.2300000000000004</v>
          </cell>
          <cell r="F120">
            <v>60</v>
          </cell>
          <cell r="G120">
            <v>4.13</v>
          </cell>
          <cell r="H120">
            <v>116</v>
          </cell>
          <cell r="I120">
            <v>4.08</v>
          </cell>
          <cell r="J120">
            <v>45</v>
          </cell>
          <cell r="K120">
            <v>6</v>
          </cell>
        </row>
        <row r="121">
          <cell r="A121" t="str">
            <v>Suriname</v>
          </cell>
          <cell r="B121">
            <v>79</v>
          </cell>
          <cell r="C121">
            <v>4.37</v>
          </cell>
          <cell r="D121">
            <v>89</v>
          </cell>
          <cell r="E121">
            <v>3.59</v>
          </cell>
          <cell r="F121">
            <v>78</v>
          </cell>
          <cell r="G121">
            <v>3.74</v>
          </cell>
          <cell r="H121">
            <v>72</v>
          </cell>
          <cell r="I121">
            <v>4.71</v>
          </cell>
          <cell r="J121">
            <v>88</v>
          </cell>
          <cell r="K121">
            <v>5.44</v>
          </cell>
        </row>
        <row r="122">
          <cell r="A122" t="str">
            <v>Swaziland</v>
          </cell>
          <cell r="B122">
            <v>124</v>
          </cell>
          <cell r="C122">
            <v>3.63</v>
          </cell>
          <cell r="D122">
            <v>76</v>
          </cell>
          <cell r="E122">
            <v>3.73</v>
          </cell>
          <cell r="F122">
            <v>98</v>
          </cell>
          <cell r="G122">
            <v>3.26</v>
          </cell>
          <cell r="H122">
            <v>124</v>
          </cell>
          <cell r="I122">
            <v>3.9</v>
          </cell>
          <cell r="J122">
            <v>134</v>
          </cell>
          <cell r="K122">
            <v>3.61</v>
          </cell>
        </row>
        <row r="123">
          <cell r="A123" t="str">
            <v>Sweden</v>
          </cell>
          <cell r="B123">
            <v>4</v>
          </cell>
          <cell r="C123">
            <v>6.06</v>
          </cell>
          <cell r="D123">
            <v>2</v>
          </cell>
          <cell r="E123">
            <v>6.06</v>
          </cell>
          <cell r="F123">
            <v>13</v>
          </cell>
          <cell r="G123">
            <v>5.74</v>
          </cell>
          <cell r="H123">
            <v>13</v>
          </cell>
          <cell r="I123">
            <v>6.08</v>
          </cell>
          <cell r="J123">
            <v>18</v>
          </cell>
          <cell r="K123">
            <v>6.35</v>
          </cell>
        </row>
        <row r="124">
          <cell r="A124" t="str">
            <v>Switzerland</v>
          </cell>
          <cell r="B124">
            <v>3</v>
          </cell>
          <cell r="C124">
            <v>6.18</v>
          </cell>
          <cell r="D124">
            <v>6</v>
          </cell>
          <cell r="E124">
            <v>5.78</v>
          </cell>
          <cell r="F124">
            <v>5</v>
          </cell>
          <cell r="G124">
            <v>6.15</v>
          </cell>
          <cell r="H124">
            <v>7</v>
          </cell>
          <cell r="I124">
            <v>6.28</v>
          </cell>
          <cell r="J124">
            <v>8</v>
          </cell>
          <cell r="K124">
            <v>6.53</v>
          </cell>
        </row>
        <row r="125">
          <cell r="A125" t="str">
            <v>Syria</v>
          </cell>
          <cell r="B125">
            <v>77</v>
          </cell>
          <cell r="C125">
            <v>4.41</v>
          </cell>
          <cell r="D125">
            <v>70</v>
          </cell>
          <cell r="E125">
            <v>3.82</v>
          </cell>
          <cell r="F125">
            <v>97</v>
          </cell>
          <cell r="G125">
            <v>3.31</v>
          </cell>
          <cell r="H125">
            <v>68</v>
          </cell>
          <cell r="I125">
            <v>4.76</v>
          </cell>
          <cell r="J125">
            <v>62</v>
          </cell>
          <cell r="K125">
            <v>5.77</v>
          </cell>
        </row>
        <row r="126">
          <cell r="A126" t="str">
            <v>Taiwan, China</v>
          </cell>
          <cell r="B126">
            <v>15</v>
          </cell>
          <cell r="C126">
            <v>5.69</v>
          </cell>
          <cell r="D126">
            <v>31</v>
          </cell>
          <cell r="E126">
            <v>4.9400000000000004</v>
          </cell>
          <cell r="F126">
            <v>20</v>
          </cell>
          <cell r="G126">
            <v>5.62</v>
          </cell>
          <cell r="H126">
            <v>22</v>
          </cell>
          <cell r="I126">
            <v>5.7</v>
          </cell>
          <cell r="J126">
            <v>11</v>
          </cell>
          <cell r="K126">
            <v>6.51</v>
          </cell>
        </row>
        <row r="127">
          <cell r="A127" t="str">
            <v>Tajikistan</v>
          </cell>
          <cell r="B127">
            <v>106</v>
          </cell>
          <cell r="C127">
            <v>4.03</v>
          </cell>
          <cell r="D127">
            <v>63</v>
          </cell>
          <cell r="E127">
            <v>3.93</v>
          </cell>
          <cell r="F127">
            <v>111</v>
          </cell>
          <cell r="G127">
            <v>2.84</v>
          </cell>
          <cell r="H127">
            <v>120</v>
          </cell>
          <cell r="I127">
            <v>3.97</v>
          </cell>
          <cell r="J127">
            <v>91</v>
          </cell>
          <cell r="K127">
            <v>5.39</v>
          </cell>
        </row>
        <row r="128">
          <cell r="A128" t="str">
            <v>Tanzania</v>
          </cell>
          <cell r="B128">
            <v>123</v>
          </cell>
          <cell r="C128">
            <v>3.64</v>
          </cell>
          <cell r="D128">
            <v>85</v>
          </cell>
          <cell r="E128">
            <v>3.63</v>
          </cell>
          <cell r="F128">
            <v>130</v>
          </cell>
          <cell r="G128">
            <v>2.41</v>
          </cell>
          <cell r="H128">
            <v>129</v>
          </cell>
          <cell r="I128">
            <v>3.85</v>
          </cell>
          <cell r="J128">
            <v>113</v>
          </cell>
          <cell r="K128">
            <v>4.67</v>
          </cell>
        </row>
        <row r="129">
          <cell r="A129" t="str">
            <v>Thailand</v>
          </cell>
          <cell r="B129">
            <v>46</v>
          </cell>
          <cell r="C129">
            <v>4.88</v>
          </cell>
          <cell r="D129">
            <v>67</v>
          </cell>
          <cell r="E129">
            <v>3.85</v>
          </cell>
          <cell r="F129">
            <v>42</v>
          </cell>
          <cell r="G129">
            <v>4.6500000000000004</v>
          </cell>
          <cell r="H129">
            <v>28</v>
          </cell>
          <cell r="I129">
            <v>5.52</v>
          </cell>
          <cell r="J129">
            <v>83</v>
          </cell>
          <cell r="K129">
            <v>5.49</v>
          </cell>
        </row>
        <row r="130">
          <cell r="A130" t="str">
            <v>Timor-Leste</v>
          </cell>
          <cell r="B130">
            <v>119</v>
          </cell>
          <cell r="C130">
            <v>3.7</v>
          </cell>
          <cell r="D130">
            <v>116</v>
          </cell>
          <cell r="E130">
            <v>3.25</v>
          </cell>
          <cell r="F130">
            <v>138</v>
          </cell>
          <cell r="G130">
            <v>2.0699999999999998</v>
          </cell>
          <cell r="H130">
            <v>24</v>
          </cell>
          <cell r="I130">
            <v>5.65</v>
          </cell>
          <cell r="J130">
            <v>133</v>
          </cell>
          <cell r="K130">
            <v>3.81</v>
          </cell>
        </row>
        <row r="131">
          <cell r="A131" t="str">
            <v>Trinidad and Tobago</v>
          </cell>
          <cell r="B131">
            <v>58</v>
          </cell>
          <cell r="C131">
            <v>4.68</v>
          </cell>
          <cell r="D131">
            <v>82</v>
          </cell>
          <cell r="E131">
            <v>3.67</v>
          </cell>
          <cell r="F131">
            <v>53</v>
          </cell>
          <cell r="G131">
            <v>4.3600000000000003</v>
          </cell>
          <cell r="H131">
            <v>57</v>
          </cell>
          <cell r="I131">
            <v>4.92</v>
          </cell>
          <cell r="J131">
            <v>60</v>
          </cell>
          <cell r="K131">
            <v>5.79</v>
          </cell>
        </row>
        <row r="132">
          <cell r="A132" t="str">
            <v>Tunisia</v>
          </cell>
          <cell r="B132">
            <v>42</v>
          </cell>
          <cell r="C132">
            <v>5.08</v>
          </cell>
          <cell r="D132">
            <v>41</v>
          </cell>
          <cell r="E132">
            <v>4.54</v>
          </cell>
          <cell r="F132">
            <v>52</v>
          </cell>
          <cell r="G132">
            <v>4.3600000000000003</v>
          </cell>
          <cell r="H132">
            <v>38</v>
          </cell>
          <cell r="I132">
            <v>5.33</v>
          </cell>
          <cell r="J132">
            <v>38</v>
          </cell>
          <cell r="K132">
            <v>6.09</v>
          </cell>
        </row>
        <row r="133">
          <cell r="A133" t="str">
            <v>Turkey</v>
          </cell>
          <cell r="B133">
            <v>64</v>
          </cell>
          <cell r="C133">
            <v>4.6100000000000003</v>
          </cell>
          <cell r="D133">
            <v>80</v>
          </cell>
          <cell r="E133">
            <v>3.69</v>
          </cell>
          <cell r="F133">
            <v>51</v>
          </cell>
          <cell r="G133">
            <v>4.3899999999999997</v>
          </cell>
          <cell r="H133">
            <v>69</v>
          </cell>
          <cell r="I133">
            <v>4.76</v>
          </cell>
          <cell r="J133">
            <v>75</v>
          </cell>
          <cell r="K133">
            <v>5.62</v>
          </cell>
        </row>
        <row r="134">
          <cell r="A134" t="str">
            <v>Uganda</v>
          </cell>
          <cell r="B134">
            <v>127</v>
          </cell>
          <cell r="C134">
            <v>3.55</v>
          </cell>
          <cell r="D134">
            <v>98</v>
          </cell>
          <cell r="E134">
            <v>3.5</v>
          </cell>
          <cell r="F134">
            <v>128</v>
          </cell>
          <cell r="G134">
            <v>2.4900000000000002</v>
          </cell>
          <cell r="H134">
            <v>127</v>
          </cell>
          <cell r="I134">
            <v>3.87</v>
          </cell>
          <cell r="J134">
            <v>122</v>
          </cell>
          <cell r="K134">
            <v>4.33</v>
          </cell>
        </row>
        <row r="135">
          <cell r="A135" t="str">
            <v>Ukraine</v>
          </cell>
          <cell r="B135">
            <v>98</v>
          </cell>
          <cell r="C135">
            <v>4.18</v>
          </cell>
          <cell r="D135">
            <v>131</v>
          </cell>
          <cell r="E135">
            <v>2.98</v>
          </cell>
          <cell r="F135">
            <v>71</v>
          </cell>
          <cell r="G135">
            <v>3.87</v>
          </cell>
          <cell r="H135">
            <v>112</v>
          </cell>
          <cell r="I135">
            <v>4.21</v>
          </cell>
          <cell r="J135">
            <v>74</v>
          </cell>
          <cell r="K135">
            <v>5.64</v>
          </cell>
        </row>
        <row r="136">
          <cell r="A136" t="str">
            <v>United Arab Emirates</v>
          </cell>
          <cell r="B136">
            <v>10</v>
          </cell>
          <cell r="C136">
            <v>5.84</v>
          </cell>
          <cell r="D136">
            <v>22</v>
          </cell>
          <cell r="E136">
            <v>5.21</v>
          </cell>
          <cell r="F136">
            <v>8</v>
          </cell>
          <cell r="G136">
            <v>5.97</v>
          </cell>
          <cell r="H136">
            <v>11</v>
          </cell>
          <cell r="I136">
            <v>6.14</v>
          </cell>
          <cell r="J136">
            <v>41</v>
          </cell>
          <cell r="K136">
            <v>6.06</v>
          </cell>
        </row>
        <row r="137">
          <cell r="A137" t="str">
            <v>United Kingdom</v>
          </cell>
          <cell r="B137">
            <v>21</v>
          </cell>
          <cell r="C137">
            <v>5.6</v>
          </cell>
          <cell r="D137">
            <v>15</v>
          </cell>
          <cell r="E137">
            <v>5.34</v>
          </cell>
          <cell r="F137">
            <v>6</v>
          </cell>
          <cell r="G137">
            <v>6.09</v>
          </cell>
          <cell r="H137">
            <v>85</v>
          </cell>
          <cell r="I137">
            <v>4.54</v>
          </cell>
          <cell r="J137">
            <v>14</v>
          </cell>
          <cell r="K137">
            <v>6.42</v>
          </cell>
        </row>
        <row r="138">
          <cell r="A138" t="str">
            <v>United States</v>
          </cell>
          <cell r="B138">
            <v>36</v>
          </cell>
          <cell r="C138">
            <v>5.21</v>
          </cell>
          <cell r="D138">
            <v>39</v>
          </cell>
          <cell r="E138">
            <v>4.6399999999999997</v>
          </cell>
          <cell r="F138">
            <v>16</v>
          </cell>
          <cell r="G138">
            <v>5.68</v>
          </cell>
          <cell r="H138">
            <v>90</v>
          </cell>
          <cell r="I138">
            <v>4.49</v>
          </cell>
          <cell r="J138">
            <v>42</v>
          </cell>
          <cell r="K138">
            <v>6.05</v>
          </cell>
        </row>
        <row r="139">
          <cell r="A139" t="str">
            <v>Uruguay</v>
          </cell>
          <cell r="B139">
            <v>43</v>
          </cell>
          <cell r="C139">
            <v>5.04</v>
          </cell>
          <cell r="D139">
            <v>35</v>
          </cell>
          <cell r="E139">
            <v>4.8</v>
          </cell>
          <cell r="F139">
            <v>49</v>
          </cell>
          <cell r="G139">
            <v>4.46</v>
          </cell>
          <cell r="H139">
            <v>59</v>
          </cell>
          <cell r="I139">
            <v>4.9000000000000004</v>
          </cell>
          <cell r="J139">
            <v>47</v>
          </cell>
          <cell r="K139">
            <v>5.98</v>
          </cell>
        </row>
        <row r="140">
          <cell r="A140" t="str">
            <v>Venezuela</v>
          </cell>
          <cell r="B140">
            <v>125</v>
          </cell>
          <cell r="C140">
            <v>3.62</v>
          </cell>
          <cell r="D140">
            <v>142</v>
          </cell>
          <cell r="E140">
            <v>2.42</v>
          </cell>
          <cell r="F140">
            <v>117</v>
          </cell>
          <cell r="G140">
            <v>2.72</v>
          </cell>
          <cell r="H140">
            <v>128</v>
          </cell>
          <cell r="I140">
            <v>3.85</v>
          </cell>
          <cell r="J140">
            <v>84</v>
          </cell>
          <cell r="K140">
            <v>5.48</v>
          </cell>
        </row>
        <row r="141">
          <cell r="A141" t="str">
            <v>Vietnam</v>
          </cell>
          <cell r="B141">
            <v>76</v>
          </cell>
          <cell r="C141">
            <v>4.41</v>
          </cell>
          <cell r="D141">
            <v>87</v>
          </cell>
          <cell r="E141">
            <v>3.63</v>
          </cell>
          <cell r="F141">
            <v>90</v>
          </cell>
          <cell r="G141">
            <v>3.59</v>
          </cell>
          <cell r="H141">
            <v>65</v>
          </cell>
          <cell r="I141">
            <v>4.78</v>
          </cell>
          <cell r="J141">
            <v>73</v>
          </cell>
          <cell r="K141">
            <v>5.66</v>
          </cell>
        </row>
        <row r="142">
          <cell r="A142" t="str">
            <v>Republic of Yemen</v>
          </cell>
          <cell r="B142">
            <v>138</v>
          </cell>
          <cell r="C142">
            <v>3.21</v>
          </cell>
          <cell r="D142">
            <v>140</v>
          </cell>
          <cell r="E142">
            <v>2.58</v>
          </cell>
          <cell r="F142">
            <v>132</v>
          </cell>
          <cell r="G142">
            <v>2.2599999999999998</v>
          </cell>
          <cell r="H142">
            <v>130</v>
          </cell>
          <cell r="I142">
            <v>3.83</v>
          </cell>
          <cell r="J142">
            <v>127</v>
          </cell>
          <cell r="K142">
            <v>4.1500000000000004</v>
          </cell>
        </row>
        <row r="143">
          <cell r="A143" t="str">
            <v>Zambia</v>
          </cell>
          <cell r="B143">
            <v>115</v>
          </cell>
          <cell r="C143">
            <v>3.77</v>
          </cell>
          <cell r="D143">
            <v>64</v>
          </cell>
          <cell r="E143">
            <v>3.9</v>
          </cell>
          <cell r="F143">
            <v>112</v>
          </cell>
          <cell r="G143">
            <v>2.78</v>
          </cell>
          <cell r="H143">
            <v>99</v>
          </cell>
          <cell r="I143">
            <v>4.43</v>
          </cell>
          <cell r="J143">
            <v>130</v>
          </cell>
          <cell r="K143">
            <v>3.97</v>
          </cell>
        </row>
        <row r="144">
          <cell r="A144" t="str">
            <v>Zimbabwe</v>
          </cell>
          <cell r="B144">
            <v>132</v>
          </cell>
          <cell r="C144">
            <v>3.49</v>
          </cell>
          <cell r="D144">
            <v>97</v>
          </cell>
          <cell r="E144">
            <v>3.5</v>
          </cell>
          <cell r="F144">
            <v>127</v>
          </cell>
          <cell r="G144">
            <v>2.4900000000000002</v>
          </cell>
          <cell r="H144">
            <v>136</v>
          </cell>
          <cell r="I144">
            <v>3.67</v>
          </cell>
          <cell r="J144">
            <v>123</v>
          </cell>
          <cell r="K144">
            <v>4.29</v>
          </cell>
        </row>
      </sheetData>
      <sheetData sheetId="11">
        <row r="1">
          <cell r="A1" t="str">
            <v>Country Name</v>
          </cell>
          <cell r="B1" t="str">
            <v>Country Code</v>
          </cell>
          <cell r="C1" t="str">
            <v>1960</v>
          </cell>
          <cell r="D1" t="str">
            <v>1961</v>
          </cell>
          <cell r="E1" t="str">
            <v>1962</v>
          </cell>
          <cell r="F1" t="str">
            <v>1963</v>
          </cell>
          <cell r="G1" t="str">
            <v>1964</v>
          </cell>
          <cell r="H1" t="str">
            <v>1965</v>
          </cell>
          <cell r="I1" t="str">
            <v>1966</v>
          </cell>
          <cell r="J1" t="str">
            <v>1967</v>
          </cell>
          <cell r="K1" t="str">
            <v>1968</v>
          </cell>
          <cell r="L1" t="str">
            <v>1969</v>
          </cell>
          <cell r="M1" t="str">
            <v>1970</v>
          </cell>
          <cell r="N1" t="str">
            <v>1971</v>
          </cell>
          <cell r="O1" t="str">
            <v>1972</v>
          </cell>
          <cell r="P1" t="str">
            <v>1973</v>
          </cell>
          <cell r="Q1" t="str">
            <v>1974</v>
          </cell>
          <cell r="R1" t="str">
            <v>1975</v>
          </cell>
          <cell r="S1" t="str">
            <v>1976</v>
          </cell>
          <cell r="T1" t="str">
            <v>1977</v>
          </cell>
          <cell r="U1" t="str">
            <v>1978</v>
          </cell>
          <cell r="V1" t="str">
            <v>1979</v>
          </cell>
          <cell r="W1" t="str">
            <v>1980</v>
          </cell>
          <cell r="X1" t="str">
            <v>1981</v>
          </cell>
          <cell r="Y1" t="str">
            <v>1982</v>
          </cell>
          <cell r="Z1" t="str">
            <v>1983</v>
          </cell>
          <cell r="AA1" t="str">
            <v>1984</v>
          </cell>
          <cell r="AB1" t="str">
            <v>1985</v>
          </cell>
          <cell r="AC1" t="str">
            <v>1986</v>
          </cell>
          <cell r="AD1" t="str">
            <v>1987</v>
          </cell>
          <cell r="AE1" t="str">
            <v>1988</v>
          </cell>
          <cell r="AF1" t="str">
            <v>1989</v>
          </cell>
          <cell r="AG1" t="str">
            <v>1990</v>
          </cell>
          <cell r="AH1" t="str">
            <v>1991</v>
          </cell>
          <cell r="AI1" t="str">
            <v>1992</v>
          </cell>
          <cell r="AJ1" t="str">
            <v>1993</v>
          </cell>
          <cell r="AK1" t="str">
            <v>1994</v>
          </cell>
          <cell r="AL1" t="str">
            <v>1995</v>
          </cell>
          <cell r="AM1" t="str">
            <v>1996</v>
          </cell>
          <cell r="AN1" t="str">
            <v>1997</v>
          </cell>
          <cell r="AO1" t="str">
            <v>1998</v>
          </cell>
          <cell r="AP1" t="str">
            <v>1999</v>
          </cell>
          <cell r="AQ1" t="str">
            <v>2000</v>
          </cell>
          <cell r="AR1" t="str">
            <v>2001</v>
          </cell>
          <cell r="AS1" t="str">
            <v>2002</v>
          </cell>
          <cell r="AT1" t="str">
            <v>2003</v>
          </cell>
          <cell r="AU1" t="str">
            <v>2004</v>
          </cell>
          <cell r="AV1" t="str">
            <v>2005</v>
          </cell>
          <cell r="AW1" t="str">
            <v>2006</v>
          </cell>
          <cell r="AX1" t="str">
            <v>2007</v>
          </cell>
          <cell r="AY1" t="str">
            <v>2008</v>
          </cell>
          <cell r="AZ1" t="str">
            <v>2009</v>
          </cell>
          <cell r="BA1" t="str">
            <v>2010</v>
          </cell>
        </row>
        <row r="2">
          <cell r="A2" t="str">
            <v>Arab World</v>
          </cell>
          <cell r="B2" t="str">
            <v>ARB</v>
          </cell>
          <cell r="D2">
            <v>13624010</v>
          </cell>
          <cell r="E2">
            <v>13624010</v>
          </cell>
          <cell r="F2">
            <v>13624010</v>
          </cell>
          <cell r="G2">
            <v>13624010</v>
          </cell>
          <cell r="H2">
            <v>13624010</v>
          </cell>
          <cell r="I2">
            <v>13624010</v>
          </cell>
          <cell r="J2">
            <v>13624010</v>
          </cell>
          <cell r="K2">
            <v>13624010</v>
          </cell>
          <cell r="L2">
            <v>13624010</v>
          </cell>
          <cell r="M2">
            <v>13624010</v>
          </cell>
          <cell r="N2">
            <v>13624010</v>
          </cell>
          <cell r="O2">
            <v>13624010</v>
          </cell>
          <cell r="P2">
            <v>13623970</v>
          </cell>
          <cell r="Q2">
            <v>13623970</v>
          </cell>
          <cell r="R2">
            <v>13623970</v>
          </cell>
          <cell r="S2">
            <v>13623970</v>
          </cell>
          <cell r="T2">
            <v>13623970</v>
          </cell>
          <cell r="U2">
            <v>13623970</v>
          </cell>
          <cell r="V2">
            <v>13623970</v>
          </cell>
          <cell r="W2">
            <v>13623970</v>
          </cell>
          <cell r="X2">
            <v>13623970</v>
          </cell>
          <cell r="Y2">
            <v>13623970</v>
          </cell>
          <cell r="Z2">
            <v>13623970</v>
          </cell>
          <cell r="AA2">
            <v>13623970</v>
          </cell>
          <cell r="AB2">
            <v>13623970</v>
          </cell>
          <cell r="AC2">
            <v>13623970</v>
          </cell>
          <cell r="AD2">
            <v>13623970</v>
          </cell>
          <cell r="AE2">
            <v>13623970</v>
          </cell>
          <cell r="AF2">
            <v>13623970</v>
          </cell>
          <cell r="AG2">
            <v>13623970</v>
          </cell>
          <cell r="AH2">
            <v>13623970</v>
          </cell>
          <cell r="AI2">
            <v>13623990</v>
          </cell>
          <cell r="AJ2">
            <v>13623990</v>
          </cell>
          <cell r="AK2">
            <v>13623990</v>
          </cell>
          <cell r="AL2">
            <v>13623990</v>
          </cell>
          <cell r="AM2">
            <v>13623990</v>
          </cell>
          <cell r="AN2">
            <v>13623990</v>
          </cell>
          <cell r="AO2">
            <v>13623990</v>
          </cell>
          <cell r="AP2">
            <v>13623990</v>
          </cell>
          <cell r="AQ2">
            <v>13623990</v>
          </cell>
          <cell r="AR2">
            <v>13623990</v>
          </cell>
          <cell r="AS2">
            <v>13623990</v>
          </cell>
          <cell r="AT2">
            <v>13623810</v>
          </cell>
          <cell r="AU2">
            <v>13623800</v>
          </cell>
          <cell r="AV2">
            <v>13623810</v>
          </cell>
          <cell r="AW2">
            <v>13623870</v>
          </cell>
          <cell r="AX2">
            <v>13623890</v>
          </cell>
          <cell r="AY2">
            <v>13623900</v>
          </cell>
          <cell r="AZ2">
            <v>13621380</v>
          </cell>
          <cell r="BA2">
            <v>13621380</v>
          </cell>
        </row>
        <row r="3">
          <cell r="A3" t="str">
            <v>Caribbean small states</v>
          </cell>
          <cell r="B3" t="str">
            <v>CSS</v>
          </cell>
          <cell r="D3">
            <v>404800</v>
          </cell>
          <cell r="E3">
            <v>404800</v>
          </cell>
          <cell r="F3">
            <v>404800</v>
          </cell>
          <cell r="G3">
            <v>404800</v>
          </cell>
          <cell r="H3">
            <v>404800</v>
          </cell>
          <cell r="I3">
            <v>404800</v>
          </cell>
          <cell r="J3">
            <v>404800</v>
          </cell>
          <cell r="K3">
            <v>404800</v>
          </cell>
          <cell r="L3">
            <v>404800</v>
          </cell>
          <cell r="M3">
            <v>404800</v>
          </cell>
          <cell r="N3">
            <v>404800</v>
          </cell>
          <cell r="O3">
            <v>404800</v>
          </cell>
          <cell r="P3">
            <v>404800</v>
          </cell>
          <cell r="Q3">
            <v>404800</v>
          </cell>
          <cell r="R3">
            <v>404940</v>
          </cell>
          <cell r="S3">
            <v>404940</v>
          </cell>
          <cell r="T3">
            <v>404940</v>
          </cell>
          <cell r="U3">
            <v>404940</v>
          </cell>
          <cell r="V3">
            <v>404940</v>
          </cell>
          <cell r="W3">
            <v>404850</v>
          </cell>
          <cell r="X3">
            <v>404850</v>
          </cell>
          <cell r="Y3">
            <v>404850</v>
          </cell>
          <cell r="Z3">
            <v>404850</v>
          </cell>
          <cell r="AA3">
            <v>404850</v>
          </cell>
          <cell r="AB3">
            <v>404850</v>
          </cell>
          <cell r="AC3">
            <v>404850</v>
          </cell>
          <cell r="AD3">
            <v>404850</v>
          </cell>
          <cell r="AE3">
            <v>404850</v>
          </cell>
          <cell r="AF3">
            <v>404850</v>
          </cell>
          <cell r="AG3">
            <v>404850</v>
          </cell>
          <cell r="AH3">
            <v>404850</v>
          </cell>
          <cell r="AI3">
            <v>404850</v>
          </cell>
          <cell r="AJ3">
            <v>404850</v>
          </cell>
          <cell r="AK3">
            <v>404850</v>
          </cell>
          <cell r="AL3">
            <v>404850</v>
          </cell>
          <cell r="AM3">
            <v>404850</v>
          </cell>
          <cell r="AN3">
            <v>404850</v>
          </cell>
          <cell r="AO3">
            <v>404850</v>
          </cell>
          <cell r="AP3">
            <v>404850</v>
          </cell>
          <cell r="AQ3">
            <v>404850</v>
          </cell>
          <cell r="AR3">
            <v>404850</v>
          </cell>
          <cell r="AS3">
            <v>404850</v>
          </cell>
          <cell r="AT3">
            <v>404850</v>
          </cell>
          <cell r="AU3">
            <v>404850</v>
          </cell>
          <cell r="AV3">
            <v>404850</v>
          </cell>
          <cell r="AW3">
            <v>404850</v>
          </cell>
          <cell r="AX3">
            <v>404850</v>
          </cell>
          <cell r="AY3">
            <v>404850</v>
          </cell>
          <cell r="AZ3">
            <v>404850</v>
          </cell>
          <cell r="BA3">
            <v>404850</v>
          </cell>
        </row>
        <row r="4">
          <cell r="A4" t="str">
            <v>East Asia &amp; Pacific (all income levels)</v>
          </cell>
          <cell r="B4" t="str">
            <v>EAS</v>
          </cell>
          <cell r="D4">
            <v>24341300</v>
          </cell>
          <cell r="E4">
            <v>24341300</v>
          </cell>
          <cell r="F4">
            <v>24341300</v>
          </cell>
          <cell r="G4">
            <v>24341300</v>
          </cell>
          <cell r="H4">
            <v>24341300</v>
          </cell>
          <cell r="I4">
            <v>24341300</v>
          </cell>
          <cell r="J4">
            <v>24341300</v>
          </cell>
          <cell r="K4">
            <v>24341300</v>
          </cell>
          <cell r="L4">
            <v>24341300</v>
          </cell>
          <cell r="M4">
            <v>24341300</v>
          </cell>
          <cell r="N4">
            <v>24341300</v>
          </cell>
          <cell r="O4">
            <v>24341200</v>
          </cell>
          <cell r="P4">
            <v>24341170</v>
          </cell>
          <cell r="Q4">
            <v>24341130</v>
          </cell>
          <cell r="R4">
            <v>24341000</v>
          </cell>
          <cell r="S4">
            <v>24341000</v>
          </cell>
          <cell r="T4">
            <v>24340890</v>
          </cell>
          <cell r="U4">
            <v>24340890</v>
          </cell>
          <cell r="V4">
            <v>24340890</v>
          </cell>
          <cell r="W4">
            <v>24340790</v>
          </cell>
          <cell r="X4">
            <v>24340890</v>
          </cell>
          <cell r="Y4">
            <v>24340680</v>
          </cell>
          <cell r="Z4">
            <v>24340680</v>
          </cell>
          <cell r="AA4">
            <v>24339180</v>
          </cell>
          <cell r="AB4">
            <v>24339080</v>
          </cell>
          <cell r="AC4">
            <v>24339180</v>
          </cell>
          <cell r="AD4">
            <v>24339080</v>
          </cell>
          <cell r="AE4">
            <v>24339080</v>
          </cell>
          <cell r="AF4">
            <v>24339080</v>
          </cell>
          <cell r="AG4">
            <v>24339080</v>
          </cell>
          <cell r="AH4">
            <v>24339080</v>
          </cell>
          <cell r="AI4">
            <v>24339080</v>
          </cell>
          <cell r="AJ4">
            <v>24339080</v>
          </cell>
          <cell r="AK4">
            <v>24339080</v>
          </cell>
          <cell r="AL4">
            <v>24340240</v>
          </cell>
          <cell r="AM4">
            <v>24340140</v>
          </cell>
          <cell r="AN4">
            <v>24340140</v>
          </cell>
          <cell r="AO4">
            <v>24340140</v>
          </cell>
          <cell r="AP4">
            <v>24340140</v>
          </cell>
          <cell r="AQ4">
            <v>24325710</v>
          </cell>
          <cell r="AR4">
            <v>24323750</v>
          </cell>
          <cell r="AS4">
            <v>24323260</v>
          </cell>
          <cell r="AT4">
            <v>24322800</v>
          </cell>
          <cell r="AU4">
            <v>24322700</v>
          </cell>
          <cell r="AV4">
            <v>24322670</v>
          </cell>
          <cell r="AW4">
            <v>24322820</v>
          </cell>
          <cell r="AX4">
            <v>24322910</v>
          </cell>
          <cell r="AY4">
            <v>24323030</v>
          </cell>
          <cell r="AZ4">
            <v>24323100</v>
          </cell>
          <cell r="BA4">
            <v>24323100</v>
          </cell>
        </row>
        <row r="5">
          <cell r="A5" t="str">
            <v>East Asia &amp; Pacific (developing only)</v>
          </cell>
          <cell r="B5" t="str">
            <v>EAP</v>
          </cell>
          <cell r="D5">
            <v>15868510</v>
          </cell>
          <cell r="E5">
            <v>15868510</v>
          </cell>
          <cell r="F5">
            <v>15868510</v>
          </cell>
          <cell r="G5">
            <v>15868510</v>
          </cell>
          <cell r="H5">
            <v>15868510</v>
          </cell>
          <cell r="I5">
            <v>15868510</v>
          </cell>
          <cell r="J5">
            <v>15868510</v>
          </cell>
          <cell r="K5">
            <v>15868510</v>
          </cell>
          <cell r="L5">
            <v>15868510</v>
          </cell>
          <cell r="M5">
            <v>15868510</v>
          </cell>
          <cell r="N5">
            <v>15868510</v>
          </cell>
          <cell r="O5">
            <v>15868510</v>
          </cell>
          <cell r="P5">
            <v>15868480</v>
          </cell>
          <cell r="Q5">
            <v>15868440</v>
          </cell>
          <cell r="R5">
            <v>15868410</v>
          </cell>
          <cell r="S5">
            <v>15868410</v>
          </cell>
          <cell r="T5">
            <v>15868400</v>
          </cell>
          <cell r="U5">
            <v>15868400</v>
          </cell>
          <cell r="V5">
            <v>15868400</v>
          </cell>
          <cell r="W5">
            <v>15868400</v>
          </cell>
          <cell r="X5">
            <v>15868400</v>
          </cell>
          <cell r="Y5">
            <v>15868390</v>
          </cell>
          <cell r="Z5">
            <v>15868390</v>
          </cell>
          <cell r="AA5">
            <v>15868390</v>
          </cell>
          <cell r="AB5">
            <v>15868390</v>
          </cell>
          <cell r="AC5">
            <v>15868390</v>
          </cell>
          <cell r="AD5">
            <v>15868390</v>
          </cell>
          <cell r="AE5">
            <v>15868390</v>
          </cell>
          <cell r="AF5">
            <v>15868390</v>
          </cell>
          <cell r="AG5">
            <v>15868390</v>
          </cell>
          <cell r="AH5">
            <v>15868390</v>
          </cell>
          <cell r="AI5">
            <v>15868390</v>
          </cell>
          <cell r="AJ5">
            <v>15868390</v>
          </cell>
          <cell r="AK5">
            <v>15868390</v>
          </cell>
          <cell r="AL5">
            <v>15869090</v>
          </cell>
          <cell r="AM5">
            <v>15869090</v>
          </cell>
          <cell r="AN5">
            <v>15869090</v>
          </cell>
          <cell r="AO5">
            <v>15869090</v>
          </cell>
          <cell r="AP5">
            <v>15869090</v>
          </cell>
          <cell r="AQ5">
            <v>15854660</v>
          </cell>
          <cell r="AR5">
            <v>15854690</v>
          </cell>
          <cell r="AS5">
            <v>15854150</v>
          </cell>
          <cell r="AT5">
            <v>15853670</v>
          </cell>
          <cell r="AU5">
            <v>15853550</v>
          </cell>
          <cell r="AV5">
            <v>15853490</v>
          </cell>
          <cell r="AW5">
            <v>15853600</v>
          </cell>
          <cell r="AX5">
            <v>15853650</v>
          </cell>
          <cell r="AY5">
            <v>15853650</v>
          </cell>
          <cell r="AZ5">
            <v>15853650</v>
          </cell>
          <cell r="BA5">
            <v>15853650</v>
          </cell>
        </row>
        <row r="6">
          <cell r="A6" t="str">
            <v>Euro area</v>
          </cell>
          <cell r="B6" t="str">
            <v>EMU</v>
          </cell>
          <cell r="D6">
            <v>2520970</v>
          </cell>
          <cell r="E6">
            <v>2520970</v>
          </cell>
          <cell r="F6">
            <v>2520970</v>
          </cell>
          <cell r="G6">
            <v>2520970</v>
          </cell>
          <cell r="H6">
            <v>2520970</v>
          </cell>
          <cell r="I6">
            <v>2520970</v>
          </cell>
          <cell r="J6">
            <v>2520970</v>
          </cell>
          <cell r="K6">
            <v>2520970</v>
          </cell>
          <cell r="L6">
            <v>2520970</v>
          </cell>
          <cell r="M6">
            <v>2520970</v>
          </cell>
          <cell r="N6">
            <v>2520970</v>
          </cell>
          <cell r="O6">
            <v>2520970</v>
          </cell>
          <cell r="P6">
            <v>2520970</v>
          </cell>
          <cell r="Q6">
            <v>2520940</v>
          </cell>
          <cell r="R6">
            <v>2520820</v>
          </cell>
          <cell r="S6">
            <v>2520760</v>
          </cell>
          <cell r="T6">
            <v>2520730</v>
          </cell>
          <cell r="U6">
            <v>2520720</v>
          </cell>
          <cell r="V6">
            <v>2520730</v>
          </cell>
          <cell r="W6">
            <v>2520660</v>
          </cell>
          <cell r="X6">
            <v>2520650</v>
          </cell>
          <cell r="Y6">
            <v>2520650</v>
          </cell>
          <cell r="Z6">
            <v>2520620</v>
          </cell>
          <cell r="AA6">
            <v>2520630</v>
          </cell>
          <cell r="AB6">
            <v>2520630</v>
          </cell>
          <cell r="AC6">
            <v>2520630</v>
          </cell>
          <cell r="AD6">
            <v>2520630</v>
          </cell>
          <cell r="AE6">
            <v>2520630</v>
          </cell>
          <cell r="AF6">
            <v>2520630</v>
          </cell>
          <cell r="AG6">
            <v>2520630</v>
          </cell>
          <cell r="AH6">
            <v>2520630</v>
          </cell>
          <cell r="AI6">
            <v>2520630</v>
          </cell>
          <cell r="AJ6">
            <v>2520620</v>
          </cell>
          <cell r="AK6">
            <v>2520610</v>
          </cell>
          <cell r="AL6">
            <v>2520600</v>
          </cell>
          <cell r="AM6">
            <v>2520590</v>
          </cell>
          <cell r="AN6">
            <v>2520550</v>
          </cell>
          <cell r="AO6">
            <v>2520520</v>
          </cell>
          <cell r="AP6">
            <v>2520480</v>
          </cell>
          <cell r="AQ6">
            <v>2552880</v>
          </cell>
          <cell r="AR6">
            <v>2552350</v>
          </cell>
          <cell r="AS6">
            <v>2552830</v>
          </cell>
          <cell r="AT6">
            <v>2552990</v>
          </cell>
          <cell r="AU6">
            <v>2552910</v>
          </cell>
          <cell r="AV6">
            <v>2552770</v>
          </cell>
          <cell r="AW6">
            <v>2552140</v>
          </cell>
          <cell r="AX6">
            <v>2552200</v>
          </cell>
          <cell r="AY6">
            <v>2551660</v>
          </cell>
          <cell r="AZ6">
            <v>2551580</v>
          </cell>
          <cell r="BA6">
            <v>2551580</v>
          </cell>
        </row>
        <row r="7">
          <cell r="A7" t="str">
            <v>Europe &amp; Central Asia (all income levels)</v>
          </cell>
          <cell r="B7" t="str">
            <v>ECS</v>
          </cell>
          <cell r="D7">
            <v>27296339</v>
          </cell>
          <cell r="E7">
            <v>27296319</v>
          </cell>
          <cell r="F7">
            <v>27296329</v>
          </cell>
          <cell r="G7">
            <v>27296329</v>
          </cell>
          <cell r="H7">
            <v>27296319</v>
          </cell>
          <cell r="I7">
            <v>27296309</v>
          </cell>
          <cell r="J7">
            <v>27296299</v>
          </cell>
          <cell r="K7">
            <v>27296289</v>
          </cell>
          <cell r="L7">
            <v>27296289</v>
          </cell>
          <cell r="M7">
            <v>27296279</v>
          </cell>
          <cell r="N7">
            <v>27296269</v>
          </cell>
          <cell r="O7">
            <v>27296269</v>
          </cell>
          <cell r="P7">
            <v>27296249</v>
          </cell>
          <cell r="Q7">
            <v>27296179</v>
          </cell>
          <cell r="R7">
            <v>27296029</v>
          </cell>
          <cell r="S7">
            <v>27295959</v>
          </cell>
          <cell r="T7">
            <v>27295909</v>
          </cell>
          <cell r="U7">
            <v>27295909</v>
          </cell>
          <cell r="V7">
            <v>27295869</v>
          </cell>
          <cell r="W7">
            <v>27295769</v>
          </cell>
          <cell r="X7">
            <v>27295739</v>
          </cell>
          <cell r="Y7">
            <v>27295719</v>
          </cell>
          <cell r="Z7">
            <v>27295669</v>
          </cell>
          <cell r="AA7">
            <v>27295669</v>
          </cell>
          <cell r="AB7">
            <v>27295659</v>
          </cell>
          <cell r="AC7">
            <v>27295639</v>
          </cell>
          <cell r="AD7">
            <v>27295639</v>
          </cell>
          <cell r="AE7">
            <v>27295619</v>
          </cell>
          <cell r="AF7">
            <v>27294609</v>
          </cell>
          <cell r="AG7">
            <v>27294599</v>
          </cell>
          <cell r="AH7">
            <v>27294709</v>
          </cell>
          <cell r="AI7">
            <v>27294749</v>
          </cell>
          <cell r="AJ7">
            <v>27291039</v>
          </cell>
          <cell r="AK7">
            <v>27286189</v>
          </cell>
          <cell r="AL7">
            <v>27283189</v>
          </cell>
          <cell r="AM7">
            <v>27282839</v>
          </cell>
          <cell r="AN7">
            <v>27352179</v>
          </cell>
          <cell r="AO7">
            <v>27354669</v>
          </cell>
          <cell r="AP7">
            <v>27361439</v>
          </cell>
          <cell r="AQ7">
            <v>27386479</v>
          </cell>
          <cell r="AR7">
            <v>27385039</v>
          </cell>
          <cell r="AS7">
            <v>27386279</v>
          </cell>
          <cell r="AT7">
            <v>27386509</v>
          </cell>
          <cell r="AU7">
            <v>27384829</v>
          </cell>
          <cell r="AV7">
            <v>27386789</v>
          </cell>
          <cell r="AW7">
            <v>27380449</v>
          </cell>
          <cell r="AX7">
            <v>27380139</v>
          </cell>
          <cell r="AY7">
            <v>27379879</v>
          </cell>
          <cell r="AZ7">
            <v>27380709</v>
          </cell>
          <cell r="BA7">
            <v>27380709</v>
          </cell>
        </row>
        <row r="8">
          <cell r="A8" t="str">
            <v>Europe &amp; Central Asia (developing only)</v>
          </cell>
          <cell r="B8" t="str">
            <v>ECA</v>
          </cell>
          <cell r="D8">
            <v>22764077</v>
          </cell>
          <cell r="E8">
            <v>22764077</v>
          </cell>
          <cell r="F8">
            <v>22764077</v>
          </cell>
          <cell r="G8">
            <v>22764077</v>
          </cell>
          <cell r="H8">
            <v>22764077</v>
          </cell>
          <cell r="I8">
            <v>22764077</v>
          </cell>
          <cell r="J8">
            <v>22764077</v>
          </cell>
          <cell r="K8">
            <v>22764077</v>
          </cell>
          <cell r="L8">
            <v>22764077</v>
          </cell>
          <cell r="M8">
            <v>22764077</v>
          </cell>
          <cell r="N8">
            <v>22764077</v>
          </cell>
          <cell r="O8">
            <v>22764077</v>
          </cell>
          <cell r="P8">
            <v>22764077</v>
          </cell>
          <cell r="Q8">
            <v>22764077</v>
          </cell>
          <cell r="R8">
            <v>22764077</v>
          </cell>
          <cell r="S8">
            <v>22764077</v>
          </cell>
          <cell r="T8">
            <v>22764077</v>
          </cell>
          <cell r="U8">
            <v>22764077</v>
          </cell>
          <cell r="V8">
            <v>22764077</v>
          </cell>
          <cell r="W8">
            <v>22764077</v>
          </cell>
          <cell r="X8">
            <v>22764077</v>
          </cell>
          <cell r="Y8">
            <v>22764077</v>
          </cell>
          <cell r="Z8">
            <v>22764077</v>
          </cell>
          <cell r="AA8">
            <v>22764077</v>
          </cell>
          <cell r="AB8">
            <v>22764077</v>
          </cell>
          <cell r="AC8">
            <v>22764077</v>
          </cell>
          <cell r="AD8">
            <v>22764077</v>
          </cell>
          <cell r="AE8">
            <v>22764077</v>
          </cell>
          <cell r="AF8">
            <v>22763087</v>
          </cell>
          <cell r="AG8">
            <v>22763087</v>
          </cell>
          <cell r="AH8">
            <v>22763197</v>
          </cell>
          <cell r="AI8">
            <v>22763197</v>
          </cell>
          <cell r="AJ8">
            <v>22759507</v>
          </cell>
          <cell r="AK8">
            <v>22754697</v>
          </cell>
          <cell r="AL8">
            <v>22751717</v>
          </cell>
          <cell r="AM8">
            <v>22751327</v>
          </cell>
          <cell r="AN8">
            <v>22752017</v>
          </cell>
          <cell r="AO8">
            <v>22754597</v>
          </cell>
          <cell r="AP8">
            <v>22761417</v>
          </cell>
          <cell r="AQ8">
            <v>22754237</v>
          </cell>
          <cell r="AR8">
            <v>22753337</v>
          </cell>
          <cell r="AS8">
            <v>22752157</v>
          </cell>
          <cell r="AT8">
            <v>22752277</v>
          </cell>
          <cell r="AU8">
            <v>22752577</v>
          </cell>
          <cell r="AV8">
            <v>22752657</v>
          </cell>
          <cell r="AW8">
            <v>22749017</v>
          </cell>
          <cell r="AX8">
            <v>22748667</v>
          </cell>
          <cell r="AY8">
            <v>22747787</v>
          </cell>
          <cell r="AZ8">
            <v>22747797</v>
          </cell>
          <cell r="BA8">
            <v>22747797</v>
          </cell>
        </row>
        <row r="9">
          <cell r="A9" t="str">
            <v>European Union</v>
          </cell>
          <cell r="B9" t="str">
            <v>EUU</v>
          </cell>
          <cell r="D9">
            <v>4153440</v>
          </cell>
          <cell r="E9">
            <v>4153420</v>
          </cell>
          <cell r="F9">
            <v>4153430</v>
          </cell>
          <cell r="G9">
            <v>4153430</v>
          </cell>
          <cell r="H9">
            <v>4153420</v>
          </cell>
          <cell r="I9">
            <v>4153410</v>
          </cell>
          <cell r="J9">
            <v>4153400</v>
          </cell>
          <cell r="K9">
            <v>4153390</v>
          </cell>
          <cell r="L9">
            <v>4153390</v>
          </cell>
          <cell r="M9">
            <v>4153380</v>
          </cell>
          <cell r="N9">
            <v>4153370</v>
          </cell>
          <cell r="O9">
            <v>4153370</v>
          </cell>
          <cell r="P9">
            <v>4153350</v>
          </cell>
          <cell r="Q9">
            <v>4153280</v>
          </cell>
          <cell r="R9">
            <v>4153130</v>
          </cell>
          <cell r="S9">
            <v>4153060</v>
          </cell>
          <cell r="T9">
            <v>4153010</v>
          </cell>
          <cell r="U9">
            <v>4153010</v>
          </cell>
          <cell r="V9">
            <v>4152970</v>
          </cell>
          <cell r="W9">
            <v>4152870</v>
          </cell>
          <cell r="X9">
            <v>4152840</v>
          </cell>
          <cell r="Y9">
            <v>4152820</v>
          </cell>
          <cell r="Z9">
            <v>4152770</v>
          </cell>
          <cell r="AA9">
            <v>4152770</v>
          </cell>
          <cell r="AB9">
            <v>4152760</v>
          </cell>
          <cell r="AC9">
            <v>4152740</v>
          </cell>
          <cell r="AD9">
            <v>4152740</v>
          </cell>
          <cell r="AE9">
            <v>4152720</v>
          </cell>
          <cell r="AF9">
            <v>4151710</v>
          </cell>
          <cell r="AG9">
            <v>4151700</v>
          </cell>
          <cell r="AH9">
            <v>4151810</v>
          </cell>
          <cell r="AI9">
            <v>4151850</v>
          </cell>
          <cell r="AJ9">
            <v>4151830</v>
          </cell>
          <cell r="AK9">
            <v>4151840</v>
          </cell>
          <cell r="AL9">
            <v>4151800</v>
          </cell>
          <cell r="AM9">
            <v>4151800</v>
          </cell>
          <cell r="AN9">
            <v>4151710</v>
          </cell>
          <cell r="AO9">
            <v>4151750</v>
          </cell>
          <cell r="AP9">
            <v>4151710</v>
          </cell>
          <cell r="AQ9">
            <v>4184040</v>
          </cell>
          <cell r="AR9">
            <v>4183500</v>
          </cell>
          <cell r="AS9">
            <v>4184250</v>
          </cell>
          <cell r="AT9">
            <v>4184410</v>
          </cell>
          <cell r="AU9">
            <v>4182420</v>
          </cell>
          <cell r="AV9">
            <v>4184160</v>
          </cell>
          <cell r="AW9">
            <v>4181450</v>
          </cell>
          <cell r="AX9">
            <v>4181380</v>
          </cell>
          <cell r="AY9">
            <v>4180810</v>
          </cell>
          <cell r="AZ9">
            <v>4181730</v>
          </cell>
          <cell r="BA9">
            <v>4181730</v>
          </cell>
        </row>
        <row r="10">
          <cell r="A10" t="str">
            <v>Heavily indebted poor countries (HIPC)</v>
          </cell>
          <cell r="B10" t="str">
            <v>HPC</v>
          </cell>
          <cell r="D10">
            <v>19852030</v>
          </cell>
          <cell r="E10">
            <v>19852030</v>
          </cell>
          <cell r="F10">
            <v>19852030</v>
          </cell>
          <cell r="G10">
            <v>19852030</v>
          </cell>
          <cell r="H10">
            <v>19852030</v>
          </cell>
          <cell r="I10">
            <v>19852030</v>
          </cell>
          <cell r="J10">
            <v>19852030</v>
          </cell>
          <cell r="K10">
            <v>19852030</v>
          </cell>
          <cell r="L10">
            <v>19852030</v>
          </cell>
          <cell r="M10">
            <v>19852030</v>
          </cell>
          <cell r="N10">
            <v>19852030</v>
          </cell>
          <cell r="O10">
            <v>19852030</v>
          </cell>
          <cell r="P10">
            <v>19852030</v>
          </cell>
          <cell r="Q10">
            <v>19851630</v>
          </cell>
          <cell r="R10">
            <v>19851370</v>
          </cell>
          <cell r="S10">
            <v>19851370</v>
          </cell>
          <cell r="T10">
            <v>19851370</v>
          </cell>
          <cell r="U10">
            <v>19851370</v>
          </cell>
          <cell r="V10">
            <v>19851370</v>
          </cell>
          <cell r="W10">
            <v>19851370</v>
          </cell>
          <cell r="X10">
            <v>19851370</v>
          </cell>
          <cell r="Y10">
            <v>19851370</v>
          </cell>
          <cell r="Z10">
            <v>19851370</v>
          </cell>
          <cell r="AA10">
            <v>19851370</v>
          </cell>
          <cell r="AB10">
            <v>19851370</v>
          </cell>
          <cell r="AC10">
            <v>19851370</v>
          </cell>
          <cell r="AD10">
            <v>19851370</v>
          </cell>
          <cell r="AE10">
            <v>19851370</v>
          </cell>
          <cell r="AF10">
            <v>19851370</v>
          </cell>
          <cell r="AG10">
            <v>19851370</v>
          </cell>
          <cell r="AH10">
            <v>19851370</v>
          </cell>
          <cell r="AI10">
            <v>19851370</v>
          </cell>
          <cell r="AJ10">
            <v>19750370</v>
          </cell>
          <cell r="AK10">
            <v>19750370</v>
          </cell>
          <cell r="AL10">
            <v>19750370</v>
          </cell>
          <cell r="AM10">
            <v>19750370</v>
          </cell>
          <cell r="AN10">
            <v>19750370</v>
          </cell>
          <cell r="AO10">
            <v>19750370</v>
          </cell>
          <cell r="AP10">
            <v>19750370</v>
          </cell>
          <cell r="AQ10">
            <v>19750370</v>
          </cell>
          <cell r="AR10">
            <v>19750370</v>
          </cell>
          <cell r="AS10">
            <v>19750370</v>
          </cell>
          <cell r="AT10">
            <v>19750370</v>
          </cell>
          <cell r="AU10">
            <v>19750370</v>
          </cell>
          <cell r="AV10">
            <v>19750370</v>
          </cell>
          <cell r="AW10">
            <v>19750370</v>
          </cell>
          <cell r="AX10">
            <v>19750370</v>
          </cell>
          <cell r="AY10">
            <v>19750370</v>
          </cell>
          <cell r="AZ10">
            <v>19750370</v>
          </cell>
          <cell r="BA10">
            <v>19750370</v>
          </cell>
        </row>
        <row r="11">
          <cell r="A11" t="str">
            <v>High income</v>
          </cell>
          <cell r="B11" t="str">
            <v>HIC</v>
          </cell>
          <cell r="D11">
            <v>33906982</v>
          </cell>
          <cell r="E11">
            <v>33906962</v>
          </cell>
          <cell r="F11">
            <v>33906972</v>
          </cell>
          <cell r="G11">
            <v>33906972</v>
          </cell>
          <cell r="H11">
            <v>33906962</v>
          </cell>
          <cell r="I11">
            <v>33906952</v>
          </cell>
          <cell r="J11">
            <v>33906942</v>
          </cell>
          <cell r="K11">
            <v>33906932</v>
          </cell>
          <cell r="L11">
            <v>33906932</v>
          </cell>
          <cell r="M11">
            <v>33906922</v>
          </cell>
          <cell r="N11">
            <v>33906912</v>
          </cell>
          <cell r="O11">
            <v>33906812</v>
          </cell>
          <cell r="P11">
            <v>33906792</v>
          </cell>
          <cell r="Q11">
            <v>33906722</v>
          </cell>
          <cell r="R11">
            <v>33906472</v>
          </cell>
          <cell r="S11">
            <v>33906402</v>
          </cell>
          <cell r="T11">
            <v>33906252</v>
          </cell>
          <cell r="U11">
            <v>33906252</v>
          </cell>
          <cell r="V11">
            <v>33906212</v>
          </cell>
          <cell r="W11">
            <v>33905922</v>
          </cell>
          <cell r="X11">
            <v>33905992</v>
          </cell>
          <cell r="Y11">
            <v>33905772</v>
          </cell>
          <cell r="Z11">
            <v>33905722</v>
          </cell>
          <cell r="AA11">
            <v>33904222</v>
          </cell>
          <cell r="AB11">
            <v>33904112</v>
          </cell>
          <cell r="AC11">
            <v>33904192</v>
          </cell>
          <cell r="AD11">
            <v>33904092</v>
          </cell>
          <cell r="AE11">
            <v>33904072</v>
          </cell>
          <cell r="AF11">
            <v>33904052</v>
          </cell>
          <cell r="AG11">
            <v>33904042</v>
          </cell>
          <cell r="AH11">
            <v>33904042</v>
          </cell>
          <cell r="AI11">
            <v>33904102</v>
          </cell>
          <cell r="AJ11">
            <v>33904082</v>
          </cell>
          <cell r="AK11">
            <v>33904042</v>
          </cell>
          <cell r="AL11">
            <v>33904482</v>
          </cell>
          <cell r="AM11">
            <v>33904422</v>
          </cell>
          <cell r="AN11">
            <v>33973072</v>
          </cell>
          <cell r="AO11">
            <v>33972982</v>
          </cell>
          <cell r="AP11">
            <v>33972932</v>
          </cell>
          <cell r="AQ11">
            <v>34008112</v>
          </cell>
          <cell r="AR11">
            <v>34005582</v>
          </cell>
          <cell r="AS11">
            <v>34008052</v>
          </cell>
          <cell r="AT11">
            <v>34008192</v>
          </cell>
          <cell r="AU11">
            <v>34006242</v>
          </cell>
          <cell r="AV11">
            <v>34008162</v>
          </cell>
          <cell r="AW11">
            <v>34005502</v>
          </cell>
          <cell r="AX11">
            <v>34005592</v>
          </cell>
          <cell r="AY11">
            <v>33991842</v>
          </cell>
          <cell r="AZ11">
            <v>33992732</v>
          </cell>
          <cell r="BA11">
            <v>33992732</v>
          </cell>
        </row>
        <row r="12">
          <cell r="A12" t="str">
            <v>High income: nonOECD</v>
          </cell>
          <cell r="B12" t="str">
            <v>NOC</v>
          </cell>
          <cell r="D12">
            <v>3099262</v>
          </cell>
          <cell r="E12">
            <v>3099262</v>
          </cell>
          <cell r="F12">
            <v>3099262</v>
          </cell>
          <cell r="G12">
            <v>3099262</v>
          </cell>
          <cell r="H12">
            <v>3099262</v>
          </cell>
          <cell r="I12">
            <v>3099262</v>
          </cell>
          <cell r="J12">
            <v>3099262</v>
          </cell>
          <cell r="K12">
            <v>3099262</v>
          </cell>
          <cell r="L12">
            <v>3099262</v>
          </cell>
          <cell r="M12">
            <v>3099262</v>
          </cell>
          <cell r="N12">
            <v>3099262</v>
          </cell>
          <cell r="O12">
            <v>3099262</v>
          </cell>
          <cell r="P12">
            <v>3099262</v>
          </cell>
          <cell r="Q12">
            <v>3099262</v>
          </cell>
          <cell r="R12">
            <v>3099262</v>
          </cell>
          <cell r="S12">
            <v>3099262</v>
          </cell>
          <cell r="T12">
            <v>3099262</v>
          </cell>
          <cell r="U12">
            <v>3099262</v>
          </cell>
          <cell r="V12">
            <v>3099262</v>
          </cell>
          <cell r="W12">
            <v>3099172</v>
          </cell>
          <cell r="X12">
            <v>3099172</v>
          </cell>
          <cell r="Y12">
            <v>3099172</v>
          </cell>
          <cell r="Z12">
            <v>3099172</v>
          </cell>
          <cell r="AA12">
            <v>3099172</v>
          </cell>
          <cell r="AB12">
            <v>3099172</v>
          </cell>
          <cell r="AC12">
            <v>3099172</v>
          </cell>
          <cell r="AD12">
            <v>3099172</v>
          </cell>
          <cell r="AE12">
            <v>3099172</v>
          </cell>
          <cell r="AF12">
            <v>3099172</v>
          </cell>
          <cell r="AG12">
            <v>3099172</v>
          </cell>
          <cell r="AH12">
            <v>3099172</v>
          </cell>
          <cell r="AI12">
            <v>3099192</v>
          </cell>
          <cell r="AJ12">
            <v>3099192</v>
          </cell>
          <cell r="AK12">
            <v>3099192</v>
          </cell>
          <cell r="AL12">
            <v>3099652</v>
          </cell>
          <cell r="AM12">
            <v>3099722</v>
          </cell>
          <cell r="AN12">
            <v>3168472</v>
          </cell>
          <cell r="AO12">
            <v>3168402</v>
          </cell>
          <cell r="AP12">
            <v>3168402</v>
          </cell>
          <cell r="AQ12">
            <v>3168402</v>
          </cell>
          <cell r="AR12">
            <v>3168402</v>
          </cell>
          <cell r="AS12">
            <v>3168402</v>
          </cell>
          <cell r="AT12">
            <v>3168422</v>
          </cell>
          <cell r="AU12">
            <v>3168482</v>
          </cell>
          <cell r="AV12">
            <v>3168492</v>
          </cell>
          <cell r="AW12">
            <v>3168502</v>
          </cell>
          <cell r="AX12">
            <v>3168512</v>
          </cell>
          <cell r="AY12">
            <v>3168532</v>
          </cell>
          <cell r="AZ12">
            <v>3168532</v>
          </cell>
          <cell r="BA12">
            <v>3168532</v>
          </cell>
        </row>
        <row r="13">
          <cell r="A13" t="str">
            <v>High income: OECD</v>
          </cell>
          <cell r="B13" t="str">
            <v>OEC</v>
          </cell>
          <cell r="D13">
            <v>30807720</v>
          </cell>
          <cell r="E13">
            <v>30807700</v>
          </cell>
          <cell r="F13">
            <v>30807710</v>
          </cell>
          <cell r="G13">
            <v>30807710</v>
          </cell>
          <cell r="H13">
            <v>30807700</v>
          </cell>
          <cell r="I13">
            <v>30807690</v>
          </cell>
          <cell r="J13">
            <v>30807680</v>
          </cell>
          <cell r="K13">
            <v>30807670</v>
          </cell>
          <cell r="L13">
            <v>30807670</v>
          </cell>
          <cell r="M13">
            <v>30807660</v>
          </cell>
          <cell r="N13">
            <v>30807650</v>
          </cell>
          <cell r="O13">
            <v>30807550</v>
          </cell>
          <cell r="P13">
            <v>30807530</v>
          </cell>
          <cell r="Q13">
            <v>30807460</v>
          </cell>
          <cell r="R13">
            <v>30807210</v>
          </cell>
          <cell r="S13">
            <v>30807140</v>
          </cell>
          <cell r="T13">
            <v>30806990</v>
          </cell>
          <cell r="U13">
            <v>30806990</v>
          </cell>
          <cell r="V13">
            <v>30806950</v>
          </cell>
          <cell r="W13">
            <v>30806750</v>
          </cell>
          <cell r="X13">
            <v>30806820</v>
          </cell>
          <cell r="Y13">
            <v>30806600</v>
          </cell>
          <cell r="Z13">
            <v>30806550</v>
          </cell>
          <cell r="AA13">
            <v>30805050</v>
          </cell>
          <cell r="AB13">
            <v>30804940</v>
          </cell>
          <cell r="AC13">
            <v>30805020</v>
          </cell>
          <cell r="AD13">
            <v>30804920</v>
          </cell>
          <cell r="AE13">
            <v>30804900</v>
          </cell>
          <cell r="AF13">
            <v>30804880</v>
          </cell>
          <cell r="AG13">
            <v>30804870</v>
          </cell>
          <cell r="AH13">
            <v>30804870</v>
          </cell>
          <cell r="AI13">
            <v>30804910</v>
          </cell>
          <cell r="AJ13">
            <v>30804890</v>
          </cell>
          <cell r="AK13">
            <v>30804850</v>
          </cell>
          <cell r="AL13">
            <v>30804830</v>
          </cell>
          <cell r="AM13">
            <v>30804700</v>
          </cell>
          <cell r="AN13">
            <v>30804600</v>
          </cell>
          <cell r="AO13">
            <v>30804580</v>
          </cell>
          <cell r="AP13">
            <v>30804530</v>
          </cell>
          <cell r="AQ13">
            <v>30839710</v>
          </cell>
          <cell r="AR13">
            <v>30837180</v>
          </cell>
          <cell r="AS13">
            <v>30839650</v>
          </cell>
          <cell r="AT13">
            <v>30839770</v>
          </cell>
          <cell r="AU13">
            <v>30837760</v>
          </cell>
          <cell r="AV13">
            <v>30839670</v>
          </cell>
          <cell r="AW13">
            <v>30837000</v>
          </cell>
          <cell r="AX13">
            <v>30837080</v>
          </cell>
          <cell r="AY13">
            <v>30823310</v>
          </cell>
          <cell r="AZ13">
            <v>30824200</v>
          </cell>
          <cell r="BA13">
            <v>30824200</v>
          </cell>
        </row>
        <row r="14">
          <cell r="A14" t="str">
            <v>Latin America &amp; Caribbean (all income levels)</v>
          </cell>
          <cell r="B14" t="str">
            <v>LCN</v>
          </cell>
          <cell r="D14">
            <v>20171910</v>
          </cell>
          <cell r="E14">
            <v>20171910</v>
          </cell>
          <cell r="F14">
            <v>20171910</v>
          </cell>
          <cell r="G14">
            <v>20171910</v>
          </cell>
          <cell r="H14">
            <v>20171910</v>
          </cell>
          <cell r="I14">
            <v>20171910</v>
          </cell>
          <cell r="J14">
            <v>20171910</v>
          </cell>
          <cell r="K14">
            <v>20171910</v>
          </cell>
          <cell r="L14">
            <v>20171910</v>
          </cell>
          <cell r="M14">
            <v>20171910</v>
          </cell>
          <cell r="N14">
            <v>20171910</v>
          </cell>
          <cell r="O14">
            <v>20171910</v>
          </cell>
          <cell r="P14">
            <v>20171910</v>
          </cell>
          <cell r="Q14">
            <v>20171910</v>
          </cell>
          <cell r="R14">
            <v>20172050</v>
          </cell>
          <cell r="S14">
            <v>20171920</v>
          </cell>
          <cell r="T14">
            <v>20171920</v>
          </cell>
          <cell r="U14">
            <v>20171920</v>
          </cell>
          <cell r="V14">
            <v>20171920</v>
          </cell>
          <cell r="W14">
            <v>20171830</v>
          </cell>
          <cell r="X14">
            <v>20171830</v>
          </cell>
          <cell r="Y14">
            <v>20171830</v>
          </cell>
          <cell r="Z14">
            <v>20171830</v>
          </cell>
          <cell r="AA14">
            <v>20171830</v>
          </cell>
          <cell r="AB14">
            <v>20171830</v>
          </cell>
          <cell r="AC14">
            <v>20171830</v>
          </cell>
          <cell r="AD14">
            <v>20171830</v>
          </cell>
          <cell r="AE14">
            <v>20171830</v>
          </cell>
          <cell r="AF14">
            <v>20171830</v>
          </cell>
          <cell r="AG14">
            <v>20171830</v>
          </cell>
          <cell r="AH14">
            <v>20171830</v>
          </cell>
          <cell r="AI14">
            <v>20171830</v>
          </cell>
          <cell r="AJ14">
            <v>20171830</v>
          </cell>
          <cell r="AK14">
            <v>20171830</v>
          </cell>
          <cell r="AL14">
            <v>20171830</v>
          </cell>
          <cell r="AM14">
            <v>20171830</v>
          </cell>
          <cell r="AN14">
            <v>20171830</v>
          </cell>
          <cell r="AO14">
            <v>20143350</v>
          </cell>
          <cell r="AP14">
            <v>20143350</v>
          </cell>
          <cell r="AQ14">
            <v>20143350</v>
          </cell>
          <cell r="AR14">
            <v>20143350</v>
          </cell>
          <cell r="AS14">
            <v>20142340</v>
          </cell>
          <cell r="AT14">
            <v>20142350</v>
          </cell>
          <cell r="AU14">
            <v>20142360</v>
          </cell>
          <cell r="AV14">
            <v>20142390</v>
          </cell>
          <cell r="AW14">
            <v>20142380</v>
          </cell>
          <cell r="AX14">
            <v>20142390</v>
          </cell>
          <cell r="AY14">
            <v>20142390</v>
          </cell>
          <cell r="AZ14">
            <v>20142390</v>
          </cell>
          <cell r="BA14">
            <v>20142390</v>
          </cell>
        </row>
        <row r="15">
          <cell r="A15" t="str">
            <v>Latin America &amp; Caribbean (developing only)</v>
          </cell>
          <cell r="B15" t="str">
            <v>LAC</v>
          </cell>
          <cell r="D15">
            <v>20145400</v>
          </cell>
          <cell r="E15">
            <v>20145400</v>
          </cell>
          <cell r="F15">
            <v>20145400</v>
          </cell>
          <cell r="G15">
            <v>20145400</v>
          </cell>
          <cell r="H15">
            <v>20145400</v>
          </cell>
          <cell r="I15">
            <v>20145400</v>
          </cell>
          <cell r="J15">
            <v>20145400</v>
          </cell>
          <cell r="K15">
            <v>20145400</v>
          </cell>
          <cell r="L15">
            <v>20145400</v>
          </cell>
          <cell r="M15">
            <v>20145400</v>
          </cell>
          <cell r="N15">
            <v>20145400</v>
          </cell>
          <cell r="O15">
            <v>20145400</v>
          </cell>
          <cell r="P15">
            <v>20145400</v>
          </cell>
          <cell r="Q15">
            <v>20145400</v>
          </cell>
          <cell r="R15">
            <v>20145540</v>
          </cell>
          <cell r="S15">
            <v>20145410</v>
          </cell>
          <cell r="T15">
            <v>20145410</v>
          </cell>
          <cell r="U15">
            <v>20145410</v>
          </cell>
          <cell r="V15">
            <v>20145410</v>
          </cell>
          <cell r="W15">
            <v>20145410</v>
          </cell>
          <cell r="X15">
            <v>20145410</v>
          </cell>
          <cell r="Y15">
            <v>20145410</v>
          </cell>
          <cell r="Z15">
            <v>20145410</v>
          </cell>
          <cell r="AA15">
            <v>20145410</v>
          </cell>
          <cell r="AB15">
            <v>20145410</v>
          </cell>
          <cell r="AC15">
            <v>20145410</v>
          </cell>
          <cell r="AD15">
            <v>20145410</v>
          </cell>
          <cell r="AE15">
            <v>20145410</v>
          </cell>
          <cell r="AF15">
            <v>20145410</v>
          </cell>
          <cell r="AG15">
            <v>20145410</v>
          </cell>
          <cell r="AH15">
            <v>20145410</v>
          </cell>
          <cell r="AI15">
            <v>20145410</v>
          </cell>
          <cell r="AJ15">
            <v>20145410</v>
          </cell>
          <cell r="AK15">
            <v>20145410</v>
          </cell>
          <cell r="AL15">
            <v>20145410</v>
          </cell>
          <cell r="AM15">
            <v>20145410</v>
          </cell>
          <cell r="AN15">
            <v>20145410</v>
          </cell>
          <cell r="AO15">
            <v>20116930</v>
          </cell>
          <cell r="AP15">
            <v>20116930</v>
          </cell>
          <cell r="AQ15">
            <v>20116930</v>
          </cell>
          <cell r="AR15">
            <v>20116930</v>
          </cell>
          <cell r="AS15">
            <v>20115920</v>
          </cell>
          <cell r="AT15">
            <v>20115930</v>
          </cell>
          <cell r="AU15">
            <v>20115940</v>
          </cell>
          <cell r="AV15">
            <v>20115970</v>
          </cell>
          <cell r="AW15">
            <v>20115960</v>
          </cell>
          <cell r="AX15">
            <v>20115970</v>
          </cell>
          <cell r="AY15">
            <v>20115970</v>
          </cell>
          <cell r="AZ15">
            <v>20115970</v>
          </cell>
          <cell r="BA15">
            <v>20115970</v>
          </cell>
        </row>
        <row r="16">
          <cell r="A16" t="str">
            <v>Least developed countries: UN classification</v>
          </cell>
          <cell r="B16" t="str">
            <v>LDC</v>
          </cell>
          <cell r="D16">
            <v>20276050</v>
          </cell>
          <cell r="E16">
            <v>20276050</v>
          </cell>
          <cell r="F16">
            <v>20276050</v>
          </cell>
          <cell r="G16">
            <v>20276050</v>
          </cell>
          <cell r="H16">
            <v>20276050</v>
          </cell>
          <cell r="I16">
            <v>20276050</v>
          </cell>
          <cell r="J16">
            <v>20276050</v>
          </cell>
          <cell r="K16">
            <v>20276050</v>
          </cell>
          <cell r="L16">
            <v>20276050</v>
          </cell>
          <cell r="M16">
            <v>20276050</v>
          </cell>
          <cell r="N16">
            <v>20276050</v>
          </cell>
          <cell r="O16">
            <v>20276050</v>
          </cell>
          <cell r="P16">
            <v>20276050</v>
          </cell>
          <cell r="Q16">
            <v>20275650</v>
          </cell>
          <cell r="R16">
            <v>20275250</v>
          </cell>
          <cell r="S16">
            <v>20275250</v>
          </cell>
          <cell r="T16">
            <v>20275250</v>
          </cell>
          <cell r="U16">
            <v>20275250</v>
          </cell>
          <cell r="V16">
            <v>20275250</v>
          </cell>
          <cell r="W16">
            <v>20275250</v>
          </cell>
          <cell r="X16">
            <v>20275250</v>
          </cell>
          <cell r="Y16">
            <v>20275250</v>
          </cell>
          <cell r="Z16">
            <v>20275250</v>
          </cell>
          <cell r="AA16">
            <v>20275250</v>
          </cell>
          <cell r="AB16">
            <v>20275250</v>
          </cell>
          <cell r="AC16">
            <v>20275250</v>
          </cell>
          <cell r="AD16">
            <v>20275250</v>
          </cell>
          <cell r="AE16">
            <v>20275250</v>
          </cell>
          <cell r="AF16">
            <v>20275250</v>
          </cell>
          <cell r="AG16">
            <v>20275250</v>
          </cell>
          <cell r="AH16">
            <v>20275250</v>
          </cell>
          <cell r="AI16">
            <v>20275250</v>
          </cell>
          <cell r="AJ16">
            <v>20174250</v>
          </cell>
          <cell r="AK16">
            <v>20167320</v>
          </cell>
          <cell r="AL16">
            <v>20167320</v>
          </cell>
          <cell r="AM16">
            <v>20167320</v>
          </cell>
          <cell r="AN16">
            <v>20167320</v>
          </cell>
          <cell r="AO16">
            <v>20167320</v>
          </cell>
          <cell r="AP16">
            <v>20167320</v>
          </cell>
          <cell r="AQ16">
            <v>20167670</v>
          </cell>
          <cell r="AR16">
            <v>20167670</v>
          </cell>
          <cell r="AS16">
            <v>20167670</v>
          </cell>
          <cell r="AT16">
            <v>20167670</v>
          </cell>
          <cell r="AU16">
            <v>20165870</v>
          </cell>
          <cell r="AV16">
            <v>20165810</v>
          </cell>
          <cell r="AW16">
            <v>20165920</v>
          </cell>
          <cell r="AX16">
            <v>20165970</v>
          </cell>
          <cell r="AY16">
            <v>20165970</v>
          </cell>
          <cell r="AZ16">
            <v>20165970</v>
          </cell>
          <cell r="BA16">
            <v>20165970</v>
          </cell>
        </row>
        <row r="17">
          <cell r="A17" t="str">
            <v>Low &amp; middle income</v>
          </cell>
          <cell r="B17" t="str">
            <v>LMY</v>
          </cell>
          <cell r="D17">
            <v>95890937</v>
          </cell>
          <cell r="E17">
            <v>95890937</v>
          </cell>
          <cell r="F17">
            <v>95890937</v>
          </cell>
          <cell r="G17">
            <v>95890937</v>
          </cell>
          <cell r="H17">
            <v>95890937</v>
          </cell>
          <cell r="I17">
            <v>95890937</v>
          </cell>
          <cell r="J17">
            <v>95890937</v>
          </cell>
          <cell r="K17">
            <v>95890937</v>
          </cell>
          <cell r="L17">
            <v>95890937</v>
          </cell>
          <cell r="M17">
            <v>95890937</v>
          </cell>
          <cell r="N17">
            <v>95890937</v>
          </cell>
          <cell r="O17">
            <v>95890937</v>
          </cell>
          <cell r="P17">
            <v>95890867</v>
          </cell>
          <cell r="Q17">
            <v>95890427</v>
          </cell>
          <cell r="R17">
            <v>95890137</v>
          </cell>
          <cell r="S17">
            <v>95890007</v>
          </cell>
          <cell r="T17">
            <v>95889997</v>
          </cell>
          <cell r="U17">
            <v>95889997</v>
          </cell>
          <cell r="V17">
            <v>95889997</v>
          </cell>
          <cell r="W17">
            <v>95889997</v>
          </cell>
          <cell r="X17">
            <v>95889997</v>
          </cell>
          <cell r="Y17">
            <v>95889987</v>
          </cell>
          <cell r="Z17">
            <v>95889987</v>
          </cell>
          <cell r="AA17">
            <v>95889987</v>
          </cell>
          <cell r="AB17">
            <v>95889987</v>
          </cell>
          <cell r="AC17">
            <v>95889987</v>
          </cell>
          <cell r="AD17">
            <v>95889987</v>
          </cell>
          <cell r="AE17">
            <v>95889987</v>
          </cell>
          <cell r="AF17">
            <v>95888997</v>
          </cell>
          <cell r="AG17">
            <v>95888997</v>
          </cell>
          <cell r="AH17">
            <v>95889107</v>
          </cell>
          <cell r="AI17">
            <v>95889107</v>
          </cell>
          <cell r="AJ17">
            <v>95784417</v>
          </cell>
          <cell r="AK17">
            <v>95772677</v>
          </cell>
          <cell r="AL17">
            <v>95770397</v>
          </cell>
          <cell r="AM17">
            <v>95770007</v>
          </cell>
          <cell r="AN17">
            <v>95770697</v>
          </cell>
          <cell r="AO17">
            <v>95744797</v>
          </cell>
          <cell r="AP17">
            <v>95751617</v>
          </cell>
          <cell r="AQ17">
            <v>95730357</v>
          </cell>
          <cell r="AR17">
            <v>95729487</v>
          </cell>
          <cell r="AS17">
            <v>95726757</v>
          </cell>
          <cell r="AT17">
            <v>95726217</v>
          </cell>
          <cell r="AU17">
            <v>95724707</v>
          </cell>
          <cell r="AV17">
            <v>95724757</v>
          </cell>
          <cell r="AW17">
            <v>95721277</v>
          </cell>
          <cell r="AX17">
            <v>95720997</v>
          </cell>
          <cell r="AY17">
            <v>95720117</v>
          </cell>
          <cell r="AZ17">
            <v>95717607</v>
          </cell>
          <cell r="BA17">
            <v>95717607</v>
          </cell>
        </row>
        <row r="18">
          <cell r="A18" t="str">
            <v>Low income</v>
          </cell>
          <cell r="B18" t="str">
            <v>LIC</v>
          </cell>
          <cell r="D18">
            <v>16178550</v>
          </cell>
          <cell r="E18">
            <v>16178550</v>
          </cell>
          <cell r="F18">
            <v>16178550</v>
          </cell>
          <cell r="G18">
            <v>16178550</v>
          </cell>
          <cell r="H18">
            <v>16178550</v>
          </cell>
          <cell r="I18">
            <v>16178550</v>
          </cell>
          <cell r="J18">
            <v>16178550</v>
          </cell>
          <cell r="K18">
            <v>16178550</v>
          </cell>
          <cell r="L18">
            <v>16178550</v>
          </cell>
          <cell r="M18">
            <v>16178550</v>
          </cell>
          <cell r="N18">
            <v>16178550</v>
          </cell>
          <cell r="O18">
            <v>16178550</v>
          </cell>
          <cell r="P18">
            <v>16178550</v>
          </cell>
          <cell r="Q18">
            <v>16178150</v>
          </cell>
          <cell r="R18">
            <v>16177750</v>
          </cell>
          <cell r="S18">
            <v>16177750</v>
          </cell>
          <cell r="T18">
            <v>16177750</v>
          </cell>
          <cell r="U18">
            <v>16177750</v>
          </cell>
          <cell r="V18">
            <v>16177750</v>
          </cell>
          <cell r="W18">
            <v>16177750</v>
          </cell>
          <cell r="X18">
            <v>16177750</v>
          </cell>
          <cell r="Y18">
            <v>16177750</v>
          </cell>
          <cell r="Z18">
            <v>16177750</v>
          </cell>
          <cell r="AA18">
            <v>16177750</v>
          </cell>
          <cell r="AB18">
            <v>16177750</v>
          </cell>
          <cell r="AC18">
            <v>16177750</v>
          </cell>
          <cell r="AD18">
            <v>16177750</v>
          </cell>
          <cell r="AE18">
            <v>16177750</v>
          </cell>
          <cell r="AF18">
            <v>16177750</v>
          </cell>
          <cell r="AG18">
            <v>16177750</v>
          </cell>
          <cell r="AH18">
            <v>16177750</v>
          </cell>
          <cell r="AI18">
            <v>16177750</v>
          </cell>
          <cell r="AJ18">
            <v>16076750</v>
          </cell>
          <cell r="AK18">
            <v>16076750</v>
          </cell>
          <cell r="AL18">
            <v>16076750</v>
          </cell>
          <cell r="AM18">
            <v>16076750</v>
          </cell>
          <cell r="AN18">
            <v>16076750</v>
          </cell>
          <cell r="AO18">
            <v>16076750</v>
          </cell>
          <cell r="AP18">
            <v>16076750</v>
          </cell>
          <cell r="AQ18">
            <v>16077100</v>
          </cell>
          <cell r="AR18">
            <v>16077100</v>
          </cell>
          <cell r="AS18">
            <v>16077100</v>
          </cell>
          <cell r="AT18">
            <v>16077100</v>
          </cell>
          <cell r="AU18">
            <v>16076980</v>
          </cell>
          <cell r="AV18">
            <v>16076920</v>
          </cell>
          <cell r="AW18">
            <v>16077030</v>
          </cell>
          <cell r="AX18">
            <v>16077080</v>
          </cell>
          <cell r="AY18">
            <v>16077080</v>
          </cell>
          <cell r="AZ18">
            <v>16077080</v>
          </cell>
          <cell r="BA18">
            <v>16077080</v>
          </cell>
        </row>
        <row r="19">
          <cell r="A19" t="str">
            <v>Lower middle income</v>
          </cell>
          <cell r="B19" t="str">
            <v>LMC</v>
          </cell>
          <cell r="D19">
            <v>20094037</v>
          </cell>
          <cell r="E19">
            <v>20094037</v>
          </cell>
          <cell r="F19">
            <v>20094037</v>
          </cell>
          <cell r="G19">
            <v>20094037</v>
          </cell>
          <cell r="H19">
            <v>20094037</v>
          </cell>
          <cell r="I19">
            <v>20094037</v>
          </cell>
          <cell r="J19">
            <v>20094037</v>
          </cell>
          <cell r="K19">
            <v>20094037</v>
          </cell>
          <cell r="L19">
            <v>20094037</v>
          </cell>
          <cell r="M19">
            <v>20094037</v>
          </cell>
          <cell r="N19">
            <v>20094037</v>
          </cell>
          <cell r="O19">
            <v>20094037</v>
          </cell>
          <cell r="P19">
            <v>20093967</v>
          </cell>
          <cell r="Q19">
            <v>20093927</v>
          </cell>
          <cell r="R19">
            <v>20094047</v>
          </cell>
          <cell r="S19">
            <v>20093917</v>
          </cell>
          <cell r="T19">
            <v>20093917</v>
          </cell>
          <cell r="U19">
            <v>20093917</v>
          </cell>
          <cell r="V19">
            <v>20093917</v>
          </cell>
          <cell r="W19">
            <v>20093917</v>
          </cell>
          <cell r="X19">
            <v>20093917</v>
          </cell>
          <cell r="Y19">
            <v>20093917</v>
          </cell>
          <cell r="Z19">
            <v>20093917</v>
          </cell>
          <cell r="AA19">
            <v>20093917</v>
          </cell>
          <cell r="AB19">
            <v>20093917</v>
          </cell>
          <cell r="AC19">
            <v>20093917</v>
          </cell>
          <cell r="AD19">
            <v>20093917</v>
          </cell>
          <cell r="AE19">
            <v>20093917</v>
          </cell>
          <cell r="AF19">
            <v>20093917</v>
          </cell>
          <cell r="AG19">
            <v>20093917</v>
          </cell>
          <cell r="AH19">
            <v>20093917</v>
          </cell>
          <cell r="AI19">
            <v>20093917</v>
          </cell>
          <cell r="AJ19">
            <v>20093997</v>
          </cell>
          <cell r="AK19">
            <v>20087057</v>
          </cell>
          <cell r="AL19">
            <v>20087227</v>
          </cell>
          <cell r="AM19">
            <v>20087227</v>
          </cell>
          <cell r="AN19">
            <v>20087217</v>
          </cell>
          <cell r="AO19">
            <v>20087207</v>
          </cell>
          <cell r="AP19">
            <v>20087197</v>
          </cell>
          <cell r="AQ19">
            <v>20072747</v>
          </cell>
          <cell r="AR19">
            <v>20072777</v>
          </cell>
          <cell r="AS19">
            <v>20072227</v>
          </cell>
          <cell r="AT19">
            <v>20071547</v>
          </cell>
          <cell r="AU19">
            <v>20069857</v>
          </cell>
          <cell r="AV19">
            <v>20069907</v>
          </cell>
          <cell r="AW19">
            <v>20069947</v>
          </cell>
          <cell r="AX19">
            <v>20069927</v>
          </cell>
          <cell r="AY19">
            <v>20069917</v>
          </cell>
          <cell r="AZ19">
            <v>20066857</v>
          </cell>
          <cell r="BA19">
            <v>20066857</v>
          </cell>
        </row>
        <row r="20">
          <cell r="A20" t="str">
            <v>Middle East &amp; North Africa (all income levels)</v>
          </cell>
          <cell r="B20" t="str">
            <v>MEA</v>
          </cell>
          <cell r="D20">
            <v>11238620</v>
          </cell>
          <cell r="E20">
            <v>11238620</v>
          </cell>
          <cell r="F20">
            <v>11238620</v>
          </cell>
          <cell r="G20">
            <v>11238620</v>
          </cell>
          <cell r="H20">
            <v>11238620</v>
          </cell>
          <cell r="I20">
            <v>11238620</v>
          </cell>
          <cell r="J20">
            <v>11238620</v>
          </cell>
          <cell r="K20">
            <v>11238620</v>
          </cell>
          <cell r="L20">
            <v>11238620</v>
          </cell>
          <cell r="M20">
            <v>11238620</v>
          </cell>
          <cell r="N20">
            <v>11238620</v>
          </cell>
          <cell r="O20">
            <v>11238620</v>
          </cell>
          <cell r="P20">
            <v>11238580</v>
          </cell>
          <cell r="Q20">
            <v>11238580</v>
          </cell>
          <cell r="R20">
            <v>11238580</v>
          </cell>
          <cell r="S20">
            <v>11238580</v>
          </cell>
          <cell r="T20">
            <v>11238580</v>
          </cell>
          <cell r="U20">
            <v>11238580</v>
          </cell>
          <cell r="V20">
            <v>11238580</v>
          </cell>
          <cell r="W20">
            <v>11238580</v>
          </cell>
          <cell r="X20">
            <v>11238580</v>
          </cell>
          <cell r="Y20">
            <v>11238580</v>
          </cell>
          <cell r="Z20">
            <v>11238580</v>
          </cell>
          <cell r="AA20">
            <v>11238580</v>
          </cell>
          <cell r="AB20">
            <v>11238580</v>
          </cell>
          <cell r="AC20">
            <v>11238580</v>
          </cell>
          <cell r="AD20">
            <v>11238580</v>
          </cell>
          <cell r="AE20">
            <v>11238580</v>
          </cell>
          <cell r="AF20">
            <v>11238580</v>
          </cell>
          <cell r="AG20">
            <v>11238580</v>
          </cell>
          <cell r="AH20">
            <v>11238580</v>
          </cell>
          <cell r="AI20">
            <v>11238600</v>
          </cell>
          <cell r="AJ20">
            <v>11238600</v>
          </cell>
          <cell r="AK20">
            <v>11238600</v>
          </cell>
          <cell r="AL20">
            <v>11238600</v>
          </cell>
          <cell r="AM20">
            <v>11238600</v>
          </cell>
          <cell r="AN20">
            <v>11238600</v>
          </cell>
          <cell r="AO20">
            <v>11238600</v>
          </cell>
          <cell r="AP20">
            <v>11238600</v>
          </cell>
          <cell r="AQ20">
            <v>11238600</v>
          </cell>
          <cell r="AR20">
            <v>11238600</v>
          </cell>
          <cell r="AS20">
            <v>11238600</v>
          </cell>
          <cell r="AT20">
            <v>11238420</v>
          </cell>
          <cell r="AU20">
            <v>11238410</v>
          </cell>
          <cell r="AV20">
            <v>11238420</v>
          </cell>
          <cell r="AW20">
            <v>11238480</v>
          </cell>
          <cell r="AX20">
            <v>11238500</v>
          </cell>
          <cell r="AY20">
            <v>11238510</v>
          </cell>
          <cell r="AZ20">
            <v>11235990</v>
          </cell>
          <cell r="BA20">
            <v>11235990</v>
          </cell>
        </row>
        <row r="21">
          <cell r="A21" t="str">
            <v>Middle East &amp; North Africa (developing only)</v>
          </cell>
          <cell r="B21" t="str">
            <v>MNA</v>
          </cell>
          <cell r="D21">
            <v>8643770</v>
          </cell>
          <cell r="E21">
            <v>8643770</v>
          </cell>
          <cell r="F21">
            <v>8643770</v>
          </cell>
          <cell r="G21">
            <v>8643770</v>
          </cell>
          <cell r="H21">
            <v>8643770</v>
          </cell>
          <cell r="I21">
            <v>8643770</v>
          </cell>
          <cell r="J21">
            <v>8643770</v>
          </cell>
          <cell r="K21">
            <v>8643770</v>
          </cell>
          <cell r="L21">
            <v>8643770</v>
          </cell>
          <cell r="M21">
            <v>8643770</v>
          </cell>
          <cell r="N21">
            <v>8643770</v>
          </cell>
          <cell r="O21">
            <v>8643770</v>
          </cell>
          <cell r="P21">
            <v>8643730</v>
          </cell>
          <cell r="Q21">
            <v>8643730</v>
          </cell>
          <cell r="R21">
            <v>8643730</v>
          </cell>
          <cell r="S21">
            <v>8643730</v>
          </cell>
          <cell r="T21">
            <v>8643730</v>
          </cell>
          <cell r="U21">
            <v>8643730</v>
          </cell>
          <cell r="V21">
            <v>8643730</v>
          </cell>
          <cell r="W21">
            <v>8643730</v>
          </cell>
          <cell r="X21">
            <v>8643730</v>
          </cell>
          <cell r="Y21">
            <v>8643730</v>
          </cell>
          <cell r="Z21">
            <v>8643730</v>
          </cell>
          <cell r="AA21">
            <v>8643730</v>
          </cell>
          <cell r="AB21">
            <v>8643730</v>
          </cell>
          <cell r="AC21">
            <v>8643730</v>
          </cell>
          <cell r="AD21">
            <v>8643730</v>
          </cell>
          <cell r="AE21">
            <v>8643730</v>
          </cell>
          <cell r="AF21">
            <v>8643730</v>
          </cell>
          <cell r="AG21">
            <v>8643730</v>
          </cell>
          <cell r="AH21">
            <v>8643730</v>
          </cell>
          <cell r="AI21">
            <v>8643730</v>
          </cell>
          <cell r="AJ21">
            <v>8643730</v>
          </cell>
          <cell r="AK21">
            <v>8643730</v>
          </cell>
          <cell r="AL21">
            <v>8643730</v>
          </cell>
          <cell r="AM21">
            <v>8643730</v>
          </cell>
          <cell r="AN21">
            <v>8643730</v>
          </cell>
          <cell r="AO21">
            <v>8643730</v>
          </cell>
          <cell r="AP21">
            <v>8643730</v>
          </cell>
          <cell r="AQ21">
            <v>8643730</v>
          </cell>
          <cell r="AR21">
            <v>8643730</v>
          </cell>
          <cell r="AS21">
            <v>8643730</v>
          </cell>
          <cell r="AT21">
            <v>8643540</v>
          </cell>
          <cell r="AU21">
            <v>8643520</v>
          </cell>
          <cell r="AV21">
            <v>8643520</v>
          </cell>
          <cell r="AW21">
            <v>8643580</v>
          </cell>
          <cell r="AX21">
            <v>8643590</v>
          </cell>
          <cell r="AY21">
            <v>8643590</v>
          </cell>
          <cell r="AZ21">
            <v>8641070</v>
          </cell>
          <cell r="BA21">
            <v>8641070</v>
          </cell>
        </row>
        <row r="22">
          <cell r="A22" t="str">
            <v>Middle income</v>
          </cell>
          <cell r="B22" t="str">
            <v>MIC</v>
          </cell>
          <cell r="D22">
            <v>79712387</v>
          </cell>
          <cell r="E22">
            <v>79712387</v>
          </cell>
          <cell r="F22">
            <v>79712387</v>
          </cell>
          <cell r="G22">
            <v>79712387</v>
          </cell>
          <cell r="H22">
            <v>79712387</v>
          </cell>
          <cell r="I22">
            <v>79712387</v>
          </cell>
          <cell r="J22">
            <v>79712387</v>
          </cell>
          <cell r="K22">
            <v>79712387</v>
          </cell>
          <cell r="L22">
            <v>79712387</v>
          </cell>
          <cell r="M22">
            <v>79712387</v>
          </cell>
          <cell r="N22">
            <v>79712387</v>
          </cell>
          <cell r="O22">
            <v>79712387</v>
          </cell>
          <cell r="P22">
            <v>79712317</v>
          </cell>
          <cell r="Q22">
            <v>79712277</v>
          </cell>
          <cell r="R22">
            <v>79712387</v>
          </cell>
          <cell r="S22">
            <v>79712257</v>
          </cell>
          <cell r="T22">
            <v>79712247</v>
          </cell>
          <cell r="U22">
            <v>79712247</v>
          </cell>
          <cell r="V22">
            <v>79712247</v>
          </cell>
          <cell r="W22">
            <v>79712247</v>
          </cell>
          <cell r="X22">
            <v>79712247</v>
          </cell>
          <cell r="Y22">
            <v>79712237</v>
          </cell>
          <cell r="Z22">
            <v>79712237</v>
          </cell>
          <cell r="AA22">
            <v>79712237</v>
          </cell>
          <cell r="AB22">
            <v>79712237</v>
          </cell>
          <cell r="AC22">
            <v>79712237</v>
          </cell>
          <cell r="AD22">
            <v>79712237</v>
          </cell>
          <cell r="AE22">
            <v>79712237</v>
          </cell>
          <cell r="AF22">
            <v>79711247</v>
          </cell>
          <cell r="AG22">
            <v>79711247</v>
          </cell>
          <cell r="AH22">
            <v>79711357</v>
          </cell>
          <cell r="AI22">
            <v>79711357</v>
          </cell>
          <cell r="AJ22">
            <v>79707667</v>
          </cell>
          <cell r="AK22">
            <v>79695927</v>
          </cell>
          <cell r="AL22">
            <v>79693647</v>
          </cell>
          <cell r="AM22">
            <v>79693257</v>
          </cell>
          <cell r="AN22">
            <v>79693947</v>
          </cell>
          <cell r="AO22">
            <v>79668047</v>
          </cell>
          <cell r="AP22">
            <v>79674867</v>
          </cell>
          <cell r="AQ22">
            <v>79653257</v>
          </cell>
          <cell r="AR22">
            <v>79652387</v>
          </cell>
          <cell r="AS22">
            <v>79649657</v>
          </cell>
          <cell r="AT22">
            <v>79649117</v>
          </cell>
          <cell r="AU22">
            <v>79647727</v>
          </cell>
          <cell r="AV22">
            <v>79647837</v>
          </cell>
          <cell r="AW22">
            <v>79644247</v>
          </cell>
          <cell r="AX22">
            <v>79643917</v>
          </cell>
          <cell r="AY22">
            <v>79643037</v>
          </cell>
          <cell r="AZ22">
            <v>79640527</v>
          </cell>
          <cell r="BA22">
            <v>79640527</v>
          </cell>
        </row>
        <row r="23">
          <cell r="A23" t="str">
            <v>North America</v>
          </cell>
          <cell r="B23" t="str">
            <v>NAC</v>
          </cell>
          <cell r="D23">
            <v>18252520</v>
          </cell>
          <cell r="E23">
            <v>18252520</v>
          </cell>
          <cell r="F23">
            <v>18252520</v>
          </cell>
          <cell r="G23">
            <v>18252520</v>
          </cell>
          <cell r="H23">
            <v>18252520</v>
          </cell>
          <cell r="I23">
            <v>18252520</v>
          </cell>
          <cell r="J23">
            <v>18252520</v>
          </cell>
          <cell r="K23">
            <v>18252520</v>
          </cell>
          <cell r="L23">
            <v>18252520</v>
          </cell>
          <cell r="M23">
            <v>18252520</v>
          </cell>
          <cell r="N23">
            <v>18252520</v>
          </cell>
          <cell r="O23">
            <v>18252520</v>
          </cell>
          <cell r="P23">
            <v>18252520</v>
          </cell>
          <cell r="Q23">
            <v>18252520</v>
          </cell>
          <cell r="R23">
            <v>18252520</v>
          </cell>
          <cell r="S23">
            <v>18252520</v>
          </cell>
          <cell r="T23">
            <v>18252520</v>
          </cell>
          <cell r="U23">
            <v>18252520</v>
          </cell>
          <cell r="V23">
            <v>18252520</v>
          </cell>
          <cell r="W23">
            <v>18252520</v>
          </cell>
          <cell r="X23">
            <v>18252520</v>
          </cell>
          <cell r="Y23">
            <v>18252520</v>
          </cell>
          <cell r="Z23">
            <v>18252520</v>
          </cell>
          <cell r="AA23">
            <v>18252520</v>
          </cell>
          <cell r="AB23">
            <v>18252520</v>
          </cell>
          <cell r="AC23">
            <v>18252520</v>
          </cell>
          <cell r="AD23">
            <v>18252520</v>
          </cell>
          <cell r="AE23">
            <v>18252520</v>
          </cell>
          <cell r="AF23">
            <v>18252520</v>
          </cell>
          <cell r="AG23">
            <v>18252520</v>
          </cell>
          <cell r="AH23">
            <v>18252520</v>
          </cell>
          <cell r="AI23">
            <v>18252520</v>
          </cell>
          <cell r="AJ23">
            <v>18252520</v>
          </cell>
          <cell r="AK23">
            <v>18252520</v>
          </cell>
          <cell r="AL23">
            <v>18252520</v>
          </cell>
          <cell r="AM23">
            <v>18252520</v>
          </cell>
          <cell r="AN23">
            <v>18252520</v>
          </cell>
          <cell r="AO23">
            <v>18252520</v>
          </cell>
          <cell r="AP23">
            <v>18252520</v>
          </cell>
          <cell r="AQ23">
            <v>18255480</v>
          </cell>
          <cell r="AR23">
            <v>18255480</v>
          </cell>
          <cell r="AS23">
            <v>18255480</v>
          </cell>
          <cell r="AT23">
            <v>18255480</v>
          </cell>
          <cell r="AU23">
            <v>18255480</v>
          </cell>
          <cell r="AV23">
            <v>18255480</v>
          </cell>
          <cell r="AW23">
            <v>18255480</v>
          </cell>
          <cell r="AX23">
            <v>18255480</v>
          </cell>
          <cell r="AY23">
            <v>18240980</v>
          </cell>
          <cell r="AZ23">
            <v>18240980</v>
          </cell>
          <cell r="BA23">
            <v>18240980</v>
          </cell>
        </row>
        <row r="24">
          <cell r="A24" t="str">
            <v>Not classified</v>
          </cell>
          <cell r="B24" t="str">
            <v>INX</v>
          </cell>
        </row>
        <row r="25">
          <cell r="A25" t="str">
            <v>OECD members</v>
          </cell>
          <cell r="B25" t="str">
            <v>OED</v>
          </cell>
          <cell r="D25">
            <v>34264830</v>
          </cell>
          <cell r="E25">
            <v>34264810</v>
          </cell>
          <cell r="F25">
            <v>34264820</v>
          </cell>
          <cell r="G25">
            <v>34264820</v>
          </cell>
          <cell r="H25">
            <v>34264810</v>
          </cell>
          <cell r="I25">
            <v>34264800</v>
          </cell>
          <cell r="J25">
            <v>34264790</v>
          </cell>
          <cell r="K25">
            <v>34264780</v>
          </cell>
          <cell r="L25">
            <v>34264780</v>
          </cell>
          <cell r="M25">
            <v>34264770</v>
          </cell>
          <cell r="N25">
            <v>34264760</v>
          </cell>
          <cell r="O25">
            <v>34264660</v>
          </cell>
          <cell r="P25">
            <v>34264640</v>
          </cell>
          <cell r="Q25">
            <v>34264570</v>
          </cell>
          <cell r="R25">
            <v>34264320</v>
          </cell>
          <cell r="S25">
            <v>34264250</v>
          </cell>
          <cell r="T25">
            <v>34264100</v>
          </cell>
          <cell r="U25">
            <v>34264100</v>
          </cell>
          <cell r="V25">
            <v>34264060</v>
          </cell>
          <cell r="W25">
            <v>34263860</v>
          </cell>
          <cell r="X25">
            <v>34263930</v>
          </cell>
          <cell r="Y25">
            <v>34263710</v>
          </cell>
          <cell r="Z25">
            <v>34263660</v>
          </cell>
          <cell r="AA25">
            <v>34262160</v>
          </cell>
          <cell r="AB25">
            <v>34262050</v>
          </cell>
          <cell r="AC25">
            <v>34262130</v>
          </cell>
          <cell r="AD25">
            <v>34262030</v>
          </cell>
          <cell r="AE25">
            <v>34262010</v>
          </cell>
          <cell r="AF25">
            <v>34261990</v>
          </cell>
          <cell r="AG25">
            <v>34261980</v>
          </cell>
          <cell r="AH25">
            <v>34261980</v>
          </cell>
          <cell r="AI25">
            <v>34262020</v>
          </cell>
          <cell r="AJ25">
            <v>34262000</v>
          </cell>
          <cell r="AK25">
            <v>34261960</v>
          </cell>
          <cell r="AL25">
            <v>34261940</v>
          </cell>
          <cell r="AM25">
            <v>34261810</v>
          </cell>
          <cell r="AN25">
            <v>34261710</v>
          </cell>
          <cell r="AO25">
            <v>34261690</v>
          </cell>
          <cell r="AP25">
            <v>34261640</v>
          </cell>
          <cell r="AQ25">
            <v>34296820</v>
          </cell>
          <cell r="AR25">
            <v>34294290</v>
          </cell>
          <cell r="AS25">
            <v>34296760</v>
          </cell>
          <cell r="AT25">
            <v>34296880</v>
          </cell>
          <cell r="AU25">
            <v>34294870</v>
          </cell>
          <cell r="AV25">
            <v>34296780</v>
          </cell>
          <cell r="AW25">
            <v>34294110</v>
          </cell>
          <cell r="AX25">
            <v>34294190</v>
          </cell>
          <cell r="AY25">
            <v>34280420</v>
          </cell>
          <cell r="AZ25">
            <v>34281310</v>
          </cell>
          <cell r="BA25">
            <v>34281310</v>
          </cell>
        </row>
        <row r="26">
          <cell r="A26" t="str">
            <v>Other small states</v>
          </cell>
          <cell r="B26" t="str">
            <v>OSS</v>
          </cell>
          <cell r="D26">
            <v>1854690</v>
          </cell>
          <cell r="E26">
            <v>1854690</v>
          </cell>
          <cell r="F26">
            <v>1854690</v>
          </cell>
          <cell r="G26">
            <v>1854690</v>
          </cell>
          <cell r="H26">
            <v>1854690</v>
          </cell>
          <cell r="I26">
            <v>1854690</v>
          </cell>
          <cell r="J26">
            <v>1854690</v>
          </cell>
          <cell r="K26">
            <v>1854690</v>
          </cell>
          <cell r="L26">
            <v>1854690</v>
          </cell>
          <cell r="M26">
            <v>1854690</v>
          </cell>
          <cell r="N26">
            <v>1854690</v>
          </cell>
          <cell r="O26">
            <v>1854690</v>
          </cell>
          <cell r="P26">
            <v>1854690</v>
          </cell>
          <cell r="Q26">
            <v>1854690</v>
          </cell>
          <cell r="R26">
            <v>1854690</v>
          </cell>
          <cell r="S26">
            <v>1854690</v>
          </cell>
          <cell r="T26">
            <v>1854690</v>
          </cell>
          <cell r="U26">
            <v>1854690</v>
          </cell>
          <cell r="V26">
            <v>1854690</v>
          </cell>
          <cell r="W26">
            <v>1854690</v>
          </cell>
          <cell r="X26">
            <v>1854690</v>
          </cell>
          <cell r="Y26">
            <v>1854690</v>
          </cell>
          <cell r="Z26">
            <v>1854690</v>
          </cell>
          <cell r="AA26">
            <v>1854690</v>
          </cell>
          <cell r="AB26">
            <v>1854690</v>
          </cell>
          <cell r="AC26">
            <v>1854690</v>
          </cell>
          <cell r="AD26">
            <v>1854690</v>
          </cell>
          <cell r="AE26">
            <v>1854690</v>
          </cell>
          <cell r="AF26">
            <v>1854690</v>
          </cell>
          <cell r="AG26">
            <v>1854690</v>
          </cell>
          <cell r="AH26">
            <v>1854690</v>
          </cell>
          <cell r="AI26">
            <v>1854690</v>
          </cell>
          <cell r="AJ26">
            <v>1854690</v>
          </cell>
          <cell r="AK26">
            <v>1847760</v>
          </cell>
          <cell r="AL26">
            <v>1847760</v>
          </cell>
          <cell r="AM26">
            <v>1847760</v>
          </cell>
          <cell r="AN26">
            <v>1847760</v>
          </cell>
          <cell r="AO26">
            <v>1847760</v>
          </cell>
          <cell r="AP26">
            <v>1847760</v>
          </cell>
          <cell r="AQ26">
            <v>1847760</v>
          </cell>
          <cell r="AR26">
            <v>1847760</v>
          </cell>
          <cell r="AS26">
            <v>1847760</v>
          </cell>
          <cell r="AT26">
            <v>1847760</v>
          </cell>
          <cell r="AU26">
            <v>1846080</v>
          </cell>
          <cell r="AV26">
            <v>1846080</v>
          </cell>
          <cell r="AW26">
            <v>1846080</v>
          </cell>
          <cell r="AX26">
            <v>1846080</v>
          </cell>
          <cell r="AY26">
            <v>1846080</v>
          </cell>
          <cell r="AZ26">
            <v>1846080</v>
          </cell>
          <cell r="BA26">
            <v>1846080</v>
          </cell>
        </row>
        <row r="27">
          <cell r="A27" t="str">
            <v>Pacific island small states</v>
          </cell>
          <cell r="B27" t="str">
            <v>PSS</v>
          </cell>
          <cell r="D27">
            <v>78410</v>
          </cell>
          <cell r="E27">
            <v>78410</v>
          </cell>
          <cell r="F27">
            <v>78410</v>
          </cell>
          <cell r="G27">
            <v>78410</v>
          </cell>
          <cell r="H27">
            <v>78410</v>
          </cell>
          <cell r="I27">
            <v>78410</v>
          </cell>
          <cell r="J27">
            <v>78410</v>
          </cell>
          <cell r="K27">
            <v>78410</v>
          </cell>
          <cell r="L27">
            <v>78410</v>
          </cell>
          <cell r="M27">
            <v>78410</v>
          </cell>
          <cell r="N27">
            <v>78410</v>
          </cell>
          <cell r="O27">
            <v>78410</v>
          </cell>
          <cell r="P27">
            <v>78410</v>
          </cell>
          <cell r="Q27">
            <v>78410</v>
          </cell>
          <cell r="R27">
            <v>78410</v>
          </cell>
          <cell r="S27">
            <v>78410</v>
          </cell>
          <cell r="T27">
            <v>78410</v>
          </cell>
          <cell r="U27">
            <v>78410</v>
          </cell>
          <cell r="V27">
            <v>78410</v>
          </cell>
          <cell r="W27">
            <v>78410</v>
          </cell>
          <cell r="X27">
            <v>78410</v>
          </cell>
          <cell r="Y27">
            <v>78410</v>
          </cell>
          <cell r="Z27">
            <v>78410</v>
          </cell>
          <cell r="AA27">
            <v>78410</v>
          </cell>
          <cell r="AB27">
            <v>78410</v>
          </cell>
          <cell r="AC27">
            <v>78410</v>
          </cell>
          <cell r="AD27">
            <v>78410</v>
          </cell>
          <cell r="AE27">
            <v>78410</v>
          </cell>
          <cell r="AF27">
            <v>78410</v>
          </cell>
          <cell r="AG27">
            <v>78410</v>
          </cell>
          <cell r="AH27">
            <v>78410</v>
          </cell>
          <cell r="AI27">
            <v>78410</v>
          </cell>
          <cell r="AJ27">
            <v>78410</v>
          </cell>
          <cell r="AK27">
            <v>78410</v>
          </cell>
          <cell r="AL27">
            <v>79050</v>
          </cell>
          <cell r="AM27">
            <v>79050</v>
          </cell>
          <cell r="AN27">
            <v>79050</v>
          </cell>
          <cell r="AO27">
            <v>79050</v>
          </cell>
          <cell r="AP27">
            <v>79050</v>
          </cell>
          <cell r="AQ27">
            <v>79050</v>
          </cell>
          <cell r="AR27">
            <v>79050</v>
          </cell>
          <cell r="AS27">
            <v>79050</v>
          </cell>
          <cell r="AT27">
            <v>79050</v>
          </cell>
          <cell r="AU27">
            <v>79050</v>
          </cell>
          <cell r="AV27">
            <v>79050</v>
          </cell>
          <cell r="AW27">
            <v>79050</v>
          </cell>
          <cell r="AX27">
            <v>79050</v>
          </cell>
          <cell r="AY27">
            <v>79050</v>
          </cell>
          <cell r="AZ27">
            <v>79050</v>
          </cell>
          <cell r="BA27">
            <v>79050</v>
          </cell>
        </row>
        <row r="28">
          <cell r="A28" t="str">
            <v>Small states</v>
          </cell>
          <cell r="B28" t="str">
            <v>SST</v>
          </cell>
          <cell r="D28">
            <v>2337900</v>
          </cell>
          <cell r="E28">
            <v>2337900</v>
          </cell>
          <cell r="F28">
            <v>2337900</v>
          </cell>
          <cell r="G28">
            <v>2337900</v>
          </cell>
          <cell r="H28">
            <v>2337900</v>
          </cell>
          <cell r="I28">
            <v>2337900</v>
          </cell>
          <cell r="J28">
            <v>2337900</v>
          </cell>
          <cell r="K28">
            <v>2337900</v>
          </cell>
          <cell r="L28">
            <v>2337900</v>
          </cell>
          <cell r="M28">
            <v>2337900</v>
          </cell>
          <cell r="N28">
            <v>2337900</v>
          </cell>
          <cell r="O28">
            <v>2337900</v>
          </cell>
          <cell r="P28">
            <v>2337900</v>
          </cell>
          <cell r="Q28">
            <v>2337900</v>
          </cell>
          <cell r="R28">
            <v>2338040</v>
          </cell>
          <cell r="S28">
            <v>2338040</v>
          </cell>
          <cell r="T28">
            <v>2338040</v>
          </cell>
          <cell r="U28">
            <v>2338040</v>
          </cell>
          <cell r="V28">
            <v>2338040</v>
          </cell>
          <cell r="W28">
            <v>2337950</v>
          </cell>
          <cell r="X28">
            <v>2337950</v>
          </cell>
          <cell r="Y28">
            <v>2337950</v>
          </cell>
          <cell r="Z28">
            <v>2337950</v>
          </cell>
          <cell r="AA28">
            <v>2337950</v>
          </cell>
          <cell r="AB28">
            <v>2337950</v>
          </cell>
          <cell r="AC28">
            <v>2337950</v>
          </cell>
          <cell r="AD28">
            <v>2337950</v>
          </cell>
          <cell r="AE28">
            <v>2337950</v>
          </cell>
          <cell r="AF28">
            <v>2337950</v>
          </cell>
          <cell r="AG28">
            <v>2337950</v>
          </cell>
          <cell r="AH28">
            <v>2337950</v>
          </cell>
          <cell r="AI28">
            <v>2337950</v>
          </cell>
          <cell r="AJ28">
            <v>2337950</v>
          </cell>
          <cell r="AK28">
            <v>2331020</v>
          </cell>
          <cell r="AL28">
            <v>2331660</v>
          </cell>
          <cell r="AM28">
            <v>2331660</v>
          </cell>
          <cell r="AN28">
            <v>2331660</v>
          </cell>
          <cell r="AO28">
            <v>2331660</v>
          </cell>
          <cell r="AP28">
            <v>2331660</v>
          </cell>
          <cell r="AQ28">
            <v>2331660</v>
          </cell>
          <cell r="AR28">
            <v>2331660</v>
          </cell>
          <cell r="AS28">
            <v>2331660</v>
          </cell>
          <cell r="AT28">
            <v>2331660</v>
          </cell>
          <cell r="AU28">
            <v>2329980</v>
          </cell>
          <cell r="AV28">
            <v>2329980</v>
          </cell>
          <cell r="AW28">
            <v>2329980</v>
          </cell>
          <cell r="AX28">
            <v>2329980</v>
          </cell>
          <cell r="AY28">
            <v>2329980</v>
          </cell>
          <cell r="AZ28">
            <v>2329980</v>
          </cell>
          <cell r="BA28">
            <v>2329980</v>
          </cell>
        </row>
        <row r="29">
          <cell r="A29" t="str">
            <v>South Asia</v>
          </cell>
          <cell r="B29" t="str">
            <v>SAS</v>
          </cell>
          <cell r="D29">
            <v>4779480</v>
          </cell>
          <cell r="E29">
            <v>4779480</v>
          </cell>
          <cell r="F29">
            <v>4779480</v>
          </cell>
          <cell r="G29">
            <v>4779480</v>
          </cell>
          <cell r="H29">
            <v>4779480</v>
          </cell>
          <cell r="I29">
            <v>4779480</v>
          </cell>
          <cell r="J29">
            <v>4779480</v>
          </cell>
          <cell r="K29">
            <v>4779480</v>
          </cell>
          <cell r="L29">
            <v>4779480</v>
          </cell>
          <cell r="M29">
            <v>4779480</v>
          </cell>
          <cell r="N29">
            <v>4779480</v>
          </cell>
          <cell r="O29">
            <v>4779480</v>
          </cell>
          <cell r="P29">
            <v>4779480</v>
          </cell>
          <cell r="Q29">
            <v>4779480</v>
          </cell>
          <cell r="R29">
            <v>4779480</v>
          </cell>
          <cell r="S29">
            <v>4779480</v>
          </cell>
          <cell r="T29">
            <v>4779480</v>
          </cell>
          <cell r="U29">
            <v>4779480</v>
          </cell>
          <cell r="V29">
            <v>4779480</v>
          </cell>
          <cell r="W29">
            <v>4779480</v>
          </cell>
          <cell r="X29">
            <v>4779480</v>
          </cell>
          <cell r="Y29">
            <v>4779480</v>
          </cell>
          <cell r="Z29">
            <v>4779480</v>
          </cell>
          <cell r="AA29">
            <v>4779480</v>
          </cell>
          <cell r="AB29">
            <v>4779480</v>
          </cell>
          <cell r="AC29">
            <v>4779480</v>
          </cell>
          <cell r="AD29">
            <v>4779480</v>
          </cell>
          <cell r="AE29">
            <v>4779480</v>
          </cell>
          <cell r="AF29">
            <v>4779480</v>
          </cell>
          <cell r="AG29">
            <v>4779480</v>
          </cell>
          <cell r="AH29">
            <v>4779480</v>
          </cell>
          <cell r="AI29">
            <v>4779480</v>
          </cell>
          <cell r="AJ29">
            <v>4779480</v>
          </cell>
          <cell r="AK29">
            <v>4772550</v>
          </cell>
          <cell r="AL29">
            <v>4772550</v>
          </cell>
          <cell r="AM29">
            <v>4772550</v>
          </cell>
          <cell r="AN29">
            <v>4772550</v>
          </cell>
          <cell r="AO29">
            <v>4772550</v>
          </cell>
          <cell r="AP29">
            <v>4772550</v>
          </cell>
          <cell r="AQ29">
            <v>4772900</v>
          </cell>
          <cell r="AR29">
            <v>4772900</v>
          </cell>
          <cell r="AS29">
            <v>4772900</v>
          </cell>
          <cell r="AT29">
            <v>4772900</v>
          </cell>
          <cell r="AU29">
            <v>4771220</v>
          </cell>
          <cell r="AV29">
            <v>4771220</v>
          </cell>
          <cell r="AW29">
            <v>4771220</v>
          </cell>
          <cell r="AX29">
            <v>4771220</v>
          </cell>
          <cell r="AY29">
            <v>4771220</v>
          </cell>
          <cell r="AZ29">
            <v>4771220</v>
          </cell>
          <cell r="BA29">
            <v>4771220</v>
          </cell>
        </row>
        <row r="30">
          <cell r="A30" t="str">
            <v>Sub-Saharan Africa (all income levels)</v>
          </cell>
          <cell r="B30" t="str">
            <v>SSF</v>
          </cell>
          <cell r="D30">
            <v>23717750</v>
          </cell>
          <cell r="E30">
            <v>23717750</v>
          </cell>
          <cell r="F30">
            <v>23717750</v>
          </cell>
          <cell r="G30">
            <v>23717750</v>
          </cell>
          <cell r="H30">
            <v>23717750</v>
          </cell>
          <cell r="I30">
            <v>23717750</v>
          </cell>
          <cell r="J30">
            <v>23717750</v>
          </cell>
          <cell r="K30">
            <v>23717750</v>
          </cell>
          <cell r="L30">
            <v>23717750</v>
          </cell>
          <cell r="M30">
            <v>23717750</v>
          </cell>
          <cell r="N30">
            <v>23717750</v>
          </cell>
          <cell r="O30">
            <v>23717750</v>
          </cell>
          <cell r="P30">
            <v>23717750</v>
          </cell>
          <cell r="Q30">
            <v>23717350</v>
          </cell>
          <cell r="R30">
            <v>23716950</v>
          </cell>
          <cell r="S30">
            <v>23716950</v>
          </cell>
          <cell r="T30">
            <v>23716950</v>
          </cell>
          <cell r="U30">
            <v>23716950</v>
          </cell>
          <cell r="V30">
            <v>23716950</v>
          </cell>
          <cell r="W30">
            <v>23716950</v>
          </cell>
          <cell r="X30">
            <v>23716950</v>
          </cell>
          <cell r="Y30">
            <v>23716950</v>
          </cell>
          <cell r="Z30">
            <v>23716950</v>
          </cell>
          <cell r="AA30">
            <v>23716950</v>
          </cell>
          <cell r="AB30">
            <v>23716950</v>
          </cell>
          <cell r="AC30">
            <v>23716950</v>
          </cell>
          <cell r="AD30">
            <v>23716950</v>
          </cell>
          <cell r="AE30">
            <v>23716950</v>
          </cell>
          <cell r="AF30">
            <v>23716950</v>
          </cell>
          <cell r="AG30">
            <v>23716950</v>
          </cell>
          <cell r="AH30">
            <v>23716950</v>
          </cell>
          <cell r="AI30">
            <v>23716950</v>
          </cell>
          <cell r="AJ30">
            <v>23615950</v>
          </cell>
          <cell r="AK30">
            <v>23615950</v>
          </cell>
          <cell r="AL30">
            <v>23615950</v>
          </cell>
          <cell r="AM30">
            <v>23615950</v>
          </cell>
          <cell r="AN30">
            <v>23615950</v>
          </cell>
          <cell r="AO30">
            <v>23615950</v>
          </cell>
          <cell r="AP30">
            <v>23615950</v>
          </cell>
          <cell r="AQ30">
            <v>23615950</v>
          </cell>
          <cell r="AR30">
            <v>23615950</v>
          </cell>
          <cell r="AS30">
            <v>23615950</v>
          </cell>
          <cell r="AT30">
            <v>23615950</v>
          </cell>
          <cell r="AU30">
            <v>23615950</v>
          </cell>
          <cell r="AV30">
            <v>23615950</v>
          </cell>
          <cell r="AW30">
            <v>23615950</v>
          </cell>
          <cell r="AX30">
            <v>23615950</v>
          </cell>
          <cell r="AY30">
            <v>23615950</v>
          </cell>
          <cell r="AZ30">
            <v>23615950</v>
          </cell>
          <cell r="BA30">
            <v>23615950</v>
          </cell>
        </row>
        <row r="31">
          <cell r="A31" t="str">
            <v>Sub-Saharan Africa (developing only)</v>
          </cell>
          <cell r="B31" t="str">
            <v>SSA</v>
          </cell>
          <cell r="D31">
            <v>23689700</v>
          </cell>
          <cell r="E31">
            <v>23689700</v>
          </cell>
          <cell r="F31">
            <v>23689700</v>
          </cell>
          <cell r="G31">
            <v>23689700</v>
          </cell>
          <cell r="H31">
            <v>23689700</v>
          </cell>
          <cell r="I31">
            <v>23689700</v>
          </cell>
          <cell r="J31">
            <v>23689700</v>
          </cell>
          <cell r="K31">
            <v>23689700</v>
          </cell>
          <cell r="L31">
            <v>23689700</v>
          </cell>
          <cell r="M31">
            <v>23689700</v>
          </cell>
          <cell r="N31">
            <v>23689700</v>
          </cell>
          <cell r="O31">
            <v>23689700</v>
          </cell>
          <cell r="P31">
            <v>23689700</v>
          </cell>
          <cell r="Q31">
            <v>23689300</v>
          </cell>
          <cell r="R31">
            <v>23688900</v>
          </cell>
          <cell r="S31">
            <v>23688900</v>
          </cell>
          <cell r="T31">
            <v>23688900</v>
          </cell>
          <cell r="U31">
            <v>23688900</v>
          </cell>
          <cell r="V31">
            <v>23688900</v>
          </cell>
          <cell r="W31">
            <v>23688900</v>
          </cell>
          <cell r="X31">
            <v>23688900</v>
          </cell>
          <cell r="Y31">
            <v>23688900</v>
          </cell>
          <cell r="Z31">
            <v>23688900</v>
          </cell>
          <cell r="AA31">
            <v>23688900</v>
          </cell>
          <cell r="AB31">
            <v>23688900</v>
          </cell>
          <cell r="AC31">
            <v>23688900</v>
          </cell>
          <cell r="AD31">
            <v>23688900</v>
          </cell>
          <cell r="AE31">
            <v>23688900</v>
          </cell>
          <cell r="AF31">
            <v>23688900</v>
          </cell>
          <cell r="AG31">
            <v>23688900</v>
          </cell>
          <cell r="AH31">
            <v>23688900</v>
          </cell>
          <cell r="AI31">
            <v>23688900</v>
          </cell>
          <cell r="AJ31">
            <v>23587900</v>
          </cell>
          <cell r="AK31">
            <v>23587900</v>
          </cell>
          <cell r="AL31">
            <v>23587900</v>
          </cell>
          <cell r="AM31">
            <v>23587900</v>
          </cell>
          <cell r="AN31">
            <v>23587900</v>
          </cell>
          <cell r="AO31">
            <v>23587900</v>
          </cell>
          <cell r="AP31">
            <v>23587900</v>
          </cell>
          <cell r="AQ31">
            <v>23587900</v>
          </cell>
          <cell r="AR31">
            <v>23587900</v>
          </cell>
          <cell r="AS31">
            <v>23587900</v>
          </cell>
          <cell r="AT31">
            <v>23587900</v>
          </cell>
          <cell r="AU31">
            <v>23587900</v>
          </cell>
          <cell r="AV31">
            <v>23587900</v>
          </cell>
          <cell r="AW31">
            <v>23587900</v>
          </cell>
          <cell r="AX31">
            <v>23587900</v>
          </cell>
          <cell r="AY31">
            <v>23587900</v>
          </cell>
          <cell r="AZ31">
            <v>23587900</v>
          </cell>
          <cell r="BA31">
            <v>23587900</v>
          </cell>
        </row>
        <row r="32">
          <cell r="A32" t="str">
            <v>Upper middle income</v>
          </cell>
          <cell r="B32" t="str">
            <v>UMC</v>
          </cell>
          <cell r="D32">
            <v>59618350</v>
          </cell>
          <cell r="E32">
            <v>59618350</v>
          </cell>
          <cell r="F32">
            <v>59618350</v>
          </cell>
          <cell r="G32">
            <v>59618350</v>
          </cell>
          <cell r="H32">
            <v>59618350</v>
          </cell>
          <cell r="I32">
            <v>59618350</v>
          </cell>
          <cell r="J32">
            <v>59618350</v>
          </cell>
          <cell r="K32">
            <v>59618350</v>
          </cell>
          <cell r="L32">
            <v>59618350</v>
          </cell>
          <cell r="M32">
            <v>59618350</v>
          </cell>
          <cell r="N32">
            <v>59618350</v>
          </cell>
          <cell r="O32">
            <v>59618350</v>
          </cell>
          <cell r="P32">
            <v>59618350</v>
          </cell>
          <cell r="Q32">
            <v>59618350</v>
          </cell>
          <cell r="R32">
            <v>59618340</v>
          </cell>
          <cell r="S32">
            <v>59618340</v>
          </cell>
          <cell r="T32">
            <v>59618330</v>
          </cell>
          <cell r="U32">
            <v>59618330</v>
          </cell>
          <cell r="V32">
            <v>59618330</v>
          </cell>
          <cell r="W32">
            <v>59618330</v>
          </cell>
          <cell r="X32">
            <v>59618330</v>
          </cell>
          <cell r="Y32">
            <v>59618320</v>
          </cell>
          <cell r="Z32">
            <v>59618320</v>
          </cell>
          <cell r="AA32">
            <v>59618320</v>
          </cell>
          <cell r="AB32">
            <v>59618320</v>
          </cell>
          <cell r="AC32">
            <v>59618320</v>
          </cell>
          <cell r="AD32">
            <v>59618320</v>
          </cell>
          <cell r="AE32">
            <v>59618320</v>
          </cell>
          <cell r="AF32">
            <v>59617330</v>
          </cell>
          <cell r="AG32">
            <v>59617330</v>
          </cell>
          <cell r="AH32">
            <v>59617440</v>
          </cell>
          <cell r="AI32">
            <v>59617440</v>
          </cell>
          <cell r="AJ32">
            <v>59613670</v>
          </cell>
          <cell r="AK32">
            <v>59608870</v>
          </cell>
          <cell r="AL32">
            <v>59606420</v>
          </cell>
          <cell r="AM32">
            <v>59606030</v>
          </cell>
          <cell r="AN32">
            <v>59606730</v>
          </cell>
          <cell r="AO32">
            <v>59580840</v>
          </cell>
          <cell r="AP32">
            <v>59587670</v>
          </cell>
          <cell r="AQ32">
            <v>59580510</v>
          </cell>
          <cell r="AR32">
            <v>59579610</v>
          </cell>
          <cell r="AS32">
            <v>59577430</v>
          </cell>
          <cell r="AT32">
            <v>59577570</v>
          </cell>
          <cell r="AU32">
            <v>59577870</v>
          </cell>
          <cell r="AV32">
            <v>59577930</v>
          </cell>
          <cell r="AW32">
            <v>59574300</v>
          </cell>
          <cell r="AX32">
            <v>59573990</v>
          </cell>
          <cell r="AY32">
            <v>59573120</v>
          </cell>
          <cell r="AZ32">
            <v>59573670</v>
          </cell>
          <cell r="BA32">
            <v>59573670</v>
          </cell>
        </row>
        <row r="33">
          <cell r="A33" t="str">
            <v>World</v>
          </cell>
          <cell r="B33" t="str">
            <v>WLD</v>
          </cell>
          <cell r="D33">
            <v>129797919</v>
          </cell>
          <cell r="E33">
            <v>129797899</v>
          </cell>
          <cell r="F33">
            <v>129797909</v>
          </cell>
          <cell r="G33">
            <v>129797909</v>
          </cell>
          <cell r="H33">
            <v>129797899</v>
          </cell>
          <cell r="I33">
            <v>129797889</v>
          </cell>
          <cell r="J33">
            <v>129797879</v>
          </cell>
          <cell r="K33">
            <v>129797869</v>
          </cell>
          <cell r="L33">
            <v>129797869</v>
          </cell>
          <cell r="M33">
            <v>129797859</v>
          </cell>
          <cell r="N33">
            <v>129797849</v>
          </cell>
          <cell r="O33">
            <v>129797749</v>
          </cell>
          <cell r="P33">
            <v>129797659</v>
          </cell>
          <cell r="Q33">
            <v>129797149</v>
          </cell>
          <cell r="R33">
            <v>129796609</v>
          </cell>
          <cell r="S33">
            <v>129796409</v>
          </cell>
          <cell r="T33">
            <v>129796249</v>
          </cell>
          <cell r="U33">
            <v>129796249</v>
          </cell>
          <cell r="V33">
            <v>129796209</v>
          </cell>
          <cell r="W33">
            <v>129795919</v>
          </cell>
          <cell r="X33">
            <v>129795989</v>
          </cell>
          <cell r="Y33">
            <v>129795759</v>
          </cell>
          <cell r="Z33">
            <v>129795709</v>
          </cell>
          <cell r="AA33">
            <v>129794209</v>
          </cell>
          <cell r="AB33">
            <v>129794099</v>
          </cell>
          <cell r="AC33">
            <v>129794179</v>
          </cell>
          <cell r="AD33">
            <v>129794079</v>
          </cell>
          <cell r="AE33">
            <v>129794059</v>
          </cell>
          <cell r="AF33">
            <v>129793049</v>
          </cell>
          <cell r="AG33">
            <v>129793039</v>
          </cell>
          <cell r="AH33">
            <v>129793149</v>
          </cell>
          <cell r="AI33">
            <v>129793209</v>
          </cell>
          <cell r="AJ33">
            <v>129688499</v>
          </cell>
          <cell r="AK33">
            <v>129676719</v>
          </cell>
          <cell r="AL33">
            <v>129674879</v>
          </cell>
          <cell r="AM33">
            <v>129674429</v>
          </cell>
          <cell r="AN33">
            <v>129743769</v>
          </cell>
          <cell r="AO33">
            <v>129717779</v>
          </cell>
          <cell r="AP33">
            <v>129724549</v>
          </cell>
          <cell r="AQ33">
            <v>129738469</v>
          </cell>
          <cell r="AR33">
            <v>129735069</v>
          </cell>
          <cell r="AS33">
            <v>129734809</v>
          </cell>
          <cell r="AT33">
            <v>129734409</v>
          </cell>
          <cell r="AU33">
            <v>129730949</v>
          </cell>
          <cell r="AV33">
            <v>129732919</v>
          </cell>
          <cell r="AW33">
            <v>129726779</v>
          </cell>
          <cell r="AX33">
            <v>129726589</v>
          </cell>
          <cell r="AY33">
            <v>129711959</v>
          </cell>
          <cell r="AZ33">
            <v>129710339</v>
          </cell>
          <cell r="BA33">
            <v>129710339</v>
          </cell>
        </row>
        <row r="34">
          <cell r="A34" t="str">
            <v>Afghanistan</v>
          </cell>
          <cell r="B34" t="str">
            <v>AFG</v>
          </cell>
          <cell r="D34">
            <v>652230</v>
          </cell>
          <cell r="E34">
            <v>652230</v>
          </cell>
          <cell r="F34">
            <v>652230</v>
          </cell>
          <cell r="G34">
            <v>652230</v>
          </cell>
          <cell r="H34">
            <v>652230</v>
          </cell>
          <cell r="I34">
            <v>652230</v>
          </cell>
          <cell r="J34">
            <v>652230</v>
          </cell>
          <cell r="K34">
            <v>652230</v>
          </cell>
          <cell r="L34">
            <v>652230</v>
          </cell>
          <cell r="M34">
            <v>652230</v>
          </cell>
          <cell r="N34">
            <v>652230</v>
          </cell>
          <cell r="O34">
            <v>652230</v>
          </cell>
          <cell r="P34">
            <v>652230</v>
          </cell>
          <cell r="Q34">
            <v>652230</v>
          </cell>
          <cell r="R34">
            <v>652230</v>
          </cell>
          <cell r="S34">
            <v>652230</v>
          </cell>
          <cell r="T34">
            <v>652230</v>
          </cell>
          <cell r="U34">
            <v>652230</v>
          </cell>
          <cell r="V34">
            <v>652230</v>
          </cell>
          <cell r="W34">
            <v>652230</v>
          </cell>
          <cell r="X34">
            <v>652230</v>
          </cell>
          <cell r="Y34">
            <v>652230</v>
          </cell>
          <cell r="Z34">
            <v>652230</v>
          </cell>
          <cell r="AA34">
            <v>652230</v>
          </cell>
          <cell r="AB34">
            <v>652230</v>
          </cell>
          <cell r="AC34">
            <v>652230</v>
          </cell>
          <cell r="AD34">
            <v>652230</v>
          </cell>
          <cell r="AE34">
            <v>652230</v>
          </cell>
          <cell r="AF34">
            <v>652230</v>
          </cell>
          <cell r="AG34">
            <v>652230</v>
          </cell>
          <cell r="AH34">
            <v>652230</v>
          </cell>
          <cell r="AI34">
            <v>652230</v>
          </cell>
          <cell r="AJ34">
            <v>652230</v>
          </cell>
          <cell r="AK34">
            <v>652230</v>
          </cell>
          <cell r="AL34">
            <v>652230</v>
          </cell>
          <cell r="AM34">
            <v>652230</v>
          </cell>
          <cell r="AN34">
            <v>652230</v>
          </cell>
          <cell r="AO34">
            <v>652230</v>
          </cell>
          <cell r="AP34">
            <v>652230</v>
          </cell>
          <cell r="AQ34">
            <v>652230</v>
          </cell>
          <cell r="AR34">
            <v>652230</v>
          </cell>
          <cell r="AS34">
            <v>652230</v>
          </cell>
          <cell r="AT34">
            <v>652230</v>
          </cell>
          <cell r="AU34">
            <v>652230</v>
          </cell>
          <cell r="AV34">
            <v>652230</v>
          </cell>
          <cell r="AW34">
            <v>652230</v>
          </cell>
          <cell r="AX34">
            <v>652230</v>
          </cell>
          <cell r="AY34">
            <v>652230</v>
          </cell>
          <cell r="AZ34">
            <v>652230</v>
          </cell>
          <cell r="BA34">
            <v>652230</v>
          </cell>
        </row>
        <row r="35">
          <cell r="A35" t="str">
            <v>Albania</v>
          </cell>
          <cell r="B35" t="str">
            <v>ALB</v>
          </cell>
          <cell r="D35">
            <v>27400</v>
          </cell>
          <cell r="E35">
            <v>27400</v>
          </cell>
          <cell r="F35">
            <v>27400</v>
          </cell>
          <cell r="G35">
            <v>27400</v>
          </cell>
          <cell r="H35">
            <v>27400</v>
          </cell>
          <cell r="I35">
            <v>27400</v>
          </cell>
          <cell r="J35">
            <v>27400</v>
          </cell>
          <cell r="K35">
            <v>27400</v>
          </cell>
          <cell r="L35">
            <v>27400</v>
          </cell>
          <cell r="M35">
            <v>27400</v>
          </cell>
          <cell r="N35">
            <v>27400</v>
          </cell>
          <cell r="O35">
            <v>27400</v>
          </cell>
          <cell r="P35">
            <v>27400</v>
          </cell>
          <cell r="Q35">
            <v>27400</v>
          </cell>
          <cell r="R35">
            <v>27400</v>
          </cell>
          <cell r="S35">
            <v>27400</v>
          </cell>
          <cell r="T35">
            <v>27400</v>
          </cell>
          <cell r="U35">
            <v>27400</v>
          </cell>
          <cell r="V35">
            <v>27400</v>
          </cell>
          <cell r="W35">
            <v>27400</v>
          </cell>
          <cell r="X35">
            <v>27400</v>
          </cell>
          <cell r="Y35">
            <v>27400</v>
          </cell>
          <cell r="Z35">
            <v>27400</v>
          </cell>
          <cell r="AA35">
            <v>27400</v>
          </cell>
          <cell r="AB35">
            <v>27400</v>
          </cell>
          <cell r="AC35">
            <v>27400</v>
          </cell>
          <cell r="AD35">
            <v>27400</v>
          </cell>
          <cell r="AE35">
            <v>27400</v>
          </cell>
          <cell r="AF35">
            <v>27400</v>
          </cell>
          <cell r="AG35">
            <v>27400</v>
          </cell>
          <cell r="AH35">
            <v>27400</v>
          </cell>
          <cell r="AI35">
            <v>27400</v>
          </cell>
          <cell r="AJ35">
            <v>27400</v>
          </cell>
          <cell r="AK35">
            <v>27400</v>
          </cell>
          <cell r="AL35">
            <v>27400</v>
          </cell>
          <cell r="AM35">
            <v>27400</v>
          </cell>
          <cell r="AN35">
            <v>27400</v>
          </cell>
          <cell r="AO35">
            <v>27400</v>
          </cell>
          <cell r="AP35">
            <v>27400</v>
          </cell>
          <cell r="AQ35">
            <v>27400</v>
          </cell>
          <cell r="AR35">
            <v>27400</v>
          </cell>
          <cell r="AS35">
            <v>27400</v>
          </cell>
          <cell r="AT35">
            <v>27400</v>
          </cell>
          <cell r="AU35">
            <v>27400</v>
          </cell>
          <cell r="AV35">
            <v>27400</v>
          </cell>
          <cell r="AW35">
            <v>27400</v>
          </cell>
          <cell r="AX35">
            <v>27400</v>
          </cell>
          <cell r="AY35">
            <v>27400</v>
          </cell>
          <cell r="AZ35">
            <v>27400</v>
          </cell>
          <cell r="BA35">
            <v>27400</v>
          </cell>
        </row>
        <row r="36">
          <cell r="A36" t="str">
            <v>Algeria</v>
          </cell>
          <cell r="B36" t="str">
            <v>DZA</v>
          </cell>
          <cell r="D36">
            <v>2381740</v>
          </cell>
          <cell r="E36">
            <v>2381740</v>
          </cell>
          <cell r="F36">
            <v>2381740</v>
          </cell>
          <cell r="G36">
            <v>2381740</v>
          </cell>
          <cell r="H36">
            <v>2381740</v>
          </cell>
          <cell r="I36">
            <v>2381740</v>
          </cell>
          <cell r="J36">
            <v>2381740</v>
          </cell>
          <cell r="K36">
            <v>2381740</v>
          </cell>
          <cell r="L36">
            <v>2381740</v>
          </cell>
          <cell r="M36">
            <v>2381740</v>
          </cell>
          <cell r="N36">
            <v>2381740</v>
          </cell>
          <cell r="O36">
            <v>2381740</v>
          </cell>
          <cell r="P36">
            <v>2381740</v>
          </cell>
          <cell r="Q36">
            <v>2381740</v>
          </cell>
          <cell r="R36">
            <v>2381740</v>
          </cell>
          <cell r="S36">
            <v>2381740</v>
          </cell>
          <cell r="T36">
            <v>2381740</v>
          </cell>
          <cell r="U36">
            <v>2381740</v>
          </cell>
          <cell r="V36">
            <v>2381740</v>
          </cell>
          <cell r="W36">
            <v>2381740</v>
          </cell>
          <cell r="X36">
            <v>2381740</v>
          </cell>
          <cell r="Y36">
            <v>2381740</v>
          </cell>
          <cell r="Z36">
            <v>2381740</v>
          </cell>
          <cell r="AA36">
            <v>2381740</v>
          </cell>
          <cell r="AB36">
            <v>2381740</v>
          </cell>
          <cell r="AC36">
            <v>2381740</v>
          </cell>
          <cell r="AD36">
            <v>2381740</v>
          </cell>
          <cell r="AE36">
            <v>2381740</v>
          </cell>
          <cell r="AF36">
            <v>2381740</v>
          </cell>
          <cell r="AG36">
            <v>2381740</v>
          </cell>
          <cell r="AH36">
            <v>2381740</v>
          </cell>
          <cell r="AI36">
            <v>2381740</v>
          </cell>
          <cell r="AJ36">
            <v>2381740</v>
          </cell>
          <cell r="AK36">
            <v>2381740</v>
          </cell>
          <cell r="AL36">
            <v>2381740</v>
          </cell>
          <cell r="AM36">
            <v>2381740</v>
          </cell>
          <cell r="AN36">
            <v>2381740</v>
          </cell>
          <cell r="AO36">
            <v>2381740</v>
          </cell>
          <cell r="AP36">
            <v>2381740</v>
          </cell>
          <cell r="AQ36">
            <v>2381740</v>
          </cell>
          <cell r="AR36">
            <v>2381740</v>
          </cell>
          <cell r="AS36">
            <v>2381740</v>
          </cell>
          <cell r="AT36">
            <v>2381740</v>
          </cell>
          <cell r="AU36">
            <v>2381740</v>
          </cell>
          <cell r="AV36">
            <v>2381740</v>
          </cell>
          <cell r="AW36">
            <v>2381740</v>
          </cell>
          <cell r="AX36">
            <v>2381740</v>
          </cell>
          <cell r="AY36">
            <v>2381740</v>
          </cell>
          <cell r="AZ36">
            <v>2381740</v>
          </cell>
          <cell r="BA36">
            <v>2381740</v>
          </cell>
        </row>
        <row r="37">
          <cell r="A37" t="str">
            <v>American Samoa</v>
          </cell>
          <cell r="B37" t="str">
            <v>ASM</v>
          </cell>
          <cell r="D37">
            <v>200</v>
          </cell>
          <cell r="E37">
            <v>200</v>
          </cell>
          <cell r="F37">
            <v>200</v>
          </cell>
          <cell r="G37">
            <v>200</v>
          </cell>
          <cell r="H37">
            <v>200</v>
          </cell>
          <cell r="I37">
            <v>200</v>
          </cell>
          <cell r="J37">
            <v>200</v>
          </cell>
          <cell r="K37">
            <v>200</v>
          </cell>
          <cell r="L37">
            <v>200</v>
          </cell>
          <cell r="M37">
            <v>200</v>
          </cell>
          <cell r="N37">
            <v>200</v>
          </cell>
          <cell r="O37">
            <v>200</v>
          </cell>
          <cell r="P37">
            <v>200</v>
          </cell>
          <cell r="Q37">
            <v>200</v>
          </cell>
          <cell r="R37">
            <v>200</v>
          </cell>
          <cell r="S37">
            <v>200</v>
          </cell>
          <cell r="T37">
            <v>200</v>
          </cell>
          <cell r="U37">
            <v>200</v>
          </cell>
          <cell r="V37">
            <v>200</v>
          </cell>
          <cell r="W37">
            <v>200</v>
          </cell>
          <cell r="X37">
            <v>200</v>
          </cell>
          <cell r="Y37">
            <v>200</v>
          </cell>
          <cell r="Z37">
            <v>200</v>
          </cell>
          <cell r="AA37">
            <v>200</v>
          </cell>
          <cell r="AB37">
            <v>200</v>
          </cell>
          <cell r="AC37">
            <v>200</v>
          </cell>
          <cell r="AD37">
            <v>200</v>
          </cell>
          <cell r="AE37">
            <v>200</v>
          </cell>
          <cell r="AF37">
            <v>200</v>
          </cell>
          <cell r="AG37">
            <v>200</v>
          </cell>
          <cell r="AH37">
            <v>200</v>
          </cell>
          <cell r="AI37">
            <v>200</v>
          </cell>
          <cell r="AJ37">
            <v>200</v>
          </cell>
          <cell r="AK37">
            <v>200</v>
          </cell>
          <cell r="AL37">
            <v>200</v>
          </cell>
          <cell r="AM37">
            <v>200</v>
          </cell>
          <cell r="AN37">
            <v>200</v>
          </cell>
          <cell r="AO37">
            <v>200</v>
          </cell>
          <cell r="AP37">
            <v>200</v>
          </cell>
          <cell r="AQ37">
            <v>200</v>
          </cell>
          <cell r="AR37">
            <v>200</v>
          </cell>
          <cell r="AS37">
            <v>200</v>
          </cell>
          <cell r="AT37">
            <v>200</v>
          </cell>
          <cell r="AU37">
            <v>200</v>
          </cell>
          <cell r="AV37">
            <v>200</v>
          </cell>
          <cell r="AW37">
            <v>200</v>
          </cell>
          <cell r="AX37">
            <v>200</v>
          </cell>
          <cell r="AY37">
            <v>200</v>
          </cell>
          <cell r="AZ37">
            <v>200</v>
          </cell>
          <cell r="BA37">
            <v>200</v>
          </cell>
        </row>
        <row r="38">
          <cell r="A38" t="str">
            <v>Andorra</v>
          </cell>
          <cell r="B38" t="str">
            <v>AND</v>
          </cell>
          <cell r="D38">
            <v>470</v>
          </cell>
          <cell r="E38">
            <v>470</v>
          </cell>
          <cell r="F38">
            <v>470</v>
          </cell>
          <cell r="G38">
            <v>470</v>
          </cell>
          <cell r="H38">
            <v>470</v>
          </cell>
          <cell r="I38">
            <v>470</v>
          </cell>
          <cell r="J38">
            <v>470</v>
          </cell>
          <cell r="K38">
            <v>470</v>
          </cell>
          <cell r="L38">
            <v>470</v>
          </cell>
          <cell r="M38">
            <v>470</v>
          </cell>
          <cell r="N38">
            <v>470</v>
          </cell>
          <cell r="O38">
            <v>470</v>
          </cell>
          <cell r="P38">
            <v>470</v>
          </cell>
          <cell r="Q38">
            <v>470</v>
          </cell>
          <cell r="R38">
            <v>470</v>
          </cell>
          <cell r="S38">
            <v>470</v>
          </cell>
          <cell r="T38">
            <v>470</v>
          </cell>
          <cell r="U38">
            <v>470</v>
          </cell>
          <cell r="V38">
            <v>470</v>
          </cell>
          <cell r="W38">
            <v>470</v>
          </cell>
          <cell r="X38">
            <v>470</v>
          </cell>
          <cell r="Y38">
            <v>470</v>
          </cell>
          <cell r="Z38">
            <v>470</v>
          </cell>
          <cell r="AA38">
            <v>470</v>
          </cell>
          <cell r="AB38">
            <v>470</v>
          </cell>
          <cell r="AC38">
            <v>470</v>
          </cell>
          <cell r="AD38">
            <v>470</v>
          </cell>
          <cell r="AE38">
            <v>470</v>
          </cell>
          <cell r="AF38">
            <v>470</v>
          </cell>
          <cell r="AG38">
            <v>470</v>
          </cell>
          <cell r="AH38">
            <v>470</v>
          </cell>
          <cell r="AI38">
            <v>470</v>
          </cell>
          <cell r="AJ38">
            <v>470</v>
          </cell>
          <cell r="AK38">
            <v>470</v>
          </cell>
          <cell r="AL38">
            <v>470</v>
          </cell>
          <cell r="AM38">
            <v>470</v>
          </cell>
          <cell r="AN38">
            <v>470</v>
          </cell>
          <cell r="AO38">
            <v>470</v>
          </cell>
          <cell r="AP38">
            <v>470</v>
          </cell>
          <cell r="AQ38">
            <v>470</v>
          </cell>
          <cell r="AR38">
            <v>470</v>
          </cell>
          <cell r="AS38">
            <v>470</v>
          </cell>
          <cell r="AT38">
            <v>470</v>
          </cell>
          <cell r="AU38">
            <v>470</v>
          </cell>
          <cell r="AV38">
            <v>470</v>
          </cell>
          <cell r="AW38">
            <v>470</v>
          </cell>
          <cell r="AX38">
            <v>470</v>
          </cell>
          <cell r="AY38">
            <v>470</v>
          </cell>
          <cell r="AZ38">
            <v>470</v>
          </cell>
          <cell r="BA38">
            <v>470</v>
          </cell>
        </row>
        <row r="39">
          <cell r="A39" t="str">
            <v>Angola</v>
          </cell>
          <cell r="B39" t="str">
            <v>AGO</v>
          </cell>
          <cell r="D39">
            <v>1246700</v>
          </cell>
          <cell r="E39">
            <v>1246700</v>
          </cell>
          <cell r="F39">
            <v>1246700</v>
          </cell>
          <cell r="G39">
            <v>1246700</v>
          </cell>
          <cell r="H39">
            <v>1246700</v>
          </cell>
          <cell r="I39">
            <v>1246700</v>
          </cell>
          <cell r="J39">
            <v>1246700</v>
          </cell>
          <cell r="K39">
            <v>1246700</v>
          </cell>
          <cell r="L39">
            <v>1246700</v>
          </cell>
          <cell r="M39">
            <v>1246700</v>
          </cell>
          <cell r="N39">
            <v>1246700</v>
          </cell>
          <cell r="O39">
            <v>1246700</v>
          </cell>
          <cell r="P39">
            <v>1246700</v>
          </cell>
          <cell r="Q39">
            <v>1246700</v>
          </cell>
          <cell r="R39">
            <v>1246700</v>
          </cell>
          <cell r="S39">
            <v>1246700</v>
          </cell>
          <cell r="T39">
            <v>1246700</v>
          </cell>
          <cell r="U39">
            <v>1246700</v>
          </cell>
          <cell r="V39">
            <v>1246700</v>
          </cell>
          <cell r="W39">
            <v>1246700</v>
          </cell>
          <cell r="X39">
            <v>1246700</v>
          </cell>
          <cell r="Y39">
            <v>1246700</v>
          </cell>
          <cell r="Z39">
            <v>1246700</v>
          </cell>
          <cell r="AA39">
            <v>1246700</v>
          </cell>
          <cell r="AB39">
            <v>1246700</v>
          </cell>
          <cell r="AC39">
            <v>1246700</v>
          </cell>
          <cell r="AD39">
            <v>1246700</v>
          </cell>
          <cell r="AE39">
            <v>1246700</v>
          </cell>
          <cell r="AF39">
            <v>1246700</v>
          </cell>
          <cell r="AG39">
            <v>1246700</v>
          </cell>
          <cell r="AH39">
            <v>1246700</v>
          </cell>
          <cell r="AI39">
            <v>1246700</v>
          </cell>
          <cell r="AJ39">
            <v>1246700</v>
          </cell>
          <cell r="AK39">
            <v>1246700</v>
          </cell>
          <cell r="AL39">
            <v>1246700</v>
          </cell>
          <cell r="AM39">
            <v>1246700</v>
          </cell>
          <cell r="AN39">
            <v>1246700</v>
          </cell>
          <cell r="AO39">
            <v>1246700</v>
          </cell>
          <cell r="AP39">
            <v>1246700</v>
          </cell>
          <cell r="AQ39">
            <v>1246700</v>
          </cell>
          <cell r="AR39">
            <v>1246700</v>
          </cell>
          <cell r="AS39">
            <v>1246700</v>
          </cell>
          <cell r="AT39">
            <v>1246700</v>
          </cell>
          <cell r="AU39">
            <v>1246700</v>
          </cell>
          <cell r="AV39">
            <v>1246700</v>
          </cell>
          <cell r="AW39">
            <v>1246700</v>
          </cell>
          <cell r="AX39">
            <v>1246700</v>
          </cell>
          <cell r="AY39">
            <v>1246700</v>
          </cell>
          <cell r="AZ39">
            <v>1246700</v>
          </cell>
          <cell r="BA39">
            <v>1246700</v>
          </cell>
        </row>
        <row r="40">
          <cell r="A40" t="str">
            <v>Antigua and Barbuda</v>
          </cell>
          <cell r="B40" t="str">
            <v>ATG</v>
          </cell>
          <cell r="D40">
            <v>440</v>
          </cell>
          <cell r="E40">
            <v>440</v>
          </cell>
          <cell r="F40">
            <v>440</v>
          </cell>
          <cell r="G40">
            <v>440</v>
          </cell>
          <cell r="H40">
            <v>440</v>
          </cell>
          <cell r="I40">
            <v>440</v>
          </cell>
          <cell r="J40">
            <v>440</v>
          </cell>
          <cell r="K40">
            <v>440</v>
          </cell>
          <cell r="L40">
            <v>440</v>
          </cell>
          <cell r="M40">
            <v>440</v>
          </cell>
          <cell r="N40">
            <v>440</v>
          </cell>
          <cell r="O40">
            <v>440</v>
          </cell>
          <cell r="P40">
            <v>440</v>
          </cell>
          <cell r="Q40">
            <v>440</v>
          </cell>
          <cell r="R40">
            <v>440</v>
          </cell>
          <cell r="S40">
            <v>440</v>
          </cell>
          <cell r="T40">
            <v>440</v>
          </cell>
          <cell r="U40">
            <v>440</v>
          </cell>
          <cell r="V40">
            <v>440</v>
          </cell>
          <cell r="W40">
            <v>440</v>
          </cell>
          <cell r="X40">
            <v>440</v>
          </cell>
          <cell r="Y40">
            <v>440</v>
          </cell>
          <cell r="Z40">
            <v>440</v>
          </cell>
          <cell r="AA40">
            <v>440</v>
          </cell>
          <cell r="AB40">
            <v>440</v>
          </cell>
          <cell r="AC40">
            <v>440</v>
          </cell>
          <cell r="AD40">
            <v>440</v>
          </cell>
          <cell r="AE40">
            <v>440</v>
          </cell>
          <cell r="AF40">
            <v>440</v>
          </cell>
          <cell r="AG40">
            <v>440</v>
          </cell>
          <cell r="AH40">
            <v>440</v>
          </cell>
          <cell r="AI40">
            <v>440</v>
          </cell>
          <cell r="AJ40">
            <v>440</v>
          </cell>
          <cell r="AK40">
            <v>440</v>
          </cell>
          <cell r="AL40">
            <v>440</v>
          </cell>
          <cell r="AM40">
            <v>440</v>
          </cell>
          <cell r="AN40">
            <v>440</v>
          </cell>
          <cell r="AO40">
            <v>440</v>
          </cell>
          <cell r="AP40">
            <v>440</v>
          </cell>
          <cell r="AQ40">
            <v>440</v>
          </cell>
          <cell r="AR40">
            <v>440</v>
          </cell>
          <cell r="AS40">
            <v>440</v>
          </cell>
          <cell r="AT40">
            <v>440</v>
          </cell>
          <cell r="AU40">
            <v>440</v>
          </cell>
          <cell r="AV40">
            <v>440</v>
          </cell>
          <cell r="AW40">
            <v>440</v>
          </cell>
          <cell r="AX40">
            <v>440</v>
          </cell>
          <cell r="AY40">
            <v>440</v>
          </cell>
          <cell r="AZ40">
            <v>440</v>
          </cell>
          <cell r="BA40">
            <v>440</v>
          </cell>
        </row>
        <row r="41">
          <cell r="A41" t="str">
            <v>Argentina</v>
          </cell>
          <cell r="B41" t="str">
            <v>ARG</v>
          </cell>
          <cell r="D41">
            <v>2736690</v>
          </cell>
          <cell r="E41">
            <v>2736690</v>
          </cell>
          <cell r="F41">
            <v>2736690</v>
          </cell>
          <cell r="G41">
            <v>2736690</v>
          </cell>
          <cell r="H41">
            <v>2736690</v>
          </cell>
          <cell r="I41">
            <v>2736690</v>
          </cell>
          <cell r="J41">
            <v>2736690</v>
          </cell>
          <cell r="K41">
            <v>2736690</v>
          </cell>
          <cell r="L41">
            <v>2736690</v>
          </cell>
          <cell r="M41">
            <v>2736690</v>
          </cell>
          <cell r="N41">
            <v>2736690</v>
          </cell>
          <cell r="O41">
            <v>2736690</v>
          </cell>
          <cell r="P41">
            <v>2736690</v>
          </cell>
          <cell r="Q41">
            <v>2736690</v>
          </cell>
          <cell r="R41">
            <v>2736690</v>
          </cell>
          <cell r="S41">
            <v>2736690</v>
          </cell>
          <cell r="T41">
            <v>2736690</v>
          </cell>
          <cell r="U41">
            <v>2736690</v>
          </cell>
          <cell r="V41">
            <v>2736690</v>
          </cell>
          <cell r="W41">
            <v>2736690</v>
          </cell>
          <cell r="X41">
            <v>2736690</v>
          </cell>
          <cell r="Y41">
            <v>2736690</v>
          </cell>
          <cell r="Z41">
            <v>2736690</v>
          </cell>
          <cell r="AA41">
            <v>2736690</v>
          </cell>
          <cell r="AB41">
            <v>2736690</v>
          </cell>
          <cell r="AC41">
            <v>2736690</v>
          </cell>
          <cell r="AD41">
            <v>2736690</v>
          </cell>
          <cell r="AE41">
            <v>2736690</v>
          </cell>
          <cell r="AF41">
            <v>2736690</v>
          </cell>
          <cell r="AG41">
            <v>2736690</v>
          </cell>
          <cell r="AH41">
            <v>2736690</v>
          </cell>
          <cell r="AI41">
            <v>2736690</v>
          </cell>
          <cell r="AJ41">
            <v>2736690</v>
          </cell>
          <cell r="AK41">
            <v>2736690</v>
          </cell>
          <cell r="AL41">
            <v>2736690</v>
          </cell>
          <cell r="AM41">
            <v>2736690</v>
          </cell>
          <cell r="AN41">
            <v>2736690</v>
          </cell>
          <cell r="AO41">
            <v>2736690</v>
          </cell>
          <cell r="AP41">
            <v>2736690</v>
          </cell>
          <cell r="AQ41">
            <v>2736690</v>
          </cell>
          <cell r="AR41">
            <v>2736690</v>
          </cell>
          <cell r="AS41">
            <v>2736690</v>
          </cell>
          <cell r="AT41">
            <v>2736690</v>
          </cell>
          <cell r="AU41">
            <v>2736690</v>
          </cell>
          <cell r="AV41">
            <v>2736690</v>
          </cell>
          <cell r="AW41">
            <v>2736690</v>
          </cell>
          <cell r="AX41">
            <v>2736690</v>
          </cell>
          <cell r="AY41">
            <v>2736690</v>
          </cell>
          <cell r="AZ41">
            <v>2736690</v>
          </cell>
          <cell r="BA41">
            <v>2736690</v>
          </cell>
        </row>
        <row r="42">
          <cell r="A42" t="str">
            <v>Armenia</v>
          </cell>
          <cell r="B42" t="str">
            <v>ARM</v>
          </cell>
          <cell r="D42">
            <v>28480</v>
          </cell>
          <cell r="E42">
            <v>28480</v>
          </cell>
          <cell r="F42">
            <v>28480</v>
          </cell>
          <cell r="G42">
            <v>28480</v>
          </cell>
          <cell r="H42">
            <v>28480</v>
          </cell>
          <cell r="I42">
            <v>28480</v>
          </cell>
          <cell r="J42">
            <v>28480</v>
          </cell>
          <cell r="K42">
            <v>28480</v>
          </cell>
          <cell r="L42">
            <v>28480</v>
          </cell>
          <cell r="M42">
            <v>28480</v>
          </cell>
          <cell r="N42">
            <v>28480</v>
          </cell>
          <cell r="O42">
            <v>28480</v>
          </cell>
          <cell r="P42">
            <v>28480</v>
          </cell>
          <cell r="Q42">
            <v>28480</v>
          </cell>
          <cell r="R42">
            <v>28480</v>
          </cell>
          <cell r="S42">
            <v>28480</v>
          </cell>
          <cell r="T42">
            <v>28480</v>
          </cell>
          <cell r="U42">
            <v>28480</v>
          </cell>
          <cell r="V42">
            <v>28480</v>
          </cell>
          <cell r="W42">
            <v>28480</v>
          </cell>
          <cell r="X42">
            <v>28480</v>
          </cell>
          <cell r="Y42">
            <v>28480</v>
          </cell>
          <cell r="Z42">
            <v>28480</v>
          </cell>
          <cell r="AA42">
            <v>28480</v>
          </cell>
          <cell r="AB42">
            <v>28480</v>
          </cell>
          <cell r="AC42">
            <v>28480</v>
          </cell>
          <cell r="AD42">
            <v>28480</v>
          </cell>
          <cell r="AE42">
            <v>28480</v>
          </cell>
          <cell r="AF42">
            <v>28480</v>
          </cell>
          <cell r="AG42">
            <v>28480</v>
          </cell>
          <cell r="AH42">
            <v>28480</v>
          </cell>
          <cell r="AI42">
            <v>28480</v>
          </cell>
          <cell r="AJ42">
            <v>28480</v>
          </cell>
          <cell r="AK42">
            <v>28480</v>
          </cell>
          <cell r="AL42">
            <v>28480</v>
          </cell>
          <cell r="AM42">
            <v>28480</v>
          </cell>
          <cell r="AN42">
            <v>28480</v>
          </cell>
          <cell r="AO42">
            <v>28480</v>
          </cell>
          <cell r="AP42">
            <v>28480</v>
          </cell>
          <cell r="AQ42">
            <v>28480</v>
          </cell>
          <cell r="AR42">
            <v>28480</v>
          </cell>
          <cell r="AS42">
            <v>28480</v>
          </cell>
          <cell r="AT42">
            <v>28480</v>
          </cell>
          <cell r="AU42">
            <v>28480</v>
          </cell>
          <cell r="AV42">
            <v>28480</v>
          </cell>
          <cell r="AW42">
            <v>28480</v>
          </cell>
          <cell r="AX42">
            <v>28480</v>
          </cell>
          <cell r="AY42">
            <v>28480</v>
          </cell>
          <cell r="AZ42">
            <v>28480</v>
          </cell>
          <cell r="BA42">
            <v>28480</v>
          </cell>
        </row>
        <row r="43">
          <cell r="A43" t="str">
            <v>Aruba</v>
          </cell>
          <cell r="B43" t="str">
            <v>ABW</v>
          </cell>
          <cell r="D43">
            <v>180</v>
          </cell>
          <cell r="E43">
            <v>180</v>
          </cell>
          <cell r="F43">
            <v>180</v>
          </cell>
          <cell r="G43">
            <v>180</v>
          </cell>
          <cell r="H43">
            <v>180</v>
          </cell>
          <cell r="I43">
            <v>180</v>
          </cell>
          <cell r="J43">
            <v>180</v>
          </cell>
          <cell r="K43">
            <v>180</v>
          </cell>
          <cell r="L43">
            <v>180</v>
          </cell>
          <cell r="M43">
            <v>180</v>
          </cell>
          <cell r="N43">
            <v>180</v>
          </cell>
          <cell r="O43">
            <v>180</v>
          </cell>
          <cell r="P43">
            <v>180</v>
          </cell>
          <cell r="Q43">
            <v>180</v>
          </cell>
          <cell r="R43">
            <v>180</v>
          </cell>
          <cell r="S43">
            <v>180</v>
          </cell>
          <cell r="T43">
            <v>180</v>
          </cell>
          <cell r="U43">
            <v>180</v>
          </cell>
          <cell r="V43">
            <v>180</v>
          </cell>
          <cell r="W43">
            <v>180</v>
          </cell>
          <cell r="X43">
            <v>180</v>
          </cell>
          <cell r="Y43">
            <v>180</v>
          </cell>
          <cell r="Z43">
            <v>180</v>
          </cell>
          <cell r="AA43">
            <v>180</v>
          </cell>
          <cell r="AB43">
            <v>180</v>
          </cell>
          <cell r="AC43">
            <v>180</v>
          </cell>
          <cell r="AD43">
            <v>180</v>
          </cell>
          <cell r="AE43">
            <v>180</v>
          </cell>
          <cell r="AF43">
            <v>180</v>
          </cell>
          <cell r="AG43">
            <v>180</v>
          </cell>
          <cell r="AH43">
            <v>180</v>
          </cell>
          <cell r="AI43">
            <v>180</v>
          </cell>
          <cell r="AJ43">
            <v>180</v>
          </cell>
          <cell r="AK43">
            <v>180</v>
          </cell>
          <cell r="AL43">
            <v>180</v>
          </cell>
          <cell r="AM43">
            <v>180</v>
          </cell>
          <cell r="AN43">
            <v>180</v>
          </cell>
          <cell r="AO43">
            <v>180</v>
          </cell>
          <cell r="AP43">
            <v>180</v>
          </cell>
          <cell r="AQ43">
            <v>180</v>
          </cell>
          <cell r="AR43">
            <v>180</v>
          </cell>
          <cell r="AS43">
            <v>180</v>
          </cell>
          <cell r="AT43">
            <v>180</v>
          </cell>
          <cell r="AU43">
            <v>180</v>
          </cell>
          <cell r="AV43">
            <v>180</v>
          </cell>
          <cell r="AW43">
            <v>180</v>
          </cell>
          <cell r="AX43">
            <v>180</v>
          </cell>
          <cell r="AY43">
            <v>180</v>
          </cell>
          <cell r="AZ43">
            <v>180</v>
          </cell>
          <cell r="BA43">
            <v>180</v>
          </cell>
        </row>
        <row r="44">
          <cell r="A44" t="str">
            <v>Australia</v>
          </cell>
          <cell r="B44" t="str">
            <v>AUS</v>
          </cell>
          <cell r="D44">
            <v>7682300</v>
          </cell>
          <cell r="E44">
            <v>7682300</v>
          </cell>
          <cell r="F44">
            <v>7682300</v>
          </cell>
          <cell r="G44">
            <v>7682300</v>
          </cell>
          <cell r="H44">
            <v>7682300</v>
          </cell>
          <cell r="I44">
            <v>7682300</v>
          </cell>
          <cell r="J44">
            <v>7682300</v>
          </cell>
          <cell r="K44">
            <v>7682300</v>
          </cell>
          <cell r="L44">
            <v>7682300</v>
          </cell>
          <cell r="M44">
            <v>7682300</v>
          </cell>
          <cell r="N44">
            <v>7682300</v>
          </cell>
          <cell r="O44">
            <v>7682300</v>
          </cell>
          <cell r="P44">
            <v>7682300</v>
          </cell>
          <cell r="Q44">
            <v>7682300</v>
          </cell>
          <cell r="R44">
            <v>7682300</v>
          </cell>
          <cell r="S44">
            <v>7682300</v>
          </cell>
          <cell r="T44">
            <v>7682300</v>
          </cell>
          <cell r="U44">
            <v>7682300</v>
          </cell>
          <cell r="V44">
            <v>7682300</v>
          </cell>
          <cell r="W44">
            <v>7682300</v>
          </cell>
          <cell r="X44">
            <v>7682300</v>
          </cell>
          <cell r="Y44">
            <v>7682300</v>
          </cell>
          <cell r="Z44">
            <v>7682300</v>
          </cell>
          <cell r="AA44">
            <v>7682300</v>
          </cell>
          <cell r="AB44">
            <v>7682300</v>
          </cell>
          <cell r="AC44">
            <v>7682300</v>
          </cell>
          <cell r="AD44">
            <v>7682300</v>
          </cell>
          <cell r="AE44">
            <v>7682300</v>
          </cell>
          <cell r="AF44">
            <v>7682300</v>
          </cell>
          <cell r="AG44">
            <v>7682300</v>
          </cell>
          <cell r="AH44">
            <v>7682300</v>
          </cell>
          <cell r="AI44">
            <v>7682300</v>
          </cell>
          <cell r="AJ44">
            <v>7682300</v>
          </cell>
          <cell r="AK44">
            <v>7682300</v>
          </cell>
          <cell r="AL44">
            <v>7682300</v>
          </cell>
          <cell r="AM44">
            <v>7682300</v>
          </cell>
          <cell r="AN44">
            <v>7682300</v>
          </cell>
          <cell r="AO44">
            <v>7682300</v>
          </cell>
          <cell r="AP44">
            <v>7682300</v>
          </cell>
          <cell r="AQ44">
            <v>7682300</v>
          </cell>
          <cell r="AR44">
            <v>7682300</v>
          </cell>
          <cell r="AS44">
            <v>7682300</v>
          </cell>
          <cell r="AT44">
            <v>7682300</v>
          </cell>
          <cell r="AU44">
            <v>7682300</v>
          </cell>
          <cell r="AV44">
            <v>7682300</v>
          </cell>
          <cell r="AW44">
            <v>7682300</v>
          </cell>
          <cell r="AX44">
            <v>7682300</v>
          </cell>
          <cell r="AY44">
            <v>7682300</v>
          </cell>
          <cell r="AZ44">
            <v>7682300</v>
          </cell>
          <cell r="BA44">
            <v>7682300</v>
          </cell>
        </row>
        <row r="45">
          <cell r="A45" t="str">
            <v>Austria</v>
          </cell>
          <cell r="B45" t="str">
            <v>AUT</v>
          </cell>
          <cell r="D45">
            <v>82450</v>
          </cell>
          <cell r="E45">
            <v>82450</v>
          </cell>
          <cell r="F45">
            <v>82450</v>
          </cell>
          <cell r="G45">
            <v>82450</v>
          </cell>
          <cell r="H45">
            <v>82450</v>
          </cell>
          <cell r="I45">
            <v>82450</v>
          </cell>
          <cell r="J45">
            <v>82450</v>
          </cell>
          <cell r="K45">
            <v>82450</v>
          </cell>
          <cell r="L45">
            <v>82450</v>
          </cell>
          <cell r="M45">
            <v>82450</v>
          </cell>
          <cell r="N45">
            <v>82450</v>
          </cell>
          <cell r="O45">
            <v>82450</v>
          </cell>
          <cell r="P45">
            <v>82450</v>
          </cell>
          <cell r="Q45">
            <v>82450</v>
          </cell>
          <cell r="R45">
            <v>82450</v>
          </cell>
          <cell r="S45">
            <v>82450</v>
          </cell>
          <cell r="T45">
            <v>82450</v>
          </cell>
          <cell r="U45">
            <v>82450</v>
          </cell>
          <cell r="V45">
            <v>82450</v>
          </cell>
          <cell r="W45">
            <v>82450</v>
          </cell>
          <cell r="X45">
            <v>82450</v>
          </cell>
          <cell r="Y45">
            <v>82450</v>
          </cell>
          <cell r="Z45">
            <v>82450</v>
          </cell>
          <cell r="AA45">
            <v>82450</v>
          </cell>
          <cell r="AB45">
            <v>82450</v>
          </cell>
          <cell r="AC45">
            <v>82450</v>
          </cell>
          <cell r="AD45">
            <v>82450</v>
          </cell>
          <cell r="AE45">
            <v>82450</v>
          </cell>
          <cell r="AF45">
            <v>82450</v>
          </cell>
          <cell r="AG45">
            <v>82450</v>
          </cell>
          <cell r="AH45">
            <v>82450</v>
          </cell>
          <cell r="AI45">
            <v>82450</v>
          </cell>
          <cell r="AJ45">
            <v>82450</v>
          </cell>
          <cell r="AK45">
            <v>82450</v>
          </cell>
          <cell r="AL45">
            <v>82450</v>
          </cell>
          <cell r="AM45">
            <v>82450</v>
          </cell>
          <cell r="AN45">
            <v>82450</v>
          </cell>
          <cell r="AO45">
            <v>82450</v>
          </cell>
          <cell r="AP45">
            <v>82450</v>
          </cell>
          <cell r="AQ45">
            <v>82450</v>
          </cell>
          <cell r="AR45">
            <v>82450</v>
          </cell>
          <cell r="AS45">
            <v>82450</v>
          </cell>
          <cell r="AT45">
            <v>82450</v>
          </cell>
          <cell r="AU45">
            <v>82450</v>
          </cell>
          <cell r="AV45">
            <v>82450</v>
          </cell>
          <cell r="AW45">
            <v>82450</v>
          </cell>
          <cell r="AX45">
            <v>82450</v>
          </cell>
          <cell r="AY45">
            <v>82450</v>
          </cell>
          <cell r="AZ45">
            <v>82430</v>
          </cell>
          <cell r="BA45">
            <v>82430</v>
          </cell>
        </row>
        <row r="46">
          <cell r="A46" t="str">
            <v>Azerbaijan</v>
          </cell>
          <cell r="B46" t="str">
            <v>AZE</v>
          </cell>
          <cell r="D46">
            <v>83210</v>
          </cell>
          <cell r="E46">
            <v>83210</v>
          </cell>
          <cell r="F46">
            <v>83210</v>
          </cell>
          <cell r="G46">
            <v>83210</v>
          </cell>
          <cell r="H46">
            <v>83210</v>
          </cell>
          <cell r="I46">
            <v>83210</v>
          </cell>
          <cell r="J46">
            <v>83210</v>
          </cell>
          <cell r="K46">
            <v>83210</v>
          </cell>
          <cell r="L46">
            <v>83210</v>
          </cell>
          <cell r="M46">
            <v>83210</v>
          </cell>
          <cell r="N46">
            <v>83210</v>
          </cell>
          <cell r="O46">
            <v>83210</v>
          </cell>
          <cell r="P46">
            <v>83210</v>
          </cell>
          <cell r="Q46">
            <v>83210</v>
          </cell>
          <cell r="R46">
            <v>83210</v>
          </cell>
          <cell r="S46">
            <v>83210</v>
          </cell>
          <cell r="T46">
            <v>83210</v>
          </cell>
          <cell r="U46">
            <v>83210</v>
          </cell>
          <cell r="V46">
            <v>83210</v>
          </cell>
          <cell r="W46">
            <v>83210</v>
          </cell>
          <cell r="X46">
            <v>83210</v>
          </cell>
          <cell r="Y46">
            <v>83210</v>
          </cell>
          <cell r="Z46">
            <v>83210</v>
          </cell>
          <cell r="AA46">
            <v>83210</v>
          </cell>
          <cell r="AB46">
            <v>83210</v>
          </cell>
          <cell r="AC46">
            <v>83210</v>
          </cell>
          <cell r="AD46">
            <v>83210</v>
          </cell>
          <cell r="AE46">
            <v>83210</v>
          </cell>
          <cell r="AF46">
            <v>83210</v>
          </cell>
          <cell r="AG46">
            <v>83210</v>
          </cell>
          <cell r="AH46">
            <v>83210</v>
          </cell>
          <cell r="AI46">
            <v>83210</v>
          </cell>
          <cell r="AJ46">
            <v>83210</v>
          </cell>
          <cell r="AK46">
            <v>83210</v>
          </cell>
          <cell r="AL46">
            <v>83210</v>
          </cell>
          <cell r="AM46">
            <v>83210</v>
          </cell>
          <cell r="AN46">
            <v>83210</v>
          </cell>
          <cell r="AO46">
            <v>83090</v>
          </cell>
          <cell r="AP46">
            <v>82700</v>
          </cell>
          <cell r="AQ46">
            <v>82600</v>
          </cell>
          <cell r="AR46">
            <v>82600</v>
          </cell>
          <cell r="AS46">
            <v>82610</v>
          </cell>
          <cell r="AT46">
            <v>82650</v>
          </cell>
          <cell r="AU46">
            <v>82670</v>
          </cell>
          <cell r="AV46">
            <v>82660</v>
          </cell>
          <cell r="AW46">
            <v>82630</v>
          </cell>
          <cell r="AX46">
            <v>82620</v>
          </cell>
          <cell r="AY46">
            <v>82620</v>
          </cell>
          <cell r="AZ46">
            <v>82620</v>
          </cell>
          <cell r="BA46">
            <v>82620</v>
          </cell>
        </row>
        <row r="47">
          <cell r="A47" t="str">
            <v>The Bahamas</v>
          </cell>
          <cell r="B47" t="str">
            <v>BHS</v>
          </cell>
          <cell r="D47">
            <v>10010</v>
          </cell>
          <cell r="E47">
            <v>10010</v>
          </cell>
          <cell r="F47">
            <v>10010</v>
          </cell>
          <cell r="G47">
            <v>10010</v>
          </cell>
          <cell r="H47">
            <v>10010</v>
          </cell>
          <cell r="I47">
            <v>10010</v>
          </cell>
          <cell r="J47">
            <v>10010</v>
          </cell>
          <cell r="K47">
            <v>10010</v>
          </cell>
          <cell r="L47">
            <v>10010</v>
          </cell>
          <cell r="M47">
            <v>10010</v>
          </cell>
          <cell r="N47">
            <v>10010</v>
          </cell>
          <cell r="O47">
            <v>10010</v>
          </cell>
          <cell r="P47">
            <v>10010</v>
          </cell>
          <cell r="Q47">
            <v>10010</v>
          </cell>
          <cell r="R47">
            <v>10010</v>
          </cell>
          <cell r="S47">
            <v>10010</v>
          </cell>
          <cell r="T47">
            <v>10010</v>
          </cell>
          <cell r="U47">
            <v>10010</v>
          </cell>
          <cell r="V47">
            <v>10010</v>
          </cell>
          <cell r="W47">
            <v>10010</v>
          </cell>
          <cell r="X47">
            <v>10010</v>
          </cell>
          <cell r="Y47">
            <v>10010</v>
          </cell>
          <cell r="Z47">
            <v>10010</v>
          </cell>
          <cell r="AA47">
            <v>10010</v>
          </cell>
          <cell r="AB47">
            <v>10010</v>
          </cell>
          <cell r="AC47">
            <v>10010</v>
          </cell>
          <cell r="AD47">
            <v>10010</v>
          </cell>
          <cell r="AE47">
            <v>10010</v>
          </cell>
          <cell r="AF47">
            <v>10010</v>
          </cell>
          <cell r="AG47">
            <v>10010</v>
          </cell>
          <cell r="AH47">
            <v>10010</v>
          </cell>
          <cell r="AI47">
            <v>10010</v>
          </cell>
          <cell r="AJ47">
            <v>10010</v>
          </cell>
          <cell r="AK47">
            <v>10010</v>
          </cell>
          <cell r="AL47">
            <v>10010</v>
          </cell>
          <cell r="AM47">
            <v>10010</v>
          </cell>
          <cell r="AN47">
            <v>10010</v>
          </cell>
          <cell r="AO47">
            <v>10010</v>
          </cell>
          <cell r="AP47">
            <v>10010</v>
          </cell>
          <cell r="AQ47">
            <v>10010</v>
          </cell>
          <cell r="AR47">
            <v>10010</v>
          </cell>
          <cell r="AS47">
            <v>10010</v>
          </cell>
          <cell r="AT47">
            <v>10010</v>
          </cell>
          <cell r="AU47">
            <v>10010</v>
          </cell>
          <cell r="AV47">
            <v>10010</v>
          </cell>
          <cell r="AW47">
            <v>10010</v>
          </cell>
          <cell r="AX47">
            <v>10010</v>
          </cell>
          <cell r="AY47">
            <v>10010</v>
          </cell>
          <cell r="AZ47">
            <v>10010</v>
          </cell>
          <cell r="BA47">
            <v>10010</v>
          </cell>
        </row>
        <row r="48">
          <cell r="A48" t="str">
            <v>Bahrain</v>
          </cell>
          <cell r="B48" t="str">
            <v>BHR</v>
          </cell>
          <cell r="D48">
            <v>690</v>
          </cell>
          <cell r="E48">
            <v>690</v>
          </cell>
          <cell r="F48">
            <v>690</v>
          </cell>
          <cell r="G48">
            <v>690</v>
          </cell>
          <cell r="H48">
            <v>690</v>
          </cell>
          <cell r="I48">
            <v>690</v>
          </cell>
          <cell r="J48">
            <v>690</v>
          </cell>
          <cell r="K48">
            <v>690</v>
          </cell>
          <cell r="L48">
            <v>690</v>
          </cell>
          <cell r="M48">
            <v>690</v>
          </cell>
          <cell r="N48">
            <v>690</v>
          </cell>
          <cell r="O48">
            <v>690</v>
          </cell>
          <cell r="P48">
            <v>690</v>
          </cell>
          <cell r="Q48">
            <v>690</v>
          </cell>
          <cell r="R48">
            <v>690</v>
          </cell>
          <cell r="S48">
            <v>690</v>
          </cell>
          <cell r="T48">
            <v>690</v>
          </cell>
          <cell r="U48">
            <v>690</v>
          </cell>
          <cell r="V48">
            <v>690</v>
          </cell>
          <cell r="W48">
            <v>690</v>
          </cell>
          <cell r="X48">
            <v>690</v>
          </cell>
          <cell r="Y48">
            <v>690</v>
          </cell>
          <cell r="Z48">
            <v>690</v>
          </cell>
          <cell r="AA48">
            <v>690</v>
          </cell>
          <cell r="AB48">
            <v>690</v>
          </cell>
          <cell r="AC48">
            <v>690</v>
          </cell>
          <cell r="AD48">
            <v>690</v>
          </cell>
          <cell r="AE48">
            <v>690</v>
          </cell>
          <cell r="AF48">
            <v>690</v>
          </cell>
          <cell r="AG48">
            <v>690</v>
          </cell>
          <cell r="AH48">
            <v>690</v>
          </cell>
          <cell r="AI48">
            <v>710</v>
          </cell>
          <cell r="AJ48">
            <v>710</v>
          </cell>
          <cell r="AK48">
            <v>710</v>
          </cell>
          <cell r="AL48">
            <v>710</v>
          </cell>
          <cell r="AM48">
            <v>710</v>
          </cell>
          <cell r="AN48">
            <v>710</v>
          </cell>
          <cell r="AO48">
            <v>710</v>
          </cell>
          <cell r="AP48">
            <v>710</v>
          </cell>
          <cell r="AQ48">
            <v>710</v>
          </cell>
          <cell r="AR48">
            <v>710</v>
          </cell>
          <cell r="AS48">
            <v>710</v>
          </cell>
          <cell r="AT48">
            <v>720</v>
          </cell>
          <cell r="AU48">
            <v>730</v>
          </cell>
          <cell r="AV48">
            <v>740</v>
          </cell>
          <cell r="AW48">
            <v>740</v>
          </cell>
          <cell r="AX48">
            <v>750</v>
          </cell>
          <cell r="AY48">
            <v>760</v>
          </cell>
          <cell r="AZ48">
            <v>760</v>
          </cell>
          <cell r="BA48">
            <v>760</v>
          </cell>
        </row>
        <row r="49">
          <cell r="A49" t="str">
            <v>Bangladesh</v>
          </cell>
          <cell r="B49" t="str">
            <v>BGD</v>
          </cell>
          <cell r="D49">
            <v>130170</v>
          </cell>
          <cell r="E49">
            <v>130170</v>
          </cell>
          <cell r="F49">
            <v>130170</v>
          </cell>
          <cell r="G49">
            <v>130170</v>
          </cell>
          <cell r="H49">
            <v>130170</v>
          </cell>
          <cell r="I49">
            <v>130170</v>
          </cell>
          <cell r="J49">
            <v>130170</v>
          </cell>
          <cell r="K49">
            <v>130170</v>
          </cell>
          <cell r="L49">
            <v>130170</v>
          </cell>
          <cell r="M49">
            <v>130170</v>
          </cell>
          <cell r="N49">
            <v>130170</v>
          </cell>
          <cell r="O49">
            <v>130170</v>
          </cell>
          <cell r="P49">
            <v>130170</v>
          </cell>
          <cell r="Q49">
            <v>130170</v>
          </cell>
          <cell r="R49">
            <v>130170</v>
          </cell>
          <cell r="S49">
            <v>130170</v>
          </cell>
          <cell r="T49">
            <v>130170</v>
          </cell>
          <cell r="U49">
            <v>130170</v>
          </cell>
          <cell r="V49">
            <v>130170</v>
          </cell>
          <cell r="W49">
            <v>130170</v>
          </cell>
          <cell r="X49">
            <v>130170</v>
          </cell>
          <cell r="Y49">
            <v>130170</v>
          </cell>
          <cell r="Z49">
            <v>130170</v>
          </cell>
          <cell r="AA49">
            <v>130170</v>
          </cell>
          <cell r="AB49">
            <v>130170</v>
          </cell>
          <cell r="AC49">
            <v>130170</v>
          </cell>
          <cell r="AD49">
            <v>130170</v>
          </cell>
          <cell r="AE49">
            <v>130170</v>
          </cell>
          <cell r="AF49">
            <v>130170</v>
          </cell>
          <cell r="AG49">
            <v>130170</v>
          </cell>
          <cell r="AH49">
            <v>130170</v>
          </cell>
          <cell r="AI49">
            <v>130170</v>
          </cell>
          <cell r="AJ49">
            <v>130170</v>
          </cell>
          <cell r="AK49">
            <v>130170</v>
          </cell>
          <cell r="AL49">
            <v>130170</v>
          </cell>
          <cell r="AM49">
            <v>130170</v>
          </cell>
          <cell r="AN49">
            <v>130170</v>
          </cell>
          <cell r="AO49">
            <v>130170</v>
          </cell>
          <cell r="AP49">
            <v>130170</v>
          </cell>
          <cell r="AQ49">
            <v>130170</v>
          </cell>
          <cell r="AR49">
            <v>130170</v>
          </cell>
          <cell r="AS49">
            <v>130170</v>
          </cell>
          <cell r="AT49">
            <v>130170</v>
          </cell>
          <cell r="AU49">
            <v>130170</v>
          </cell>
          <cell r="AV49">
            <v>130170</v>
          </cell>
          <cell r="AW49">
            <v>130170</v>
          </cell>
          <cell r="AX49">
            <v>130170</v>
          </cell>
          <cell r="AY49">
            <v>130170</v>
          </cell>
          <cell r="AZ49">
            <v>130170</v>
          </cell>
          <cell r="BA49">
            <v>130170</v>
          </cell>
        </row>
        <row r="50">
          <cell r="A50" t="str">
            <v>Barbados</v>
          </cell>
          <cell r="B50" t="str">
            <v>BRB</v>
          </cell>
          <cell r="D50">
            <v>430</v>
          </cell>
          <cell r="E50">
            <v>430</v>
          </cell>
          <cell r="F50">
            <v>430</v>
          </cell>
          <cell r="G50">
            <v>430</v>
          </cell>
          <cell r="H50">
            <v>430</v>
          </cell>
          <cell r="I50">
            <v>430</v>
          </cell>
          <cell r="J50">
            <v>430</v>
          </cell>
          <cell r="K50">
            <v>430</v>
          </cell>
          <cell r="L50">
            <v>430</v>
          </cell>
          <cell r="M50">
            <v>430</v>
          </cell>
          <cell r="N50">
            <v>430</v>
          </cell>
          <cell r="O50">
            <v>430</v>
          </cell>
          <cell r="P50">
            <v>430</v>
          </cell>
          <cell r="Q50">
            <v>430</v>
          </cell>
          <cell r="R50">
            <v>430</v>
          </cell>
          <cell r="S50">
            <v>430</v>
          </cell>
          <cell r="T50">
            <v>430</v>
          </cell>
          <cell r="U50">
            <v>430</v>
          </cell>
          <cell r="V50">
            <v>430</v>
          </cell>
          <cell r="W50">
            <v>430</v>
          </cell>
          <cell r="X50">
            <v>430</v>
          </cell>
          <cell r="Y50">
            <v>430</v>
          </cell>
          <cell r="Z50">
            <v>430</v>
          </cell>
          <cell r="AA50">
            <v>430</v>
          </cell>
          <cell r="AB50">
            <v>430</v>
          </cell>
          <cell r="AC50">
            <v>430</v>
          </cell>
          <cell r="AD50">
            <v>430</v>
          </cell>
          <cell r="AE50">
            <v>430</v>
          </cell>
          <cell r="AF50">
            <v>430</v>
          </cell>
          <cell r="AG50">
            <v>430</v>
          </cell>
          <cell r="AH50">
            <v>430</v>
          </cell>
          <cell r="AI50">
            <v>430</v>
          </cell>
          <cell r="AJ50">
            <v>430</v>
          </cell>
          <cell r="AK50">
            <v>430</v>
          </cell>
          <cell r="AL50">
            <v>430</v>
          </cell>
          <cell r="AM50">
            <v>430</v>
          </cell>
          <cell r="AN50">
            <v>430</v>
          </cell>
          <cell r="AO50">
            <v>430</v>
          </cell>
          <cell r="AP50">
            <v>430</v>
          </cell>
          <cell r="AQ50">
            <v>430</v>
          </cell>
          <cell r="AR50">
            <v>430</v>
          </cell>
          <cell r="AS50">
            <v>430</v>
          </cell>
          <cell r="AT50">
            <v>430</v>
          </cell>
          <cell r="AU50">
            <v>430</v>
          </cell>
          <cell r="AV50">
            <v>430</v>
          </cell>
          <cell r="AW50">
            <v>430</v>
          </cell>
          <cell r="AX50">
            <v>430</v>
          </cell>
          <cell r="AY50">
            <v>430</v>
          </cell>
          <cell r="AZ50">
            <v>430</v>
          </cell>
          <cell r="BA50">
            <v>430</v>
          </cell>
        </row>
        <row r="51">
          <cell r="A51" t="str">
            <v>Belarus</v>
          </cell>
          <cell r="B51" t="str">
            <v>BLR</v>
          </cell>
          <cell r="D51">
            <v>202840</v>
          </cell>
          <cell r="E51">
            <v>202840</v>
          </cell>
          <cell r="F51">
            <v>202840</v>
          </cell>
          <cell r="G51">
            <v>202840</v>
          </cell>
          <cell r="H51">
            <v>202840</v>
          </cell>
          <cell r="I51">
            <v>202840</v>
          </cell>
          <cell r="J51">
            <v>202840</v>
          </cell>
          <cell r="K51">
            <v>202840</v>
          </cell>
          <cell r="L51">
            <v>202840</v>
          </cell>
          <cell r="M51">
            <v>202840</v>
          </cell>
          <cell r="N51">
            <v>202840</v>
          </cell>
          <cell r="O51">
            <v>202840</v>
          </cell>
          <cell r="P51">
            <v>202840</v>
          </cell>
          <cell r="Q51">
            <v>202840</v>
          </cell>
          <cell r="R51">
            <v>202840</v>
          </cell>
          <cell r="S51">
            <v>202840</v>
          </cell>
          <cell r="T51">
            <v>202840</v>
          </cell>
          <cell r="U51">
            <v>202840</v>
          </cell>
          <cell r="V51">
            <v>202840</v>
          </cell>
          <cell r="W51">
            <v>202840</v>
          </cell>
          <cell r="X51">
            <v>202840</v>
          </cell>
          <cell r="Y51">
            <v>202840</v>
          </cell>
          <cell r="Z51">
            <v>202840</v>
          </cell>
          <cell r="AA51">
            <v>202840</v>
          </cell>
          <cell r="AB51">
            <v>202840</v>
          </cell>
          <cell r="AC51">
            <v>202840</v>
          </cell>
          <cell r="AD51">
            <v>202840</v>
          </cell>
          <cell r="AE51">
            <v>202840</v>
          </cell>
          <cell r="AF51">
            <v>202840</v>
          </cell>
          <cell r="AG51">
            <v>202840</v>
          </cell>
          <cell r="AH51">
            <v>202840</v>
          </cell>
          <cell r="AI51">
            <v>202840</v>
          </cell>
          <cell r="AJ51">
            <v>202840</v>
          </cell>
          <cell r="AK51">
            <v>202840</v>
          </cell>
          <cell r="AL51">
            <v>202840</v>
          </cell>
          <cell r="AM51">
            <v>202840</v>
          </cell>
          <cell r="AN51">
            <v>202840</v>
          </cell>
          <cell r="AO51">
            <v>202840</v>
          </cell>
          <cell r="AP51">
            <v>202840</v>
          </cell>
          <cell r="AQ51">
            <v>202840</v>
          </cell>
          <cell r="AR51">
            <v>202840</v>
          </cell>
          <cell r="AS51">
            <v>202830</v>
          </cell>
          <cell r="AT51">
            <v>202830</v>
          </cell>
          <cell r="AU51">
            <v>202810</v>
          </cell>
          <cell r="AV51">
            <v>202830</v>
          </cell>
          <cell r="AW51">
            <v>202900</v>
          </cell>
          <cell r="AX51">
            <v>202900</v>
          </cell>
          <cell r="AY51">
            <v>202900</v>
          </cell>
          <cell r="AZ51">
            <v>202820</v>
          </cell>
          <cell r="BA51">
            <v>202820</v>
          </cell>
        </row>
        <row r="52">
          <cell r="A52" t="str">
            <v>Belgium</v>
          </cell>
          <cell r="B52" t="str">
            <v>BEL</v>
          </cell>
          <cell r="AQ52">
            <v>30280</v>
          </cell>
          <cell r="AR52">
            <v>30280</v>
          </cell>
          <cell r="AS52">
            <v>30280</v>
          </cell>
          <cell r="AT52">
            <v>30280</v>
          </cell>
          <cell r="AU52">
            <v>30280</v>
          </cell>
          <cell r="AV52">
            <v>30280</v>
          </cell>
          <cell r="AW52">
            <v>30280</v>
          </cell>
          <cell r="AX52">
            <v>30280</v>
          </cell>
          <cell r="AY52">
            <v>30280</v>
          </cell>
          <cell r="AZ52">
            <v>30280</v>
          </cell>
          <cell r="BA52">
            <v>30280</v>
          </cell>
        </row>
        <row r="53">
          <cell r="A53" t="str">
            <v>Belize</v>
          </cell>
          <cell r="B53" t="str">
            <v>BLZ</v>
          </cell>
          <cell r="D53">
            <v>22810</v>
          </cell>
          <cell r="E53">
            <v>22810</v>
          </cell>
          <cell r="F53">
            <v>22810</v>
          </cell>
          <cell r="G53">
            <v>22810</v>
          </cell>
          <cell r="H53">
            <v>22810</v>
          </cell>
          <cell r="I53">
            <v>22810</v>
          </cell>
          <cell r="J53">
            <v>22810</v>
          </cell>
          <cell r="K53">
            <v>22810</v>
          </cell>
          <cell r="L53">
            <v>22810</v>
          </cell>
          <cell r="M53">
            <v>22810</v>
          </cell>
          <cell r="N53">
            <v>22810</v>
          </cell>
          <cell r="O53">
            <v>22810</v>
          </cell>
          <cell r="P53">
            <v>22810</v>
          </cell>
          <cell r="Q53">
            <v>22810</v>
          </cell>
          <cell r="R53">
            <v>22810</v>
          </cell>
          <cell r="S53">
            <v>22810</v>
          </cell>
          <cell r="T53">
            <v>22810</v>
          </cell>
          <cell r="U53">
            <v>22810</v>
          </cell>
          <cell r="V53">
            <v>22810</v>
          </cell>
          <cell r="W53">
            <v>22810</v>
          </cell>
          <cell r="X53">
            <v>22810</v>
          </cell>
          <cell r="Y53">
            <v>22810</v>
          </cell>
          <cell r="Z53">
            <v>22810</v>
          </cell>
          <cell r="AA53">
            <v>22810</v>
          </cell>
          <cell r="AB53">
            <v>22810</v>
          </cell>
          <cell r="AC53">
            <v>22810</v>
          </cell>
          <cell r="AD53">
            <v>22810</v>
          </cell>
          <cell r="AE53">
            <v>22810</v>
          </cell>
          <cell r="AF53">
            <v>22810</v>
          </cell>
          <cell r="AG53">
            <v>22810</v>
          </cell>
          <cell r="AH53">
            <v>22810</v>
          </cell>
          <cell r="AI53">
            <v>22810</v>
          </cell>
          <cell r="AJ53">
            <v>22810</v>
          </cell>
          <cell r="AK53">
            <v>22810</v>
          </cell>
          <cell r="AL53">
            <v>22810</v>
          </cell>
          <cell r="AM53">
            <v>22810</v>
          </cell>
          <cell r="AN53">
            <v>22810</v>
          </cell>
          <cell r="AO53">
            <v>22810</v>
          </cell>
          <cell r="AP53">
            <v>22810</v>
          </cell>
          <cell r="AQ53">
            <v>22810</v>
          </cell>
          <cell r="AR53">
            <v>22810</v>
          </cell>
          <cell r="AS53">
            <v>22810</v>
          </cell>
          <cell r="AT53">
            <v>22810</v>
          </cell>
          <cell r="AU53">
            <v>22810</v>
          </cell>
          <cell r="AV53">
            <v>22810</v>
          </cell>
          <cell r="AW53">
            <v>22810</v>
          </cell>
          <cell r="AX53">
            <v>22810</v>
          </cell>
          <cell r="AY53">
            <v>22810</v>
          </cell>
          <cell r="AZ53">
            <v>22810</v>
          </cell>
          <cell r="BA53">
            <v>22810</v>
          </cell>
        </row>
        <row r="54">
          <cell r="A54" t="str">
            <v>Benin</v>
          </cell>
          <cell r="B54" t="str">
            <v>BEN</v>
          </cell>
          <cell r="D54">
            <v>110620</v>
          </cell>
          <cell r="E54">
            <v>110620</v>
          </cell>
          <cell r="F54">
            <v>110620</v>
          </cell>
          <cell r="G54">
            <v>110620</v>
          </cell>
          <cell r="H54">
            <v>110620</v>
          </cell>
          <cell r="I54">
            <v>110620</v>
          </cell>
          <cell r="J54">
            <v>110620</v>
          </cell>
          <cell r="K54">
            <v>110620</v>
          </cell>
          <cell r="L54">
            <v>110620</v>
          </cell>
          <cell r="M54">
            <v>110620</v>
          </cell>
          <cell r="N54">
            <v>110620</v>
          </cell>
          <cell r="O54">
            <v>110620</v>
          </cell>
          <cell r="P54">
            <v>110620</v>
          </cell>
          <cell r="Q54">
            <v>110620</v>
          </cell>
          <cell r="R54">
            <v>110620</v>
          </cell>
          <cell r="S54">
            <v>110620</v>
          </cell>
          <cell r="T54">
            <v>110620</v>
          </cell>
          <cell r="U54">
            <v>110620</v>
          </cell>
          <cell r="V54">
            <v>110620</v>
          </cell>
          <cell r="W54">
            <v>110620</v>
          </cell>
          <cell r="X54">
            <v>110620</v>
          </cell>
          <cell r="Y54">
            <v>110620</v>
          </cell>
          <cell r="Z54">
            <v>110620</v>
          </cell>
          <cell r="AA54">
            <v>110620</v>
          </cell>
          <cell r="AB54">
            <v>110620</v>
          </cell>
          <cell r="AC54">
            <v>110620</v>
          </cell>
          <cell r="AD54">
            <v>110620</v>
          </cell>
          <cell r="AE54">
            <v>110620</v>
          </cell>
          <cell r="AF54">
            <v>110620</v>
          </cell>
          <cell r="AG54">
            <v>110620</v>
          </cell>
          <cell r="AH54">
            <v>110620</v>
          </cell>
          <cell r="AI54">
            <v>110620</v>
          </cell>
          <cell r="AJ54">
            <v>110620</v>
          </cell>
          <cell r="AK54">
            <v>110620</v>
          </cell>
          <cell r="AL54">
            <v>110620</v>
          </cell>
          <cell r="AM54">
            <v>110620</v>
          </cell>
          <cell r="AN54">
            <v>110620</v>
          </cell>
          <cell r="AO54">
            <v>110620</v>
          </cell>
          <cell r="AP54">
            <v>110620</v>
          </cell>
          <cell r="AQ54">
            <v>110620</v>
          </cell>
          <cell r="AR54">
            <v>110620</v>
          </cell>
          <cell r="AS54">
            <v>110620</v>
          </cell>
          <cell r="AT54">
            <v>110620</v>
          </cell>
          <cell r="AU54">
            <v>110620</v>
          </cell>
          <cell r="AV54">
            <v>110620</v>
          </cell>
          <cell r="AW54">
            <v>110620</v>
          </cell>
          <cell r="AX54">
            <v>110620</v>
          </cell>
          <cell r="AY54">
            <v>110620</v>
          </cell>
          <cell r="AZ54">
            <v>110620</v>
          </cell>
          <cell r="BA54">
            <v>110620</v>
          </cell>
        </row>
        <row r="55">
          <cell r="A55" t="str">
            <v>Bermuda</v>
          </cell>
          <cell r="B55" t="str">
            <v>BMU</v>
          </cell>
          <cell r="D55">
            <v>50</v>
          </cell>
          <cell r="E55">
            <v>50</v>
          </cell>
          <cell r="F55">
            <v>50</v>
          </cell>
          <cell r="G55">
            <v>50</v>
          </cell>
          <cell r="H55">
            <v>50</v>
          </cell>
          <cell r="I55">
            <v>50</v>
          </cell>
          <cell r="J55">
            <v>50</v>
          </cell>
          <cell r="K55">
            <v>50</v>
          </cell>
          <cell r="L55">
            <v>50</v>
          </cell>
          <cell r="M55">
            <v>50</v>
          </cell>
          <cell r="N55">
            <v>50</v>
          </cell>
          <cell r="O55">
            <v>50</v>
          </cell>
          <cell r="P55">
            <v>50</v>
          </cell>
          <cell r="Q55">
            <v>50</v>
          </cell>
          <cell r="R55">
            <v>50</v>
          </cell>
          <cell r="S55">
            <v>50</v>
          </cell>
          <cell r="T55">
            <v>50</v>
          </cell>
          <cell r="U55">
            <v>50</v>
          </cell>
          <cell r="V55">
            <v>50</v>
          </cell>
          <cell r="W55">
            <v>50</v>
          </cell>
          <cell r="X55">
            <v>50</v>
          </cell>
          <cell r="Y55">
            <v>50</v>
          </cell>
          <cell r="Z55">
            <v>50</v>
          </cell>
          <cell r="AA55">
            <v>50</v>
          </cell>
          <cell r="AB55">
            <v>50</v>
          </cell>
          <cell r="AC55">
            <v>50</v>
          </cell>
          <cell r="AD55">
            <v>50</v>
          </cell>
          <cell r="AE55">
            <v>50</v>
          </cell>
          <cell r="AF55">
            <v>50</v>
          </cell>
          <cell r="AG55">
            <v>50</v>
          </cell>
          <cell r="AH55">
            <v>50</v>
          </cell>
          <cell r="AI55">
            <v>50</v>
          </cell>
          <cell r="AJ55">
            <v>50</v>
          </cell>
          <cell r="AK55">
            <v>50</v>
          </cell>
          <cell r="AL55">
            <v>50</v>
          </cell>
          <cell r="AM55">
            <v>50</v>
          </cell>
          <cell r="AN55">
            <v>50</v>
          </cell>
          <cell r="AO55">
            <v>50</v>
          </cell>
          <cell r="AP55">
            <v>50</v>
          </cell>
          <cell r="AQ55">
            <v>50</v>
          </cell>
          <cell r="AR55">
            <v>50</v>
          </cell>
          <cell r="AS55">
            <v>50</v>
          </cell>
          <cell r="AT55">
            <v>50</v>
          </cell>
          <cell r="AU55">
            <v>50</v>
          </cell>
          <cell r="AV55">
            <v>50</v>
          </cell>
          <cell r="AW55">
            <v>50</v>
          </cell>
          <cell r="AX55">
            <v>50</v>
          </cell>
          <cell r="AY55">
            <v>50</v>
          </cell>
          <cell r="AZ55">
            <v>50</v>
          </cell>
          <cell r="BA55">
            <v>50</v>
          </cell>
        </row>
        <row r="56">
          <cell r="A56" t="str">
            <v>Bhutan</v>
          </cell>
          <cell r="B56" t="str">
            <v>BTN</v>
          </cell>
          <cell r="D56">
            <v>47000</v>
          </cell>
          <cell r="E56">
            <v>47000</v>
          </cell>
          <cell r="F56">
            <v>47000</v>
          </cell>
          <cell r="G56">
            <v>47000</v>
          </cell>
          <cell r="H56">
            <v>47000</v>
          </cell>
          <cell r="I56">
            <v>47000</v>
          </cell>
          <cell r="J56">
            <v>47000</v>
          </cell>
          <cell r="K56">
            <v>47000</v>
          </cell>
          <cell r="L56">
            <v>47000</v>
          </cell>
          <cell r="M56">
            <v>47000</v>
          </cell>
          <cell r="N56">
            <v>47000</v>
          </cell>
          <cell r="O56">
            <v>47000</v>
          </cell>
          <cell r="P56">
            <v>47000</v>
          </cell>
          <cell r="Q56">
            <v>47000</v>
          </cell>
          <cell r="R56">
            <v>47000</v>
          </cell>
          <cell r="S56">
            <v>47000</v>
          </cell>
          <cell r="T56">
            <v>47000</v>
          </cell>
          <cell r="U56">
            <v>47000</v>
          </cell>
          <cell r="V56">
            <v>47000</v>
          </cell>
          <cell r="W56">
            <v>47000</v>
          </cell>
          <cell r="X56">
            <v>47000</v>
          </cell>
          <cell r="Y56">
            <v>47000</v>
          </cell>
          <cell r="Z56">
            <v>47000</v>
          </cell>
          <cell r="AA56">
            <v>47000</v>
          </cell>
          <cell r="AB56">
            <v>47000</v>
          </cell>
          <cell r="AC56">
            <v>47000</v>
          </cell>
          <cell r="AD56">
            <v>47000</v>
          </cell>
          <cell r="AE56">
            <v>47000</v>
          </cell>
          <cell r="AF56">
            <v>47000</v>
          </cell>
          <cell r="AG56">
            <v>47000</v>
          </cell>
          <cell r="AH56">
            <v>47000</v>
          </cell>
          <cell r="AI56">
            <v>47000</v>
          </cell>
          <cell r="AJ56">
            <v>47000</v>
          </cell>
          <cell r="AK56">
            <v>40070</v>
          </cell>
          <cell r="AL56">
            <v>40070</v>
          </cell>
          <cell r="AM56">
            <v>40070</v>
          </cell>
          <cell r="AN56">
            <v>40070</v>
          </cell>
          <cell r="AO56">
            <v>40070</v>
          </cell>
          <cell r="AP56">
            <v>40070</v>
          </cell>
          <cell r="AQ56">
            <v>40070</v>
          </cell>
          <cell r="AR56">
            <v>40070</v>
          </cell>
          <cell r="AS56">
            <v>40070</v>
          </cell>
          <cell r="AT56">
            <v>40070</v>
          </cell>
          <cell r="AU56">
            <v>38390</v>
          </cell>
          <cell r="AV56">
            <v>38390</v>
          </cell>
          <cell r="AW56">
            <v>38390</v>
          </cell>
          <cell r="AX56">
            <v>38390</v>
          </cell>
          <cell r="AY56">
            <v>38390</v>
          </cell>
          <cell r="AZ56">
            <v>38390</v>
          </cell>
          <cell r="BA56">
            <v>38390</v>
          </cell>
        </row>
        <row r="57">
          <cell r="A57" t="str">
            <v>Bolivia</v>
          </cell>
          <cell r="B57" t="str">
            <v>BOL</v>
          </cell>
          <cell r="D57">
            <v>1083300</v>
          </cell>
          <cell r="E57">
            <v>1083300</v>
          </cell>
          <cell r="F57">
            <v>1083300</v>
          </cell>
          <cell r="G57">
            <v>1083300</v>
          </cell>
          <cell r="H57">
            <v>1083300</v>
          </cell>
          <cell r="I57">
            <v>1083300</v>
          </cell>
          <cell r="J57">
            <v>1083300</v>
          </cell>
          <cell r="K57">
            <v>1083300</v>
          </cell>
          <cell r="L57">
            <v>1083300</v>
          </cell>
          <cell r="M57">
            <v>1083300</v>
          </cell>
          <cell r="N57">
            <v>1083300</v>
          </cell>
          <cell r="O57">
            <v>1083300</v>
          </cell>
          <cell r="P57">
            <v>1083300</v>
          </cell>
          <cell r="Q57">
            <v>1083300</v>
          </cell>
          <cell r="R57">
            <v>1083300</v>
          </cell>
          <cell r="S57">
            <v>1083300</v>
          </cell>
          <cell r="T57">
            <v>1083300</v>
          </cell>
          <cell r="U57">
            <v>1083300</v>
          </cell>
          <cell r="V57">
            <v>1083300</v>
          </cell>
          <cell r="W57">
            <v>1083300</v>
          </cell>
          <cell r="X57">
            <v>1083300</v>
          </cell>
          <cell r="Y57">
            <v>1083300</v>
          </cell>
          <cell r="Z57">
            <v>1083300</v>
          </cell>
          <cell r="AA57">
            <v>1083300</v>
          </cell>
          <cell r="AB57">
            <v>1083300</v>
          </cell>
          <cell r="AC57">
            <v>1083300</v>
          </cell>
          <cell r="AD57">
            <v>1083300</v>
          </cell>
          <cell r="AE57">
            <v>1083300</v>
          </cell>
          <cell r="AF57">
            <v>1083300</v>
          </cell>
          <cell r="AG57">
            <v>1083300</v>
          </cell>
          <cell r="AH57">
            <v>1083300</v>
          </cell>
          <cell r="AI57">
            <v>1083300</v>
          </cell>
          <cell r="AJ57">
            <v>1083300</v>
          </cell>
          <cell r="AK57">
            <v>1083300</v>
          </cell>
          <cell r="AL57">
            <v>1083300</v>
          </cell>
          <cell r="AM57">
            <v>1083300</v>
          </cell>
          <cell r="AN57">
            <v>1083300</v>
          </cell>
          <cell r="AO57">
            <v>1083300</v>
          </cell>
          <cell r="AP57">
            <v>1083300</v>
          </cell>
          <cell r="AQ57">
            <v>1083300</v>
          </cell>
          <cell r="AR57">
            <v>1083300</v>
          </cell>
          <cell r="AS57">
            <v>1083300</v>
          </cell>
          <cell r="AT57">
            <v>1083300</v>
          </cell>
          <cell r="AU57">
            <v>1083300</v>
          </cell>
          <cell r="AV57">
            <v>1083300</v>
          </cell>
          <cell r="AW57">
            <v>1083300</v>
          </cell>
          <cell r="AX57">
            <v>1083300</v>
          </cell>
          <cell r="AY57">
            <v>1083300</v>
          </cell>
          <cell r="AZ57">
            <v>1083300</v>
          </cell>
          <cell r="BA57">
            <v>1083300</v>
          </cell>
        </row>
        <row r="58">
          <cell r="A58" t="str">
            <v>Bosnia and Herzegovina</v>
          </cell>
          <cell r="B58" t="str">
            <v>BIH</v>
          </cell>
          <cell r="D58">
            <v>51000</v>
          </cell>
          <cell r="E58">
            <v>51000</v>
          </cell>
          <cell r="F58">
            <v>51000</v>
          </cell>
          <cell r="G58">
            <v>51000</v>
          </cell>
          <cell r="H58">
            <v>51000</v>
          </cell>
          <cell r="I58">
            <v>51000</v>
          </cell>
          <cell r="J58">
            <v>51000</v>
          </cell>
          <cell r="K58">
            <v>51000</v>
          </cell>
          <cell r="L58">
            <v>51000</v>
          </cell>
          <cell r="M58">
            <v>51000</v>
          </cell>
          <cell r="N58">
            <v>51000</v>
          </cell>
          <cell r="O58">
            <v>51000</v>
          </cell>
          <cell r="P58">
            <v>51000</v>
          </cell>
          <cell r="Q58">
            <v>51000</v>
          </cell>
          <cell r="R58">
            <v>51000</v>
          </cell>
          <cell r="S58">
            <v>51000</v>
          </cell>
          <cell r="T58">
            <v>51000</v>
          </cell>
          <cell r="U58">
            <v>51000</v>
          </cell>
          <cell r="V58">
            <v>51000</v>
          </cell>
          <cell r="W58">
            <v>51000</v>
          </cell>
          <cell r="X58">
            <v>51000</v>
          </cell>
          <cell r="Y58">
            <v>51000</v>
          </cell>
          <cell r="Z58">
            <v>51000</v>
          </cell>
          <cell r="AA58">
            <v>51000</v>
          </cell>
          <cell r="AB58">
            <v>51000</v>
          </cell>
          <cell r="AC58">
            <v>51000</v>
          </cell>
          <cell r="AD58">
            <v>51000</v>
          </cell>
          <cell r="AE58">
            <v>51000</v>
          </cell>
          <cell r="AF58">
            <v>51000</v>
          </cell>
          <cell r="AG58">
            <v>51000</v>
          </cell>
          <cell r="AH58">
            <v>51000</v>
          </cell>
          <cell r="AI58">
            <v>51000</v>
          </cell>
          <cell r="AJ58">
            <v>51000</v>
          </cell>
          <cell r="AK58">
            <v>51000</v>
          </cell>
          <cell r="AL58">
            <v>51000</v>
          </cell>
          <cell r="AM58">
            <v>51000</v>
          </cell>
          <cell r="AN58">
            <v>51000</v>
          </cell>
          <cell r="AO58">
            <v>51000</v>
          </cell>
          <cell r="AP58">
            <v>51000</v>
          </cell>
          <cell r="AQ58">
            <v>51000</v>
          </cell>
          <cell r="AR58">
            <v>51000</v>
          </cell>
          <cell r="AS58">
            <v>51000</v>
          </cell>
          <cell r="AT58">
            <v>51000</v>
          </cell>
          <cell r="AU58">
            <v>51000</v>
          </cell>
          <cell r="AV58">
            <v>51000</v>
          </cell>
          <cell r="AW58">
            <v>51000</v>
          </cell>
          <cell r="AX58">
            <v>51000</v>
          </cell>
          <cell r="AY58">
            <v>51000</v>
          </cell>
          <cell r="AZ58">
            <v>51000</v>
          </cell>
          <cell r="BA58">
            <v>51000</v>
          </cell>
        </row>
        <row r="59">
          <cell r="A59" t="str">
            <v>Botswana</v>
          </cell>
          <cell r="B59" t="str">
            <v>BWA</v>
          </cell>
          <cell r="D59">
            <v>566730</v>
          </cell>
          <cell r="E59">
            <v>566730</v>
          </cell>
          <cell r="F59">
            <v>566730</v>
          </cell>
          <cell r="G59">
            <v>566730</v>
          </cell>
          <cell r="H59">
            <v>566730</v>
          </cell>
          <cell r="I59">
            <v>566730</v>
          </cell>
          <cell r="J59">
            <v>566730</v>
          </cell>
          <cell r="K59">
            <v>566730</v>
          </cell>
          <cell r="L59">
            <v>566730</v>
          </cell>
          <cell r="M59">
            <v>566730</v>
          </cell>
          <cell r="N59">
            <v>566730</v>
          </cell>
          <cell r="O59">
            <v>566730</v>
          </cell>
          <cell r="P59">
            <v>566730</v>
          </cell>
          <cell r="Q59">
            <v>566730</v>
          </cell>
          <cell r="R59">
            <v>566730</v>
          </cell>
          <cell r="S59">
            <v>566730</v>
          </cell>
          <cell r="T59">
            <v>566730</v>
          </cell>
          <cell r="U59">
            <v>566730</v>
          </cell>
          <cell r="V59">
            <v>566730</v>
          </cell>
          <cell r="W59">
            <v>566730</v>
          </cell>
          <cell r="X59">
            <v>566730</v>
          </cell>
          <cell r="Y59">
            <v>566730</v>
          </cell>
          <cell r="Z59">
            <v>566730</v>
          </cell>
          <cell r="AA59">
            <v>566730</v>
          </cell>
          <cell r="AB59">
            <v>566730</v>
          </cell>
          <cell r="AC59">
            <v>566730</v>
          </cell>
          <cell r="AD59">
            <v>566730</v>
          </cell>
          <cell r="AE59">
            <v>566730</v>
          </cell>
          <cell r="AF59">
            <v>566730</v>
          </cell>
          <cell r="AG59">
            <v>566730</v>
          </cell>
          <cell r="AH59">
            <v>566730</v>
          </cell>
          <cell r="AI59">
            <v>566730</v>
          </cell>
          <cell r="AJ59">
            <v>566730</v>
          </cell>
          <cell r="AK59">
            <v>566730</v>
          </cell>
          <cell r="AL59">
            <v>566730</v>
          </cell>
          <cell r="AM59">
            <v>566730</v>
          </cell>
          <cell r="AN59">
            <v>566730</v>
          </cell>
          <cell r="AO59">
            <v>566730</v>
          </cell>
          <cell r="AP59">
            <v>566730</v>
          </cell>
          <cell r="AQ59">
            <v>566730</v>
          </cell>
          <cell r="AR59">
            <v>566730</v>
          </cell>
          <cell r="AS59">
            <v>566730</v>
          </cell>
          <cell r="AT59">
            <v>566730</v>
          </cell>
          <cell r="AU59">
            <v>566730</v>
          </cell>
          <cell r="AV59">
            <v>566730</v>
          </cell>
          <cell r="AW59">
            <v>566730</v>
          </cell>
          <cell r="AX59">
            <v>566730</v>
          </cell>
          <cell r="AY59">
            <v>566730</v>
          </cell>
          <cell r="AZ59">
            <v>566730</v>
          </cell>
          <cell r="BA59">
            <v>566730</v>
          </cell>
        </row>
        <row r="60">
          <cell r="A60" t="str">
            <v>Brazil</v>
          </cell>
          <cell r="B60" t="str">
            <v>BRA</v>
          </cell>
          <cell r="D60">
            <v>8459420</v>
          </cell>
          <cell r="E60">
            <v>8459420</v>
          </cell>
          <cell r="F60">
            <v>8459420</v>
          </cell>
          <cell r="G60">
            <v>8459420</v>
          </cell>
          <cell r="H60">
            <v>8459420</v>
          </cell>
          <cell r="I60">
            <v>8459420</v>
          </cell>
          <cell r="J60">
            <v>8459420</v>
          </cell>
          <cell r="K60">
            <v>8459420</v>
          </cell>
          <cell r="L60">
            <v>8459420</v>
          </cell>
          <cell r="M60">
            <v>8459420</v>
          </cell>
          <cell r="N60">
            <v>8459420</v>
          </cell>
          <cell r="O60">
            <v>8459420</v>
          </cell>
          <cell r="P60">
            <v>8459420</v>
          </cell>
          <cell r="Q60">
            <v>8459420</v>
          </cell>
          <cell r="R60">
            <v>8459420</v>
          </cell>
          <cell r="S60">
            <v>8459420</v>
          </cell>
          <cell r="T60">
            <v>8459420</v>
          </cell>
          <cell r="U60">
            <v>8459420</v>
          </cell>
          <cell r="V60">
            <v>8459420</v>
          </cell>
          <cell r="W60">
            <v>8459420</v>
          </cell>
          <cell r="X60">
            <v>8459420</v>
          </cell>
          <cell r="Y60">
            <v>8459420</v>
          </cell>
          <cell r="Z60">
            <v>8459420</v>
          </cell>
          <cell r="AA60">
            <v>8459420</v>
          </cell>
          <cell r="AB60">
            <v>8459420</v>
          </cell>
          <cell r="AC60">
            <v>8459420</v>
          </cell>
          <cell r="AD60">
            <v>8459420</v>
          </cell>
          <cell r="AE60">
            <v>8459420</v>
          </cell>
          <cell r="AF60">
            <v>8459420</v>
          </cell>
          <cell r="AG60">
            <v>8459420</v>
          </cell>
          <cell r="AH60">
            <v>8459420</v>
          </cell>
          <cell r="AI60">
            <v>8459420</v>
          </cell>
          <cell r="AJ60">
            <v>8459420</v>
          </cell>
          <cell r="AK60">
            <v>8459420</v>
          </cell>
          <cell r="AL60">
            <v>8459420</v>
          </cell>
          <cell r="AM60">
            <v>8459420</v>
          </cell>
          <cell r="AN60">
            <v>8459420</v>
          </cell>
          <cell r="AO60">
            <v>8459420</v>
          </cell>
          <cell r="AP60">
            <v>8459420</v>
          </cell>
          <cell r="AQ60">
            <v>8459420</v>
          </cell>
          <cell r="AR60">
            <v>8459420</v>
          </cell>
          <cell r="AS60">
            <v>8459420</v>
          </cell>
          <cell r="AT60">
            <v>8459420</v>
          </cell>
          <cell r="AU60">
            <v>8459420</v>
          </cell>
          <cell r="AV60">
            <v>8459420</v>
          </cell>
          <cell r="AW60">
            <v>8459420</v>
          </cell>
          <cell r="AX60">
            <v>8459420</v>
          </cell>
          <cell r="AY60">
            <v>8459420</v>
          </cell>
          <cell r="AZ60">
            <v>8459420</v>
          </cell>
          <cell r="BA60">
            <v>8459420</v>
          </cell>
        </row>
        <row r="61">
          <cell r="A61" t="str">
            <v>Brunei Darussalam</v>
          </cell>
          <cell r="B61" t="str">
            <v>BRN</v>
          </cell>
          <cell r="D61">
            <v>5270</v>
          </cell>
          <cell r="E61">
            <v>5270</v>
          </cell>
          <cell r="F61">
            <v>5270</v>
          </cell>
          <cell r="G61">
            <v>5270</v>
          </cell>
          <cell r="H61">
            <v>5270</v>
          </cell>
          <cell r="I61">
            <v>5270</v>
          </cell>
          <cell r="J61">
            <v>5270</v>
          </cell>
          <cell r="K61">
            <v>5270</v>
          </cell>
          <cell r="L61">
            <v>5270</v>
          </cell>
          <cell r="M61">
            <v>5270</v>
          </cell>
          <cell r="N61">
            <v>5270</v>
          </cell>
          <cell r="O61">
            <v>5270</v>
          </cell>
          <cell r="P61">
            <v>5270</v>
          </cell>
          <cell r="Q61">
            <v>5270</v>
          </cell>
          <cell r="R61">
            <v>5270</v>
          </cell>
          <cell r="S61">
            <v>5270</v>
          </cell>
          <cell r="T61">
            <v>5270</v>
          </cell>
          <cell r="U61">
            <v>5270</v>
          </cell>
          <cell r="V61">
            <v>5270</v>
          </cell>
          <cell r="W61">
            <v>5270</v>
          </cell>
          <cell r="X61">
            <v>5270</v>
          </cell>
          <cell r="Y61">
            <v>5270</v>
          </cell>
          <cell r="Z61">
            <v>5270</v>
          </cell>
          <cell r="AA61">
            <v>5270</v>
          </cell>
          <cell r="AB61">
            <v>5270</v>
          </cell>
          <cell r="AC61">
            <v>5270</v>
          </cell>
          <cell r="AD61">
            <v>5270</v>
          </cell>
          <cell r="AE61">
            <v>5270</v>
          </cell>
          <cell r="AF61">
            <v>5270</v>
          </cell>
          <cell r="AG61">
            <v>5270</v>
          </cell>
          <cell r="AH61">
            <v>5270</v>
          </cell>
          <cell r="AI61">
            <v>5270</v>
          </cell>
          <cell r="AJ61">
            <v>5270</v>
          </cell>
          <cell r="AK61">
            <v>5270</v>
          </cell>
          <cell r="AL61">
            <v>5270</v>
          </cell>
          <cell r="AM61">
            <v>5270</v>
          </cell>
          <cell r="AN61">
            <v>5270</v>
          </cell>
          <cell r="AO61">
            <v>5270</v>
          </cell>
          <cell r="AP61">
            <v>5270</v>
          </cell>
          <cell r="AQ61">
            <v>5270</v>
          </cell>
          <cell r="AR61">
            <v>5270</v>
          </cell>
          <cell r="AS61">
            <v>5270</v>
          </cell>
          <cell r="AT61">
            <v>5270</v>
          </cell>
          <cell r="AU61">
            <v>5270</v>
          </cell>
          <cell r="AV61">
            <v>5270</v>
          </cell>
          <cell r="AW61">
            <v>5270</v>
          </cell>
          <cell r="AX61">
            <v>5270</v>
          </cell>
          <cell r="AY61">
            <v>5270</v>
          </cell>
          <cell r="AZ61">
            <v>5270</v>
          </cell>
          <cell r="BA61">
            <v>5270</v>
          </cell>
        </row>
        <row r="62">
          <cell r="A62" t="str">
            <v>Bulgaria</v>
          </cell>
          <cell r="B62" t="str">
            <v>BGR</v>
          </cell>
          <cell r="D62">
            <v>110630</v>
          </cell>
          <cell r="E62">
            <v>110630</v>
          </cell>
          <cell r="F62">
            <v>110630</v>
          </cell>
          <cell r="G62">
            <v>110630</v>
          </cell>
          <cell r="H62">
            <v>110630</v>
          </cell>
          <cell r="I62">
            <v>110630</v>
          </cell>
          <cell r="J62">
            <v>110630</v>
          </cell>
          <cell r="K62">
            <v>110630</v>
          </cell>
          <cell r="L62">
            <v>110630</v>
          </cell>
          <cell r="M62">
            <v>110630</v>
          </cell>
          <cell r="N62">
            <v>110630</v>
          </cell>
          <cell r="O62">
            <v>110630</v>
          </cell>
          <cell r="P62">
            <v>110630</v>
          </cell>
          <cell r="Q62">
            <v>110630</v>
          </cell>
          <cell r="R62">
            <v>110630</v>
          </cell>
          <cell r="S62">
            <v>110630</v>
          </cell>
          <cell r="T62">
            <v>110630</v>
          </cell>
          <cell r="U62">
            <v>110630</v>
          </cell>
          <cell r="V62">
            <v>110630</v>
          </cell>
          <cell r="W62">
            <v>110630</v>
          </cell>
          <cell r="X62">
            <v>110630</v>
          </cell>
          <cell r="Y62">
            <v>110630</v>
          </cell>
          <cell r="Z62">
            <v>110630</v>
          </cell>
          <cell r="AA62">
            <v>110630</v>
          </cell>
          <cell r="AB62">
            <v>110630</v>
          </cell>
          <cell r="AC62">
            <v>110630</v>
          </cell>
          <cell r="AD62">
            <v>110630</v>
          </cell>
          <cell r="AE62">
            <v>110630</v>
          </cell>
          <cell r="AF62">
            <v>110630</v>
          </cell>
          <cell r="AG62">
            <v>110630</v>
          </cell>
          <cell r="AH62">
            <v>110630</v>
          </cell>
          <cell r="AI62">
            <v>110630</v>
          </cell>
          <cell r="AJ62">
            <v>110630</v>
          </cell>
          <cell r="AK62">
            <v>110630</v>
          </cell>
          <cell r="AL62">
            <v>110630</v>
          </cell>
          <cell r="AM62">
            <v>110630</v>
          </cell>
          <cell r="AN62">
            <v>110630</v>
          </cell>
          <cell r="AO62">
            <v>110630</v>
          </cell>
          <cell r="AP62">
            <v>110630</v>
          </cell>
          <cell r="AQ62">
            <v>110630</v>
          </cell>
          <cell r="AR62">
            <v>110630</v>
          </cell>
          <cell r="AS62">
            <v>108800</v>
          </cell>
          <cell r="AT62">
            <v>108770</v>
          </cell>
          <cell r="AU62">
            <v>108760</v>
          </cell>
          <cell r="AV62">
            <v>108640</v>
          </cell>
          <cell r="AW62">
            <v>108630</v>
          </cell>
          <cell r="AX62">
            <v>108610</v>
          </cell>
          <cell r="AY62">
            <v>108610</v>
          </cell>
          <cell r="AZ62">
            <v>108560</v>
          </cell>
          <cell r="BA62">
            <v>108560</v>
          </cell>
        </row>
        <row r="63">
          <cell r="A63" t="str">
            <v>Burkina Faso</v>
          </cell>
          <cell r="B63" t="str">
            <v>BFA</v>
          </cell>
          <cell r="D63">
            <v>273600</v>
          </cell>
          <cell r="E63">
            <v>273600</v>
          </cell>
          <cell r="F63">
            <v>273600</v>
          </cell>
          <cell r="G63">
            <v>273600</v>
          </cell>
          <cell r="H63">
            <v>273600</v>
          </cell>
          <cell r="I63">
            <v>273600</v>
          </cell>
          <cell r="J63">
            <v>273600</v>
          </cell>
          <cell r="K63">
            <v>273600</v>
          </cell>
          <cell r="L63">
            <v>273600</v>
          </cell>
          <cell r="M63">
            <v>273600</v>
          </cell>
          <cell r="N63">
            <v>273600</v>
          </cell>
          <cell r="O63">
            <v>273600</v>
          </cell>
          <cell r="P63">
            <v>273600</v>
          </cell>
          <cell r="Q63">
            <v>273600</v>
          </cell>
          <cell r="R63">
            <v>273600</v>
          </cell>
          <cell r="S63">
            <v>273600</v>
          </cell>
          <cell r="T63">
            <v>273600</v>
          </cell>
          <cell r="U63">
            <v>273600</v>
          </cell>
          <cell r="V63">
            <v>273600</v>
          </cell>
          <cell r="W63">
            <v>273600</v>
          </cell>
          <cell r="X63">
            <v>273600</v>
          </cell>
          <cell r="Y63">
            <v>273600</v>
          </cell>
          <cell r="Z63">
            <v>273600</v>
          </cell>
          <cell r="AA63">
            <v>273600</v>
          </cell>
          <cell r="AB63">
            <v>273600</v>
          </cell>
          <cell r="AC63">
            <v>273600</v>
          </cell>
          <cell r="AD63">
            <v>273600</v>
          </cell>
          <cell r="AE63">
            <v>273600</v>
          </cell>
          <cell r="AF63">
            <v>273600</v>
          </cell>
          <cell r="AG63">
            <v>273600</v>
          </cell>
          <cell r="AH63">
            <v>273600</v>
          </cell>
          <cell r="AI63">
            <v>273600</v>
          </cell>
          <cell r="AJ63">
            <v>273600</v>
          </cell>
          <cell r="AK63">
            <v>273600</v>
          </cell>
          <cell r="AL63">
            <v>273600</v>
          </cell>
          <cell r="AM63">
            <v>273600</v>
          </cell>
          <cell r="AN63">
            <v>273600</v>
          </cell>
          <cell r="AO63">
            <v>273600</v>
          </cell>
          <cell r="AP63">
            <v>273600</v>
          </cell>
          <cell r="AQ63">
            <v>273600</v>
          </cell>
          <cell r="AR63">
            <v>273600</v>
          </cell>
          <cell r="AS63">
            <v>273600</v>
          </cell>
          <cell r="AT63">
            <v>273600</v>
          </cell>
          <cell r="AU63">
            <v>273600</v>
          </cell>
          <cell r="AV63">
            <v>273600</v>
          </cell>
          <cell r="AW63">
            <v>273600</v>
          </cell>
          <cell r="AX63">
            <v>273600</v>
          </cell>
          <cell r="AY63">
            <v>273600</v>
          </cell>
          <cell r="AZ63">
            <v>273600</v>
          </cell>
          <cell r="BA63">
            <v>273600</v>
          </cell>
        </row>
        <row r="64">
          <cell r="A64" t="str">
            <v>Burundi</v>
          </cell>
          <cell r="B64" t="str">
            <v>BDI</v>
          </cell>
          <cell r="D64">
            <v>25680</v>
          </cell>
          <cell r="E64">
            <v>25680</v>
          </cell>
          <cell r="F64">
            <v>25680</v>
          </cell>
          <cell r="G64">
            <v>25680</v>
          </cell>
          <cell r="H64">
            <v>25680</v>
          </cell>
          <cell r="I64">
            <v>25680</v>
          </cell>
          <cell r="J64">
            <v>25680</v>
          </cell>
          <cell r="K64">
            <v>25680</v>
          </cell>
          <cell r="L64">
            <v>25680</v>
          </cell>
          <cell r="M64">
            <v>25680</v>
          </cell>
          <cell r="N64">
            <v>25680</v>
          </cell>
          <cell r="O64">
            <v>25680</v>
          </cell>
          <cell r="P64">
            <v>25680</v>
          </cell>
          <cell r="Q64">
            <v>25680</v>
          </cell>
          <cell r="R64">
            <v>25680</v>
          </cell>
          <cell r="S64">
            <v>25680</v>
          </cell>
          <cell r="T64">
            <v>25680</v>
          </cell>
          <cell r="U64">
            <v>25680</v>
          </cell>
          <cell r="V64">
            <v>25680</v>
          </cell>
          <cell r="W64">
            <v>25680</v>
          </cell>
          <cell r="X64">
            <v>25680</v>
          </cell>
          <cell r="Y64">
            <v>25680</v>
          </cell>
          <cell r="Z64">
            <v>25680</v>
          </cell>
          <cell r="AA64">
            <v>25680</v>
          </cell>
          <cell r="AB64">
            <v>25680</v>
          </cell>
          <cell r="AC64">
            <v>25680</v>
          </cell>
          <cell r="AD64">
            <v>25680</v>
          </cell>
          <cell r="AE64">
            <v>25680</v>
          </cell>
          <cell r="AF64">
            <v>25680</v>
          </cell>
          <cell r="AG64">
            <v>25680</v>
          </cell>
          <cell r="AH64">
            <v>25680</v>
          </cell>
          <cell r="AI64">
            <v>25680</v>
          </cell>
          <cell r="AJ64">
            <v>25680</v>
          </cell>
          <cell r="AK64">
            <v>25680</v>
          </cell>
          <cell r="AL64">
            <v>25680</v>
          </cell>
          <cell r="AM64">
            <v>25680</v>
          </cell>
          <cell r="AN64">
            <v>25680</v>
          </cell>
          <cell r="AO64">
            <v>25680</v>
          </cell>
          <cell r="AP64">
            <v>25680</v>
          </cell>
          <cell r="AQ64">
            <v>25680</v>
          </cell>
          <cell r="AR64">
            <v>25680</v>
          </cell>
          <cell r="AS64">
            <v>25680</v>
          </cell>
          <cell r="AT64">
            <v>25680</v>
          </cell>
          <cell r="AU64">
            <v>25680</v>
          </cell>
          <cell r="AV64">
            <v>25680</v>
          </cell>
          <cell r="AW64">
            <v>25680</v>
          </cell>
          <cell r="AX64">
            <v>25680</v>
          </cell>
          <cell r="AY64">
            <v>25680</v>
          </cell>
          <cell r="AZ64">
            <v>25680</v>
          </cell>
          <cell r="BA64">
            <v>25680</v>
          </cell>
        </row>
        <row r="65">
          <cell r="A65" t="str">
            <v>Cambodia</v>
          </cell>
          <cell r="B65" t="str">
            <v>KHM</v>
          </cell>
          <cell r="D65">
            <v>176520</v>
          </cell>
          <cell r="E65">
            <v>176520</v>
          </cell>
          <cell r="F65">
            <v>176520</v>
          </cell>
          <cell r="G65">
            <v>176520</v>
          </cell>
          <cell r="H65">
            <v>176520</v>
          </cell>
          <cell r="I65">
            <v>176520</v>
          </cell>
          <cell r="J65">
            <v>176520</v>
          </cell>
          <cell r="K65">
            <v>176520</v>
          </cell>
          <cell r="L65">
            <v>176520</v>
          </cell>
          <cell r="M65">
            <v>176520</v>
          </cell>
          <cell r="N65">
            <v>176520</v>
          </cell>
          <cell r="O65">
            <v>176520</v>
          </cell>
          <cell r="P65">
            <v>176520</v>
          </cell>
          <cell r="Q65">
            <v>176520</v>
          </cell>
          <cell r="R65">
            <v>176520</v>
          </cell>
          <cell r="S65">
            <v>176520</v>
          </cell>
          <cell r="T65">
            <v>176520</v>
          </cell>
          <cell r="U65">
            <v>176520</v>
          </cell>
          <cell r="V65">
            <v>176520</v>
          </cell>
          <cell r="W65">
            <v>176520</v>
          </cell>
          <cell r="X65">
            <v>176520</v>
          </cell>
          <cell r="Y65">
            <v>176520</v>
          </cell>
          <cell r="Z65">
            <v>176520</v>
          </cell>
          <cell r="AA65">
            <v>176520</v>
          </cell>
          <cell r="AB65">
            <v>176520</v>
          </cell>
          <cell r="AC65">
            <v>176520</v>
          </cell>
          <cell r="AD65">
            <v>176520</v>
          </cell>
          <cell r="AE65">
            <v>176520</v>
          </cell>
          <cell r="AF65">
            <v>176520</v>
          </cell>
          <cell r="AG65">
            <v>176520</v>
          </cell>
          <cell r="AH65">
            <v>176520</v>
          </cell>
          <cell r="AI65">
            <v>176520</v>
          </cell>
          <cell r="AJ65">
            <v>176520</v>
          </cell>
          <cell r="AK65">
            <v>176520</v>
          </cell>
          <cell r="AL65">
            <v>176520</v>
          </cell>
          <cell r="AM65">
            <v>176520</v>
          </cell>
          <cell r="AN65">
            <v>176520</v>
          </cell>
          <cell r="AO65">
            <v>176520</v>
          </cell>
          <cell r="AP65">
            <v>176520</v>
          </cell>
          <cell r="AQ65">
            <v>176520</v>
          </cell>
          <cell r="AR65">
            <v>176520</v>
          </cell>
          <cell r="AS65">
            <v>176520</v>
          </cell>
          <cell r="AT65">
            <v>176520</v>
          </cell>
          <cell r="AU65">
            <v>176520</v>
          </cell>
          <cell r="AV65">
            <v>176520</v>
          </cell>
          <cell r="AW65">
            <v>176520</v>
          </cell>
          <cell r="AX65">
            <v>176520</v>
          </cell>
          <cell r="AY65">
            <v>176520</v>
          </cell>
          <cell r="AZ65">
            <v>176520</v>
          </cell>
          <cell r="BA65">
            <v>176520</v>
          </cell>
        </row>
        <row r="66">
          <cell r="A66" t="str">
            <v>Cameroon</v>
          </cell>
          <cell r="B66" t="str">
            <v>CMR</v>
          </cell>
          <cell r="D66">
            <v>472710</v>
          </cell>
          <cell r="E66">
            <v>472710</v>
          </cell>
          <cell r="F66">
            <v>472710</v>
          </cell>
          <cell r="G66">
            <v>472710</v>
          </cell>
          <cell r="H66">
            <v>472710</v>
          </cell>
          <cell r="I66">
            <v>472710</v>
          </cell>
          <cell r="J66">
            <v>472710</v>
          </cell>
          <cell r="K66">
            <v>472710</v>
          </cell>
          <cell r="L66">
            <v>472710</v>
          </cell>
          <cell r="M66">
            <v>472710</v>
          </cell>
          <cell r="N66">
            <v>472710</v>
          </cell>
          <cell r="O66">
            <v>472710</v>
          </cell>
          <cell r="P66">
            <v>472710</v>
          </cell>
          <cell r="Q66">
            <v>472710</v>
          </cell>
          <cell r="R66">
            <v>472710</v>
          </cell>
          <cell r="S66">
            <v>472710</v>
          </cell>
          <cell r="T66">
            <v>472710</v>
          </cell>
          <cell r="U66">
            <v>472710</v>
          </cell>
          <cell r="V66">
            <v>472710</v>
          </cell>
          <cell r="W66">
            <v>472710</v>
          </cell>
          <cell r="X66">
            <v>472710</v>
          </cell>
          <cell r="Y66">
            <v>472710</v>
          </cell>
          <cell r="Z66">
            <v>472710</v>
          </cell>
          <cell r="AA66">
            <v>472710</v>
          </cell>
          <cell r="AB66">
            <v>472710</v>
          </cell>
          <cell r="AC66">
            <v>472710</v>
          </cell>
          <cell r="AD66">
            <v>472710</v>
          </cell>
          <cell r="AE66">
            <v>472710</v>
          </cell>
          <cell r="AF66">
            <v>472710</v>
          </cell>
          <cell r="AG66">
            <v>472710</v>
          </cell>
          <cell r="AH66">
            <v>472710</v>
          </cell>
          <cell r="AI66">
            <v>472710</v>
          </cell>
          <cell r="AJ66">
            <v>472710</v>
          </cell>
          <cell r="AK66">
            <v>472710</v>
          </cell>
          <cell r="AL66">
            <v>472710</v>
          </cell>
          <cell r="AM66">
            <v>472710</v>
          </cell>
          <cell r="AN66">
            <v>472710</v>
          </cell>
          <cell r="AO66">
            <v>472710</v>
          </cell>
          <cell r="AP66">
            <v>472710</v>
          </cell>
          <cell r="AQ66">
            <v>472710</v>
          </cell>
          <cell r="AR66">
            <v>472710</v>
          </cell>
          <cell r="AS66">
            <v>472710</v>
          </cell>
          <cell r="AT66">
            <v>472710</v>
          </cell>
          <cell r="AU66">
            <v>472710</v>
          </cell>
          <cell r="AV66">
            <v>472710</v>
          </cell>
          <cell r="AW66">
            <v>472710</v>
          </cell>
          <cell r="AX66">
            <v>472710</v>
          </cell>
          <cell r="AY66">
            <v>472710</v>
          </cell>
          <cell r="AZ66">
            <v>472710</v>
          </cell>
          <cell r="BA66">
            <v>472710</v>
          </cell>
        </row>
        <row r="67">
          <cell r="A67" t="str">
            <v>Canada</v>
          </cell>
          <cell r="B67" t="str">
            <v>CAN</v>
          </cell>
          <cell r="D67">
            <v>9093510</v>
          </cell>
          <cell r="E67">
            <v>9093510</v>
          </cell>
          <cell r="F67">
            <v>9093510</v>
          </cell>
          <cell r="G67">
            <v>9093510</v>
          </cell>
          <cell r="H67">
            <v>9093510</v>
          </cell>
          <cell r="I67">
            <v>9093510</v>
          </cell>
          <cell r="J67">
            <v>9093510</v>
          </cell>
          <cell r="K67">
            <v>9093510</v>
          </cell>
          <cell r="L67">
            <v>9093510</v>
          </cell>
          <cell r="M67">
            <v>9093510</v>
          </cell>
          <cell r="N67">
            <v>9093510</v>
          </cell>
          <cell r="O67">
            <v>9093510</v>
          </cell>
          <cell r="P67">
            <v>9093510</v>
          </cell>
          <cell r="Q67">
            <v>9093510</v>
          </cell>
          <cell r="R67">
            <v>9093510</v>
          </cell>
          <cell r="S67">
            <v>9093510</v>
          </cell>
          <cell r="T67">
            <v>9093510</v>
          </cell>
          <cell r="U67">
            <v>9093510</v>
          </cell>
          <cell r="V67">
            <v>9093510</v>
          </cell>
          <cell r="W67">
            <v>9093510</v>
          </cell>
          <cell r="X67">
            <v>9093510</v>
          </cell>
          <cell r="Y67">
            <v>9093510</v>
          </cell>
          <cell r="Z67">
            <v>9093510</v>
          </cell>
          <cell r="AA67">
            <v>9093510</v>
          </cell>
          <cell r="AB67">
            <v>9093510</v>
          </cell>
          <cell r="AC67">
            <v>9093510</v>
          </cell>
          <cell r="AD67">
            <v>9093510</v>
          </cell>
          <cell r="AE67">
            <v>9093510</v>
          </cell>
          <cell r="AF67">
            <v>9093510</v>
          </cell>
          <cell r="AG67">
            <v>9093510</v>
          </cell>
          <cell r="AH67">
            <v>9093510</v>
          </cell>
          <cell r="AI67">
            <v>9093510</v>
          </cell>
          <cell r="AJ67">
            <v>9093510</v>
          </cell>
          <cell r="AK67">
            <v>9093510</v>
          </cell>
          <cell r="AL67">
            <v>9093510</v>
          </cell>
          <cell r="AM67">
            <v>9093510</v>
          </cell>
          <cell r="AN67">
            <v>9093510</v>
          </cell>
          <cell r="AO67">
            <v>9093510</v>
          </cell>
          <cell r="AP67">
            <v>9093510</v>
          </cell>
          <cell r="AQ67">
            <v>9093510</v>
          </cell>
          <cell r="AR67">
            <v>9093510</v>
          </cell>
          <cell r="AS67">
            <v>9093510</v>
          </cell>
          <cell r="AT67">
            <v>9093510</v>
          </cell>
          <cell r="AU67">
            <v>9093510</v>
          </cell>
          <cell r="AV67">
            <v>9093510</v>
          </cell>
          <cell r="AW67">
            <v>9093510</v>
          </cell>
          <cell r="AX67">
            <v>9093510</v>
          </cell>
          <cell r="AY67">
            <v>9093510</v>
          </cell>
          <cell r="AZ67">
            <v>9093510</v>
          </cell>
          <cell r="BA67">
            <v>9093510</v>
          </cell>
        </row>
        <row r="68">
          <cell r="A68" t="str">
            <v>Cape Verde</v>
          </cell>
          <cell r="B68" t="str">
            <v>CPV</v>
          </cell>
          <cell r="D68">
            <v>4030</v>
          </cell>
          <cell r="E68">
            <v>4030</v>
          </cell>
          <cell r="F68">
            <v>4030</v>
          </cell>
          <cell r="G68">
            <v>4030</v>
          </cell>
          <cell r="H68">
            <v>4030</v>
          </cell>
          <cell r="I68">
            <v>4030</v>
          </cell>
          <cell r="J68">
            <v>4030</v>
          </cell>
          <cell r="K68">
            <v>4030</v>
          </cell>
          <cell r="L68">
            <v>4030</v>
          </cell>
          <cell r="M68">
            <v>4030</v>
          </cell>
          <cell r="N68">
            <v>4030</v>
          </cell>
          <cell r="O68">
            <v>4030</v>
          </cell>
          <cell r="P68">
            <v>4030</v>
          </cell>
          <cell r="Q68">
            <v>4030</v>
          </cell>
          <cell r="R68">
            <v>4030</v>
          </cell>
          <cell r="S68">
            <v>4030</v>
          </cell>
          <cell r="T68">
            <v>4030</v>
          </cell>
          <cell r="U68">
            <v>4030</v>
          </cell>
          <cell r="V68">
            <v>4030</v>
          </cell>
          <cell r="W68">
            <v>4030</v>
          </cell>
          <cell r="X68">
            <v>4030</v>
          </cell>
          <cell r="Y68">
            <v>4030</v>
          </cell>
          <cell r="Z68">
            <v>4030</v>
          </cell>
          <cell r="AA68">
            <v>4030</v>
          </cell>
          <cell r="AB68">
            <v>4030</v>
          </cell>
          <cell r="AC68">
            <v>4030</v>
          </cell>
          <cell r="AD68">
            <v>4030</v>
          </cell>
          <cell r="AE68">
            <v>4030</v>
          </cell>
          <cell r="AF68">
            <v>4030</v>
          </cell>
          <cell r="AG68">
            <v>4030</v>
          </cell>
          <cell r="AH68">
            <v>4030</v>
          </cell>
          <cell r="AI68">
            <v>4030</v>
          </cell>
          <cell r="AJ68">
            <v>4030</v>
          </cell>
          <cell r="AK68">
            <v>4030</v>
          </cell>
          <cell r="AL68">
            <v>4030</v>
          </cell>
          <cell r="AM68">
            <v>4030</v>
          </cell>
          <cell r="AN68">
            <v>4030</v>
          </cell>
          <cell r="AO68">
            <v>4030</v>
          </cell>
          <cell r="AP68">
            <v>4030</v>
          </cell>
          <cell r="AQ68">
            <v>4030</v>
          </cell>
          <cell r="AR68">
            <v>4030</v>
          </cell>
          <cell r="AS68">
            <v>4030</v>
          </cell>
          <cell r="AT68">
            <v>4030</v>
          </cell>
          <cell r="AU68">
            <v>4030</v>
          </cell>
          <cell r="AV68">
            <v>4030</v>
          </cell>
          <cell r="AW68">
            <v>4030</v>
          </cell>
          <cell r="AX68">
            <v>4030</v>
          </cell>
          <cell r="AY68">
            <v>4030</v>
          </cell>
          <cell r="AZ68">
            <v>4030</v>
          </cell>
          <cell r="BA68">
            <v>4030</v>
          </cell>
        </row>
        <row r="69">
          <cell r="A69" t="str">
            <v>Cayman Islands</v>
          </cell>
          <cell r="B69" t="str">
            <v>CYM</v>
          </cell>
          <cell r="D69">
            <v>240</v>
          </cell>
          <cell r="E69">
            <v>240</v>
          </cell>
          <cell r="F69">
            <v>240</v>
          </cell>
          <cell r="G69">
            <v>240</v>
          </cell>
          <cell r="H69">
            <v>240</v>
          </cell>
          <cell r="I69">
            <v>240</v>
          </cell>
          <cell r="J69">
            <v>240</v>
          </cell>
          <cell r="K69">
            <v>240</v>
          </cell>
          <cell r="L69">
            <v>240</v>
          </cell>
          <cell r="M69">
            <v>240</v>
          </cell>
          <cell r="N69">
            <v>240</v>
          </cell>
          <cell r="O69">
            <v>240</v>
          </cell>
          <cell r="P69">
            <v>240</v>
          </cell>
          <cell r="Q69">
            <v>240</v>
          </cell>
          <cell r="R69">
            <v>240</v>
          </cell>
          <cell r="S69">
            <v>240</v>
          </cell>
          <cell r="T69">
            <v>240</v>
          </cell>
          <cell r="U69">
            <v>240</v>
          </cell>
          <cell r="V69">
            <v>240</v>
          </cell>
          <cell r="W69">
            <v>240</v>
          </cell>
          <cell r="X69">
            <v>240</v>
          </cell>
          <cell r="Y69">
            <v>240</v>
          </cell>
          <cell r="Z69">
            <v>240</v>
          </cell>
          <cell r="AA69">
            <v>240</v>
          </cell>
          <cell r="AB69">
            <v>240</v>
          </cell>
          <cell r="AC69">
            <v>240</v>
          </cell>
          <cell r="AD69">
            <v>240</v>
          </cell>
          <cell r="AE69">
            <v>240</v>
          </cell>
          <cell r="AF69">
            <v>240</v>
          </cell>
          <cell r="AG69">
            <v>240</v>
          </cell>
          <cell r="AH69">
            <v>240</v>
          </cell>
          <cell r="AI69">
            <v>240</v>
          </cell>
          <cell r="AJ69">
            <v>240</v>
          </cell>
          <cell r="AK69">
            <v>240</v>
          </cell>
          <cell r="AL69">
            <v>240</v>
          </cell>
          <cell r="AM69">
            <v>240</v>
          </cell>
          <cell r="AN69">
            <v>240</v>
          </cell>
          <cell r="AO69">
            <v>240</v>
          </cell>
          <cell r="AP69">
            <v>240</v>
          </cell>
          <cell r="AQ69">
            <v>240</v>
          </cell>
          <cell r="AR69">
            <v>240</v>
          </cell>
          <cell r="AS69">
            <v>240</v>
          </cell>
          <cell r="AT69">
            <v>240</v>
          </cell>
          <cell r="AU69">
            <v>240</v>
          </cell>
          <cell r="AV69">
            <v>240</v>
          </cell>
          <cell r="AW69">
            <v>240</v>
          </cell>
          <cell r="AX69">
            <v>240</v>
          </cell>
          <cell r="AY69">
            <v>240</v>
          </cell>
          <cell r="AZ69">
            <v>240</v>
          </cell>
          <cell r="BA69">
            <v>240</v>
          </cell>
        </row>
        <row r="70">
          <cell r="A70" t="str">
            <v>Central African Republic</v>
          </cell>
          <cell r="B70" t="str">
            <v>CAF</v>
          </cell>
          <cell r="D70">
            <v>622980</v>
          </cell>
          <cell r="E70">
            <v>622980</v>
          </cell>
          <cell r="F70">
            <v>622980</v>
          </cell>
          <cell r="G70">
            <v>622980</v>
          </cell>
          <cell r="H70">
            <v>622980</v>
          </cell>
          <cell r="I70">
            <v>622980</v>
          </cell>
          <cell r="J70">
            <v>622980</v>
          </cell>
          <cell r="K70">
            <v>622980</v>
          </cell>
          <cell r="L70">
            <v>622980</v>
          </cell>
          <cell r="M70">
            <v>622980</v>
          </cell>
          <cell r="N70">
            <v>622980</v>
          </cell>
          <cell r="O70">
            <v>622980</v>
          </cell>
          <cell r="P70">
            <v>622980</v>
          </cell>
          <cell r="Q70">
            <v>622980</v>
          </cell>
          <cell r="R70">
            <v>622980</v>
          </cell>
          <cell r="S70">
            <v>622980</v>
          </cell>
          <cell r="T70">
            <v>622980</v>
          </cell>
          <cell r="U70">
            <v>622980</v>
          </cell>
          <cell r="V70">
            <v>622980</v>
          </cell>
          <cell r="W70">
            <v>622980</v>
          </cell>
          <cell r="X70">
            <v>622980</v>
          </cell>
          <cell r="Y70">
            <v>622980</v>
          </cell>
          <cell r="Z70">
            <v>622980</v>
          </cell>
          <cell r="AA70">
            <v>622980</v>
          </cell>
          <cell r="AB70">
            <v>622980</v>
          </cell>
          <cell r="AC70">
            <v>622980</v>
          </cell>
          <cell r="AD70">
            <v>622980</v>
          </cell>
          <cell r="AE70">
            <v>622980</v>
          </cell>
          <cell r="AF70">
            <v>622980</v>
          </cell>
          <cell r="AG70">
            <v>622980</v>
          </cell>
          <cell r="AH70">
            <v>622980</v>
          </cell>
          <cell r="AI70">
            <v>622980</v>
          </cell>
          <cell r="AJ70">
            <v>622980</v>
          </cell>
          <cell r="AK70">
            <v>622980</v>
          </cell>
          <cell r="AL70">
            <v>622980</v>
          </cell>
          <cell r="AM70">
            <v>622980</v>
          </cell>
          <cell r="AN70">
            <v>622980</v>
          </cell>
          <cell r="AO70">
            <v>622980</v>
          </cell>
          <cell r="AP70">
            <v>622980</v>
          </cell>
          <cell r="AQ70">
            <v>622980</v>
          </cell>
          <cell r="AR70">
            <v>622980</v>
          </cell>
          <cell r="AS70">
            <v>622980</v>
          </cell>
          <cell r="AT70">
            <v>622980</v>
          </cell>
          <cell r="AU70">
            <v>622980</v>
          </cell>
          <cell r="AV70">
            <v>622980</v>
          </cell>
          <cell r="AW70">
            <v>622980</v>
          </cell>
          <cell r="AX70">
            <v>622980</v>
          </cell>
          <cell r="AY70">
            <v>622980</v>
          </cell>
          <cell r="AZ70">
            <v>622980</v>
          </cell>
          <cell r="BA70">
            <v>622980</v>
          </cell>
        </row>
        <row r="71">
          <cell r="A71" t="str">
            <v>Chad</v>
          </cell>
          <cell r="B71" t="str">
            <v>TCD</v>
          </cell>
          <cell r="D71">
            <v>1260000</v>
          </cell>
          <cell r="E71">
            <v>1260000</v>
          </cell>
          <cell r="F71">
            <v>1260000</v>
          </cell>
          <cell r="G71">
            <v>1260000</v>
          </cell>
          <cell r="H71">
            <v>1260000</v>
          </cell>
          <cell r="I71">
            <v>1260000</v>
          </cell>
          <cell r="J71">
            <v>1260000</v>
          </cell>
          <cell r="K71">
            <v>1260000</v>
          </cell>
          <cell r="L71">
            <v>1260000</v>
          </cell>
          <cell r="M71">
            <v>1260000</v>
          </cell>
          <cell r="N71">
            <v>1260000</v>
          </cell>
          <cell r="O71">
            <v>1260000</v>
          </cell>
          <cell r="P71">
            <v>1260000</v>
          </cell>
          <cell r="Q71">
            <v>1259600</v>
          </cell>
          <cell r="R71">
            <v>1259200</v>
          </cell>
          <cell r="S71">
            <v>1259200</v>
          </cell>
          <cell r="T71">
            <v>1259200</v>
          </cell>
          <cell r="U71">
            <v>1259200</v>
          </cell>
          <cell r="V71">
            <v>1259200</v>
          </cell>
          <cell r="W71">
            <v>1259200</v>
          </cell>
          <cell r="X71">
            <v>1259200</v>
          </cell>
          <cell r="Y71">
            <v>1259200</v>
          </cell>
          <cell r="Z71">
            <v>1259200</v>
          </cell>
          <cell r="AA71">
            <v>1259200</v>
          </cell>
          <cell r="AB71">
            <v>1259200</v>
          </cell>
          <cell r="AC71">
            <v>1259200</v>
          </cell>
          <cell r="AD71">
            <v>1259200</v>
          </cell>
          <cell r="AE71">
            <v>1259200</v>
          </cell>
          <cell r="AF71">
            <v>1259200</v>
          </cell>
          <cell r="AG71">
            <v>1259200</v>
          </cell>
          <cell r="AH71">
            <v>1259200</v>
          </cell>
          <cell r="AI71">
            <v>1259200</v>
          </cell>
          <cell r="AJ71">
            <v>1259200</v>
          </cell>
          <cell r="AK71">
            <v>1259200</v>
          </cell>
          <cell r="AL71">
            <v>1259200</v>
          </cell>
          <cell r="AM71">
            <v>1259200</v>
          </cell>
          <cell r="AN71">
            <v>1259200</v>
          </cell>
          <cell r="AO71">
            <v>1259200</v>
          </cell>
          <cell r="AP71">
            <v>1259200</v>
          </cell>
          <cell r="AQ71">
            <v>1259200</v>
          </cell>
          <cell r="AR71">
            <v>1259200</v>
          </cell>
          <cell r="AS71">
            <v>1259200</v>
          </cell>
          <cell r="AT71">
            <v>1259200</v>
          </cell>
          <cell r="AU71">
            <v>1259200</v>
          </cell>
          <cell r="AV71">
            <v>1259200</v>
          </cell>
          <cell r="AW71">
            <v>1259200</v>
          </cell>
          <cell r="AX71">
            <v>1259200</v>
          </cell>
          <cell r="AY71">
            <v>1259200</v>
          </cell>
          <cell r="AZ71">
            <v>1259200</v>
          </cell>
          <cell r="BA71">
            <v>1259200</v>
          </cell>
        </row>
        <row r="72">
          <cell r="A72" t="str">
            <v>Channel Islands</v>
          </cell>
          <cell r="B72" t="str">
            <v>CHI</v>
          </cell>
          <cell r="D72">
            <v>190</v>
          </cell>
          <cell r="E72">
            <v>190</v>
          </cell>
          <cell r="F72">
            <v>190</v>
          </cell>
          <cell r="G72">
            <v>190</v>
          </cell>
          <cell r="H72">
            <v>190</v>
          </cell>
          <cell r="I72">
            <v>190</v>
          </cell>
          <cell r="J72">
            <v>190</v>
          </cell>
          <cell r="K72">
            <v>190</v>
          </cell>
          <cell r="L72">
            <v>190</v>
          </cell>
          <cell r="M72">
            <v>190</v>
          </cell>
          <cell r="N72">
            <v>190</v>
          </cell>
          <cell r="O72">
            <v>190</v>
          </cell>
          <cell r="P72">
            <v>190</v>
          </cell>
          <cell r="Q72">
            <v>190</v>
          </cell>
          <cell r="R72">
            <v>190</v>
          </cell>
          <cell r="S72">
            <v>190</v>
          </cell>
          <cell r="T72">
            <v>190</v>
          </cell>
          <cell r="U72">
            <v>190</v>
          </cell>
          <cell r="V72">
            <v>190</v>
          </cell>
          <cell r="W72">
            <v>190</v>
          </cell>
          <cell r="X72">
            <v>190</v>
          </cell>
          <cell r="Y72">
            <v>190</v>
          </cell>
          <cell r="Z72">
            <v>190</v>
          </cell>
          <cell r="AA72">
            <v>190</v>
          </cell>
          <cell r="AB72">
            <v>190</v>
          </cell>
          <cell r="AC72">
            <v>190</v>
          </cell>
          <cell r="AD72">
            <v>190</v>
          </cell>
          <cell r="AE72">
            <v>190</v>
          </cell>
          <cell r="AF72">
            <v>190</v>
          </cell>
          <cell r="AG72">
            <v>190</v>
          </cell>
          <cell r="AH72">
            <v>190</v>
          </cell>
          <cell r="AI72">
            <v>190</v>
          </cell>
          <cell r="AJ72">
            <v>190</v>
          </cell>
          <cell r="AK72">
            <v>190</v>
          </cell>
          <cell r="AL72">
            <v>190</v>
          </cell>
          <cell r="AM72">
            <v>190</v>
          </cell>
          <cell r="AN72">
            <v>190</v>
          </cell>
          <cell r="AO72">
            <v>190</v>
          </cell>
          <cell r="AP72">
            <v>190</v>
          </cell>
          <cell r="AQ72">
            <v>190</v>
          </cell>
          <cell r="AR72">
            <v>190</v>
          </cell>
          <cell r="AS72">
            <v>190</v>
          </cell>
          <cell r="AT72">
            <v>190</v>
          </cell>
          <cell r="AU72">
            <v>190</v>
          </cell>
          <cell r="AV72">
            <v>190</v>
          </cell>
          <cell r="AW72">
            <v>190</v>
          </cell>
          <cell r="AX72">
            <v>190</v>
          </cell>
          <cell r="AY72">
            <v>190</v>
          </cell>
          <cell r="AZ72">
            <v>190</v>
          </cell>
          <cell r="BA72">
            <v>190</v>
          </cell>
        </row>
        <row r="73">
          <cell r="A73" t="str">
            <v>Chile</v>
          </cell>
          <cell r="B73" t="str">
            <v>CHL</v>
          </cell>
          <cell r="D73">
            <v>743530</v>
          </cell>
          <cell r="E73">
            <v>743530</v>
          </cell>
          <cell r="F73">
            <v>743530</v>
          </cell>
          <cell r="G73">
            <v>743530</v>
          </cell>
          <cell r="H73">
            <v>743530</v>
          </cell>
          <cell r="I73">
            <v>743530</v>
          </cell>
          <cell r="J73">
            <v>743530</v>
          </cell>
          <cell r="K73">
            <v>743530</v>
          </cell>
          <cell r="L73">
            <v>743530</v>
          </cell>
          <cell r="M73">
            <v>743530</v>
          </cell>
          <cell r="N73">
            <v>743530</v>
          </cell>
          <cell r="O73">
            <v>743530</v>
          </cell>
          <cell r="P73">
            <v>743530</v>
          </cell>
          <cell r="Q73">
            <v>743530</v>
          </cell>
          <cell r="R73">
            <v>743530</v>
          </cell>
          <cell r="S73">
            <v>743530</v>
          </cell>
          <cell r="T73">
            <v>743530</v>
          </cell>
          <cell r="U73">
            <v>743530</v>
          </cell>
          <cell r="V73">
            <v>743530</v>
          </cell>
          <cell r="W73">
            <v>743530</v>
          </cell>
          <cell r="X73">
            <v>743530</v>
          </cell>
          <cell r="Y73">
            <v>743530</v>
          </cell>
          <cell r="Z73">
            <v>743530</v>
          </cell>
          <cell r="AA73">
            <v>743530</v>
          </cell>
          <cell r="AB73">
            <v>743530</v>
          </cell>
          <cell r="AC73">
            <v>743530</v>
          </cell>
          <cell r="AD73">
            <v>743530</v>
          </cell>
          <cell r="AE73">
            <v>743530</v>
          </cell>
          <cell r="AF73">
            <v>743530</v>
          </cell>
          <cell r="AG73">
            <v>743530</v>
          </cell>
          <cell r="AH73">
            <v>743530</v>
          </cell>
          <cell r="AI73">
            <v>743530</v>
          </cell>
          <cell r="AJ73">
            <v>743530</v>
          </cell>
          <cell r="AK73">
            <v>743530</v>
          </cell>
          <cell r="AL73">
            <v>743530</v>
          </cell>
          <cell r="AM73">
            <v>743530</v>
          </cell>
          <cell r="AN73">
            <v>743530</v>
          </cell>
          <cell r="AO73">
            <v>743530</v>
          </cell>
          <cell r="AP73">
            <v>743530</v>
          </cell>
          <cell r="AQ73">
            <v>743530</v>
          </cell>
          <cell r="AR73">
            <v>743530</v>
          </cell>
          <cell r="AS73">
            <v>743530</v>
          </cell>
          <cell r="AT73">
            <v>743530</v>
          </cell>
          <cell r="AU73">
            <v>743530</v>
          </cell>
          <cell r="AV73">
            <v>743530</v>
          </cell>
          <cell r="AW73">
            <v>743530</v>
          </cell>
          <cell r="AX73">
            <v>743530</v>
          </cell>
          <cell r="AY73">
            <v>743530</v>
          </cell>
          <cell r="AZ73">
            <v>743530</v>
          </cell>
          <cell r="BA73">
            <v>743530</v>
          </cell>
        </row>
        <row r="74">
          <cell r="A74" t="str">
            <v>China</v>
          </cell>
          <cell r="B74" t="str">
            <v>CHN</v>
          </cell>
          <cell r="D74">
            <v>9327450</v>
          </cell>
          <cell r="E74">
            <v>9327450</v>
          </cell>
          <cell r="F74">
            <v>9327450</v>
          </cell>
          <cell r="G74">
            <v>9327450</v>
          </cell>
          <cell r="H74">
            <v>9327450</v>
          </cell>
          <cell r="I74">
            <v>9327450</v>
          </cell>
          <cell r="J74">
            <v>9327450</v>
          </cell>
          <cell r="K74">
            <v>9327450</v>
          </cell>
          <cell r="L74">
            <v>9327450</v>
          </cell>
          <cell r="M74">
            <v>9327450</v>
          </cell>
          <cell r="N74">
            <v>9327450</v>
          </cell>
          <cell r="O74">
            <v>9327450</v>
          </cell>
          <cell r="P74">
            <v>9327450</v>
          </cell>
          <cell r="Q74">
            <v>9327450</v>
          </cell>
          <cell r="R74">
            <v>9327440</v>
          </cell>
          <cell r="S74">
            <v>9327440</v>
          </cell>
          <cell r="T74">
            <v>9327430</v>
          </cell>
          <cell r="U74">
            <v>9327430</v>
          </cell>
          <cell r="V74">
            <v>9327430</v>
          </cell>
          <cell r="W74">
            <v>9327430</v>
          </cell>
          <cell r="X74">
            <v>9327430</v>
          </cell>
          <cell r="Y74">
            <v>9327420</v>
          </cell>
          <cell r="Z74">
            <v>9327420</v>
          </cell>
          <cell r="AA74">
            <v>9327420</v>
          </cell>
          <cell r="AB74">
            <v>9327420</v>
          </cell>
          <cell r="AC74">
            <v>9327420</v>
          </cell>
          <cell r="AD74">
            <v>9327420</v>
          </cell>
          <cell r="AE74">
            <v>9327420</v>
          </cell>
          <cell r="AF74">
            <v>9327420</v>
          </cell>
          <cell r="AG74">
            <v>9327420</v>
          </cell>
          <cell r="AH74">
            <v>9327420</v>
          </cell>
          <cell r="AI74">
            <v>9327420</v>
          </cell>
          <cell r="AJ74">
            <v>9327420</v>
          </cell>
          <cell r="AK74">
            <v>9327420</v>
          </cell>
          <cell r="AL74">
            <v>9327480</v>
          </cell>
          <cell r="AM74">
            <v>9327480</v>
          </cell>
          <cell r="AN74">
            <v>9327480</v>
          </cell>
          <cell r="AO74">
            <v>9327480</v>
          </cell>
          <cell r="AP74">
            <v>9327480</v>
          </cell>
          <cell r="AQ74">
            <v>9327480</v>
          </cell>
          <cell r="AR74">
            <v>9327480</v>
          </cell>
          <cell r="AS74">
            <v>9327480</v>
          </cell>
          <cell r="AT74">
            <v>9327480</v>
          </cell>
          <cell r="AU74">
            <v>9327480</v>
          </cell>
          <cell r="AV74">
            <v>9327480</v>
          </cell>
          <cell r="AW74">
            <v>9327480</v>
          </cell>
          <cell r="AX74">
            <v>9327480</v>
          </cell>
          <cell r="AY74">
            <v>9327480</v>
          </cell>
          <cell r="AZ74">
            <v>9327480</v>
          </cell>
          <cell r="BA74">
            <v>9327480</v>
          </cell>
        </row>
        <row r="75">
          <cell r="A75" t="str">
            <v>Colombia</v>
          </cell>
          <cell r="B75" t="str">
            <v>COL</v>
          </cell>
          <cell r="D75">
            <v>1109500</v>
          </cell>
          <cell r="E75">
            <v>1109500</v>
          </cell>
          <cell r="F75">
            <v>1109500</v>
          </cell>
          <cell r="G75">
            <v>1109500</v>
          </cell>
          <cell r="H75">
            <v>1109500</v>
          </cell>
          <cell r="I75">
            <v>1109500</v>
          </cell>
          <cell r="J75">
            <v>1109500</v>
          </cell>
          <cell r="K75">
            <v>1109500</v>
          </cell>
          <cell r="L75">
            <v>1109500</v>
          </cell>
          <cell r="M75">
            <v>1109500</v>
          </cell>
          <cell r="N75">
            <v>1109500</v>
          </cell>
          <cell r="O75">
            <v>1109500</v>
          </cell>
          <cell r="P75">
            <v>1109500</v>
          </cell>
          <cell r="Q75">
            <v>1109500</v>
          </cell>
          <cell r="R75">
            <v>1109500</v>
          </cell>
          <cell r="S75">
            <v>1109500</v>
          </cell>
          <cell r="T75">
            <v>1109500</v>
          </cell>
          <cell r="U75">
            <v>1109500</v>
          </cell>
          <cell r="V75">
            <v>1109500</v>
          </cell>
          <cell r="W75">
            <v>1109500</v>
          </cell>
          <cell r="X75">
            <v>1109500</v>
          </cell>
          <cell r="Y75">
            <v>1109500</v>
          </cell>
          <cell r="Z75">
            <v>1109500</v>
          </cell>
          <cell r="AA75">
            <v>1109500</v>
          </cell>
          <cell r="AB75">
            <v>1109500</v>
          </cell>
          <cell r="AC75">
            <v>1109500</v>
          </cell>
          <cell r="AD75">
            <v>1109500</v>
          </cell>
          <cell r="AE75">
            <v>1109500</v>
          </cell>
          <cell r="AF75">
            <v>1109500</v>
          </cell>
          <cell r="AG75">
            <v>1109500</v>
          </cell>
          <cell r="AH75">
            <v>1109500</v>
          </cell>
          <cell r="AI75">
            <v>1109500</v>
          </cell>
          <cell r="AJ75">
            <v>1109500</v>
          </cell>
          <cell r="AK75">
            <v>1109500</v>
          </cell>
          <cell r="AL75">
            <v>1109500</v>
          </cell>
          <cell r="AM75">
            <v>1109500</v>
          </cell>
          <cell r="AN75">
            <v>1109500</v>
          </cell>
          <cell r="AO75">
            <v>1109500</v>
          </cell>
          <cell r="AP75">
            <v>1109500</v>
          </cell>
          <cell r="AQ75">
            <v>1109500</v>
          </cell>
          <cell r="AR75">
            <v>1109500</v>
          </cell>
          <cell r="AS75">
            <v>1109500</v>
          </cell>
          <cell r="AT75">
            <v>1109500</v>
          </cell>
          <cell r="AU75">
            <v>1109500</v>
          </cell>
          <cell r="AV75">
            <v>1109500</v>
          </cell>
          <cell r="AW75">
            <v>1109500</v>
          </cell>
          <cell r="AX75">
            <v>1109500</v>
          </cell>
          <cell r="AY75">
            <v>1109500</v>
          </cell>
          <cell r="AZ75">
            <v>1109500</v>
          </cell>
          <cell r="BA75">
            <v>1109500</v>
          </cell>
        </row>
        <row r="76">
          <cell r="A76" t="str">
            <v>Comoros</v>
          </cell>
          <cell r="B76" t="str">
            <v>COM</v>
          </cell>
          <cell r="D76">
            <v>1860</v>
          </cell>
          <cell r="E76">
            <v>1860</v>
          </cell>
          <cell r="F76">
            <v>1860</v>
          </cell>
          <cell r="G76">
            <v>1860</v>
          </cell>
          <cell r="H76">
            <v>1860</v>
          </cell>
          <cell r="I76">
            <v>1860</v>
          </cell>
          <cell r="J76">
            <v>1860</v>
          </cell>
          <cell r="K76">
            <v>1860</v>
          </cell>
          <cell r="L76">
            <v>1860</v>
          </cell>
          <cell r="M76">
            <v>1860</v>
          </cell>
          <cell r="N76">
            <v>1860</v>
          </cell>
          <cell r="O76">
            <v>1860</v>
          </cell>
          <cell r="P76">
            <v>1860</v>
          </cell>
          <cell r="Q76">
            <v>1860</v>
          </cell>
          <cell r="R76">
            <v>1860</v>
          </cell>
          <cell r="S76">
            <v>1860</v>
          </cell>
          <cell r="T76">
            <v>1860</v>
          </cell>
          <cell r="U76">
            <v>1860</v>
          </cell>
          <cell r="V76">
            <v>1860</v>
          </cell>
          <cell r="W76">
            <v>1860</v>
          </cell>
          <cell r="X76">
            <v>1860</v>
          </cell>
          <cell r="Y76">
            <v>1860</v>
          </cell>
          <cell r="Z76">
            <v>1860</v>
          </cell>
          <cell r="AA76">
            <v>1860</v>
          </cell>
          <cell r="AB76">
            <v>1860</v>
          </cell>
          <cell r="AC76">
            <v>1860</v>
          </cell>
          <cell r="AD76">
            <v>1860</v>
          </cell>
          <cell r="AE76">
            <v>1860</v>
          </cell>
          <cell r="AF76">
            <v>1860</v>
          </cell>
          <cell r="AG76">
            <v>1860</v>
          </cell>
          <cell r="AH76">
            <v>1860</v>
          </cell>
          <cell r="AI76">
            <v>1860</v>
          </cell>
          <cell r="AJ76">
            <v>1860</v>
          </cell>
          <cell r="AK76">
            <v>1860</v>
          </cell>
          <cell r="AL76">
            <v>1860</v>
          </cell>
          <cell r="AM76">
            <v>1860</v>
          </cell>
          <cell r="AN76">
            <v>1860</v>
          </cell>
          <cell r="AO76">
            <v>1860</v>
          </cell>
          <cell r="AP76">
            <v>1860</v>
          </cell>
          <cell r="AQ76">
            <v>1860</v>
          </cell>
          <cell r="AR76">
            <v>1860</v>
          </cell>
          <cell r="AS76">
            <v>1860</v>
          </cell>
          <cell r="AT76">
            <v>1860</v>
          </cell>
          <cell r="AU76">
            <v>1860</v>
          </cell>
          <cell r="AV76">
            <v>1860</v>
          </cell>
          <cell r="AW76">
            <v>1860</v>
          </cell>
          <cell r="AX76">
            <v>1860</v>
          </cell>
          <cell r="AY76">
            <v>1860</v>
          </cell>
          <cell r="AZ76">
            <v>1860</v>
          </cell>
          <cell r="BA76">
            <v>1860</v>
          </cell>
        </row>
        <row r="77">
          <cell r="A77" t="str">
            <v>Democratic Republic of Congo</v>
          </cell>
          <cell r="B77" t="str">
            <v>COD</v>
          </cell>
          <cell r="D77">
            <v>2267050</v>
          </cell>
          <cell r="E77">
            <v>2267050</v>
          </cell>
          <cell r="F77">
            <v>2267050</v>
          </cell>
          <cell r="G77">
            <v>2267050</v>
          </cell>
          <cell r="H77">
            <v>2267050</v>
          </cell>
          <cell r="I77">
            <v>2267050</v>
          </cell>
          <cell r="J77">
            <v>2267050</v>
          </cell>
          <cell r="K77">
            <v>2267050</v>
          </cell>
          <cell r="L77">
            <v>2267050</v>
          </cell>
          <cell r="M77">
            <v>2267050</v>
          </cell>
          <cell r="N77">
            <v>2267050</v>
          </cell>
          <cell r="O77">
            <v>2267050</v>
          </cell>
          <cell r="P77">
            <v>2267050</v>
          </cell>
          <cell r="Q77">
            <v>2267050</v>
          </cell>
          <cell r="R77">
            <v>2267050</v>
          </cell>
          <cell r="S77">
            <v>2267050</v>
          </cell>
          <cell r="T77">
            <v>2267050</v>
          </cell>
          <cell r="U77">
            <v>2267050</v>
          </cell>
          <cell r="V77">
            <v>2267050</v>
          </cell>
          <cell r="W77">
            <v>2267050</v>
          </cell>
          <cell r="X77">
            <v>2267050</v>
          </cell>
          <cell r="Y77">
            <v>2267050</v>
          </cell>
          <cell r="Z77">
            <v>2267050</v>
          </cell>
          <cell r="AA77">
            <v>2267050</v>
          </cell>
          <cell r="AB77">
            <v>2267050</v>
          </cell>
          <cell r="AC77">
            <v>2267050</v>
          </cell>
          <cell r="AD77">
            <v>2267050</v>
          </cell>
          <cell r="AE77">
            <v>2267050</v>
          </cell>
          <cell r="AF77">
            <v>2267050</v>
          </cell>
          <cell r="AG77">
            <v>2267050</v>
          </cell>
          <cell r="AH77">
            <v>2267050</v>
          </cell>
          <cell r="AI77">
            <v>2267050</v>
          </cell>
          <cell r="AJ77">
            <v>2267050</v>
          </cell>
          <cell r="AK77">
            <v>2267050</v>
          </cell>
          <cell r="AL77">
            <v>2267050</v>
          </cell>
          <cell r="AM77">
            <v>2267050</v>
          </cell>
          <cell r="AN77">
            <v>2267050</v>
          </cell>
          <cell r="AO77">
            <v>2267050</v>
          </cell>
          <cell r="AP77">
            <v>2267050</v>
          </cell>
          <cell r="AQ77">
            <v>2267050</v>
          </cell>
          <cell r="AR77">
            <v>2267050</v>
          </cell>
          <cell r="AS77">
            <v>2267050</v>
          </cell>
          <cell r="AT77">
            <v>2267050</v>
          </cell>
          <cell r="AU77">
            <v>2267050</v>
          </cell>
          <cell r="AV77">
            <v>2267050</v>
          </cell>
          <cell r="AW77">
            <v>2267050</v>
          </cell>
          <cell r="AX77">
            <v>2267050</v>
          </cell>
          <cell r="AY77">
            <v>2267050</v>
          </cell>
          <cell r="AZ77">
            <v>2267050</v>
          </cell>
          <cell r="BA77">
            <v>2267050</v>
          </cell>
        </row>
        <row r="78">
          <cell r="A78" t="str">
            <v>Republic of Congo</v>
          </cell>
          <cell r="B78" t="str">
            <v>COG</v>
          </cell>
          <cell r="D78">
            <v>341500</v>
          </cell>
          <cell r="E78">
            <v>341500</v>
          </cell>
          <cell r="F78">
            <v>341500</v>
          </cell>
          <cell r="G78">
            <v>341500</v>
          </cell>
          <cell r="H78">
            <v>341500</v>
          </cell>
          <cell r="I78">
            <v>341500</v>
          </cell>
          <cell r="J78">
            <v>341500</v>
          </cell>
          <cell r="K78">
            <v>341500</v>
          </cell>
          <cell r="L78">
            <v>341500</v>
          </cell>
          <cell r="M78">
            <v>341500</v>
          </cell>
          <cell r="N78">
            <v>341500</v>
          </cell>
          <cell r="O78">
            <v>341500</v>
          </cell>
          <cell r="P78">
            <v>341500</v>
          </cell>
          <cell r="Q78">
            <v>341500</v>
          </cell>
          <cell r="R78">
            <v>341500</v>
          </cell>
          <cell r="S78">
            <v>341500</v>
          </cell>
          <cell r="T78">
            <v>341500</v>
          </cell>
          <cell r="U78">
            <v>341500</v>
          </cell>
          <cell r="V78">
            <v>341500</v>
          </cell>
          <cell r="W78">
            <v>341500</v>
          </cell>
          <cell r="X78">
            <v>341500</v>
          </cell>
          <cell r="Y78">
            <v>341500</v>
          </cell>
          <cell r="Z78">
            <v>341500</v>
          </cell>
          <cell r="AA78">
            <v>341500</v>
          </cell>
          <cell r="AB78">
            <v>341500</v>
          </cell>
          <cell r="AC78">
            <v>341500</v>
          </cell>
          <cell r="AD78">
            <v>341500</v>
          </cell>
          <cell r="AE78">
            <v>341500</v>
          </cell>
          <cell r="AF78">
            <v>341500</v>
          </cell>
          <cell r="AG78">
            <v>341500</v>
          </cell>
          <cell r="AH78">
            <v>341500</v>
          </cell>
          <cell r="AI78">
            <v>341500</v>
          </cell>
          <cell r="AJ78">
            <v>341500</v>
          </cell>
          <cell r="AK78">
            <v>341500</v>
          </cell>
          <cell r="AL78">
            <v>341500</v>
          </cell>
          <cell r="AM78">
            <v>341500</v>
          </cell>
          <cell r="AN78">
            <v>341500</v>
          </cell>
          <cell r="AO78">
            <v>341500</v>
          </cell>
          <cell r="AP78">
            <v>341500</v>
          </cell>
          <cell r="AQ78">
            <v>341500</v>
          </cell>
          <cell r="AR78">
            <v>341500</v>
          </cell>
          <cell r="AS78">
            <v>341500</v>
          </cell>
          <cell r="AT78">
            <v>341500</v>
          </cell>
          <cell r="AU78">
            <v>341500</v>
          </cell>
          <cell r="AV78">
            <v>341500</v>
          </cell>
          <cell r="AW78">
            <v>341500</v>
          </cell>
          <cell r="AX78">
            <v>341500</v>
          </cell>
          <cell r="AY78">
            <v>341500</v>
          </cell>
          <cell r="AZ78">
            <v>341500</v>
          </cell>
          <cell r="BA78">
            <v>341500</v>
          </cell>
        </row>
        <row r="79">
          <cell r="A79" t="str">
            <v>Costa Rica</v>
          </cell>
          <cell r="B79" t="str">
            <v>CRI</v>
          </cell>
          <cell r="D79">
            <v>51060</v>
          </cell>
          <cell r="E79">
            <v>51060</v>
          </cell>
          <cell r="F79">
            <v>51060</v>
          </cell>
          <cell r="G79">
            <v>51060</v>
          </cell>
          <cell r="H79">
            <v>51060</v>
          </cell>
          <cell r="I79">
            <v>51060</v>
          </cell>
          <cell r="J79">
            <v>51060</v>
          </cell>
          <cell r="K79">
            <v>51060</v>
          </cell>
          <cell r="L79">
            <v>51060</v>
          </cell>
          <cell r="M79">
            <v>51060</v>
          </cell>
          <cell r="N79">
            <v>51060</v>
          </cell>
          <cell r="O79">
            <v>51060</v>
          </cell>
          <cell r="P79">
            <v>51060</v>
          </cell>
          <cell r="Q79">
            <v>51060</v>
          </cell>
          <cell r="R79">
            <v>51060</v>
          </cell>
          <cell r="S79">
            <v>51060</v>
          </cell>
          <cell r="T79">
            <v>51060</v>
          </cell>
          <cell r="U79">
            <v>51060</v>
          </cell>
          <cell r="V79">
            <v>51060</v>
          </cell>
          <cell r="W79">
            <v>51060</v>
          </cell>
          <cell r="X79">
            <v>51060</v>
          </cell>
          <cell r="Y79">
            <v>51060</v>
          </cell>
          <cell r="Z79">
            <v>51060</v>
          </cell>
          <cell r="AA79">
            <v>51060</v>
          </cell>
          <cell r="AB79">
            <v>51060</v>
          </cell>
          <cell r="AC79">
            <v>51060</v>
          </cell>
          <cell r="AD79">
            <v>51060</v>
          </cell>
          <cell r="AE79">
            <v>51060</v>
          </cell>
          <cell r="AF79">
            <v>51060</v>
          </cell>
          <cell r="AG79">
            <v>51060</v>
          </cell>
          <cell r="AH79">
            <v>51060</v>
          </cell>
          <cell r="AI79">
            <v>51060</v>
          </cell>
          <cell r="AJ79">
            <v>51060</v>
          </cell>
          <cell r="AK79">
            <v>51060</v>
          </cell>
          <cell r="AL79">
            <v>51060</v>
          </cell>
          <cell r="AM79">
            <v>51060</v>
          </cell>
          <cell r="AN79">
            <v>51060</v>
          </cell>
          <cell r="AO79">
            <v>51060</v>
          </cell>
          <cell r="AP79">
            <v>51060</v>
          </cell>
          <cell r="AQ79">
            <v>51060</v>
          </cell>
          <cell r="AR79">
            <v>51060</v>
          </cell>
          <cell r="AS79">
            <v>51060</v>
          </cell>
          <cell r="AT79">
            <v>51060</v>
          </cell>
          <cell r="AU79">
            <v>51060</v>
          </cell>
          <cell r="AV79">
            <v>51060</v>
          </cell>
          <cell r="AW79">
            <v>51060</v>
          </cell>
          <cell r="AX79">
            <v>51060</v>
          </cell>
          <cell r="AY79">
            <v>51060</v>
          </cell>
          <cell r="AZ79">
            <v>51060</v>
          </cell>
          <cell r="BA79">
            <v>51060</v>
          </cell>
        </row>
        <row r="80">
          <cell r="A80" t="str">
            <v>Côte d'Ivoire</v>
          </cell>
          <cell r="B80" t="str">
            <v>CIV</v>
          </cell>
          <cell r="D80">
            <v>318000</v>
          </cell>
          <cell r="E80">
            <v>318000</v>
          </cell>
          <cell r="F80">
            <v>318000</v>
          </cell>
          <cell r="G80">
            <v>318000</v>
          </cell>
          <cell r="H80">
            <v>318000</v>
          </cell>
          <cell r="I80">
            <v>318000</v>
          </cell>
          <cell r="J80">
            <v>318000</v>
          </cell>
          <cell r="K80">
            <v>318000</v>
          </cell>
          <cell r="L80">
            <v>318000</v>
          </cell>
          <cell r="M80">
            <v>318000</v>
          </cell>
          <cell r="N80">
            <v>318000</v>
          </cell>
          <cell r="O80">
            <v>318000</v>
          </cell>
          <cell r="P80">
            <v>318000</v>
          </cell>
          <cell r="Q80">
            <v>318000</v>
          </cell>
          <cell r="R80">
            <v>318000</v>
          </cell>
          <cell r="S80">
            <v>318000</v>
          </cell>
          <cell r="T80">
            <v>318000</v>
          </cell>
          <cell r="U80">
            <v>318000</v>
          </cell>
          <cell r="V80">
            <v>318000</v>
          </cell>
          <cell r="W80">
            <v>318000</v>
          </cell>
          <cell r="X80">
            <v>318000</v>
          </cell>
          <cell r="Y80">
            <v>318000</v>
          </cell>
          <cell r="Z80">
            <v>318000</v>
          </cell>
          <cell r="AA80">
            <v>318000</v>
          </cell>
          <cell r="AB80">
            <v>318000</v>
          </cell>
          <cell r="AC80">
            <v>318000</v>
          </cell>
          <cell r="AD80">
            <v>318000</v>
          </cell>
          <cell r="AE80">
            <v>318000</v>
          </cell>
          <cell r="AF80">
            <v>318000</v>
          </cell>
          <cell r="AG80">
            <v>318000</v>
          </cell>
          <cell r="AH80">
            <v>318000</v>
          </cell>
          <cell r="AI80">
            <v>318000</v>
          </cell>
          <cell r="AJ80">
            <v>318000</v>
          </cell>
          <cell r="AK80">
            <v>318000</v>
          </cell>
          <cell r="AL80">
            <v>318000</v>
          </cell>
          <cell r="AM80">
            <v>318000</v>
          </cell>
          <cell r="AN80">
            <v>318000</v>
          </cell>
          <cell r="AO80">
            <v>318000</v>
          </cell>
          <cell r="AP80">
            <v>318000</v>
          </cell>
          <cell r="AQ80">
            <v>318000</v>
          </cell>
          <cell r="AR80">
            <v>318000</v>
          </cell>
          <cell r="AS80">
            <v>318000</v>
          </cell>
          <cell r="AT80">
            <v>318000</v>
          </cell>
          <cell r="AU80">
            <v>318000</v>
          </cell>
          <cell r="AV80">
            <v>318000</v>
          </cell>
          <cell r="AW80">
            <v>318000</v>
          </cell>
          <cell r="AX80">
            <v>318000</v>
          </cell>
          <cell r="AY80">
            <v>318000</v>
          </cell>
          <cell r="AZ80">
            <v>318000</v>
          </cell>
          <cell r="BA80">
            <v>318000</v>
          </cell>
        </row>
        <row r="81">
          <cell r="A81" t="str">
            <v>Croatia</v>
          </cell>
          <cell r="B81" t="str">
            <v>HRV</v>
          </cell>
          <cell r="D81">
            <v>55910</v>
          </cell>
          <cell r="E81">
            <v>55910</v>
          </cell>
          <cell r="F81">
            <v>55910</v>
          </cell>
          <cell r="G81">
            <v>55910</v>
          </cell>
          <cell r="H81">
            <v>55910</v>
          </cell>
          <cell r="I81">
            <v>55910</v>
          </cell>
          <cell r="J81">
            <v>55910</v>
          </cell>
          <cell r="K81">
            <v>55910</v>
          </cell>
          <cell r="L81">
            <v>55910</v>
          </cell>
          <cell r="M81">
            <v>55910</v>
          </cell>
          <cell r="N81">
            <v>55910</v>
          </cell>
          <cell r="O81">
            <v>55910</v>
          </cell>
          <cell r="P81">
            <v>55910</v>
          </cell>
          <cell r="Q81">
            <v>55910</v>
          </cell>
          <cell r="R81">
            <v>55910</v>
          </cell>
          <cell r="S81">
            <v>55910</v>
          </cell>
          <cell r="T81">
            <v>55910</v>
          </cell>
          <cell r="U81">
            <v>55910</v>
          </cell>
          <cell r="V81">
            <v>55910</v>
          </cell>
          <cell r="W81">
            <v>55910</v>
          </cell>
          <cell r="X81">
            <v>55910</v>
          </cell>
          <cell r="Y81">
            <v>55910</v>
          </cell>
          <cell r="Z81">
            <v>55910</v>
          </cell>
          <cell r="AA81">
            <v>55910</v>
          </cell>
          <cell r="AB81">
            <v>55910</v>
          </cell>
          <cell r="AC81">
            <v>55910</v>
          </cell>
          <cell r="AD81">
            <v>55910</v>
          </cell>
          <cell r="AE81">
            <v>55910</v>
          </cell>
          <cell r="AF81">
            <v>55910</v>
          </cell>
          <cell r="AG81">
            <v>55910</v>
          </cell>
          <cell r="AH81">
            <v>55910</v>
          </cell>
          <cell r="AI81">
            <v>55910</v>
          </cell>
          <cell r="AJ81">
            <v>55910</v>
          </cell>
          <cell r="AK81">
            <v>55910</v>
          </cell>
          <cell r="AL81">
            <v>55910</v>
          </cell>
          <cell r="AM81">
            <v>55980</v>
          </cell>
          <cell r="AN81">
            <v>55980</v>
          </cell>
          <cell r="AO81">
            <v>55910</v>
          </cell>
          <cell r="AP81">
            <v>55910</v>
          </cell>
          <cell r="AQ81">
            <v>55910</v>
          </cell>
          <cell r="AR81">
            <v>55910</v>
          </cell>
          <cell r="AS81">
            <v>55910</v>
          </cell>
          <cell r="AT81">
            <v>55910</v>
          </cell>
          <cell r="AU81">
            <v>55960</v>
          </cell>
          <cell r="AV81">
            <v>55960</v>
          </cell>
          <cell r="AW81">
            <v>55960</v>
          </cell>
          <cell r="AX81">
            <v>55960</v>
          </cell>
          <cell r="AY81">
            <v>55960</v>
          </cell>
          <cell r="AZ81">
            <v>55960</v>
          </cell>
          <cell r="BA81">
            <v>55960</v>
          </cell>
        </row>
        <row r="82">
          <cell r="A82" t="str">
            <v>Cuba</v>
          </cell>
          <cell r="B82" t="str">
            <v>CUB</v>
          </cell>
          <cell r="D82">
            <v>107400</v>
          </cell>
          <cell r="E82">
            <v>107400</v>
          </cell>
          <cell r="F82">
            <v>107400</v>
          </cell>
          <cell r="G82">
            <v>107400</v>
          </cell>
          <cell r="H82">
            <v>107400</v>
          </cell>
          <cell r="I82">
            <v>107400</v>
          </cell>
          <cell r="J82">
            <v>107400</v>
          </cell>
          <cell r="K82">
            <v>107400</v>
          </cell>
          <cell r="L82">
            <v>107400</v>
          </cell>
          <cell r="M82">
            <v>107400</v>
          </cell>
          <cell r="N82">
            <v>107400</v>
          </cell>
          <cell r="O82">
            <v>107400</v>
          </cell>
          <cell r="P82">
            <v>107400</v>
          </cell>
          <cell r="Q82">
            <v>107400</v>
          </cell>
          <cell r="R82">
            <v>107400</v>
          </cell>
          <cell r="S82">
            <v>107400</v>
          </cell>
          <cell r="T82">
            <v>107400</v>
          </cell>
          <cell r="U82">
            <v>107400</v>
          </cell>
          <cell r="V82">
            <v>107400</v>
          </cell>
          <cell r="W82">
            <v>107400</v>
          </cell>
          <cell r="X82">
            <v>107400</v>
          </cell>
          <cell r="Y82">
            <v>107400</v>
          </cell>
          <cell r="Z82">
            <v>107400</v>
          </cell>
          <cell r="AA82">
            <v>107400</v>
          </cell>
          <cell r="AB82">
            <v>107400</v>
          </cell>
          <cell r="AC82">
            <v>107400</v>
          </cell>
          <cell r="AD82">
            <v>107400</v>
          </cell>
          <cell r="AE82">
            <v>107400</v>
          </cell>
          <cell r="AF82">
            <v>107400</v>
          </cell>
          <cell r="AG82">
            <v>107400</v>
          </cell>
          <cell r="AH82">
            <v>107400</v>
          </cell>
          <cell r="AI82">
            <v>107400</v>
          </cell>
          <cell r="AJ82">
            <v>107400</v>
          </cell>
          <cell r="AK82">
            <v>107400</v>
          </cell>
          <cell r="AL82">
            <v>107400</v>
          </cell>
          <cell r="AM82">
            <v>107400</v>
          </cell>
          <cell r="AN82">
            <v>107400</v>
          </cell>
          <cell r="AO82">
            <v>107400</v>
          </cell>
          <cell r="AP82">
            <v>107400</v>
          </cell>
          <cell r="AQ82">
            <v>107400</v>
          </cell>
          <cell r="AR82">
            <v>107400</v>
          </cell>
          <cell r="AS82">
            <v>106390</v>
          </cell>
          <cell r="AT82">
            <v>106400</v>
          </cell>
          <cell r="AU82">
            <v>106410</v>
          </cell>
          <cell r="AV82">
            <v>106440</v>
          </cell>
          <cell r="AW82">
            <v>106430</v>
          </cell>
          <cell r="AX82">
            <v>106440</v>
          </cell>
          <cell r="AY82">
            <v>106440</v>
          </cell>
          <cell r="AZ82">
            <v>106440</v>
          </cell>
          <cell r="BA82">
            <v>106440</v>
          </cell>
        </row>
        <row r="83">
          <cell r="A83" t="str">
            <v>Curacao</v>
          </cell>
          <cell r="B83" t="str">
            <v>CUW</v>
          </cell>
          <cell r="D83">
            <v>444</v>
          </cell>
          <cell r="E83">
            <v>444</v>
          </cell>
          <cell r="F83">
            <v>444</v>
          </cell>
          <cell r="G83">
            <v>444</v>
          </cell>
          <cell r="H83">
            <v>444</v>
          </cell>
          <cell r="I83">
            <v>444</v>
          </cell>
          <cell r="J83">
            <v>444</v>
          </cell>
          <cell r="K83">
            <v>444</v>
          </cell>
          <cell r="L83">
            <v>444</v>
          </cell>
          <cell r="M83">
            <v>444</v>
          </cell>
          <cell r="N83">
            <v>444</v>
          </cell>
          <cell r="O83">
            <v>444</v>
          </cell>
          <cell r="P83">
            <v>444</v>
          </cell>
          <cell r="Q83">
            <v>444</v>
          </cell>
          <cell r="R83">
            <v>444</v>
          </cell>
          <cell r="S83">
            <v>444</v>
          </cell>
          <cell r="T83">
            <v>444</v>
          </cell>
          <cell r="U83">
            <v>444</v>
          </cell>
          <cell r="V83">
            <v>444</v>
          </cell>
          <cell r="W83">
            <v>444</v>
          </cell>
          <cell r="X83">
            <v>444</v>
          </cell>
          <cell r="Y83">
            <v>444</v>
          </cell>
          <cell r="Z83">
            <v>444</v>
          </cell>
          <cell r="AA83">
            <v>444</v>
          </cell>
          <cell r="AB83">
            <v>444</v>
          </cell>
          <cell r="AC83">
            <v>444</v>
          </cell>
          <cell r="AD83">
            <v>444</v>
          </cell>
          <cell r="AE83">
            <v>444</v>
          </cell>
          <cell r="AF83">
            <v>444</v>
          </cell>
          <cell r="AG83">
            <v>444</v>
          </cell>
          <cell r="AH83">
            <v>444</v>
          </cell>
          <cell r="AI83">
            <v>444</v>
          </cell>
          <cell r="AJ83">
            <v>444</v>
          </cell>
          <cell r="AK83">
            <v>444</v>
          </cell>
          <cell r="AL83">
            <v>444</v>
          </cell>
          <cell r="AM83">
            <v>444</v>
          </cell>
          <cell r="AN83">
            <v>444</v>
          </cell>
          <cell r="AO83">
            <v>444</v>
          </cell>
          <cell r="AP83">
            <v>444</v>
          </cell>
          <cell r="AQ83">
            <v>444</v>
          </cell>
          <cell r="AR83">
            <v>444</v>
          </cell>
          <cell r="AS83">
            <v>444</v>
          </cell>
          <cell r="AT83">
            <v>444</v>
          </cell>
          <cell r="AU83">
            <v>444</v>
          </cell>
          <cell r="AV83">
            <v>444</v>
          </cell>
          <cell r="AW83">
            <v>444</v>
          </cell>
          <cell r="AX83">
            <v>444</v>
          </cell>
          <cell r="AY83">
            <v>444</v>
          </cell>
          <cell r="AZ83">
            <v>444</v>
          </cell>
          <cell r="BA83">
            <v>444</v>
          </cell>
        </row>
        <row r="84">
          <cell r="A84" t="str">
            <v>Cyprus</v>
          </cell>
          <cell r="B84" t="str">
            <v>CYP</v>
          </cell>
          <cell r="D84">
            <v>9240</v>
          </cell>
          <cell r="E84">
            <v>9240</v>
          </cell>
          <cell r="F84">
            <v>9240</v>
          </cell>
          <cell r="G84">
            <v>9240</v>
          </cell>
          <cell r="H84">
            <v>9240</v>
          </cell>
          <cell r="I84">
            <v>9240</v>
          </cell>
          <cell r="J84">
            <v>9240</v>
          </cell>
          <cell r="K84">
            <v>9240</v>
          </cell>
          <cell r="L84">
            <v>9240</v>
          </cell>
          <cell r="M84">
            <v>9240</v>
          </cell>
          <cell r="N84">
            <v>9240</v>
          </cell>
          <cell r="O84">
            <v>9240</v>
          </cell>
          <cell r="P84">
            <v>9240</v>
          </cell>
          <cell r="Q84">
            <v>9240</v>
          </cell>
          <cell r="R84">
            <v>9240</v>
          </cell>
          <cell r="S84">
            <v>9240</v>
          </cell>
          <cell r="T84">
            <v>9240</v>
          </cell>
          <cell r="U84">
            <v>9240</v>
          </cell>
          <cell r="V84">
            <v>9240</v>
          </cell>
          <cell r="W84">
            <v>9240</v>
          </cell>
          <cell r="X84">
            <v>9240</v>
          </cell>
          <cell r="Y84">
            <v>9240</v>
          </cell>
          <cell r="Z84">
            <v>9240</v>
          </cell>
          <cell r="AA84">
            <v>9240</v>
          </cell>
          <cell r="AB84">
            <v>9240</v>
          </cell>
          <cell r="AC84">
            <v>9240</v>
          </cell>
          <cell r="AD84">
            <v>9240</v>
          </cell>
          <cell r="AE84">
            <v>9240</v>
          </cell>
          <cell r="AF84">
            <v>9240</v>
          </cell>
          <cell r="AG84">
            <v>9240</v>
          </cell>
          <cell r="AH84">
            <v>9240</v>
          </cell>
          <cell r="AI84">
            <v>9240</v>
          </cell>
          <cell r="AJ84">
            <v>9240</v>
          </cell>
          <cell r="AK84">
            <v>9240</v>
          </cell>
          <cell r="AL84">
            <v>9240</v>
          </cell>
          <cell r="AM84">
            <v>9240</v>
          </cell>
          <cell r="AN84">
            <v>9240</v>
          </cell>
          <cell r="AO84">
            <v>9240</v>
          </cell>
          <cell r="AP84">
            <v>9240</v>
          </cell>
          <cell r="AQ84">
            <v>9240</v>
          </cell>
          <cell r="AR84">
            <v>9240</v>
          </cell>
          <cell r="AS84">
            <v>9240</v>
          </cell>
          <cell r="AT84">
            <v>9240</v>
          </cell>
          <cell r="AU84">
            <v>9240</v>
          </cell>
          <cell r="AV84">
            <v>9240</v>
          </cell>
          <cell r="AW84">
            <v>9240</v>
          </cell>
          <cell r="AX84">
            <v>9240</v>
          </cell>
          <cell r="AY84">
            <v>9240</v>
          </cell>
          <cell r="AZ84">
            <v>9240</v>
          </cell>
          <cell r="BA84">
            <v>9240</v>
          </cell>
        </row>
        <row r="85">
          <cell r="A85" t="str">
            <v>Czech Republic</v>
          </cell>
          <cell r="B85" t="str">
            <v>CZE</v>
          </cell>
          <cell r="D85">
            <v>77270</v>
          </cell>
          <cell r="E85">
            <v>77270</v>
          </cell>
          <cell r="F85">
            <v>77270</v>
          </cell>
          <cell r="G85">
            <v>77270</v>
          </cell>
          <cell r="H85">
            <v>77270</v>
          </cell>
          <cell r="I85">
            <v>77270</v>
          </cell>
          <cell r="J85">
            <v>77270</v>
          </cell>
          <cell r="K85">
            <v>77270</v>
          </cell>
          <cell r="L85">
            <v>77270</v>
          </cell>
          <cell r="M85">
            <v>77270</v>
          </cell>
          <cell r="N85">
            <v>77270</v>
          </cell>
          <cell r="O85">
            <v>77270</v>
          </cell>
          <cell r="P85">
            <v>77270</v>
          </cell>
          <cell r="Q85">
            <v>77270</v>
          </cell>
          <cell r="R85">
            <v>77270</v>
          </cell>
          <cell r="S85">
            <v>77270</v>
          </cell>
          <cell r="T85">
            <v>77270</v>
          </cell>
          <cell r="U85">
            <v>77270</v>
          </cell>
          <cell r="V85">
            <v>77270</v>
          </cell>
          <cell r="W85">
            <v>77270</v>
          </cell>
          <cell r="X85">
            <v>77270</v>
          </cell>
          <cell r="Y85">
            <v>77270</v>
          </cell>
          <cell r="Z85">
            <v>77270</v>
          </cell>
          <cell r="AA85">
            <v>77270</v>
          </cell>
          <cell r="AB85">
            <v>77270</v>
          </cell>
          <cell r="AC85">
            <v>77270</v>
          </cell>
          <cell r="AD85">
            <v>77270</v>
          </cell>
          <cell r="AE85">
            <v>77270</v>
          </cell>
          <cell r="AF85">
            <v>77270</v>
          </cell>
          <cell r="AG85">
            <v>77270</v>
          </cell>
          <cell r="AH85">
            <v>77270</v>
          </cell>
          <cell r="AI85">
            <v>77270</v>
          </cell>
          <cell r="AJ85">
            <v>77270</v>
          </cell>
          <cell r="AK85">
            <v>77270</v>
          </cell>
          <cell r="AL85">
            <v>77270</v>
          </cell>
          <cell r="AM85">
            <v>77270</v>
          </cell>
          <cell r="AN85">
            <v>77270</v>
          </cell>
          <cell r="AO85">
            <v>77270</v>
          </cell>
          <cell r="AP85">
            <v>77270</v>
          </cell>
          <cell r="AQ85">
            <v>77270</v>
          </cell>
          <cell r="AR85">
            <v>77270</v>
          </cell>
          <cell r="AS85">
            <v>77270</v>
          </cell>
          <cell r="AT85">
            <v>77270</v>
          </cell>
          <cell r="AU85">
            <v>77260</v>
          </cell>
          <cell r="AV85">
            <v>77260</v>
          </cell>
          <cell r="AW85">
            <v>77250</v>
          </cell>
          <cell r="AX85">
            <v>77250</v>
          </cell>
          <cell r="AY85">
            <v>77250</v>
          </cell>
          <cell r="AZ85">
            <v>77250</v>
          </cell>
          <cell r="BA85">
            <v>77250</v>
          </cell>
        </row>
        <row r="86">
          <cell r="A86" t="str">
            <v>Denmark</v>
          </cell>
          <cell r="B86" t="str">
            <v>DNK</v>
          </cell>
          <cell r="D86">
            <v>42370</v>
          </cell>
          <cell r="E86">
            <v>42370</v>
          </cell>
          <cell r="F86">
            <v>42370</v>
          </cell>
          <cell r="G86">
            <v>42370</v>
          </cell>
          <cell r="H86">
            <v>42370</v>
          </cell>
          <cell r="I86">
            <v>42370</v>
          </cell>
          <cell r="J86">
            <v>42370</v>
          </cell>
          <cell r="K86">
            <v>42370</v>
          </cell>
          <cell r="L86">
            <v>42370</v>
          </cell>
          <cell r="M86">
            <v>42370</v>
          </cell>
          <cell r="N86">
            <v>42370</v>
          </cell>
          <cell r="O86">
            <v>42370</v>
          </cell>
          <cell r="P86">
            <v>42370</v>
          </cell>
          <cell r="Q86">
            <v>42370</v>
          </cell>
          <cell r="R86">
            <v>42370</v>
          </cell>
          <cell r="S86">
            <v>42370</v>
          </cell>
          <cell r="T86">
            <v>42370</v>
          </cell>
          <cell r="U86">
            <v>42370</v>
          </cell>
          <cell r="V86">
            <v>42380</v>
          </cell>
          <cell r="W86">
            <v>42380</v>
          </cell>
          <cell r="X86">
            <v>42380</v>
          </cell>
          <cell r="Y86">
            <v>42380</v>
          </cell>
          <cell r="Z86">
            <v>42380</v>
          </cell>
          <cell r="AA86">
            <v>42380</v>
          </cell>
          <cell r="AB86">
            <v>42380</v>
          </cell>
          <cell r="AC86">
            <v>42380</v>
          </cell>
          <cell r="AD86">
            <v>42390</v>
          </cell>
          <cell r="AE86">
            <v>42390</v>
          </cell>
          <cell r="AF86">
            <v>42390</v>
          </cell>
          <cell r="AG86">
            <v>42390</v>
          </cell>
          <cell r="AH86">
            <v>42390</v>
          </cell>
          <cell r="AI86">
            <v>42430</v>
          </cell>
          <cell r="AJ86">
            <v>42430</v>
          </cell>
          <cell r="AK86">
            <v>42430</v>
          </cell>
          <cell r="AL86">
            <v>42430</v>
          </cell>
          <cell r="AM86">
            <v>42430</v>
          </cell>
          <cell r="AN86">
            <v>42430</v>
          </cell>
          <cell r="AO86">
            <v>42430</v>
          </cell>
          <cell r="AP86">
            <v>42430</v>
          </cell>
          <cell r="AQ86">
            <v>42430</v>
          </cell>
          <cell r="AR86">
            <v>42430</v>
          </cell>
          <cell r="AS86">
            <v>42430</v>
          </cell>
          <cell r="AT86">
            <v>42430</v>
          </cell>
          <cell r="AU86">
            <v>42430</v>
          </cell>
          <cell r="AV86">
            <v>42430</v>
          </cell>
          <cell r="AW86">
            <v>42430</v>
          </cell>
          <cell r="AX86">
            <v>42430</v>
          </cell>
          <cell r="AY86">
            <v>42430</v>
          </cell>
          <cell r="AZ86">
            <v>42430</v>
          </cell>
          <cell r="BA86">
            <v>42430</v>
          </cell>
        </row>
        <row r="87">
          <cell r="A87" t="str">
            <v>Djibouti</v>
          </cell>
          <cell r="B87" t="str">
            <v>DJI</v>
          </cell>
          <cell r="D87">
            <v>23180</v>
          </cell>
          <cell r="E87">
            <v>23180</v>
          </cell>
          <cell r="F87">
            <v>23180</v>
          </cell>
          <cell r="G87">
            <v>23180</v>
          </cell>
          <cell r="H87">
            <v>23180</v>
          </cell>
          <cell r="I87">
            <v>23180</v>
          </cell>
          <cell r="J87">
            <v>23180</v>
          </cell>
          <cell r="K87">
            <v>23180</v>
          </cell>
          <cell r="L87">
            <v>23180</v>
          </cell>
          <cell r="M87">
            <v>23180</v>
          </cell>
          <cell r="N87">
            <v>23180</v>
          </cell>
          <cell r="O87">
            <v>23180</v>
          </cell>
          <cell r="P87">
            <v>23180</v>
          </cell>
          <cell r="Q87">
            <v>23180</v>
          </cell>
          <cell r="R87">
            <v>23180</v>
          </cell>
          <cell r="S87">
            <v>23180</v>
          </cell>
          <cell r="T87">
            <v>23180</v>
          </cell>
          <cell r="U87">
            <v>23180</v>
          </cell>
          <cell r="V87">
            <v>23180</v>
          </cell>
          <cell r="W87">
            <v>23180</v>
          </cell>
          <cell r="X87">
            <v>23180</v>
          </cell>
          <cell r="Y87">
            <v>23180</v>
          </cell>
          <cell r="Z87">
            <v>23180</v>
          </cell>
          <cell r="AA87">
            <v>23180</v>
          </cell>
          <cell r="AB87">
            <v>23180</v>
          </cell>
          <cell r="AC87">
            <v>23180</v>
          </cell>
          <cell r="AD87">
            <v>23180</v>
          </cell>
          <cell r="AE87">
            <v>23180</v>
          </cell>
          <cell r="AF87">
            <v>23180</v>
          </cell>
          <cell r="AG87">
            <v>23180</v>
          </cell>
          <cell r="AH87">
            <v>23180</v>
          </cell>
          <cell r="AI87">
            <v>23180</v>
          </cell>
          <cell r="AJ87">
            <v>23180</v>
          </cell>
          <cell r="AK87">
            <v>23180</v>
          </cell>
          <cell r="AL87">
            <v>23180</v>
          </cell>
          <cell r="AM87">
            <v>23180</v>
          </cell>
          <cell r="AN87">
            <v>23180</v>
          </cell>
          <cell r="AO87">
            <v>23180</v>
          </cell>
          <cell r="AP87">
            <v>23180</v>
          </cell>
          <cell r="AQ87">
            <v>23180</v>
          </cell>
          <cell r="AR87">
            <v>23180</v>
          </cell>
          <cell r="AS87">
            <v>23180</v>
          </cell>
          <cell r="AT87">
            <v>23180</v>
          </cell>
          <cell r="AU87">
            <v>23180</v>
          </cell>
          <cell r="AV87">
            <v>23180</v>
          </cell>
          <cell r="AW87">
            <v>23180</v>
          </cell>
          <cell r="AX87">
            <v>23180</v>
          </cell>
          <cell r="AY87">
            <v>23180</v>
          </cell>
          <cell r="AZ87">
            <v>23180</v>
          </cell>
          <cell r="BA87">
            <v>23180</v>
          </cell>
        </row>
        <row r="88">
          <cell r="A88" t="str">
            <v>Dominica</v>
          </cell>
          <cell r="B88" t="str">
            <v>DMA</v>
          </cell>
          <cell r="D88">
            <v>750</v>
          </cell>
          <cell r="E88">
            <v>750</v>
          </cell>
          <cell r="F88">
            <v>750</v>
          </cell>
          <cell r="G88">
            <v>750</v>
          </cell>
          <cell r="H88">
            <v>750</v>
          </cell>
          <cell r="I88">
            <v>750</v>
          </cell>
          <cell r="J88">
            <v>750</v>
          </cell>
          <cell r="K88">
            <v>750</v>
          </cell>
          <cell r="L88">
            <v>750</v>
          </cell>
          <cell r="M88">
            <v>750</v>
          </cell>
          <cell r="N88">
            <v>750</v>
          </cell>
          <cell r="O88">
            <v>750</v>
          </cell>
          <cell r="P88">
            <v>750</v>
          </cell>
          <cell r="Q88">
            <v>750</v>
          </cell>
          <cell r="R88">
            <v>750</v>
          </cell>
          <cell r="S88">
            <v>750</v>
          </cell>
          <cell r="T88">
            <v>750</v>
          </cell>
          <cell r="U88">
            <v>750</v>
          </cell>
          <cell r="V88">
            <v>750</v>
          </cell>
          <cell r="W88">
            <v>750</v>
          </cell>
          <cell r="X88">
            <v>750</v>
          </cell>
          <cell r="Y88">
            <v>750</v>
          </cell>
          <cell r="Z88">
            <v>750</v>
          </cell>
          <cell r="AA88">
            <v>750</v>
          </cell>
          <cell r="AB88">
            <v>750</v>
          </cell>
          <cell r="AC88">
            <v>750</v>
          </cell>
          <cell r="AD88">
            <v>750</v>
          </cell>
          <cell r="AE88">
            <v>750</v>
          </cell>
          <cell r="AF88">
            <v>750</v>
          </cell>
          <cell r="AG88">
            <v>750</v>
          </cell>
          <cell r="AH88">
            <v>750</v>
          </cell>
          <cell r="AI88">
            <v>750</v>
          </cell>
          <cell r="AJ88">
            <v>750</v>
          </cell>
          <cell r="AK88">
            <v>750</v>
          </cell>
          <cell r="AL88">
            <v>750</v>
          </cell>
          <cell r="AM88">
            <v>750</v>
          </cell>
          <cell r="AN88">
            <v>750</v>
          </cell>
          <cell r="AO88">
            <v>750</v>
          </cell>
          <cell r="AP88">
            <v>750</v>
          </cell>
          <cell r="AQ88">
            <v>750</v>
          </cell>
          <cell r="AR88">
            <v>750</v>
          </cell>
          <cell r="AS88">
            <v>750</v>
          </cell>
          <cell r="AT88">
            <v>750</v>
          </cell>
          <cell r="AU88">
            <v>750</v>
          </cell>
          <cell r="AV88">
            <v>750</v>
          </cell>
          <cell r="AW88">
            <v>750</v>
          </cell>
          <cell r="AX88">
            <v>750</v>
          </cell>
          <cell r="AY88">
            <v>750</v>
          </cell>
          <cell r="AZ88">
            <v>750</v>
          </cell>
          <cell r="BA88">
            <v>750</v>
          </cell>
        </row>
        <row r="89">
          <cell r="A89" t="str">
            <v>Dominican Republic</v>
          </cell>
          <cell r="B89" t="str">
            <v>DOM</v>
          </cell>
          <cell r="D89">
            <v>48320</v>
          </cell>
          <cell r="E89">
            <v>48320</v>
          </cell>
          <cell r="F89">
            <v>48320</v>
          </cell>
          <cell r="G89">
            <v>48320</v>
          </cell>
          <cell r="H89">
            <v>48320</v>
          </cell>
          <cell r="I89">
            <v>48320</v>
          </cell>
          <cell r="J89">
            <v>48320</v>
          </cell>
          <cell r="K89">
            <v>48320</v>
          </cell>
          <cell r="L89">
            <v>48320</v>
          </cell>
          <cell r="M89">
            <v>48320</v>
          </cell>
          <cell r="N89">
            <v>48320</v>
          </cell>
          <cell r="O89">
            <v>48320</v>
          </cell>
          <cell r="P89">
            <v>48320</v>
          </cell>
          <cell r="Q89">
            <v>48320</v>
          </cell>
          <cell r="R89">
            <v>48320</v>
          </cell>
          <cell r="S89">
            <v>48320</v>
          </cell>
          <cell r="T89">
            <v>48320</v>
          </cell>
          <cell r="U89">
            <v>48320</v>
          </cell>
          <cell r="V89">
            <v>48320</v>
          </cell>
          <cell r="W89">
            <v>48320</v>
          </cell>
          <cell r="X89">
            <v>48320</v>
          </cell>
          <cell r="Y89">
            <v>48320</v>
          </cell>
          <cell r="Z89">
            <v>48320</v>
          </cell>
          <cell r="AA89">
            <v>48320</v>
          </cell>
          <cell r="AB89">
            <v>48320</v>
          </cell>
          <cell r="AC89">
            <v>48320</v>
          </cell>
          <cell r="AD89">
            <v>48320</v>
          </cell>
          <cell r="AE89">
            <v>48320</v>
          </cell>
          <cell r="AF89">
            <v>48320</v>
          </cell>
          <cell r="AG89">
            <v>48320</v>
          </cell>
          <cell r="AH89">
            <v>48320</v>
          </cell>
          <cell r="AI89">
            <v>48320</v>
          </cell>
          <cell r="AJ89">
            <v>48320</v>
          </cell>
          <cell r="AK89">
            <v>48320</v>
          </cell>
          <cell r="AL89">
            <v>48320</v>
          </cell>
          <cell r="AM89">
            <v>48320</v>
          </cell>
          <cell r="AN89">
            <v>48320</v>
          </cell>
          <cell r="AO89">
            <v>48320</v>
          </cell>
          <cell r="AP89">
            <v>48320</v>
          </cell>
          <cell r="AQ89">
            <v>48320</v>
          </cell>
          <cell r="AR89">
            <v>48320</v>
          </cell>
          <cell r="AS89">
            <v>48320</v>
          </cell>
          <cell r="AT89">
            <v>48320</v>
          </cell>
          <cell r="AU89">
            <v>48320</v>
          </cell>
          <cell r="AV89">
            <v>48320</v>
          </cell>
          <cell r="AW89">
            <v>48320</v>
          </cell>
          <cell r="AX89">
            <v>48320</v>
          </cell>
          <cell r="AY89">
            <v>48320</v>
          </cell>
          <cell r="AZ89">
            <v>48320</v>
          </cell>
          <cell r="BA89">
            <v>48320</v>
          </cell>
        </row>
        <row r="90">
          <cell r="A90" t="str">
            <v>Ecuador</v>
          </cell>
          <cell r="B90" t="str">
            <v>ECU</v>
          </cell>
          <cell r="D90">
            <v>276840</v>
          </cell>
          <cell r="E90">
            <v>276840</v>
          </cell>
          <cell r="F90">
            <v>276840</v>
          </cell>
          <cell r="G90">
            <v>276840</v>
          </cell>
          <cell r="H90">
            <v>276840</v>
          </cell>
          <cell r="I90">
            <v>276840</v>
          </cell>
          <cell r="J90">
            <v>276840</v>
          </cell>
          <cell r="K90">
            <v>276840</v>
          </cell>
          <cell r="L90">
            <v>276840</v>
          </cell>
          <cell r="M90">
            <v>276840</v>
          </cell>
          <cell r="N90">
            <v>276840</v>
          </cell>
          <cell r="O90">
            <v>276840</v>
          </cell>
          <cell r="P90">
            <v>276840</v>
          </cell>
          <cell r="Q90">
            <v>276840</v>
          </cell>
          <cell r="R90">
            <v>276840</v>
          </cell>
          <cell r="S90">
            <v>276840</v>
          </cell>
          <cell r="T90">
            <v>276840</v>
          </cell>
          <cell r="U90">
            <v>276840</v>
          </cell>
          <cell r="V90">
            <v>276840</v>
          </cell>
          <cell r="W90">
            <v>276840</v>
          </cell>
          <cell r="X90">
            <v>276840</v>
          </cell>
          <cell r="Y90">
            <v>276840</v>
          </cell>
          <cell r="Z90">
            <v>276840</v>
          </cell>
          <cell r="AA90">
            <v>276840</v>
          </cell>
          <cell r="AB90">
            <v>276840</v>
          </cell>
          <cell r="AC90">
            <v>276840</v>
          </cell>
          <cell r="AD90">
            <v>276840</v>
          </cell>
          <cell r="AE90">
            <v>276840</v>
          </cell>
          <cell r="AF90">
            <v>276840</v>
          </cell>
          <cell r="AG90">
            <v>276840</v>
          </cell>
          <cell r="AH90">
            <v>276840</v>
          </cell>
          <cell r="AI90">
            <v>276840</v>
          </cell>
          <cell r="AJ90">
            <v>276840</v>
          </cell>
          <cell r="AK90">
            <v>276840</v>
          </cell>
          <cell r="AL90">
            <v>276840</v>
          </cell>
          <cell r="AM90">
            <v>276840</v>
          </cell>
          <cell r="AN90">
            <v>276840</v>
          </cell>
          <cell r="AO90">
            <v>248360</v>
          </cell>
          <cell r="AP90">
            <v>248360</v>
          </cell>
          <cell r="AQ90">
            <v>248360</v>
          </cell>
          <cell r="AR90">
            <v>248360</v>
          </cell>
          <cell r="AS90">
            <v>248360</v>
          </cell>
          <cell r="AT90">
            <v>248360</v>
          </cell>
          <cell r="AU90">
            <v>248360</v>
          </cell>
          <cell r="AV90">
            <v>248360</v>
          </cell>
          <cell r="AW90">
            <v>248360</v>
          </cell>
          <cell r="AX90">
            <v>248360</v>
          </cell>
          <cell r="AY90">
            <v>248360</v>
          </cell>
          <cell r="AZ90">
            <v>248360</v>
          </cell>
          <cell r="BA90">
            <v>248360</v>
          </cell>
        </row>
        <row r="91">
          <cell r="A91" t="str">
            <v>Egypt</v>
          </cell>
          <cell r="B91" t="str">
            <v>EGY</v>
          </cell>
          <cell r="D91">
            <v>995450</v>
          </cell>
          <cell r="E91">
            <v>995450</v>
          </cell>
          <cell r="F91">
            <v>995450</v>
          </cell>
          <cell r="G91">
            <v>995450</v>
          </cell>
          <cell r="H91">
            <v>995450</v>
          </cell>
          <cell r="I91">
            <v>995450</v>
          </cell>
          <cell r="J91">
            <v>995450</v>
          </cell>
          <cell r="K91">
            <v>995450</v>
          </cell>
          <cell r="L91">
            <v>995450</v>
          </cell>
          <cell r="M91">
            <v>995450</v>
          </cell>
          <cell r="N91">
            <v>995450</v>
          </cell>
          <cell r="O91">
            <v>995450</v>
          </cell>
          <cell r="P91">
            <v>995450</v>
          </cell>
          <cell r="Q91">
            <v>995450</v>
          </cell>
          <cell r="R91">
            <v>995450</v>
          </cell>
          <cell r="S91">
            <v>995450</v>
          </cell>
          <cell r="T91">
            <v>995450</v>
          </cell>
          <cell r="U91">
            <v>995450</v>
          </cell>
          <cell r="V91">
            <v>995450</v>
          </cell>
          <cell r="W91">
            <v>995450</v>
          </cell>
          <cell r="X91">
            <v>995450</v>
          </cell>
          <cell r="Y91">
            <v>995450</v>
          </cell>
          <cell r="Z91">
            <v>995450</v>
          </cell>
          <cell r="AA91">
            <v>995450</v>
          </cell>
          <cell r="AB91">
            <v>995450</v>
          </cell>
          <cell r="AC91">
            <v>995450</v>
          </cell>
          <cell r="AD91">
            <v>995450</v>
          </cell>
          <cell r="AE91">
            <v>995450</v>
          </cell>
          <cell r="AF91">
            <v>995450</v>
          </cell>
          <cell r="AG91">
            <v>995450</v>
          </cell>
          <cell r="AH91">
            <v>995450</v>
          </cell>
          <cell r="AI91">
            <v>995450</v>
          </cell>
          <cell r="AJ91">
            <v>995450</v>
          </cell>
          <cell r="AK91">
            <v>995450</v>
          </cell>
          <cell r="AL91">
            <v>995450</v>
          </cell>
          <cell r="AM91">
            <v>995450</v>
          </cell>
          <cell r="AN91">
            <v>995450</v>
          </cell>
          <cell r="AO91">
            <v>995450</v>
          </cell>
          <cell r="AP91">
            <v>995450</v>
          </cell>
          <cell r="AQ91">
            <v>995450</v>
          </cell>
          <cell r="AR91">
            <v>995450</v>
          </cell>
          <cell r="AS91">
            <v>995450</v>
          </cell>
          <cell r="AT91">
            <v>995450</v>
          </cell>
          <cell r="AU91">
            <v>995450</v>
          </cell>
          <cell r="AV91">
            <v>995450</v>
          </cell>
          <cell r="AW91">
            <v>995450</v>
          </cell>
          <cell r="AX91">
            <v>995450</v>
          </cell>
          <cell r="AY91">
            <v>995450</v>
          </cell>
          <cell r="AZ91">
            <v>995450</v>
          </cell>
          <cell r="BA91">
            <v>995450</v>
          </cell>
        </row>
        <row r="92">
          <cell r="A92" t="str">
            <v>El Salvador</v>
          </cell>
          <cell r="B92" t="str">
            <v>SLV</v>
          </cell>
          <cell r="D92">
            <v>20850</v>
          </cell>
          <cell r="E92">
            <v>20850</v>
          </cell>
          <cell r="F92">
            <v>20850</v>
          </cell>
          <cell r="G92">
            <v>20850</v>
          </cell>
          <cell r="H92">
            <v>20850</v>
          </cell>
          <cell r="I92">
            <v>20850</v>
          </cell>
          <cell r="J92">
            <v>20850</v>
          </cell>
          <cell r="K92">
            <v>20850</v>
          </cell>
          <cell r="L92">
            <v>20850</v>
          </cell>
          <cell r="M92">
            <v>20850</v>
          </cell>
          <cell r="N92">
            <v>20850</v>
          </cell>
          <cell r="O92">
            <v>20850</v>
          </cell>
          <cell r="P92">
            <v>20850</v>
          </cell>
          <cell r="Q92">
            <v>20850</v>
          </cell>
          <cell r="R92">
            <v>20850</v>
          </cell>
          <cell r="S92">
            <v>20720</v>
          </cell>
          <cell r="T92">
            <v>20720</v>
          </cell>
          <cell r="U92">
            <v>20720</v>
          </cell>
          <cell r="V92">
            <v>20720</v>
          </cell>
          <cell r="W92">
            <v>20720</v>
          </cell>
          <cell r="X92">
            <v>20720</v>
          </cell>
          <cell r="Y92">
            <v>20720</v>
          </cell>
          <cell r="Z92">
            <v>20720</v>
          </cell>
          <cell r="AA92">
            <v>20720</v>
          </cell>
          <cell r="AB92">
            <v>20720</v>
          </cell>
          <cell r="AC92">
            <v>20720</v>
          </cell>
          <cell r="AD92">
            <v>20720</v>
          </cell>
          <cell r="AE92">
            <v>20720</v>
          </cell>
          <cell r="AF92">
            <v>20720</v>
          </cell>
          <cell r="AG92">
            <v>20720</v>
          </cell>
          <cell r="AH92">
            <v>20720</v>
          </cell>
          <cell r="AI92">
            <v>20720</v>
          </cell>
          <cell r="AJ92">
            <v>20720</v>
          </cell>
          <cell r="AK92">
            <v>20720</v>
          </cell>
          <cell r="AL92">
            <v>20720</v>
          </cell>
          <cell r="AM92">
            <v>20720</v>
          </cell>
          <cell r="AN92">
            <v>20720</v>
          </cell>
          <cell r="AO92">
            <v>20720</v>
          </cell>
          <cell r="AP92">
            <v>20720</v>
          </cell>
          <cell r="AQ92">
            <v>20720</v>
          </cell>
          <cell r="AR92">
            <v>20720</v>
          </cell>
          <cell r="AS92">
            <v>20720</v>
          </cell>
          <cell r="AT92">
            <v>20720</v>
          </cell>
          <cell r="AU92">
            <v>20720</v>
          </cell>
          <cell r="AV92">
            <v>20720</v>
          </cell>
          <cell r="AW92">
            <v>20720</v>
          </cell>
          <cell r="AX92">
            <v>20720</v>
          </cell>
          <cell r="AY92">
            <v>20720</v>
          </cell>
          <cell r="AZ92">
            <v>20720</v>
          </cell>
          <cell r="BA92">
            <v>20720</v>
          </cell>
        </row>
        <row r="93">
          <cell r="A93" t="str">
            <v>Equatorial Guinea</v>
          </cell>
          <cell r="B93" t="str">
            <v>GNQ</v>
          </cell>
          <cell r="D93">
            <v>28050</v>
          </cell>
          <cell r="E93">
            <v>28050</v>
          </cell>
          <cell r="F93">
            <v>28050</v>
          </cell>
          <cell r="G93">
            <v>28050</v>
          </cell>
          <cell r="H93">
            <v>28050</v>
          </cell>
          <cell r="I93">
            <v>28050</v>
          </cell>
          <cell r="J93">
            <v>28050</v>
          </cell>
          <cell r="K93">
            <v>28050</v>
          </cell>
          <cell r="L93">
            <v>28050</v>
          </cell>
          <cell r="M93">
            <v>28050</v>
          </cell>
          <cell r="N93">
            <v>28050</v>
          </cell>
          <cell r="O93">
            <v>28050</v>
          </cell>
          <cell r="P93">
            <v>28050</v>
          </cell>
          <cell r="Q93">
            <v>28050</v>
          </cell>
          <cell r="R93">
            <v>28050</v>
          </cell>
          <cell r="S93">
            <v>28050</v>
          </cell>
          <cell r="T93">
            <v>28050</v>
          </cell>
          <cell r="U93">
            <v>28050</v>
          </cell>
          <cell r="V93">
            <v>28050</v>
          </cell>
          <cell r="W93">
            <v>28050</v>
          </cell>
          <cell r="X93">
            <v>28050</v>
          </cell>
          <cell r="Y93">
            <v>28050</v>
          </cell>
          <cell r="Z93">
            <v>28050</v>
          </cell>
          <cell r="AA93">
            <v>28050</v>
          </cell>
          <cell r="AB93">
            <v>28050</v>
          </cell>
          <cell r="AC93">
            <v>28050</v>
          </cell>
          <cell r="AD93">
            <v>28050</v>
          </cell>
          <cell r="AE93">
            <v>28050</v>
          </cell>
          <cell r="AF93">
            <v>28050</v>
          </cell>
          <cell r="AG93">
            <v>28050</v>
          </cell>
          <cell r="AH93">
            <v>28050</v>
          </cell>
          <cell r="AI93">
            <v>28050</v>
          </cell>
          <cell r="AJ93">
            <v>28050</v>
          </cell>
          <cell r="AK93">
            <v>28050</v>
          </cell>
          <cell r="AL93">
            <v>28050</v>
          </cell>
          <cell r="AM93">
            <v>28050</v>
          </cell>
          <cell r="AN93">
            <v>28050</v>
          </cell>
          <cell r="AO93">
            <v>28050</v>
          </cell>
          <cell r="AP93">
            <v>28050</v>
          </cell>
          <cell r="AQ93">
            <v>28050</v>
          </cell>
          <cell r="AR93">
            <v>28050</v>
          </cell>
          <cell r="AS93">
            <v>28050</v>
          </cell>
          <cell r="AT93">
            <v>28050</v>
          </cell>
          <cell r="AU93">
            <v>28050</v>
          </cell>
          <cell r="AV93">
            <v>28050</v>
          </cell>
          <cell r="AW93">
            <v>28050</v>
          </cell>
          <cell r="AX93">
            <v>28050</v>
          </cell>
          <cell r="AY93">
            <v>28050</v>
          </cell>
          <cell r="AZ93">
            <v>28050</v>
          </cell>
          <cell r="BA93">
            <v>28050</v>
          </cell>
        </row>
        <row r="94">
          <cell r="A94" t="str">
            <v>Eritrea</v>
          </cell>
          <cell r="B94" t="str">
            <v>ERI</v>
          </cell>
          <cell r="D94">
            <v>101000</v>
          </cell>
          <cell r="E94">
            <v>101000</v>
          </cell>
          <cell r="F94">
            <v>101000</v>
          </cell>
          <cell r="G94">
            <v>101000</v>
          </cell>
          <cell r="H94">
            <v>101000</v>
          </cell>
          <cell r="I94">
            <v>101000</v>
          </cell>
          <cell r="J94">
            <v>101000</v>
          </cell>
          <cell r="K94">
            <v>101000</v>
          </cell>
          <cell r="L94">
            <v>101000</v>
          </cell>
          <cell r="M94">
            <v>101000</v>
          </cell>
          <cell r="N94">
            <v>101000</v>
          </cell>
          <cell r="O94">
            <v>101000</v>
          </cell>
          <cell r="P94">
            <v>101000</v>
          </cell>
          <cell r="Q94">
            <v>101000</v>
          </cell>
          <cell r="R94">
            <v>101000</v>
          </cell>
          <cell r="S94">
            <v>101000</v>
          </cell>
          <cell r="T94">
            <v>101000</v>
          </cell>
          <cell r="U94">
            <v>101000</v>
          </cell>
          <cell r="V94">
            <v>101000</v>
          </cell>
          <cell r="W94">
            <v>101000</v>
          </cell>
          <cell r="X94">
            <v>101000</v>
          </cell>
          <cell r="Y94">
            <v>101000</v>
          </cell>
          <cell r="Z94">
            <v>101000</v>
          </cell>
          <cell r="AA94">
            <v>101000</v>
          </cell>
          <cell r="AB94">
            <v>101000</v>
          </cell>
          <cell r="AC94">
            <v>101000</v>
          </cell>
          <cell r="AD94">
            <v>101000</v>
          </cell>
          <cell r="AE94">
            <v>101000</v>
          </cell>
          <cell r="AF94">
            <v>101000</v>
          </cell>
          <cell r="AG94">
            <v>101000</v>
          </cell>
          <cell r="AH94">
            <v>101000</v>
          </cell>
          <cell r="AI94">
            <v>101000</v>
          </cell>
          <cell r="AJ94">
            <v>101000</v>
          </cell>
          <cell r="AK94">
            <v>101000</v>
          </cell>
          <cell r="AL94">
            <v>101000</v>
          </cell>
          <cell r="AM94">
            <v>101000</v>
          </cell>
          <cell r="AN94">
            <v>101000</v>
          </cell>
          <cell r="AO94">
            <v>101000</v>
          </cell>
          <cell r="AP94">
            <v>101000</v>
          </cell>
          <cell r="AQ94">
            <v>101000</v>
          </cell>
          <cell r="AR94">
            <v>101000</v>
          </cell>
          <cell r="AS94">
            <v>101000</v>
          </cell>
          <cell r="AT94">
            <v>101000</v>
          </cell>
          <cell r="AU94">
            <v>101000</v>
          </cell>
          <cell r="AV94">
            <v>101000</v>
          </cell>
          <cell r="AW94">
            <v>101000</v>
          </cell>
          <cell r="AX94">
            <v>101000</v>
          </cell>
          <cell r="AY94">
            <v>101000</v>
          </cell>
          <cell r="AZ94">
            <v>101000</v>
          </cell>
          <cell r="BA94">
            <v>101000</v>
          </cell>
        </row>
        <row r="95">
          <cell r="A95" t="str">
            <v>Estonia</v>
          </cell>
          <cell r="B95" t="str">
            <v>EST</v>
          </cell>
          <cell r="D95">
            <v>42390</v>
          </cell>
          <cell r="E95">
            <v>42390</v>
          </cell>
          <cell r="F95">
            <v>42390</v>
          </cell>
          <cell r="G95">
            <v>42390</v>
          </cell>
          <cell r="H95">
            <v>42390</v>
          </cell>
          <cell r="I95">
            <v>42390</v>
          </cell>
          <cell r="J95">
            <v>42390</v>
          </cell>
          <cell r="K95">
            <v>42390</v>
          </cell>
          <cell r="L95">
            <v>42390</v>
          </cell>
          <cell r="M95">
            <v>42390</v>
          </cell>
          <cell r="N95">
            <v>42390</v>
          </cell>
          <cell r="O95">
            <v>42390</v>
          </cell>
          <cell r="P95">
            <v>42390</v>
          </cell>
          <cell r="Q95">
            <v>42390</v>
          </cell>
          <cell r="R95">
            <v>42390</v>
          </cell>
          <cell r="S95">
            <v>42390</v>
          </cell>
          <cell r="T95">
            <v>42390</v>
          </cell>
          <cell r="U95">
            <v>42390</v>
          </cell>
          <cell r="V95">
            <v>42390</v>
          </cell>
          <cell r="W95">
            <v>42390</v>
          </cell>
          <cell r="X95">
            <v>42390</v>
          </cell>
          <cell r="Y95">
            <v>42390</v>
          </cell>
          <cell r="Z95">
            <v>42390</v>
          </cell>
          <cell r="AA95">
            <v>42390</v>
          </cell>
          <cell r="AB95">
            <v>42390</v>
          </cell>
          <cell r="AC95">
            <v>42390</v>
          </cell>
          <cell r="AD95">
            <v>42390</v>
          </cell>
          <cell r="AE95">
            <v>42390</v>
          </cell>
          <cell r="AF95">
            <v>42390</v>
          </cell>
          <cell r="AG95">
            <v>42390</v>
          </cell>
          <cell r="AH95">
            <v>42390</v>
          </cell>
          <cell r="AI95">
            <v>42390</v>
          </cell>
          <cell r="AJ95">
            <v>42390</v>
          </cell>
          <cell r="AK95">
            <v>42390</v>
          </cell>
          <cell r="AL95">
            <v>42390</v>
          </cell>
          <cell r="AM95">
            <v>42390</v>
          </cell>
          <cell r="AN95">
            <v>42390</v>
          </cell>
          <cell r="AO95">
            <v>42390</v>
          </cell>
          <cell r="AP95">
            <v>42390</v>
          </cell>
          <cell r="AQ95">
            <v>42390</v>
          </cell>
          <cell r="AR95">
            <v>42390</v>
          </cell>
          <cell r="AS95">
            <v>42390</v>
          </cell>
          <cell r="AT95">
            <v>42390</v>
          </cell>
          <cell r="AU95">
            <v>42390</v>
          </cell>
          <cell r="AV95">
            <v>42390</v>
          </cell>
          <cell r="AW95">
            <v>42390</v>
          </cell>
          <cell r="AX95">
            <v>42390</v>
          </cell>
          <cell r="AY95">
            <v>42390</v>
          </cell>
          <cell r="AZ95">
            <v>42390</v>
          </cell>
          <cell r="BA95">
            <v>42390</v>
          </cell>
        </row>
        <row r="96">
          <cell r="A96" t="str">
            <v>Ethiopia</v>
          </cell>
          <cell r="B96" t="str">
            <v>ETH</v>
          </cell>
          <cell r="D96">
            <v>1101000</v>
          </cell>
          <cell r="E96">
            <v>1101000</v>
          </cell>
          <cell r="F96">
            <v>1101000</v>
          </cell>
          <cell r="G96">
            <v>1101000</v>
          </cell>
          <cell r="H96">
            <v>1101000</v>
          </cell>
          <cell r="I96">
            <v>1101000</v>
          </cell>
          <cell r="J96">
            <v>1101000</v>
          </cell>
          <cell r="K96">
            <v>1101000</v>
          </cell>
          <cell r="L96">
            <v>1101000</v>
          </cell>
          <cell r="M96">
            <v>1101000</v>
          </cell>
          <cell r="N96">
            <v>1101000</v>
          </cell>
          <cell r="O96">
            <v>1101000</v>
          </cell>
          <cell r="P96">
            <v>1101000</v>
          </cell>
          <cell r="Q96">
            <v>1101000</v>
          </cell>
          <cell r="R96">
            <v>1101000</v>
          </cell>
          <cell r="S96">
            <v>1101000</v>
          </cell>
          <cell r="T96">
            <v>1101000</v>
          </cell>
          <cell r="U96">
            <v>1101000</v>
          </cell>
          <cell r="V96">
            <v>1101000</v>
          </cell>
          <cell r="W96">
            <v>1101000</v>
          </cell>
          <cell r="X96">
            <v>1101000</v>
          </cell>
          <cell r="Y96">
            <v>1101000</v>
          </cell>
          <cell r="Z96">
            <v>1101000</v>
          </cell>
          <cell r="AA96">
            <v>1101000</v>
          </cell>
          <cell r="AB96">
            <v>1101000</v>
          </cell>
          <cell r="AC96">
            <v>1101000</v>
          </cell>
          <cell r="AD96">
            <v>1101000</v>
          </cell>
          <cell r="AE96">
            <v>1101000</v>
          </cell>
          <cell r="AF96">
            <v>1101000</v>
          </cell>
          <cell r="AG96">
            <v>1101000</v>
          </cell>
          <cell r="AH96">
            <v>1101000</v>
          </cell>
          <cell r="AI96">
            <v>1101000</v>
          </cell>
          <cell r="AJ96">
            <v>1000000</v>
          </cell>
          <cell r="AK96">
            <v>1000000</v>
          </cell>
          <cell r="AL96">
            <v>1000000</v>
          </cell>
          <cell r="AM96">
            <v>1000000</v>
          </cell>
          <cell r="AN96">
            <v>1000000</v>
          </cell>
          <cell r="AO96">
            <v>1000000</v>
          </cell>
          <cell r="AP96">
            <v>1000000</v>
          </cell>
          <cell r="AQ96">
            <v>1000000</v>
          </cell>
          <cell r="AR96">
            <v>1000000</v>
          </cell>
          <cell r="AS96">
            <v>1000000</v>
          </cell>
          <cell r="AT96">
            <v>1000000</v>
          </cell>
          <cell r="AU96">
            <v>1000000</v>
          </cell>
          <cell r="AV96">
            <v>1000000</v>
          </cell>
          <cell r="AW96">
            <v>1000000</v>
          </cell>
          <cell r="AX96">
            <v>1000000</v>
          </cell>
          <cell r="AY96">
            <v>1000000</v>
          </cell>
          <cell r="AZ96">
            <v>1000000</v>
          </cell>
          <cell r="BA96">
            <v>1000000</v>
          </cell>
        </row>
        <row r="97">
          <cell r="A97" t="str">
            <v>Faeroe Islands</v>
          </cell>
          <cell r="B97" t="str">
            <v>FRO</v>
          </cell>
          <cell r="D97">
            <v>1390</v>
          </cell>
          <cell r="E97">
            <v>1390</v>
          </cell>
          <cell r="F97">
            <v>1390</v>
          </cell>
          <cell r="G97">
            <v>1390</v>
          </cell>
          <cell r="H97">
            <v>1390</v>
          </cell>
          <cell r="I97">
            <v>1390</v>
          </cell>
          <cell r="J97">
            <v>1390</v>
          </cell>
          <cell r="K97">
            <v>1390</v>
          </cell>
          <cell r="L97">
            <v>1390</v>
          </cell>
          <cell r="M97">
            <v>1390</v>
          </cell>
          <cell r="N97">
            <v>1390</v>
          </cell>
          <cell r="O97">
            <v>1390</v>
          </cell>
          <cell r="P97">
            <v>1390</v>
          </cell>
          <cell r="Q97">
            <v>1390</v>
          </cell>
          <cell r="R97">
            <v>1390</v>
          </cell>
          <cell r="S97">
            <v>1390</v>
          </cell>
          <cell r="T97">
            <v>1390</v>
          </cell>
          <cell r="U97">
            <v>1390</v>
          </cell>
          <cell r="V97">
            <v>1390</v>
          </cell>
          <cell r="W97">
            <v>1390</v>
          </cell>
          <cell r="X97">
            <v>1390</v>
          </cell>
          <cell r="Y97">
            <v>1390</v>
          </cell>
          <cell r="Z97">
            <v>1390</v>
          </cell>
          <cell r="AA97">
            <v>1390</v>
          </cell>
          <cell r="AB97">
            <v>1390</v>
          </cell>
          <cell r="AC97">
            <v>1390</v>
          </cell>
          <cell r="AD97">
            <v>1390</v>
          </cell>
          <cell r="AE97">
            <v>1390</v>
          </cell>
          <cell r="AF97">
            <v>1390</v>
          </cell>
          <cell r="AG97">
            <v>1390</v>
          </cell>
          <cell r="AH97">
            <v>1390</v>
          </cell>
          <cell r="AI97">
            <v>1390</v>
          </cell>
          <cell r="AJ97">
            <v>1390</v>
          </cell>
          <cell r="AK97">
            <v>1390</v>
          </cell>
          <cell r="AL97">
            <v>1390</v>
          </cell>
          <cell r="AM97">
            <v>1390</v>
          </cell>
          <cell r="AN97">
            <v>1390</v>
          </cell>
          <cell r="AO97">
            <v>1390</v>
          </cell>
          <cell r="AP97">
            <v>1390</v>
          </cell>
          <cell r="AQ97">
            <v>1390</v>
          </cell>
          <cell r="AR97">
            <v>1390</v>
          </cell>
          <cell r="AS97">
            <v>1390</v>
          </cell>
          <cell r="AT97">
            <v>1390</v>
          </cell>
          <cell r="AU97">
            <v>1390</v>
          </cell>
          <cell r="AV97">
            <v>1390</v>
          </cell>
          <cell r="AW97">
            <v>1390</v>
          </cell>
          <cell r="AX97">
            <v>1390</v>
          </cell>
          <cell r="AY97">
            <v>1390</v>
          </cell>
          <cell r="AZ97">
            <v>1390</v>
          </cell>
          <cell r="BA97">
            <v>1390</v>
          </cell>
        </row>
        <row r="98">
          <cell r="A98" t="str">
            <v>Fiji</v>
          </cell>
          <cell r="B98" t="str">
            <v>FJI</v>
          </cell>
          <cell r="D98">
            <v>18270</v>
          </cell>
          <cell r="E98">
            <v>18270</v>
          </cell>
          <cell r="F98">
            <v>18270</v>
          </cell>
          <cell r="G98">
            <v>18270</v>
          </cell>
          <cell r="H98">
            <v>18270</v>
          </cell>
          <cell r="I98">
            <v>18270</v>
          </cell>
          <cell r="J98">
            <v>18270</v>
          </cell>
          <cell r="K98">
            <v>18270</v>
          </cell>
          <cell r="L98">
            <v>18270</v>
          </cell>
          <cell r="M98">
            <v>18270</v>
          </cell>
          <cell r="N98">
            <v>18270</v>
          </cell>
          <cell r="O98">
            <v>18270</v>
          </cell>
          <cell r="P98">
            <v>18270</v>
          </cell>
          <cell r="Q98">
            <v>18270</v>
          </cell>
          <cell r="R98">
            <v>18270</v>
          </cell>
          <cell r="S98">
            <v>18270</v>
          </cell>
          <cell r="T98">
            <v>18270</v>
          </cell>
          <cell r="U98">
            <v>18270</v>
          </cell>
          <cell r="V98">
            <v>18270</v>
          </cell>
          <cell r="W98">
            <v>18270</v>
          </cell>
          <cell r="X98">
            <v>18270</v>
          </cell>
          <cell r="Y98">
            <v>18270</v>
          </cell>
          <cell r="Z98">
            <v>18270</v>
          </cell>
          <cell r="AA98">
            <v>18270</v>
          </cell>
          <cell r="AB98">
            <v>18270</v>
          </cell>
          <cell r="AC98">
            <v>18270</v>
          </cell>
          <cell r="AD98">
            <v>18270</v>
          </cell>
          <cell r="AE98">
            <v>18270</v>
          </cell>
          <cell r="AF98">
            <v>18270</v>
          </cell>
          <cell r="AG98">
            <v>18270</v>
          </cell>
          <cell r="AH98">
            <v>18270</v>
          </cell>
          <cell r="AI98">
            <v>18270</v>
          </cell>
          <cell r="AJ98">
            <v>18270</v>
          </cell>
          <cell r="AK98">
            <v>18270</v>
          </cell>
          <cell r="AL98">
            <v>18270</v>
          </cell>
          <cell r="AM98">
            <v>18270</v>
          </cell>
          <cell r="AN98">
            <v>18270</v>
          </cell>
          <cell r="AO98">
            <v>18270</v>
          </cell>
          <cell r="AP98">
            <v>18270</v>
          </cell>
          <cell r="AQ98">
            <v>18270</v>
          </cell>
          <cell r="AR98">
            <v>18270</v>
          </cell>
          <cell r="AS98">
            <v>18270</v>
          </cell>
          <cell r="AT98">
            <v>18270</v>
          </cell>
          <cell r="AU98">
            <v>18270</v>
          </cell>
          <cell r="AV98">
            <v>18270</v>
          </cell>
          <cell r="AW98">
            <v>18270</v>
          </cell>
          <cell r="AX98">
            <v>18270</v>
          </cell>
          <cell r="AY98">
            <v>18270</v>
          </cell>
          <cell r="AZ98">
            <v>18270</v>
          </cell>
          <cell r="BA98">
            <v>18270</v>
          </cell>
        </row>
        <row r="99">
          <cell r="A99" t="str">
            <v>Finland</v>
          </cell>
          <cell r="B99" t="str">
            <v>FIN</v>
          </cell>
          <cell r="D99">
            <v>304590</v>
          </cell>
          <cell r="E99">
            <v>304590</v>
          </cell>
          <cell r="F99">
            <v>304590</v>
          </cell>
          <cell r="G99">
            <v>304590</v>
          </cell>
          <cell r="H99">
            <v>304590</v>
          </cell>
          <cell r="I99">
            <v>304590</v>
          </cell>
          <cell r="J99">
            <v>304590</v>
          </cell>
          <cell r="K99">
            <v>304590</v>
          </cell>
          <cell r="L99">
            <v>304590</v>
          </cell>
          <cell r="M99">
            <v>304590</v>
          </cell>
          <cell r="N99">
            <v>304590</v>
          </cell>
          <cell r="O99">
            <v>304590</v>
          </cell>
          <cell r="P99">
            <v>304590</v>
          </cell>
          <cell r="Q99">
            <v>304590</v>
          </cell>
          <cell r="R99">
            <v>304590</v>
          </cell>
          <cell r="S99">
            <v>304590</v>
          </cell>
          <cell r="T99">
            <v>304590</v>
          </cell>
          <cell r="U99">
            <v>304590</v>
          </cell>
          <cell r="V99">
            <v>304590</v>
          </cell>
          <cell r="W99">
            <v>304590</v>
          </cell>
          <cell r="X99">
            <v>304590</v>
          </cell>
          <cell r="Y99">
            <v>304590</v>
          </cell>
          <cell r="Z99">
            <v>304590</v>
          </cell>
          <cell r="AA99">
            <v>304590</v>
          </cell>
          <cell r="AB99">
            <v>304590</v>
          </cell>
          <cell r="AC99">
            <v>304590</v>
          </cell>
          <cell r="AD99">
            <v>304590</v>
          </cell>
          <cell r="AE99">
            <v>304590</v>
          </cell>
          <cell r="AF99">
            <v>304590</v>
          </cell>
          <cell r="AG99">
            <v>304590</v>
          </cell>
          <cell r="AH99">
            <v>304590</v>
          </cell>
          <cell r="AI99">
            <v>304590</v>
          </cell>
          <cell r="AJ99">
            <v>304590</v>
          </cell>
          <cell r="AK99">
            <v>304590</v>
          </cell>
          <cell r="AL99">
            <v>304590</v>
          </cell>
          <cell r="AM99">
            <v>304590</v>
          </cell>
          <cell r="AN99">
            <v>304590</v>
          </cell>
          <cell r="AO99">
            <v>304590</v>
          </cell>
          <cell r="AP99">
            <v>304590</v>
          </cell>
          <cell r="AQ99">
            <v>304590</v>
          </cell>
          <cell r="AR99">
            <v>304590</v>
          </cell>
          <cell r="AS99">
            <v>304590</v>
          </cell>
          <cell r="AT99">
            <v>304590</v>
          </cell>
          <cell r="AU99">
            <v>304590</v>
          </cell>
          <cell r="AV99">
            <v>304590</v>
          </cell>
          <cell r="AW99">
            <v>304110</v>
          </cell>
          <cell r="AX99">
            <v>304090</v>
          </cell>
          <cell r="AY99">
            <v>303900</v>
          </cell>
          <cell r="AZ99">
            <v>303900</v>
          </cell>
          <cell r="BA99">
            <v>303900</v>
          </cell>
        </row>
        <row r="100">
          <cell r="A100" t="str">
            <v>France</v>
          </cell>
          <cell r="B100" t="str">
            <v>FRA</v>
          </cell>
          <cell r="D100">
            <v>547670</v>
          </cell>
          <cell r="E100">
            <v>547670</v>
          </cell>
          <cell r="F100">
            <v>547670</v>
          </cell>
          <cell r="G100">
            <v>547670</v>
          </cell>
          <cell r="H100">
            <v>547670</v>
          </cell>
          <cell r="I100">
            <v>547670</v>
          </cell>
          <cell r="J100">
            <v>547670</v>
          </cell>
          <cell r="K100">
            <v>547670</v>
          </cell>
          <cell r="L100">
            <v>547670</v>
          </cell>
          <cell r="M100">
            <v>547670</v>
          </cell>
          <cell r="N100">
            <v>547670</v>
          </cell>
          <cell r="O100">
            <v>547670</v>
          </cell>
          <cell r="P100">
            <v>547670</v>
          </cell>
          <cell r="Q100">
            <v>547670</v>
          </cell>
          <cell r="R100">
            <v>547670</v>
          </cell>
          <cell r="S100">
            <v>547670</v>
          </cell>
          <cell r="T100">
            <v>547670</v>
          </cell>
          <cell r="U100">
            <v>547670</v>
          </cell>
          <cell r="V100">
            <v>547670</v>
          </cell>
          <cell r="W100">
            <v>547670</v>
          </cell>
          <cell r="X100">
            <v>547670</v>
          </cell>
          <cell r="Y100">
            <v>547670</v>
          </cell>
          <cell r="Z100">
            <v>547670</v>
          </cell>
          <cell r="AA100">
            <v>547670</v>
          </cell>
          <cell r="AB100">
            <v>547670</v>
          </cell>
          <cell r="AC100">
            <v>547670</v>
          </cell>
          <cell r="AD100">
            <v>547670</v>
          </cell>
          <cell r="AE100">
            <v>547670</v>
          </cell>
          <cell r="AF100">
            <v>547670</v>
          </cell>
          <cell r="AG100">
            <v>547670</v>
          </cell>
          <cell r="AH100">
            <v>547670</v>
          </cell>
          <cell r="AI100">
            <v>547670</v>
          </cell>
          <cell r="AJ100">
            <v>547670</v>
          </cell>
          <cell r="AK100">
            <v>547670</v>
          </cell>
          <cell r="AL100">
            <v>547670</v>
          </cell>
          <cell r="AM100">
            <v>547670</v>
          </cell>
          <cell r="AN100">
            <v>547670</v>
          </cell>
          <cell r="AO100">
            <v>547670</v>
          </cell>
          <cell r="AP100">
            <v>547670</v>
          </cell>
          <cell r="AQ100">
            <v>547670</v>
          </cell>
          <cell r="AR100">
            <v>547670</v>
          </cell>
          <cell r="AS100">
            <v>547670</v>
          </cell>
          <cell r="AT100">
            <v>547670</v>
          </cell>
          <cell r="AU100">
            <v>547670</v>
          </cell>
          <cell r="AV100">
            <v>547660</v>
          </cell>
          <cell r="AW100">
            <v>547660</v>
          </cell>
          <cell r="AX100">
            <v>547660</v>
          </cell>
          <cell r="AY100">
            <v>547660</v>
          </cell>
          <cell r="AZ100">
            <v>547660</v>
          </cell>
          <cell r="BA100">
            <v>547660</v>
          </cell>
        </row>
        <row r="101">
          <cell r="A101" t="str">
            <v>French Polynesia</v>
          </cell>
          <cell r="B101" t="str">
            <v>PYF</v>
          </cell>
          <cell r="D101">
            <v>3660</v>
          </cell>
          <cell r="E101">
            <v>3660</v>
          </cell>
          <cell r="F101">
            <v>3660</v>
          </cell>
          <cell r="G101">
            <v>3660</v>
          </cell>
          <cell r="H101">
            <v>3660</v>
          </cell>
          <cell r="I101">
            <v>3660</v>
          </cell>
          <cell r="J101">
            <v>3660</v>
          </cell>
          <cell r="K101">
            <v>3660</v>
          </cell>
          <cell r="L101">
            <v>3660</v>
          </cell>
          <cell r="M101">
            <v>3660</v>
          </cell>
          <cell r="N101">
            <v>3660</v>
          </cell>
          <cell r="O101">
            <v>3660</v>
          </cell>
          <cell r="P101">
            <v>3660</v>
          </cell>
          <cell r="Q101">
            <v>3660</v>
          </cell>
          <cell r="R101">
            <v>3660</v>
          </cell>
          <cell r="S101">
            <v>3660</v>
          </cell>
          <cell r="T101">
            <v>3660</v>
          </cell>
          <cell r="U101">
            <v>3660</v>
          </cell>
          <cell r="V101">
            <v>3660</v>
          </cell>
          <cell r="W101">
            <v>3660</v>
          </cell>
          <cell r="X101">
            <v>3660</v>
          </cell>
          <cell r="Y101">
            <v>3660</v>
          </cell>
          <cell r="Z101">
            <v>3660</v>
          </cell>
          <cell r="AA101">
            <v>3660</v>
          </cell>
          <cell r="AB101">
            <v>3660</v>
          </cell>
          <cell r="AC101">
            <v>3660</v>
          </cell>
          <cell r="AD101">
            <v>3660</v>
          </cell>
          <cell r="AE101">
            <v>3660</v>
          </cell>
          <cell r="AF101">
            <v>3660</v>
          </cell>
          <cell r="AG101">
            <v>3660</v>
          </cell>
          <cell r="AH101">
            <v>3660</v>
          </cell>
          <cell r="AI101">
            <v>3660</v>
          </cell>
          <cell r="AJ101">
            <v>3660</v>
          </cell>
          <cell r="AK101">
            <v>3660</v>
          </cell>
          <cell r="AL101">
            <v>3660</v>
          </cell>
          <cell r="AM101">
            <v>3660</v>
          </cell>
          <cell r="AN101">
            <v>3660</v>
          </cell>
          <cell r="AO101">
            <v>3660</v>
          </cell>
          <cell r="AP101">
            <v>3660</v>
          </cell>
          <cell r="AQ101">
            <v>3660</v>
          </cell>
          <cell r="AR101">
            <v>3660</v>
          </cell>
          <cell r="AS101">
            <v>3660</v>
          </cell>
          <cell r="AT101">
            <v>3660</v>
          </cell>
          <cell r="AU101">
            <v>3660</v>
          </cell>
          <cell r="AV101">
            <v>3660</v>
          </cell>
          <cell r="AW101">
            <v>3660</v>
          </cell>
          <cell r="AX101">
            <v>3660</v>
          </cell>
          <cell r="AY101">
            <v>3660</v>
          </cell>
          <cell r="AZ101">
            <v>3660</v>
          </cell>
          <cell r="BA101">
            <v>3660</v>
          </cell>
        </row>
        <row r="102">
          <cell r="A102" t="str">
            <v>Gabon</v>
          </cell>
          <cell r="B102" t="str">
            <v>GAB</v>
          </cell>
          <cell r="D102">
            <v>257670</v>
          </cell>
          <cell r="E102">
            <v>257670</v>
          </cell>
          <cell r="F102">
            <v>257670</v>
          </cell>
          <cell r="G102">
            <v>257670</v>
          </cell>
          <cell r="H102">
            <v>257670</v>
          </cell>
          <cell r="I102">
            <v>257670</v>
          </cell>
          <cell r="J102">
            <v>257670</v>
          </cell>
          <cell r="K102">
            <v>257670</v>
          </cell>
          <cell r="L102">
            <v>257670</v>
          </cell>
          <cell r="M102">
            <v>257670</v>
          </cell>
          <cell r="N102">
            <v>257670</v>
          </cell>
          <cell r="O102">
            <v>257670</v>
          </cell>
          <cell r="P102">
            <v>257670</v>
          </cell>
          <cell r="Q102">
            <v>257670</v>
          </cell>
          <cell r="R102">
            <v>257670</v>
          </cell>
          <cell r="S102">
            <v>257670</v>
          </cell>
          <cell r="T102">
            <v>257670</v>
          </cell>
          <cell r="U102">
            <v>257670</v>
          </cell>
          <cell r="V102">
            <v>257670</v>
          </cell>
          <cell r="W102">
            <v>257670</v>
          </cell>
          <cell r="X102">
            <v>257670</v>
          </cell>
          <cell r="Y102">
            <v>257670</v>
          </cell>
          <cell r="Z102">
            <v>257670</v>
          </cell>
          <cell r="AA102">
            <v>257670</v>
          </cell>
          <cell r="AB102">
            <v>257670</v>
          </cell>
          <cell r="AC102">
            <v>257670</v>
          </cell>
          <cell r="AD102">
            <v>257670</v>
          </cell>
          <cell r="AE102">
            <v>257670</v>
          </cell>
          <cell r="AF102">
            <v>257670</v>
          </cell>
          <cell r="AG102">
            <v>257670</v>
          </cell>
          <cell r="AH102">
            <v>257670</v>
          </cell>
          <cell r="AI102">
            <v>257670</v>
          </cell>
          <cell r="AJ102">
            <v>257670</v>
          </cell>
          <cell r="AK102">
            <v>257670</v>
          </cell>
          <cell r="AL102">
            <v>257670</v>
          </cell>
          <cell r="AM102">
            <v>257670</v>
          </cell>
          <cell r="AN102">
            <v>257670</v>
          </cell>
          <cell r="AO102">
            <v>257670</v>
          </cell>
          <cell r="AP102">
            <v>257670</v>
          </cell>
          <cell r="AQ102">
            <v>257670</v>
          </cell>
          <cell r="AR102">
            <v>257670</v>
          </cell>
          <cell r="AS102">
            <v>257670</v>
          </cell>
          <cell r="AT102">
            <v>257670</v>
          </cell>
          <cell r="AU102">
            <v>257670</v>
          </cell>
          <cell r="AV102">
            <v>257670</v>
          </cell>
          <cell r="AW102">
            <v>257670</v>
          </cell>
          <cell r="AX102">
            <v>257670</v>
          </cell>
          <cell r="AY102">
            <v>257670</v>
          </cell>
          <cell r="AZ102">
            <v>257670</v>
          </cell>
          <cell r="BA102">
            <v>257670</v>
          </cell>
        </row>
        <row r="103">
          <cell r="A103" t="str">
            <v>The Gambia</v>
          </cell>
          <cell r="B103" t="str">
            <v>GMB</v>
          </cell>
          <cell r="D103">
            <v>10000</v>
          </cell>
          <cell r="E103">
            <v>10000</v>
          </cell>
          <cell r="F103">
            <v>10000</v>
          </cell>
          <cell r="G103">
            <v>10000</v>
          </cell>
          <cell r="H103">
            <v>10000</v>
          </cell>
          <cell r="I103">
            <v>10000</v>
          </cell>
          <cell r="J103">
            <v>10000</v>
          </cell>
          <cell r="K103">
            <v>10000</v>
          </cell>
          <cell r="L103">
            <v>10000</v>
          </cell>
          <cell r="M103">
            <v>10000</v>
          </cell>
          <cell r="N103">
            <v>10000</v>
          </cell>
          <cell r="O103">
            <v>10000</v>
          </cell>
          <cell r="P103">
            <v>10000</v>
          </cell>
          <cell r="Q103">
            <v>10000</v>
          </cell>
          <cell r="R103">
            <v>10000</v>
          </cell>
          <cell r="S103">
            <v>10000</v>
          </cell>
          <cell r="T103">
            <v>10000</v>
          </cell>
          <cell r="U103">
            <v>10000</v>
          </cell>
          <cell r="V103">
            <v>10000</v>
          </cell>
          <cell r="W103">
            <v>10000</v>
          </cell>
          <cell r="X103">
            <v>10000</v>
          </cell>
          <cell r="Y103">
            <v>10000</v>
          </cell>
          <cell r="Z103">
            <v>10000</v>
          </cell>
          <cell r="AA103">
            <v>10000</v>
          </cell>
          <cell r="AB103">
            <v>10000</v>
          </cell>
          <cell r="AC103">
            <v>10000</v>
          </cell>
          <cell r="AD103">
            <v>10000</v>
          </cell>
          <cell r="AE103">
            <v>10000</v>
          </cell>
          <cell r="AF103">
            <v>10000</v>
          </cell>
          <cell r="AG103">
            <v>10000</v>
          </cell>
          <cell r="AH103">
            <v>10000</v>
          </cell>
          <cell r="AI103">
            <v>10000</v>
          </cell>
          <cell r="AJ103">
            <v>10000</v>
          </cell>
          <cell r="AK103">
            <v>10000</v>
          </cell>
          <cell r="AL103">
            <v>10000</v>
          </cell>
          <cell r="AM103">
            <v>10000</v>
          </cell>
          <cell r="AN103">
            <v>10000</v>
          </cell>
          <cell r="AO103">
            <v>10000</v>
          </cell>
          <cell r="AP103">
            <v>10000</v>
          </cell>
          <cell r="AQ103">
            <v>10000</v>
          </cell>
          <cell r="AR103">
            <v>10000</v>
          </cell>
          <cell r="AS103">
            <v>10000</v>
          </cell>
          <cell r="AT103">
            <v>10000</v>
          </cell>
          <cell r="AU103">
            <v>10000</v>
          </cell>
          <cell r="AV103">
            <v>10000</v>
          </cell>
          <cell r="AW103">
            <v>10000</v>
          </cell>
          <cell r="AX103">
            <v>10000</v>
          </cell>
          <cell r="AY103">
            <v>10000</v>
          </cell>
          <cell r="AZ103">
            <v>10000</v>
          </cell>
          <cell r="BA103">
            <v>10000</v>
          </cell>
        </row>
        <row r="104">
          <cell r="A104" t="str">
            <v>Georgia</v>
          </cell>
          <cell r="B104" t="str">
            <v>GEO</v>
          </cell>
          <cell r="D104">
            <v>69490</v>
          </cell>
          <cell r="E104">
            <v>69490</v>
          </cell>
          <cell r="F104">
            <v>69490</v>
          </cell>
          <cell r="G104">
            <v>69490</v>
          </cell>
          <cell r="H104">
            <v>69490</v>
          </cell>
          <cell r="I104">
            <v>69490</v>
          </cell>
          <cell r="J104">
            <v>69490</v>
          </cell>
          <cell r="K104">
            <v>69490</v>
          </cell>
          <cell r="L104">
            <v>69490</v>
          </cell>
          <cell r="M104">
            <v>69490</v>
          </cell>
          <cell r="N104">
            <v>69490</v>
          </cell>
          <cell r="O104">
            <v>69490</v>
          </cell>
          <cell r="P104">
            <v>69490</v>
          </cell>
          <cell r="Q104">
            <v>69490</v>
          </cell>
          <cell r="R104">
            <v>69490</v>
          </cell>
          <cell r="S104">
            <v>69490</v>
          </cell>
          <cell r="T104">
            <v>69490</v>
          </cell>
          <cell r="U104">
            <v>69490</v>
          </cell>
          <cell r="V104">
            <v>69490</v>
          </cell>
          <cell r="W104">
            <v>69490</v>
          </cell>
          <cell r="X104">
            <v>69490</v>
          </cell>
          <cell r="Y104">
            <v>69490</v>
          </cell>
          <cell r="Z104">
            <v>69490</v>
          </cell>
          <cell r="AA104">
            <v>69490</v>
          </cell>
          <cell r="AB104">
            <v>69490</v>
          </cell>
          <cell r="AC104">
            <v>69490</v>
          </cell>
          <cell r="AD104">
            <v>69490</v>
          </cell>
          <cell r="AE104">
            <v>69490</v>
          </cell>
          <cell r="AF104">
            <v>69490</v>
          </cell>
          <cell r="AG104">
            <v>69490</v>
          </cell>
          <cell r="AH104">
            <v>69490</v>
          </cell>
          <cell r="AI104">
            <v>69490</v>
          </cell>
          <cell r="AJ104">
            <v>69490</v>
          </cell>
          <cell r="AK104">
            <v>69490</v>
          </cell>
          <cell r="AL104">
            <v>69490</v>
          </cell>
          <cell r="AM104">
            <v>69490</v>
          </cell>
          <cell r="AN104">
            <v>69490</v>
          </cell>
          <cell r="AO104">
            <v>69490</v>
          </cell>
          <cell r="AP104">
            <v>69490</v>
          </cell>
          <cell r="AQ104">
            <v>69490</v>
          </cell>
          <cell r="AR104">
            <v>69490</v>
          </cell>
          <cell r="AS104">
            <v>69490</v>
          </cell>
          <cell r="AT104">
            <v>69490</v>
          </cell>
          <cell r="AU104">
            <v>69490</v>
          </cell>
          <cell r="AV104">
            <v>69490</v>
          </cell>
          <cell r="AW104">
            <v>69490</v>
          </cell>
          <cell r="AX104">
            <v>69490</v>
          </cell>
          <cell r="AY104">
            <v>69490</v>
          </cell>
          <cell r="AZ104">
            <v>69490</v>
          </cell>
          <cell r="BA104">
            <v>69490</v>
          </cell>
        </row>
        <row r="105">
          <cell r="A105" t="str">
            <v>Germany</v>
          </cell>
          <cell r="B105" t="str">
            <v>DEU</v>
          </cell>
          <cell r="D105">
            <v>349130</v>
          </cell>
          <cell r="E105">
            <v>349130</v>
          </cell>
          <cell r="F105">
            <v>349130</v>
          </cell>
          <cell r="G105">
            <v>349130</v>
          </cell>
          <cell r="H105">
            <v>349130</v>
          </cell>
          <cell r="I105">
            <v>349130</v>
          </cell>
          <cell r="J105">
            <v>349130</v>
          </cell>
          <cell r="K105">
            <v>349130</v>
          </cell>
          <cell r="L105">
            <v>349130</v>
          </cell>
          <cell r="M105">
            <v>349130</v>
          </cell>
          <cell r="N105">
            <v>349130</v>
          </cell>
          <cell r="O105">
            <v>349130</v>
          </cell>
          <cell r="P105">
            <v>349130</v>
          </cell>
          <cell r="Q105">
            <v>349130</v>
          </cell>
          <cell r="R105">
            <v>349130</v>
          </cell>
          <cell r="S105">
            <v>349130</v>
          </cell>
          <cell r="T105">
            <v>349130</v>
          </cell>
          <cell r="U105">
            <v>349130</v>
          </cell>
          <cell r="V105">
            <v>349130</v>
          </cell>
          <cell r="W105">
            <v>349130</v>
          </cell>
          <cell r="X105">
            <v>349130</v>
          </cell>
          <cell r="Y105">
            <v>349130</v>
          </cell>
          <cell r="Z105">
            <v>349130</v>
          </cell>
          <cell r="AA105">
            <v>349130</v>
          </cell>
          <cell r="AB105">
            <v>349130</v>
          </cell>
          <cell r="AC105">
            <v>349130</v>
          </cell>
          <cell r="AD105">
            <v>349130</v>
          </cell>
          <cell r="AE105">
            <v>349130</v>
          </cell>
          <cell r="AF105">
            <v>349130</v>
          </cell>
          <cell r="AG105">
            <v>349130</v>
          </cell>
          <cell r="AH105">
            <v>349130</v>
          </cell>
          <cell r="AI105">
            <v>349130</v>
          </cell>
          <cell r="AJ105">
            <v>349120</v>
          </cell>
          <cell r="AK105">
            <v>349110</v>
          </cell>
          <cell r="AL105">
            <v>349100</v>
          </cell>
          <cell r="AM105">
            <v>349090</v>
          </cell>
          <cell r="AN105">
            <v>349050</v>
          </cell>
          <cell r="AO105">
            <v>349020</v>
          </cell>
          <cell r="AP105">
            <v>348980</v>
          </cell>
          <cell r="AQ105">
            <v>348950</v>
          </cell>
          <cell r="AR105">
            <v>348900</v>
          </cell>
          <cell r="AS105">
            <v>348860</v>
          </cell>
          <cell r="AT105">
            <v>348810</v>
          </cell>
          <cell r="AU105">
            <v>348770</v>
          </cell>
          <cell r="AV105">
            <v>348760</v>
          </cell>
          <cell r="AW105">
            <v>348720</v>
          </cell>
          <cell r="AX105">
            <v>348670</v>
          </cell>
          <cell r="AY105">
            <v>348630</v>
          </cell>
          <cell r="AZ105">
            <v>348610</v>
          </cell>
          <cell r="BA105">
            <v>348610</v>
          </cell>
        </row>
        <row r="106">
          <cell r="A106" t="str">
            <v>Ghana</v>
          </cell>
          <cell r="B106" t="str">
            <v>GHA</v>
          </cell>
          <cell r="D106">
            <v>227540</v>
          </cell>
          <cell r="E106">
            <v>227540</v>
          </cell>
          <cell r="F106">
            <v>227540</v>
          </cell>
          <cell r="G106">
            <v>227540</v>
          </cell>
          <cell r="H106">
            <v>227540</v>
          </cell>
          <cell r="I106">
            <v>227540</v>
          </cell>
          <cell r="J106">
            <v>227540</v>
          </cell>
          <cell r="K106">
            <v>227540</v>
          </cell>
          <cell r="L106">
            <v>227540</v>
          </cell>
          <cell r="M106">
            <v>227540</v>
          </cell>
          <cell r="N106">
            <v>227540</v>
          </cell>
          <cell r="O106">
            <v>227540</v>
          </cell>
          <cell r="P106">
            <v>227540</v>
          </cell>
          <cell r="Q106">
            <v>227540</v>
          </cell>
          <cell r="R106">
            <v>227540</v>
          </cell>
          <cell r="S106">
            <v>227540</v>
          </cell>
          <cell r="T106">
            <v>227540</v>
          </cell>
          <cell r="U106">
            <v>227540</v>
          </cell>
          <cell r="V106">
            <v>227540</v>
          </cell>
          <cell r="W106">
            <v>227540</v>
          </cell>
          <cell r="X106">
            <v>227540</v>
          </cell>
          <cell r="Y106">
            <v>227540</v>
          </cell>
          <cell r="Z106">
            <v>227540</v>
          </cell>
          <cell r="AA106">
            <v>227540</v>
          </cell>
          <cell r="AB106">
            <v>227540</v>
          </cell>
          <cell r="AC106">
            <v>227540</v>
          </cell>
          <cell r="AD106">
            <v>227540</v>
          </cell>
          <cell r="AE106">
            <v>227540</v>
          </cell>
          <cell r="AF106">
            <v>227540</v>
          </cell>
          <cell r="AG106">
            <v>227540</v>
          </cell>
          <cell r="AH106">
            <v>227540</v>
          </cell>
          <cell r="AI106">
            <v>227540</v>
          </cell>
          <cell r="AJ106">
            <v>227540</v>
          </cell>
          <cell r="AK106">
            <v>227540</v>
          </cell>
          <cell r="AL106">
            <v>227540</v>
          </cell>
          <cell r="AM106">
            <v>227540</v>
          </cell>
          <cell r="AN106">
            <v>227540</v>
          </cell>
          <cell r="AO106">
            <v>227540</v>
          </cell>
          <cell r="AP106">
            <v>227540</v>
          </cell>
          <cell r="AQ106">
            <v>227540</v>
          </cell>
          <cell r="AR106">
            <v>227540</v>
          </cell>
          <cell r="AS106">
            <v>227540</v>
          </cell>
          <cell r="AT106">
            <v>227540</v>
          </cell>
          <cell r="AU106">
            <v>227540</v>
          </cell>
          <cell r="AV106">
            <v>227540</v>
          </cell>
          <cell r="AW106">
            <v>227540</v>
          </cell>
          <cell r="AX106">
            <v>227540</v>
          </cell>
          <cell r="AY106">
            <v>227540</v>
          </cell>
          <cell r="AZ106">
            <v>227540</v>
          </cell>
          <cell r="BA106">
            <v>227540</v>
          </cell>
        </row>
        <row r="107">
          <cell r="A107" t="str">
            <v>Greece</v>
          </cell>
          <cell r="B107" t="str">
            <v>GRC</v>
          </cell>
          <cell r="D107">
            <v>128900</v>
          </cell>
          <cell r="E107">
            <v>128900</v>
          </cell>
          <cell r="F107">
            <v>128900</v>
          </cell>
          <cell r="G107">
            <v>128900</v>
          </cell>
          <cell r="H107">
            <v>128900</v>
          </cell>
          <cell r="I107">
            <v>128900</v>
          </cell>
          <cell r="J107">
            <v>128900</v>
          </cell>
          <cell r="K107">
            <v>128900</v>
          </cell>
          <cell r="L107">
            <v>128900</v>
          </cell>
          <cell r="M107">
            <v>128900</v>
          </cell>
          <cell r="N107">
            <v>128900</v>
          </cell>
          <cell r="O107">
            <v>128900</v>
          </cell>
          <cell r="P107">
            <v>128900</v>
          </cell>
          <cell r="Q107">
            <v>128900</v>
          </cell>
          <cell r="R107">
            <v>128900</v>
          </cell>
          <cell r="S107">
            <v>128900</v>
          </cell>
          <cell r="T107">
            <v>128900</v>
          </cell>
          <cell r="U107">
            <v>128900</v>
          </cell>
          <cell r="V107">
            <v>128900</v>
          </cell>
          <cell r="W107">
            <v>128900</v>
          </cell>
          <cell r="X107">
            <v>128900</v>
          </cell>
          <cell r="Y107">
            <v>128900</v>
          </cell>
          <cell r="Z107">
            <v>128900</v>
          </cell>
          <cell r="AA107">
            <v>128900</v>
          </cell>
          <cell r="AB107">
            <v>128900</v>
          </cell>
          <cell r="AC107">
            <v>128900</v>
          </cell>
          <cell r="AD107">
            <v>128900</v>
          </cell>
          <cell r="AE107">
            <v>128900</v>
          </cell>
          <cell r="AF107">
            <v>128900</v>
          </cell>
          <cell r="AG107">
            <v>128900</v>
          </cell>
          <cell r="AH107">
            <v>128900</v>
          </cell>
          <cell r="AI107">
            <v>128900</v>
          </cell>
          <cell r="AJ107">
            <v>128900</v>
          </cell>
          <cell r="AK107">
            <v>128900</v>
          </cell>
          <cell r="AL107">
            <v>128900</v>
          </cell>
          <cell r="AM107">
            <v>128900</v>
          </cell>
          <cell r="AN107">
            <v>128900</v>
          </cell>
          <cell r="AO107">
            <v>128900</v>
          </cell>
          <cell r="AP107">
            <v>128900</v>
          </cell>
          <cell r="AQ107">
            <v>128900</v>
          </cell>
          <cell r="AR107">
            <v>128900</v>
          </cell>
          <cell r="AS107">
            <v>128900</v>
          </cell>
          <cell r="AT107">
            <v>128900</v>
          </cell>
          <cell r="AU107">
            <v>128900</v>
          </cell>
          <cell r="AV107">
            <v>128900</v>
          </cell>
          <cell r="AW107">
            <v>128900</v>
          </cell>
          <cell r="AX107">
            <v>128900</v>
          </cell>
          <cell r="AY107">
            <v>128900</v>
          </cell>
          <cell r="AZ107">
            <v>128900</v>
          </cell>
          <cell r="BA107">
            <v>128900</v>
          </cell>
        </row>
        <row r="108">
          <cell r="A108" t="str">
            <v>Greenland</v>
          </cell>
          <cell r="B108" t="str">
            <v>GRL</v>
          </cell>
          <cell r="D108">
            <v>341700</v>
          </cell>
          <cell r="E108">
            <v>341700</v>
          </cell>
          <cell r="F108">
            <v>341700</v>
          </cell>
          <cell r="G108">
            <v>341700</v>
          </cell>
          <cell r="H108">
            <v>341700</v>
          </cell>
          <cell r="I108">
            <v>341700</v>
          </cell>
          <cell r="J108">
            <v>341700</v>
          </cell>
          <cell r="K108">
            <v>341700</v>
          </cell>
          <cell r="L108">
            <v>341700</v>
          </cell>
          <cell r="M108">
            <v>341700</v>
          </cell>
          <cell r="N108">
            <v>341700</v>
          </cell>
          <cell r="O108">
            <v>341700</v>
          </cell>
          <cell r="P108">
            <v>341700</v>
          </cell>
          <cell r="Q108">
            <v>341700</v>
          </cell>
          <cell r="R108">
            <v>341700</v>
          </cell>
          <cell r="S108">
            <v>341700</v>
          </cell>
          <cell r="T108">
            <v>341700</v>
          </cell>
          <cell r="U108">
            <v>341700</v>
          </cell>
          <cell r="V108">
            <v>341700</v>
          </cell>
          <cell r="W108">
            <v>341700</v>
          </cell>
          <cell r="X108">
            <v>341700</v>
          </cell>
          <cell r="Y108">
            <v>341700</v>
          </cell>
          <cell r="Z108">
            <v>341700</v>
          </cell>
          <cell r="AA108">
            <v>341700</v>
          </cell>
          <cell r="AB108">
            <v>341700</v>
          </cell>
          <cell r="AC108">
            <v>341700</v>
          </cell>
          <cell r="AD108">
            <v>341700</v>
          </cell>
          <cell r="AE108">
            <v>341700</v>
          </cell>
          <cell r="AF108">
            <v>341700</v>
          </cell>
          <cell r="AG108">
            <v>341700</v>
          </cell>
          <cell r="AH108">
            <v>341700</v>
          </cell>
          <cell r="AI108">
            <v>341700</v>
          </cell>
          <cell r="AJ108">
            <v>341700</v>
          </cell>
          <cell r="AK108">
            <v>341700</v>
          </cell>
          <cell r="AL108">
            <v>341700</v>
          </cell>
          <cell r="AM108">
            <v>341700</v>
          </cell>
          <cell r="AN108">
            <v>410450</v>
          </cell>
          <cell r="AO108">
            <v>410450</v>
          </cell>
          <cell r="AP108">
            <v>410450</v>
          </cell>
          <cell r="AQ108">
            <v>410450</v>
          </cell>
          <cell r="AR108">
            <v>410450</v>
          </cell>
          <cell r="AS108">
            <v>410450</v>
          </cell>
          <cell r="AT108">
            <v>410450</v>
          </cell>
          <cell r="AU108">
            <v>410450</v>
          </cell>
          <cell r="AV108">
            <v>410450</v>
          </cell>
          <cell r="AW108">
            <v>410450</v>
          </cell>
          <cell r="AX108">
            <v>410450</v>
          </cell>
          <cell r="AY108">
            <v>410450</v>
          </cell>
          <cell r="AZ108">
            <v>410450</v>
          </cell>
          <cell r="BA108">
            <v>410450</v>
          </cell>
        </row>
        <row r="109">
          <cell r="A109" t="str">
            <v>Grenada</v>
          </cell>
          <cell r="B109" t="str">
            <v>GRD</v>
          </cell>
          <cell r="D109">
            <v>340</v>
          </cell>
          <cell r="E109">
            <v>340</v>
          </cell>
          <cell r="F109">
            <v>340</v>
          </cell>
          <cell r="G109">
            <v>340</v>
          </cell>
          <cell r="H109">
            <v>340</v>
          </cell>
          <cell r="I109">
            <v>340</v>
          </cell>
          <cell r="J109">
            <v>340</v>
          </cell>
          <cell r="K109">
            <v>340</v>
          </cell>
          <cell r="L109">
            <v>340</v>
          </cell>
          <cell r="M109">
            <v>340</v>
          </cell>
          <cell r="N109">
            <v>340</v>
          </cell>
          <cell r="O109">
            <v>340</v>
          </cell>
          <cell r="P109">
            <v>340</v>
          </cell>
          <cell r="Q109">
            <v>340</v>
          </cell>
          <cell r="R109">
            <v>340</v>
          </cell>
          <cell r="S109">
            <v>340</v>
          </cell>
          <cell r="T109">
            <v>340</v>
          </cell>
          <cell r="U109">
            <v>340</v>
          </cell>
          <cell r="V109">
            <v>340</v>
          </cell>
          <cell r="W109">
            <v>340</v>
          </cell>
          <cell r="X109">
            <v>340</v>
          </cell>
          <cell r="Y109">
            <v>340</v>
          </cell>
          <cell r="Z109">
            <v>340</v>
          </cell>
          <cell r="AA109">
            <v>340</v>
          </cell>
          <cell r="AB109">
            <v>340</v>
          </cell>
          <cell r="AC109">
            <v>340</v>
          </cell>
          <cell r="AD109">
            <v>340</v>
          </cell>
          <cell r="AE109">
            <v>340</v>
          </cell>
          <cell r="AF109">
            <v>340</v>
          </cell>
          <cell r="AG109">
            <v>340</v>
          </cell>
          <cell r="AH109">
            <v>340</v>
          </cell>
          <cell r="AI109">
            <v>340</v>
          </cell>
          <cell r="AJ109">
            <v>340</v>
          </cell>
          <cell r="AK109">
            <v>340</v>
          </cell>
          <cell r="AL109">
            <v>340</v>
          </cell>
          <cell r="AM109">
            <v>340</v>
          </cell>
          <cell r="AN109">
            <v>340</v>
          </cell>
          <cell r="AO109">
            <v>340</v>
          </cell>
          <cell r="AP109">
            <v>340</v>
          </cell>
          <cell r="AQ109">
            <v>340</v>
          </cell>
          <cell r="AR109">
            <v>340</v>
          </cell>
          <cell r="AS109">
            <v>340</v>
          </cell>
          <cell r="AT109">
            <v>340</v>
          </cell>
          <cell r="AU109">
            <v>340</v>
          </cell>
          <cell r="AV109">
            <v>340</v>
          </cell>
          <cell r="AW109">
            <v>340</v>
          </cell>
          <cell r="AX109">
            <v>340</v>
          </cell>
          <cell r="AY109">
            <v>340</v>
          </cell>
          <cell r="AZ109">
            <v>340</v>
          </cell>
          <cell r="BA109">
            <v>340</v>
          </cell>
        </row>
        <row r="110">
          <cell r="A110" t="str">
            <v>Guam</v>
          </cell>
          <cell r="B110" t="str">
            <v>GUM</v>
          </cell>
          <cell r="D110">
            <v>540</v>
          </cell>
          <cell r="E110">
            <v>540</v>
          </cell>
          <cell r="F110">
            <v>540</v>
          </cell>
          <cell r="G110">
            <v>540</v>
          </cell>
          <cell r="H110">
            <v>540</v>
          </cell>
          <cell r="I110">
            <v>540</v>
          </cell>
          <cell r="J110">
            <v>540</v>
          </cell>
          <cell r="K110">
            <v>540</v>
          </cell>
          <cell r="L110">
            <v>540</v>
          </cell>
          <cell r="M110">
            <v>540</v>
          </cell>
          <cell r="N110">
            <v>540</v>
          </cell>
          <cell r="O110">
            <v>540</v>
          </cell>
          <cell r="P110">
            <v>540</v>
          </cell>
          <cell r="Q110">
            <v>540</v>
          </cell>
          <cell r="R110">
            <v>540</v>
          </cell>
          <cell r="S110">
            <v>540</v>
          </cell>
          <cell r="T110">
            <v>540</v>
          </cell>
          <cell r="U110">
            <v>540</v>
          </cell>
          <cell r="V110">
            <v>540</v>
          </cell>
          <cell r="W110">
            <v>540</v>
          </cell>
          <cell r="X110">
            <v>540</v>
          </cell>
          <cell r="Y110">
            <v>540</v>
          </cell>
          <cell r="Z110">
            <v>540</v>
          </cell>
          <cell r="AA110">
            <v>540</v>
          </cell>
          <cell r="AB110">
            <v>540</v>
          </cell>
          <cell r="AC110">
            <v>540</v>
          </cell>
          <cell r="AD110">
            <v>540</v>
          </cell>
          <cell r="AE110">
            <v>540</v>
          </cell>
          <cell r="AF110">
            <v>540</v>
          </cell>
          <cell r="AG110">
            <v>540</v>
          </cell>
          <cell r="AH110">
            <v>540</v>
          </cell>
          <cell r="AI110">
            <v>540</v>
          </cell>
          <cell r="AJ110">
            <v>540</v>
          </cell>
          <cell r="AK110">
            <v>540</v>
          </cell>
          <cell r="AL110">
            <v>540</v>
          </cell>
          <cell r="AM110">
            <v>540</v>
          </cell>
          <cell r="AN110">
            <v>540</v>
          </cell>
          <cell r="AO110">
            <v>540</v>
          </cell>
          <cell r="AP110">
            <v>540</v>
          </cell>
          <cell r="AQ110">
            <v>540</v>
          </cell>
          <cell r="AR110">
            <v>540</v>
          </cell>
          <cell r="AS110">
            <v>540</v>
          </cell>
          <cell r="AT110">
            <v>540</v>
          </cell>
          <cell r="AU110">
            <v>540</v>
          </cell>
          <cell r="AV110">
            <v>540</v>
          </cell>
          <cell r="AW110">
            <v>540</v>
          </cell>
          <cell r="AX110">
            <v>540</v>
          </cell>
          <cell r="AY110">
            <v>540</v>
          </cell>
          <cell r="AZ110">
            <v>540</v>
          </cell>
          <cell r="BA110">
            <v>540</v>
          </cell>
        </row>
        <row r="111">
          <cell r="A111" t="str">
            <v>Guatemala</v>
          </cell>
          <cell r="B111" t="str">
            <v>GTM</v>
          </cell>
          <cell r="D111">
            <v>107160</v>
          </cell>
          <cell r="E111">
            <v>107160</v>
          </cell>
          <cell r="F111">
            <v>107160</v>
          </cell>
          <cell r="G111">
            <v>107160</v>
          </cell>
          <cell r="H111">
            <v>107160</v>
          </cell>
          <cell r="I111">
            <v>107160</v>
          </cell>
          <cell r="J111">
            <v>107160</v>
          </cell>
          <cell r="K111">
            <v>107160</v>
          </cell>
          <cell r="L111">
            <v>107160</v>
          </cell>
          <cell r="M111">
            <v>107160</v>
          </cell>
          <cell r="N111">
            <v>107160</v>
          </cell>
          <cell r="O111">
            <v>107160</v>
          </cell>
          <cell r="P111">
            <v>107160</v>
          </cell>
          <cell r="Q111">
            <v>107160</v>
          </cell>
          <cell r="R111">
            <v>107160</v>
          </cell>
          <cell r="S111">
            <v>107160</v>
          </cell>
          <cell r="T111">
            <v>107160</v>
          </cell>
          <cell r="U111">
            <v>107160</v>
          </cell>
          <cell r="V111">
            <v>107160</v>
          </cell>
          <cell r="W111">
            <v>107160</v>
          </cell>
          <cell r="X111">
            <v>107160</v>
          </cell>
          <cell r="Y111">
            <v>107160</v>
          </cell>
          <cell r="Z111">
            <v>107160</v>
          </cell>
          <cell r="AA111">
            <v>107160</v>
          </cell>
          <cell r="AB111">
            <v>107160</v>
          </cell>
          <cell r="AC111">
            <v>107160</v>
          </cell>
          <cell r="AD111">
            <v>107160</v>
          </cell>
          <cell r="AE111">
            <v>107160</v>
          </cell>
          <cell r="AF111">
            <v>107160</v>
          </cell>
          <cell r="AG111">
            <v>107160</v>
          </cell>
          <cell r="AH111">
            <v>107160</v>
          </cell>
          <cell r="AI111">
            <v>107160</v>
          </cell>
          <cell r="AJ111">
            <v>107160</v>
          </cell>
          <cell r="AK111">
            <v>107160</v>
          </cell>
          <cell r="AL111">
            <v>107160</v>
          </cell>
          <cell r="AM111">
            <v>107160</v>
          </cell>
          <cell r="AN111">
            <v>107160</v>
          </cell>
          <cell r="AO111">
            <v>107160</v>
          </cell>
          <cell r="AP111">
            <v>107160</v>
          </cell>
          <cell r="AQ111">
            <v>107160</v>
          </cell>
          <cell r="AR111">
            <v>107160</v>
          </cell>
          <cell r="AS111">
            <v>107160</v>
          </cell>
          <cell r="AT111">
            <v>107160</v>
          </cell>
          <cell r="AU111">
            <v>107160</v>
          </cell>
          <cell r="AV111">
            <v>107160</v>
          </cell>
          <cell r="AW111">
            <v>107160</v>
          </cell>
          <cell r="AX111">
            <v>107160</v>
          </cell>
          <cell r="AY111">
            <v>107160</v>
          </cell>
          <cell r="AZ111">
            <v>107160</v>
          </cell>
          <cell r="BA111">
            <v>107160</v>
          </cell>
        </row>
        <row r="112">
          <cell r="A112" t="str">
            <v>Guinea</v>
          </cell>
          <cell r="B112" t="str">
            <v>GIN</v>
          </cell>
          <cell r="D112">
            <v>245720</v>
          </cell>
          <cell r="E112">
            <v>245720</v>
          </cell>
          <cell r="F112">
            <v>245720</v>
          </cell>
          <cell r="G112">
            <v>245720</v>
          </cell>
          <cell r="H112">
            <v>245720</v>
          </cell>
          <cell r="I112">
            <v>245720</v>
          </cell>
          <cell r="J112">
            <v>245720</v>
          </cell>
          <cell r="K112">
            <v>245720</v>
          </cell>
          <cell r="L112">
            <v>245720</v>
          </cell>
          <cell r="M112">
            <v>245720</v>
          </cell>
          <cell r="N112">
            <v>245720</v>
          </cell>
          <cell r="O112">
            <v>245720</v>
          </cell>
          <cell r="P112">
            <v>245720</v>
          </cell>
          <cell r="Q112">
            <v>245720</v>
          </cell>
          <cell r="R112">
            <v>245720</v>
          </cell>
          <cell r="S112">
            <v>245720</v>
          </cell>
          <cell r="T112">
            <v>245720</v>
          </cell>
          <cell r="U112">
            <v>245720</v>
          </cell>
          <cell r="V112">
            <v>245720</v>
          </cell>
          <cell r="W112">
            <v>245720</v>
          </cell>
          <cell r="X112">
            <v>245720</v>
          </cell>
          <cell r="Y112">
            <v>245720</v>
          </cell>
          <cell r="Z112">
            <v>245720</v>
          </cell>
          <cell r="AA112">
            <v>245720</v>
          </cell>
          <cell r="AB112">
            <v>245720</v>
          </cell>
          <cell r="AC112">
            <v>245720</v>
          </cell>
          <cell r="AD112">
            <v>245720</v>
          </cell>
          <cell r="AE112">
            <v>245720</v>
          </cell>
          <cell r="AF112">
            <v>245720</v>
          </cell>
          <cell r="AG112">
            <v>245720</v>
          </cell>
          <cell r="AH112">
            <v>245720</v>
          </cell>
          <cell r="AI112">
            <v>245720</v>
          </cell>
          <cell r="AJ112">
            <v>245720</v>
          </cell>
          <cell r="AK112">
            <v>245720</v>
          </cell>
          <cell r="AL112">
            <v>245720</v>
          </cell>
          <cell r="AM112">
            <v>245720</v>
          </cell>
          <cell r="AN112">
            <v>245720</v>
          </cell>
          <cell r="AO112">
            <v>245720</v>
          </cell>
          <cell r="AP112">
            <v>245720</v>
          </cell>
          <cell r="AQ112">
            <v>245720</v>
          </cell>
          <cell r="AR112">
            <v>245720</v>
          </cell>
          <cell r="AS112">
            <v>245720</v>
          </cell>
          <cell r="AT112">
            <v>245720</v>
          </cell>
          <cell r="AU112">
            <v>245720</v>
          </cell>
          <cell r="AV112">
            <v>245720</v>
          </cell>
          <cell r="AW112">
            <v>245720</v>
          </cell>
          <cell r="AX112">
            <v>245720</v>
          </cell>
          <cell r="AY112">
            <v>245720</v>
          </cell>
          <cell r="AZ112">
            <v>245720</v>
          </cell>
          <cell r="BA112">
            <v>245720</v>
          </cell>
        </row>
        <row r="113">
          <cell r="A113" t="str">
            <v>Guinea-Bissau</v>
          </cell>
          <cell r="B113" t="str">
            <v>GNB</v>
          </cell>
          <cell r="D113">
            <v>28120</v>
          </cell>
          <cell r="E113">
            <v>28120</v>
          </cell>
          <cell r="F113">
            <v>28120</v>
          </cell>
          <cell r="G113">
            <v>28120</v>
          </cell>
          <cell r="H113">
            <v>28120</v>
          </cell>
          <cell r="I113">
            <v>28120</v>
          </cell>
          <cell r="J113">
            <v>28120</v>
          </cell>
          <cell r="K113">
            <v>28120</v>
          </cell>
          <cell r="L113">
            <v>28120</v>
          </cell>
          <cell r="M113">
            <v>28120</v>
          </cell>
          <cell r="N113">
            <v>28120</v>
          </cell>
          <cell r="O113">
            <v>28120</v>
          </cell>
          <cell r="P113">
            <v>28120</v>
          </cell>
          <cell r="Q113">
            <v>28120</v>
          </cell>
          <cell r="R113">
            <v>28120</v>
          </cell>
          <cell r="S113">
            <v>28120</v>
          </cell>
          <cell r="T113">
            <v>28120</v>
          </cell>
          <cell r="U113">
            <v>28120</v>
          </cell>
          <cell r="V113">
            <v>28120</v>
          </cell>
          <cell r="W113">
            <v>28120</v>
          </cell>
          <cell r="X113">
            <v>28120</v>
          </cell>
          <cell r="Y113">
            <v>28120</v>
          </cell>
          <cell r="Z113">
            <v>28120</v>
          </cell>
          <cell r="AA113">
            <v>28120</v>
          </cell>
          <cell r="AB113">
            <v>28120</v>
          </cell>
          <cell r="AC113">
            <v>28120</v>
          </cell>
          <cell r="AD113">
            <v>28120</v>
          </cell>
          <cell r="AE113">
            <v>28120</v>
          </cell>
          <cell r="AF113">
            <v>28120</v>
          </cell>
          <cell r="AG113">
            <v>28120</v>
          </cell>
          <cell r="AH113">
            <v>28120</v>
          </cell>
          <cell r="AI113">
            <v>28120</v>
          </cell>
          <cell r="AJ113">
            <v>28120</v>
          </cell>
          <cell r="AK113">
            <v>28120</v>
          </cell>
          <cell r="AL113">
            <v>28120</v>
          </cell>
          <cell r="AM113">
            <v>28120</v>
          </cell>
          <cell r="AN113">
            <v>28120</v>
          </cell>
          <cell r="AO113">
            <v>28120</v>
          </cell>
          <cell r="AP113">
            <v>28120</v>
          </cell>
          <cell r="AQ113">
            <v>28120</v>
          </cell>
          <cell r="AR113">
            <v>28120</v>
          </cell>
          <cell r="AS113">
            <v>28120</v>
          </cell>
          <cell r="AT113">
            <v>28120</v>
          </cell>
          <cell r="AU113">
            <v>28120</v>
          </cell>
          <cell r="AV113">
            <v>28120</v>
          </cell>
          <cell r="AW113">
            <v>28120</v>
          </cell>
          <cell r="AX113">
            <v>28120</v>
          </cell>
          <cell r="AY113">
            <v>28120</v>
          </cell>
          <cell r="AZ113">
            <v>28120</v>
          </cell>
          <cell r="BA113">
            <v>28120</v>
          </cell>
        </row>
        <row r="114">
          <cell r="A114" t="str">
            <v>Guyana</v>
          </cell>
          <cell r="B114" t="str">
            <v>GUY</v>
          </cell>
          <cell r="D114">
            <v>196710</v>
          </cell>
          <cell r="E114">
            <v>196710</v>
          </cell>
          <cell r="F114">
            <v>196710</v>
          </cell>
          <cell r="G114">
            <v>196710</v>
          </cell>
          <cell r="H114">
            <v>196710</v>
          </cell>
          <cell r="I114">
            <v>196710</v>
          </cell>
          <cell r="J114">
            <v>196710</v>
          </cell>
          <cell r="K114">
            <v>196710</v>
          </cell>
          <cell r="L114">
            <v>196710</v>
          </cell>
          <cell r="M114">
            <v>196710</v>
          </cell>
          <cell r="N114">
            <v>196710</v>
          </cell>
          <cell r="O114">
            <v>196710</v>
          </cell>
          <cell r="P114">
            <v>196710</v>
          </cell>
          <cell r="Q114">
            <v>196710</v>
          </cell>
          <cell r="R114">
            <v>196850</v>
          </cell>
          <cell r="S114">
            <v>196850</v>
          </cell>
          <cell r="T114">
            <v>196850</v>
          </cell>
          <cell r="U114">
            <v>196850</v>
          </cell>
          <cell r="V114">
            <v>196850</v>
          </cell>
          <cell r="W114">
            <v>196850</v>
          </cell>
          <cell r="X114">
            <v>196850</v>
          </cell>
          <cell r="Y114">
            <v>196850</v>
          </cell>
          <cell r="Z114">
            <v>196850</v>
          </cell>
          <cell r="AA114">
            <v>196850</v>
          </cell>
          <cell r="AB114">
            <v>196850</v>
          </cell>
          <cell r="AC114">
            <v>196850</v>
          </cell>
          <cell r="AD114">
            <v>196850</v>
          </cell>
          <cell r="AE114">
            <v>196850</v>
          </cell>
          <cell r="AF114">
            <v>196850</v>
          </cell>
          <cell r="AG114">
            <v>196850</v>
          </cell>
          <cell r="AH114">
            <v>196850</v>
          </cell>
          <cell r="AI114">
            <v>196850</v>
          </cell>
          <cell r="AJ114">
            <v>196850</v>
          </cell>
          <cell r="AK114">
            <v>196850</v>
          </cell>
          <cell r="AL114">
            <v>196850</v>
          </cell>
          <cell r="AM114">
            <v>196850</v>
          </cell>
          <cell r="AN114">
            <v>196850</v>
          </cell>
          <cell r="AO114">
            <v>196850</v>
          </cell>
          <cell r="AP114">
            <v>196850</v>
          </cell>
          <cell r="AQ114">
            <v>196850</v>
          </cell>
          <cell r="AR114">
            <v>196850</v>
          </cell>
          <cell r="AS114">
            <v>196850</v>
          </cell>
          <cell r="AT114">
            <v>196850</v>
          </cell>
          <cell r="AU114">
            <v>196850</v>
          </cell>
          <cell r="AV114">
            <v>196850</v>
          </cell>
          <cell r="AW114">
            <v>196850</v>
          </cell>
          <cell r="AX114">
            <v>196850</v>
          </cell>
          <cell r="AY114">
            <v>196850</v>
          </cell>
          <cell r="AZ114">
            <v>196850</v>
          </cell>
          <cell r="BA114">
            <v>196850</v>
          </cell>
        </row>
        <row r="115">
          <cell r="A115" t="str">
            <v>Haiti</v>
          </cell>
          <cell r="B115" t="str">
            <v>HTI</v>
          </cell>
          <cell r="D115">
            <v>27560</v>
          </cell>
          <cell r="E115">
            <v>27560</v>
          </cell>
          <cell r="F115">
            <v>27560</v>
          </cell>
          <cell r="G115">
            <v>27560</v>
          </cell>
          <cell r="H115">
            <v>27560</v>
          </cell>
          <cell r="I115">
            <v>27560</v>
          </cell>
          <cell r="J115">
            <v>27560</v>
          </cell>
          <cell r="K115">
            <v>27560</v>
          </cell>
          <cell r="L115">
            <v>27560</v>
          </cell>
          <cell r="M115">
            <v>27560</v>
          </cell>
          <cell r="N115">
            <v>27560</v>
          </cell>
          <cell r="O115">
            <v>27560</v>
          </cell>
          <cell r="P115">
            <v>27560</v>
          </cell>
          <cell r="Q115">
            <v>27560</v>
          </cell>
          <cell r="R115">
            <v>27560</v>
          </cell>
          <cell r="S115">
            <v>27560</v>
          </cell>
          <cell r="T115">
            <v>27560</v>
          </cell>
          <cell r="U115">
            <v>27560</v>
          </cell>
          <cell r="V115">
            <v>27560</v>
          </cell>
          <cell r="W115">
            <v>27560</v>
          </cell>
          <cell r="X115">
            <v>27560</v>
          </cell>
          <cell r="Y115">
            <v>27560</v>
          </cell>
          <cell r="Z115">
            <v>27560</v>
          </cell>
          <cell r="AA115">
            <v>27560</v>
          </cell>
          <cell r="AB115">
            <v>27560</v>
          </cell>
          <cell r="AC115">
            <v>27560</v>
          </cell>
          <cell r="AD115">
            <v>27560</v>
          </cell>
          <cell r="AE115">
            <v>27560</v>
          </cell>
          <cell r="AF115">
            <v>27560</v>
          </cell>
          <cell r="AG115">
            <v>27560</v>
          </cell>
          <cell r="AH115">
            <v>27560</v>
          </cell>
          <cell r="AI115">
            <v>27560</v>
          </cell>
          <cell r="AJ115">
            <v>27560</v>
          </cell>
          <cell r="AK115">
            <v>27560</v>
          </cell>
          <cell r="AL115">
            <v>27560</v>
          </cell>
          <cell r="AM115">
            <v>27560</v>
          </cell>
          <cell r="AN115">
            <v>27560</v>
          </cell>
          <cell r="AO115">
            <v>27560</v>
          </cell>
          <cell r="AP115">
            <v>27560</v>
          </cell>
          <cell r="AQ115">
            <v>27560</v>
          </cell>
          <cell r="AR115">
            <v>27560</v>
          </cell>
          <cell r="AS115">
            <v>27560</v>
          </cell>
          <cell r="AT115">
            <v>27560</v>
          </cell>
          <cell r="AU115">
            <v>27560</v>
          </cell>
          <cell r="AV115">
            <v>27560</v>
          </cell>
          <cell r="AW115">
            <v>27560</v>
          </cell>
          <cell r="AX115">
            <v>27560</v>
          </cell>
          <cell r="AY115">
            <v>27560</v>
          </cell>
          <cell r="AZ115">
            <v>27560</v>
          </cell>
          <cell r="BA115">
            <v>27560</v>
          </cell>
        </row>
        <row r="116">
          <cell r="A116" t="str">
            <v>Honduras</v>
          </cell>
          <cell r="B116" t="str">
            <v>HND</v>
          </cell>
          <cell r="D116">
            <v>111890</v>
          </cell>
          <cell r="E116">
            <v>111890</v>
          </cell>
          <cell r="F116">
            <v>111890</v>
          </cell>
          <cell r="G116">
            <v>111890</v>
          </cell>
          <cell r="H116">
            <v>111890</v>
          </cell>
          <cell r="I116">
            <v>111890</v>
          </cell>
          <cell r="J116">
            <v>111890</v>
          </cell>
          <cell r="K116">
            <v>111890</v>
          </cell>
          <cell r="L116">
            <v>111890</v>
          </cell>
          <cell r="M116">
            <v>111890</v>
          </cell>
          <cell r="N116">
            <v>111890</v>
          </cell>
          <cell r="O116">
            <v>111890</v>
          </cell>
          <cell r="P116">
            <v>111890</v>
          </cell>
          <cell r="Q116">
            <v>111890</v>
          </cell>
          <cell r="R116">
            <v>111890</v>
          </cell>
          <cell r="S116">
            <v>111890</v>
          </cell>
          <cell r="T116">
            <v>111890</v>
          </cell>
          <cell r="U116">
            <v>111890</v>
          </cell>
          <cell r="V116">
            <v>111890</v>
          </cell>
          <cell r="W116">
            <v>111890</v>
          </cell>
          <cell r="X116">
            <v>111890</v>
          </cell>
          <cell r="Y116">
            <v>111890</v>
          </cell>
          <cell r="Z116">
            <v>111890</v>
          </cell>
          <cell r="AA116">
            <v>111890</v>
          </cell>
          <cell r="AB116">
            <v>111890</v>
          </cell>
          <cell r="AC116">
            <v>111890</v>
          </cell>
          <cell r="AD116">
            <v>111890</v>
          </cell>
          <cell r="AE116">
            <v>111890</v>
          </cell>
          <cell r="AF116">
            <v>111890</v>
          </cell>
          <cell r="AG116">
            <v>111890</v>
          </cell>
          <cell r="AH116">
            <v>111890</v>
          </cell>
          <cell r="AI116">
            <v>111890</v>
          </cell>
          <cell r="AJ116">
            <v>111890</v>
          </cell>
          <cell r="AK116">
            <v>111890</v>
          </cell>
          <cell r="AL116">
            <v>111890</v>
          </cell>
          <cell r="AM116">
            <v>111890</v>
          </cell>
          <cell r="AN116">
            <v>111890</v>
          </cell>
          <cell r="AO116">
            <v>111890</v>
          </cell>
          <cell r="AP116">
            <v>111890</v>
          </cell>
          <cell r="AQ116">
            <v>111890</v>
          </cell>
          <cell r="AR116">
            <v>111890</v>
          </cell>
          <cell r="AS116">
            <v>111890</v>
          </cell>
          <cell r="AT116">
            <v>111890</v>
          </cell>
          <cell r="AU116">
            <v>111890</v>
          </cell>
          <cell r="AV116">
            <v>111890</v>
          </cell>
          <cell r="AW116">
            <v>111890</v>
          </cell>
          <cell r="AX116">
            <v>111890</v>
          </cell>
          <cell r="AY116">
            <v>111890</v>
          </cell>
          <cell r="AZ116">
            <v>111890</v>
          </cell>
          <cell r="BA116">
            <v>111890</v>
          </cell>
        </row>
        <row r="117">
          <cell r="A117" t="str">
            <v>Hong Kong SAR</v>
          </cell>
          <cell r="B117" t="str">
            <v>HKG</v>
          </cell>
          <cell r="D117">
            <v>1042</v>
          </cell>
          <cell r="E117">
            <v>1042</v>
          </cell>
          <cell r="F117">
            <v>1042</v>
          </cell>
          <cell r="G117">
            <v>1042</v>
          </cell>
          <cell r="H117">
            <v>1042</v>
          </cell>
          <cell r="I117">
            <v>1042</v>
          </cell>
          <cell r="J117">
            <v>1042</v>
          </cell>
          <cell r="K117">
            <v>1042</v>
          </cell>
          <cell r="L117">
            <v>1042</v>
          </cell>
          <cell r="M117">
            <v>1042</v>
          </cell>
          <cell r="N117">
            <v>1042</v>
          </cell>
          <cell r="O117">
            <v>1042</v>
          </cell>
          <cell r="P117">
            <v>1042</v>
          </cell>
          <cell r="Q117">
            <v>1042</v>
          </cell>
          <cell r="R117">
            <v>1042</v>
          </cell>
          <cell r="S117">
            <v>1042</v>
          </cell>
          <cell r="T117">
            <v>1042</v>
          </cell>
          <cell r="U117">
            <v>1042</v>
          </cell>
          <cell r="V117">
            <v>1042</v>
          </cell>
          <cell r="W117">
            <v>1042</v>
          </cell>
          <cell r="X117">
            <v>1042</v>
          </cell>
          <cell r="Y117">
            <v>1042</v>
          </cell>
          <cell r="Z117">
            <v>1042</v>
          </cell>
          <cell r="AA117">
            <v>1042</v>
          </cell>
          <cell r="AB117">
            <v>1042</v>
          </cell>
          <cell r="AC117">
            <v>1042</v>
          </cell>
          <cell r="AD117">
            <v>1042</v>
          </cell>
          <cell r="AE117">
            <v>1042</v>
          </cell>
          <cell r="AF117">
            <v>1042</v>
          </cell>
          <cell r="AG117">
            <v>1042</v>
          </cell>
          <cell r="AH117">
            <v>1042</v>
          </cell>
          <cell r="AI117">
            <v>1042</v>
          </cell>
          <cell r="AJ117">
            <v>1042</v>
          </cell>
          <cell r="AK117">
            <v>1042</v>
          </cell>
          <cell r="AL117">
            <v>1042</v>
          </cell>
          <cell r="AM117">
            <v>1042</v>
          </cell>
          <cell r="AN117">
            <v>1042</v>
          </cell>
          <cell r="AO117">
            <v>1042</v>
          </cell>
          <cell r="AP117">
            <v>1042</v>
          </cell>
          <cell r="AQ117">
            <v>1042</v>
          </cell>
          <cell r="AR117">
            <v>1042</v>
          </cell>
          <cell r="AS117">
            <v>1042</v>
          </cell>
          <cell r="AT117">
            <v>1042</v>
          </cell>
          <cell r="AU117">
            <v>1042</v>
          </cell>
          <cell r="AV117">
            <v>1042</v>
          </cell>
          <cell r="AW117">
            <v>1042</v>
          </cell>
          <cell r="AX117">
            <v>1042</v>
          </cell>
          <cell r="AY117">
            <v>1042</v>
          </cell>
          <cell r="AZ117">
            <v>1042</v>
          </cell>
          <cell r="BA117">
            <v>1042</v>
          </cell>
        </row>
        <row r="118">
          <cell r="A118" t="str">
            <v>Hungary</v>
          </cell>
          <cell r="B118" t="str">
            <v>HUN</v>
          </cell>
          <cell r="D118">
            <v>90040</v>
          </cell>
          <cell r="E118">
            <v>90020</v>
          </cell>
          <cell r="F118">
            <v>90030</v>
          </cell>
          <cell r="G118">
            <v>90030</v>
          </cell>
          <cell r="H118">
            <v>90020</v>
          </cell>
          <cell r="I118">
            <v>90010</v>
          </cell>
          <cell r="J118">
            <v>90000</v>
          </cell>
          <cell r="K118">
            <v>89990</v>
          </cell>
          <cell r="L118">
            <v>89990</v>
          </cell>
          <cell r="M118">
            <v>89980</v>
          </cell>
          <cell r="N118">
            <v>89970</v>
          </cell>
          <cell r="O118">
            <v>89970</v>
          </cell>
          <cell r="P118">
            <v>89970</v>
          </cell>
          <cell r="Q118">
            <v>89970</v>
          </cell>
          <cell r="R118">
            <v>89970</v>
          </cell>
          <cell r="S118">
            <v>89950</v>
          </cell>
          <cell r="T118">
            <v>89960</v>
          </cell>
          <cell r="U118">
            <v>89970</v>
          </cell>
          <cell r="V118">
            <v>89920</v>
          </cell>
          <cell r="W118">
            <v>89910</v>
          </cell>
          <cell r="X118">
            <v>89900</v>
          </cell>
          <cell r="Y118">
            <v>89890</v>
          </cell>
          <cell r="Z118">
            <v>89880</v>
          </cell>
          <cell r="AA118">
            <v>89880</v>
          </cell>
          <cell r="AB118">
            <v>89880</v>
          </cell>
          <cell r="AC118">
            <v>89880</v>
          </cell>
          <cell r="AD118">
            <v>89880</v>
          </cell>
          <cell r="AE118">
            <v>89870</v>
          </cell>
          <cell r="AF118">
            <v>89870</v>
          </cell>
          <cell r="AG118">
            <v>89870</v>
          </cell>
          <cell r="AH118">
            <v>89870</v>
          </cell>
          <cell r="AI118">
            <v>89870</v>
          </cell>
          <cell r="AJ118">
            <v>89860</v>
          </cell>
          <cell r="AK118">
            <v>89860</v>
          </cell>
          <cell r="AL118">
            <v>89860</v>
          </cell>
          <cell r="AM118">
            <v>89860</v>
          </cell>
          <cell r="AN118">
            <v>89800</v>
          </cell>
          <cell r="AO118">
            <v>89800</v>
          </cell>
          <cell r="AP118">
            <v>89800</v>
          </cell>
          <cell r="AQ118">
            <v>89620</v>
          </cell>
          <cell r="AR118">
            <v>89620</v>
          </cell>
          <cell r="AS118">
            <v>89620</v>
          </cell>
          <cell r="AT118">
            <v>89620</v>
          </cell>
          <cell r="AU118">
            <v>89620</v>
          </cell>
          <cell r="AV118">
            <v>89610</v>
          </cell>
          <cell r="AW118">
            <v>89610</v>
          </cell>
          <cell r="AX118">
            <v>89610</v>
          </cell>
          <cell r="AY118">
            <v>89610</v>
          </cell>
          <cell r="AZ118">
            <v>90530</v>
          </cell>
          <cell r="BA118">
            <v>90530</v>
          </cell>
        </row>
        <row r="119">
          <cell r="A119" t="str">
            <v>Iceland</v>
          </cell>
          <cell r="B119" t="str">
            <v>ISL</v>
          </cell>
          <cell r="D119">
            <v>100250</v>
          </cell>
          <cell r="E119">
            <v>100250</v>
          </cell>
          <cell r="F119">
            <v>100250</v>
          </cell>
          <cell r="G119">
            <v>100250</v>
          </cell>
          <cell r="H119">
            <v>100250</v>
          </cell>
          <cell r="I119">
            <v>100250</v>
          </cell>
          <cell r="J119">
            <v>100250</v>
          </cell>
          <cell r="K119">
            <v>100250</v>
          </cell>
          <cell r="L119">
            <v>100250</v>
          </cell>
          <cell r="M119">
            <v>100250</v>
          </cell>
          <cell r="N119">
            <v>100250</v>
          </cell>
          <cell r="O119">
            <v>100250</v>
          </cell>
          <cell r="P119">
            <v>100250</v>
          </cell>
          <cell r="Q119">
            <v>100250</v>
          </cell>
          <cell r="R119">
            <v>100250</v>
          </cell>
          <cell r="S119">
            <v>100250</v>
          </cell>
          <cell r="T119">
            <v>100250</v>
          </cell>
          <cell r="U119">
            <v>100250</v>
          </cell>
          <cell r="V119">
            <v>100250</v>
          </cell>
          <cell r="W119">
            <v>100250</v>
          </cell>
          <cell r="X119">
            <v>100250</v>
          </cell>
          <cell r="Y119">
            <v>100250</v>
          </cell>
          <cell r="Z119">
            <v>100250</v>
          </cell>
          <cell r="AA119">
            <v>100250</v>
          </cell>
          <cell r="AB119">
            <v>100250</v>
          </cell>
          <cell r="AC119">
            <v>100250</v>
          </cell>
          <cell r="AD119">
            <v>100250</v>
          </cell>
          <cell r="AE119">
            <v>100250</v>
          </cell>
          <cell r="AF119">
            <v>100250</v>
          </cell>
          <cell r="AG119">
            <v>100250</v>
          </cell>
          <cell r="AH119">
            <v>100250</v>
          </cell>
          <cell r="AI119">
            <v>100250</v>
          </cell>
          <cell r="AJ119">
            <v>100250</v>
          </cell>
          <cell r="AK119">
            <v>100250</v>
          </cell>
          <cell r="AL119">
            <v>100250</v>
          </cell>
          <cell r="AM119">
            <v>100250</v>
          </cell>
          <cell r="AN119">
            <v>100250</v>
          </cell>
          <cell r="AO119">
            <v>100250</v>
          </cell>
          <cell r="AP119">
            <v>100250</v>
          </cell>
          <cell r="AQ119">
            <v>100250</v>
          </cell>
          <cell r="AR119">
            <v>100250</v>
          </cell>
          <cell r="AS119">
            <v>100250</v>
          </cell>
          <cell r="AT119">
            <v>100250</v>
          </cell>
          <cell r="AU119">
            <v>100250</v>
          </cell>
          <cell r="AV119">
            <v>100250</v>
          </cell>
          <cell r="AW119">
            <v>100250</v>
          </cell>
          <cell r="AX119">
            <v>100250</v>
          </cell>
          <cell r="AY119">
            <v>100250</v>
          </cell>
          <cell r="AZ119">
            <v>100250</v>
          </cell>
          <cell r="BA119">
            <v>100250</v>
          </cell>
        </row>
        <row r="120">
          <cell r="A120" t="str">
            <v>India</v>
          </cell>
          <cell r="B120" t="str">
            <v>IND</v>
          </cell>
          <cell r="D120">
            <v>2973190</v>
          </cell>
          <cell r="E120">
            <v>2973190</v>
          </cell>
          <cell r="F120">
            <v>2973190</v>
          </cell>
          <cell r="G120">
            <v>2973190</v>
          </cell>
          <cell r="H120">
            <v>2973190</v>
          </cell>
          <cell r="I120">
            <v>2973190</v>
          </cell>
          <cell r="J120">
            <v>2973190</v>
          </cell>
          <cell r="K120">
            <v>2973190</v>
          </cell>
          <cell r="L120">
            <v>2973190</v>
          </cell>
          <cell r="M120">
            <v>2973190</v>
          </cell>
          <cell r="N120">
            <v>2973190</v>
          </cell>
          <cell r="O120">
            <v>2973190</v>
          </cell>
          <cell r="P120">
            <v>2973190</v>
          </cell>
          <cell r="Q120">
            <v>2973190</v>
          </cell>
          <cell r="R120">
            <v>2973190</v>
          </cell>
          <cell r="S120">
            <v>2973190</v>
          </cell>
          <cell r="T120">
            <v>2973190</v>
          </cell>
          <cell r="U120">
            <v>2973190</v>
          </cell>
          <cell r="V120">
            <v>2973190</v>
          </cell>
          <cell r="W120">
            <v>2973190</v>
          </cell>
          <cell r="X120">
            <v>2973190</v>
          </cell>
          <cell r="Y120">
            <v>2973190</v>
          </cell>
          <cell r="Z120">
            <v>2973190</v>
          </cell>
          <cell r="AA120">
            <v>2973190</v>
          </cell>
          <cell r="AB120">
            <v>2973190</v>
          </cell>
          <cell r="AC120">
            <v>2973190</v>
          </cell>
          <cell r="AD120">
            <v>2973190</v>
          </cell>
          <cell r="AE120">
            <v>2973190</v>
          </cell>
          <cell r="AF120">
            <v>2973190</v>
          </cell>
          <cell r="AG120">
            <v>2973190</v>
          </cell>
          <cell r="AH120">
            <v>2973190</v>
          </cell>
          <cell r="AI120">
            <v>2973190</v>
          </cell>
          <cell r="AJ120">
            <v>2973190</v>
          </cell>
          <cell r="AK120">
            <v>2973190</v>
          </cell>
          <cell r="AL120">
            <v>2973190</v>
          </cell>
          <cell r="AM120">
            <v>2973190</v>
          </cell>
          <cell r="AN120">
            <v>2973190</v>
          </cell>
          <cell r="AO120">
            <v>2973190</v>
          </cell>
          <cell r="AP120">
            <v>2973190</v>
          </cell>
          <cell r="AQ120">
            <v>2973190</v>
          </cell>
          <cell r="AR120">
            <v>2973190</v>
          </cell>
          <cell r="AS120">
            <v>2973190</v>
          </cell>
          <cell r="AT120">
            <v>2973190</v>
          </cell>
          <cell r="AU120">
            <v>2973190</v>
          </cell>
          <cell r="AV120">
            <v>2973190</v>
          </cell>
          <cell r="AW120">
            <v>2973190</v>
          </cell>
          <cell r="AX120">
            <v>2973190</v>
          </cell>
          <cell r="AY120">
            <v>2973190</v>
          </cell>
          <cell r="AZ120">
            <v>2973190</v>
          </cell>
          <cell r="BA120">
            <v>2973190</v>
          </cell>
        </row>
        <row r="121">
          <cell r="A121" t="str">
            <v>Indonesia</v>
          </cell>
          <cell r="B121" t="str">
            <v>IDN</v>
          </cell>
          <cell r="D121">
            <v>1811570</v>
          </cell>
          <cell r="E121">
            <v>1811570</v>
          </cell>
          <cell r="F121">
            <v>1811570</v>
          </cell>
          <cell r="G121">
            <v>1811570</v>
          </cell>
          <cell r="H121">
            <v>1811570</v>
          </cell>
          <cell r="I121">
            <v>1811570</v>
          </cell>
          <cell r="J121">
            <v>1811570</v>
          </cell>
          <cell r="K121">
            <v>1811570</v>
          </cell>
          <cell r="L121">
            <v>1811570</v>
          </cell>
          <cell r="M121">
            <v>1811570</v>
          </cell>
          <cell r="N121">
            <v>1811570</v>
          </cell>
          <cell r="O121">
            <v>1811570</v>
          </cell>
          <cell r="P121">
            <v>1811570</v>
          </cell>
          <cell r="Q121">
            <v>1811570</v>
          </cell>
          <cell r="R121">
            <v>1811570</v>
          </cell>
          <cell r="S121">
            <v>1811570</v>
          </cell>
          <cell r="T121">
            <v>1811570</v>
          </cell>
          <cell r="U121">
            <v>1811570</v>
          </cell>
          <cell r="V121">
            <v>1811570</v>
          </cell>
          <cell r="W121">
            <v>1811570</v>
          </cell>
          <cell r="X121">
            <v>1811570</v>
          </cell>
          <cell r="Y121">
            <v>1811570</v>
          </cell>
          <cell r="Z121">
            <v>1811570</v>
          </cell>
          <cell r="AA121">
            <v>1811570</v>
          </cell>
          <cell r="AB121">
            <v>1811570</v>
          </cell>
          <cell r="AC121">
            <v>1811570</v>
          </cell>
          <cell r="AD121">
            <v>1811570</v>
          </cell>
          <cell r="AE121">
            <v>1811570</v>
          </cell>
          <cell r="AF121">
            <v>1811570</v>
          </cell>
          <cell r="AG121">
            <v>1811570</v>
          </cell>
          <cell r="AH121">
            <v>1811570</v>
          </cell>
          <cell r="AI121">
            <v>1811570</v>
          </cell>
          <cell r="AJ121">
            <v>1811570</v>
          </cell>
          <cell r="AK121">
            <v>1811570</v>
          </cell>
          <cell r="AL121">
            <v>1811570</v>
          </cell>
          <cell r="AM121">
            <v>1811570</v>
          </cell>
          <cell r="AN121">
            <v>1811570</v>
          </cell>
          <cell r="AO121">
            <v>1811570</v>
          </cell>
          <cell r="AP121">
            <v>1811570</v>
          </cell>
          <cell r="AQ121">
            <v>1811570</v>
          </cell>
          <cell r="AR121">
            <v>1811570</v>
          </cell>
          <cell r="AS121">
            <v>1811570</v>
          </cell>
          <cell r="AT121">
            <v>1811570</v>
          </cell>
          <cell r="AU121">
            <v>1811570</v>
          </cell>
          <cell r="AV121">
            <v>1811570</v>
          </cell>
          <cell r="AW121">
            <v>1811570</v>
          </cell>
          <cell r="AX121">
            <v>1811570</v>
          </cell>
          <cell r="AY121">
            <v>1811570</v>
          </cell>
          <cell r="AZ121">
            <v>1811570</v>
          </cell>
          <cell r="BA121">
            <v>1811570</v>
          </cell>
        </row>
        <row r="122">
          <cell r="A122" t="str">
            <v>Iran</v>
          </cell>
          <cell r="B122" t="str">
            <v>IRN</v>
          </cell>
          <cell r="D122">
            <v>1628550</v>
          </cell>
          <cell r="E122">
            <v>1628550</v>
          </cell>
          <cell r="F122">
            <v>1628550</v>
          </cell>
          <cell r="G122">
            <v>1628550</v>
          </cell>
          <cell r="H122">
            <v>1628550</v>
          </cell>
          <cell r="I122">
            <v>1628550</v>
          </cell>
          <cell r="J122">
            <v>1628550</v>
          </cell>
          <cell r="K122">
            <v>1628550</v>
          </cell>
          <cell r="L122">
            <v>1628550</v>
          </cell>
          <cell r="M122">
            <v>1628550</v>
          </cell>
          <cell r="N122">
            <v>1628550</v>
          </cell>
          <cell r="O122">
            <v>1628550</v>
          </cell>
          <cell r="P122">
            <v>1628550</v>
          </cell>
          <cell r="Q122">
            <v>1628550</v>
          </cell>
          <cell r="R122">
            <v>1628550</v>
          </cell>
          <cell r="S122">
            <v>1628550</v>
          </cell>
          <cell r="T122">
            <v>1628550</v>
          </cell>
          <cell r="U122">
            <v>1628550</v>
          </cell>
          <cell r="V122">
            <v>1628550</v>
          </cell>
          <cell r="W122">
            <v>1628550</v>
          </cell>
          <cell r="X122">
            <v>1628550</v>
          </cell>
          <cell r="Y122">
            <v>1628550</v>
          </cell>
          <cell r="Z122">
            <v>1628550</v>
          </cell>
          <cell r="AA122">
            <v>1628550</v>
          </cell>
          <cell r="AB122">
            <v>1628550</v>
          </cell>
          <cell r="AC122">
            <v>1628550</v>
          </cell>
          <cell r="AD122">
            <v>1628550</v>
          </cell>
          <cell r="AE122">
            <v>1628550</v>
          </cell>
          <cell r="AF122">
            <v>1628550</v>
          </cell>
          <cell r="AG122">
            <v>1628550</v>
          </cell>
          <cell r="AH122">
            <v>1628550</v>
          </cell>
          <cell r="AI122">
            <v>1628550</v>
          </cell>
          <cell r="AJ122">
            <v>1628550</v>
          </cell>
          <cell r="AK122">
            <v>1628550</v>
          </cell>
          <cell r="AL122">
            <v>1628550</v>
          </cell>
          <cell r="AM122">
            <v>1628550</v>
          </cell>
          <cell r="AN122">
            <v>1628550</v>
          </cell>
          <cell r="AO122">
            <v>1628550</v>
          </cell>
          <cell r="AP122">
            <v>1628550</v>
          </cell>
          <cell r="AQ122">
            <v>1628550</v>
          </cell>
          <cell r="AR122">
            <v>1628550</v>
          </cell>
          <cell r="AS122">
            <v>1628550</v>
          </cell>
          <cell r="AT122">
            <v>1628550</v>
          </cell>
          <cell r="AU122">
            <v>1628550</v>
          </cell>
          <cell r="AV122">
            <v>1628550</v>
          </cell>
          <cell r="AW122">
            <v>1628550</v>
          </cell>
          <cell r="AX122">
            <v>1628550</v>
          </cell>
          <cell r="AY122">
            <v>1628550</v>
          </cell>
          <cell r="AZ122">
            <v>1628550</v>
          </cell>
          <cell r="BA122">
            <v>1628550</v>
          </cell>
        </row>
        <row r="123">
          <cell r="A123" t="str">
            <v>Iraq</v>
          </cell>
          <cell r="B123" t="str">
            <v>IRQ</v>
          </cell>
          <cell r="D123">
            <v>437370</v>
          </cell>
          <cell r="E123">
            <v>437370</v>
          </cell>
          <cell r="F123">
            <v>437370</v>
          </cell>
          <cell r="G123">
            <v>437370</v>
          </cell>
          <cell r="H123">
            <v>437370</v>
          </cell>
          <cell r="I123">
            <v>437370</v>
          </cell>
          <cell r="J123">
            <v>437370</v>
          </cell>
          <cell r="K123">
            <v>437370</v>
          </cell>
          <cell r="L123">
            <v>437370</v>
          </cell>
          <cell r="M123">
            <v>437370</v>
          </cell>
          <cell r="N123">
            <v>437370</v>
          </cell>
          <cell r="O123">
            <v>437370</v>
          </cell>
          <cell r="P123">
            <v>437370</v>
          </cell>
          <cell r="Q123">
            <v>437370</v>
          </cell>
          <cell r="R123">
            <v>437370</v>
          </cell>
          <cell r="S123">
            <v>437370</v>
          </cell>
          <cell r="T123">
            <v>437370</v>
          </cell>
          <cell r="U123">
            <v>437370</v>
          </cell>
          <cell r="V123">
            <v>437370</v>
          </cell>
          <cell r="W123">
            <v>437370</v>
          </cell>
          <cell r="X123">
            <v>437370</v>
          </cell>
          <cell r="Y123">
            <v>437370</v>
          </cell>
          <cell r="Z123">
            <v>437370</v>
          </cell>
          <cell r="AA123">
            <v>437370</v>
          </cell>
          <cell r="AB123">
            <v>437370</v>
          </cell>
          <cell r="AC123">
            <v>437370</v>
          </cell>
          <cell r="AD123">
            <v>437370</v>
          </cell>
          <cell r="AE123">
            <v>437370</v>
          </cell>
          <cell r="AF123">
            <v>437370</v>
          </cell>
          <cell r="AG123">
            <v>437370</v>
          </cell>
          <cell r="AH123">
            <v>437370</v>
          </cell>
          <cell r="AI123">
            <v>437370</v>
          </cell>
          <cell r="AJ123">
            <v>437370</v>
          </cell>
          <cell r="AK123">
            <v>437370</v>
          </cell>
          <cell r="AL123">
            <v>437370</v>
          </cell>
          <cell r="AM123">
            <v>437370</v>
          </cell>
          <cell r="AN123">
            <v>437370</v>
          </cell>
          <cell r="AO123">
            <v>437370</v>
          </cell>
          <cell r="AP123">
            <v>437370</v>
          </cell>
          <cell r="AQ123">
            <v>437370</v>
          </cell>
          <cell r="AR123">
            <v>437370</v>
          </cell>
          <cell r="AS123">
            <v>437370</v>
          </cell>
          <cell r="AT123">
            <v>437370</v>
          </cell>
          <cell r="AU123">
            <v>437370</v>
          </cell>
          <cell r="AV123">
            <v>437370</v>
          </cell>
          <cell r="AW123">
            <v>437370</v>
          </cell>
          <cell r="AX123">
            <v>437370</v>
          </cell>
          <cell r="AY123">
            <v>437370</v>
          </cell>
          <cell r="AZ123">
            <v>434320</v>
          </cell>
          <cell r="BA123">
            <v>434320</v>
          </cell>
        </row>
        <row r="124">
          <cell r="A124" t="str">
            <v>Ireland</v>
          </cell>
          <cell r="B124" t="str">
            <v>IRL</v>
          </cell>
          <cell r="D124">
            <v>68890</v>
          </cell>
          <cell r="E124">
            <v>68890</v>
          </cell>
          <cell r="F124">
            <v>68890</v>
          </cell>
          <cell r="G124">
            <v>68890</v>
          </cell>
          <cell r="H124">
            <v>68890</v>
          </cell>
          <cell r="I124">
            <v>68890</v>
          </cell>
          <cell r="J124">
            <v>68890</v>
          </cell>
          <cell r="K124">
            <v>68890</v>
          </cell>
          <cell r="L124">
            <v>68890</v>
          </cell>
          <cell r="M124">
            <v>68890</v>
          </cell>
          <cell r="N124">
            <v>68890</v>
          </cell>
          <cell r="O124">
            <v>68890</v>
          </cell>
          <cell r="P124">
            <v>68890</v>
          </cell>
          <cell r="Q124">
            <v>68890</v>
          </cell>
          <cell r="R124">
            <v>68890</v>
          </cell>
          <cell r="S124">
            <v>68890</v>
          </cell>
          <cell r="T124">
            <v>68890</v>
          </cell>
          <cell r="U124">
            <v>68890</v>
          </cell>
          <cell r="V124">
            <v>68890</v>
          </cell>
          <cell r="W124">
            <v>68890</v>
          </cell>
          <cell r="X124">
            <v>68890</v>
          </cell>
          <cell r="Y124">
            <v>68890</v>
          </cell>
          <cell r="Z124">
            <v>68890</v>
          </cell>
          <cell r="AA124">
            <v>68890</v>
          </cell>
          <cell r="AB124">
            <v>68890</v>
          </cell>
          <cell r="AC124">
            <v>68890</v>
          </cell>
          <cell r="AD124">
            <v>68890</v>
          </cell>
          <cell r="AE124">
            <v>68890</v>
          </cell>
          <cell r="AF124">
            <v>68890</v>
          </cell>
          <cell r="AG124">
            <v>68890</v>
          </cell>
          <cell r="AH124">
            <v>68890</v>
          </cell>
          <cell r="AI124">
            <v>68890</v>
          </cell>
          <cell r="AJ124">
            <v>68890</v>
          </cell>
          <cell r="AK124">
            <v>68890</v>
          </cell>
          <cell r="AL124">
            <v>68890</v>
          </cell>
          <cell r="AM124">
            <v>68890</v>
          </cell>
          <cell r="AN124">
            <v>68890</v>
          </cell>
          <cell r="AO124">
            <v>68890</v>
          </cell>
          <cell r="AP124">
            <v>68890</v>
          </cell>
          <cell r="AQ124">
            <v>68890</v>
          </cell>
          <cell r="AR124">
            <v>68890</v>
          </cell>
          <cell r="AS124">
            <v>68890</v>
          </cell>
          <cell r="AT124">
            <v>68890</v>
          </cell>
          <cell r="AU124">
            <v>68890</v>
          </cell>
          <cell r="AV124">
            <v>68890</v>
          </cell>
          <cell r="AW124">
            <v>68890</v>
          </cell>
          <cell r="AX124">
            <v>68890</v>
          </cell>
          <cell r="AY124">
            <v>68890</v>
          </cell>
          <cell r="AZ124">
            <v>68890</v>
          </cell>
          <cell r="BA124">
            <v>68890</v>
          </cell>
        </row>
        <row r="125">
          <cell r="A125" t="str">
            <v>Isle of Man</v>
          </cell>
          <cell r="B125" t="str">
            <v>IMN</v>
          </cell>
          <cell r="D125">
            <v>570</v>
          </cell>
          <cell r="E125">
            <v>570</v>
          </cell>
          <cell r="F125">
            <v>570</v>
          </cell>
          <cell r="G125">
            <v>570</v>
          </cell>
          <cell r="H125">
            <v>570</v>
          </cell>
          <cell r="I125">
            <v>570</v>
          </cell>
          <cell r="J125">
            <v>570</v>
          </cell>
          <cell r="K125">
            <v>570</v>
          </cell>
          <cell r="L125">
            <v>570</v>
          </cell>
          <cell r="M125">
            <v>570</v>
          </cell>
          <cell r="N125">
            <v>570</v>
          </cell>
          <cell r="O125">
            <v>570</v>
          </cell>
          <cell r="P125">
            <v>570</v>
          </cell>
          <cell r="Q125">
            <v>570</v>
          </cell>
          <cell r="R125">
            <v>570</v>
          </cell>
          <cell r="S125">
            <v>570</v>
          </cell>
          <cell r="T125">
            <v>570</v>
          </cell>
          <cell r="U125">
            <v>570</v>
          </cell>
          <cell r="V125">
            <v>570</v>
          </cell>
          <cell r="W125">
            <v>570</v>
          </cell>
          <cell r="X125">
            <v>570</v>
          </cell>
          <cell r="Y125">
            <v>570</v>
          </cell>
          <cell r="Z125">
            <v>570</v>
          </cell>
          <cell r="AA125">
            <v>570</v>
          </cell>
          <cell r="AB125">
            <v>570</v>
          </cell>
          <cell r="AC125">
            <v>570</v>
          </cell>
          <cell r="AD125">
            <v>570</v>
          </cell>
          <cell r="AE125">
            <v>570</v>
          </cell>
          <cell r="AF125">
            <v>570</v>
          </cell>
          <cell r="AG125">
            <v>570</v>
          </cell>
          <cell r="AH125">
            <v>570</v>
          </cell>
          <cell r="AI125">
            <v>570</v>
          </cell>
          <cell r="AJ125">
            <v>570</v>
          </cell>
          <cell r="AK125">
            <v>570</v>
          </cell>
          <cell r="AL125">
            <v>570</v>
          </cell>
          <cell r="AM125">
            <v>570</v>
          </cell>
          <cell r="AN125">
            <v>570</v>
          </cell>
          <cell r="AO125">
            <v>570</v>
          </cell>
          <cell r="AP125">
            <v>570</v>
          </cell>
          <cell r="AQ125">
            <v>570</v>
          </cell>
          <cell r="AR125">
            <v>570</v>
          </cell>
          <cell r="AS125">
            <v>570</v>
          </cell>
          <cell r="AT125">
            <v>570</v>
          </cell>
          <cell r="AU125">
            <v>570</v>
          </cell>
          <cell r="AV125">
            <v>570</v>
          </cell>
          <cell r="AW125">
            <v>570</v>
          </cell>
          <cell r="AX125">
            <v>570</v>
          </cell>
          <cell r="AY125">
            <v>570</v>
          </cell>
          <cell r="AZ125">
            <v>570</v>
          </cell>
          <cell r="BA125">
            <v>570</v>
          </cell>
        </row>
        <row r="126">
          <cell r="A126" t="str">
            <v>Israel</v>
          </cell>
          <cell r="B126" t="str">
            <v>ISR</v>
          </cell>
          <cell r="D126">
            <v>21640</v>
          </cell>
          <cell r="E126">
            <v>21640</v>
          </cell>
          <cell r="F126">
            <v>21640</v>
          </cell>
          <cell r="G126">
            <v>21640</v>
          </cell>
          <cell r="H126">
            <v>21640</v>
          </cell>
          <cell r="I126">
            <v>21640</v>
          </cell>
          <cell r="J126">
            <v>21640</v>
          </cell>
          <cell r="K126">
            <v>21640</v>
          </cell>
          <cell r="L126">
            <v>21640</v>
          </cell>
          <cell r="M126">
            <v>21640</v>
          </cell>
          <cell r="N126">
            <v>21640</v>
          </cell>
          <cell r="O126">
            <v>21640</v>
          </cell>
          <cell r="P126">
            <v>21640</v>
          </cell>
          <cell r="Q126">
            <v>21640</v>
          </cell>
          <cell r="R126">
            <v>21640</v>
          </cell>
          <cell r="S126">
            <v>21640</v>
          </cell>
          <cell r="T126">
            <v>21640</v>
          </cell>
          <cell r="U126">
            <v>21640</v>
          </cell>
          <cell r="V126">
            <v>21640</v>
          </cell>
          <cell r="W126">
            <v>21640</v>
          </cell>
          <cell r="X126">
            <v>21640</v>
          </cell>
          <cell r="Y126">
            <v>21640</v>
          </cell>
          <cell r="Z126">
            <v>21640</v>
          </cell>
          <cell r="AA126">
            <v>21640</v>
          </cell>
          <cell r="AB126">
            <v>21640</v>
          </cell>
          <cell r="AC126">
            <v>21640</v>
          </cell>
          <cell r="AD126">
            <v>21640</v>
          </cell>
          <cell r="AE126">
            <v>21640</v>
          </cell>
          <cell r="AF126">
            <v>21640</v>
          </cell>
          <cell r="AG126">
            <v>21640</v>
          </cell>
          <cell r="AH126">
            <v>21640</v>
          </cell>
          <cell r="AI126">
            <v>21640</v>
          </cell>
          <cell r="AJ126">
            <v>21640</v>
          </cell>
          <cell r="AK126">
            <v>21640</v>
          </cell>
          <cell r="AL126">
            <v>21640</v>
          </cell>
          <cell r="AM126">
            <v>21640</v>
          </cell>
          <cell r="AN126">
            <v>21640</v>
          </cell>
          <cell r="AO126">
            <v>21640</v>
          </cell>
          <cell r="AP126">
            <v>21640</v>
          </cell>
          <cell r="AQ126">
            <v>21640</v>
          </cell>
          <cell r="AR126">
            <v>21640</v>
          </cell>
          <cell r="AS126">
            <v>21640</v>
          </cell>
          <cell r="AT126">
            <v>21640</v>
          </cell>
          <cell r="AU126">
            <v>21640</v>
          </cell>
          <cell r="AV126">
            <v>21640</v>
          </cell>
          <cell r="AW126">
            <v>21640</v>
          </cell>
          <cell r="AX126">
            <v>21640</v>
          </cell>
          <cell r="AY126">
            <v>21640</v>
          </cell>
          <cell r="AZ126">
            <v>21640</v>
          </cell>
          <cell r="BA126">
            <v>21640</v>
          </cell>
        </row>
        <row r="127">
          <cell r="A127" t="str">
            <v>Italy</v>
          </cell>
          <cell r="B127" t="str">
            <v>ITA</v>
          </cell>
          <cell r="D127">
            <v>294110</v>
          </cell>
          <cell r="E127">
            <v>294110</v>
          </cell>
          <cell r="F127">
            <v>294110</v>
          </cell>
          <cell r="G127">
            <v>294110</v>
          </cell>
          <cell r="H127">
            <v>294110</v>
          </cell>
          <cell r="I127">
            <v>294110</v>
          </cell>
          <cell r="J127">
            <v>294110</v>
          </cell>
          <cell r="K127">
            <v>294110</v>
          </cell>
          <cell r="L127">
            <v>294110</v>
          </cell>
          <cell r="M127">
            <v>294110</v>
          </cell>
          <cell r="N127">
            <v>294110</v>
          </cell>
          <cell r="O127">
            <v>294110</v>
          </cell>
          <cell r="P127">
            <v>294110</v>
          </cell>
          <cell r="Q127">
            <v>294110</v>
          </cell>
          <cell r="R127">
            <v>294110</v>
          </cell>
          <cell r="S127">
            <v>294110</v>
          </cell>
          <cell r="T127">
            <v>294110</v>
          </cell>
          <cell r="U127">
            <v>294110</v>
          </cell>
          <cell r="V127">
            <v>294110</v>
          </cell>
          <cell r="W127">
            <v>294110</v>
          </cell>
          <cell r="X127">
            <v>294110</v>
          </cell>
          <cell r="Y127">
            <v>294110</v>
          </cell>
          <cell r="Z127">
            <v>294110</v>
          </cell>
          <cell r="AA127">
            <v>294110</v>
          </cell>
          <cell r="AB127">
            <v>294110</v>
          </cell>
          <cell r="AC127">
            <v>294110</v>
          </cell>
          <cell r="AD127">
            <v>294110</v>
          </cell>
          <cell r="AE127">
            <v>294110</v>
          </cell>
          <cell r="AF127">
            <v>294110</v>
          </cell>
          <cell r="AG127">
            <v>294110</v>
          </cell>
          <cell r="AH127">
            <v>294110</v>
          </cell>
          <cell r="AI127">
            <v>294110</v>
          </cell>
          <cell r="AJ127">
            <v>294110</v>
          </cell>
          <cell r="AK127">
            <v>294110</v>
          </cell>
          <cell r="AL127">
            <v>294110</v>
          </cell>
          <cell r="AM127">
            <v>294110</v>
          </cell>
          <cell r="AN127">
            <v>294110</v>
          </cell>
          <cell r="AO127">
            <v>294110</v>
          </cell>
          <cell r="AP127">
            <v>294110</v>
          </cell>
          <cell r="AQ127">
            <v>294110</v>
          </cell>
          <cell r="AR127">
            <v>294110</v>
          </cell>
          <cell r="AS127">
            <v>294110</v>
          </cell>
          <cell r="AT127">
            <v>294140</v>
          </cell>
          <cell r="AU127">
            <v>294140</v>
          </cell>
          <cell r="AV127">
            <v>294140</v>
          </cell>
          <cell r="AW127">
            <v>294140</v>
          </cell>
          <cell r="AX127">
            <v>294140</v>
          </cell>
          <cell r="AY127">
            <v>294140</v>
          </cell>
          <cell r="AZ127">
            <v>294140</v>
          </cell>
          <cell r="BA127">
            <v>294140</v>
          </cell>
        </row>
        <row r="128">
          <cell r="A128" t="str">
            <v>Jamaica</v>
          </cell>
          <cell r="B128" t="str">
            <v>JAM</v>
          </cell>
          <cell r="D128">
            <v>10830</v>
          </cell>
          <cell r="E128">
            <v>10830</v>
          </cell>
          <cell r="F128">
            <v>10830</v>
          </cell>
          <cell r="G128">
            <v>10830</v>
          </cell>
          <cell r="H128">
            <v>10830</v>
          </cell>
          <cell r="I128">
            <v>10830</v>
          </cell>
          <cell r="J128">
            <v>10830</v>
          </cell>
          <cell r="K128">
            <v>10830</v>
          </cell>
          <cell r="L128">
            <v>10830</v>
          </cell>
          <cell r="M128">
            <v>10830</v>
          </cell>
          <cell r="N128">
            <v>10830</v>
          </cell>
          <cell r="O128">
            <v>10830</v>
          </cell>
          <cell r="P128">
            <v>10830</v>
          </cell>
          <cell r="Q128">
            <v>10830</v>
          </cell>
          <cell r="R128">
            <v>10830</v>
          </cell>
          <cell r="S128">
            <v>10830</v>
          </cell>
          <cell r="T128">
            <v>10830</v>
          </cell>
          <cell r="U128">
            <v>10830</v>
          </cell>
          <cell r="V128">
            <v>10830</v>
          </cell>
          <cell r="W128">
            <v>10830</v>
          </cell>
          <cell r="X128">
            <v>10830</v>
          </cell>
          <cell r="Y128">
            <v>10830</v>
          </cell>
          <cell r="Z128">
            <v>10830</v>
          </cell>
          <cell r="AA128">
            <v>10830</v>
          </cell>
          <cell r="AB128">
            <v>10830</v>
          </cell>
          <cell r="AC128">
            <v>10830</v>
          </cell>
          <cell r="AD128">
            <v>10830</v>
          </cell>
          <cell r="AE128">
            <v>10830</v>
          </cell>
          <cell r="AF128">
            <v>10830</v>
          </cell>
          <cell r="AG128">
            <v>10830</v>
          </cell>
          <cell r="AH128">
            <v>10830</v>
          </cell>
          <cell r="AI128">
            <v>10830</v>
          </cell>
          <cell r="AJ128">
            <v>10830</v>
          </cell>
          <cell r="AK128">
            <v>10830</v>
          </cell>
          <cell r="AL128">
            <v>10830</v>
          </cell>
          <cell r="AM128">
            <v>10830</v>
          </cell>
          <cell r="AN128">
            <v>10830</v>
          </cell>
          <cell r="AO128">
            <v>10830</v>
          </cell>
          <cell r="AP128">
            <v>10830</v>
          </cell>
          <cell r="AQ128">
            <v>10830</v>
          </cell>
          <cell r="AR128">
            <v>10830</v>
          </cell>
          <cell r="AS128">
            <v>10830</v>
          </cell>
          <cell r="AT128">
            <v>10830</v>
          </cell>
          <cell r="AU128">
            <v>10830</v>
          </cell>
          <cell r="AV128">
            <v>10830</v>
          </cell>
          <cell r="AW128">
            <v>10830</v>
          </cell>
          <cell r="AX128">
            <v>10830</v>
          </cell>
          <cell r="AY128">
            <v>10830</v>
          </cell>
          <cell r="AZ128">
            <v>10830</v>
          </cell>
          <cell r="BA128">
            <v>10830</v>
          </cell>
        </row>
        <row r="129">
          <cell r="A129" t="str">
            <v>Japan</v>
          </cell>
          <cell r="B129" t="str">
            <v>JPN</v>
          </cell>
          <cell r="D129">
            <v>366700</v>
          </cell>
          <cell r="E129">
            <v>366700</v>
          </cell>
          <cell r="F129">
            <v>366700</v>
          </cell>
          <cell r="G129">
            <v>366700</v>
          </cell>
          <cell r="H129">
            <v>366700</v>
          </cell>
          <cell r="I129">
            <v>366700</v>
          </cell>
          <cell r="J129">
            <v>366700</v>
          </cell>
          <cell r="K129">
            <v>366700</v>
          </cell>
          <cell r="L129">
            <v>366700</v>
          </cell>
          <cell r="M129">
            <v>366700</v>
          </cell>
          <cell r="N129">
            <v>366700</v>
          </cell>
          <cell r="O129">
            <v>366600</v>
          </cell>
          <cell r="P129">
            <v>366600</v>
          </cell>
          <cell r="Q129">
            <v>366600</v>
          </cell>
          <cell r="R129">
            <v>366500</v>
          </cell>
          <cell r="S129">
            <v>366500</v>
          </cell>
          <cell r="T129">
            <v>366400</v>
          </cell>
          <cell r="U129">
            <v>366400</v>
          </cell>
          <cell r="V129">
            <v>366400</v>
          </cell>
          <cell r="W129">
            <v>366300</v>
          </cell>
          <cell r="X129">
            <v>366400</v>
          </cell>
          <cell r="Y129">
            <v>366200</v>
          </cell>
          <cell r="Z129">
            <v>366200</v>
          </cell>
          <cell r="AA129">
            <v>364700</v>
          </cell>
          <cell r="AB129">
            <v>364600</v>
          </cell>
          <cell r="AC129">
            <v>364700</v>
          </cell>
          <cell r="AD129">
            <v>364600</v>
          </cell>
          <cell r="AE129">
            <v>364600</v>
          </cell>
          <cell r="AF129">
            <v>364600</v>
          </cell>
          <cell r="AG129">
            <v>364600</v>
          </cell>
          <cell r="AH129">
            <v>364600</v>
          </cell>
          <cell r="AI129">
            <v>364600</v>
          </cell>
          <cell r="AJ129">
            <v>364600</v>
          </cell>
          <cell r="AK129">
            <v>364600</v>
          </cell>
          <cell r="AL129">
            <v>364600</v>
          </cell>
          <cell r="AM129">
            <v>364500</v>
          </cell>
          <cell r="AN129">
            <v>364500</v>
          </cell>
          <cell r="AO129">
            <v>364500</v>
          </cell>
          <cell r="AP129">
            <v>364500</v>
          </cell>
          <cell r="AQ129">
            <v>364500</v>
          </cell>
          <cell r="AR129">
            <v>364500</v>
          </cell>
          <cell r="AS129">
            <v>364500</v>
          </cell>
          <cell r="AT129">
            <v>364500</v>
          </cell>
          <cell r="AU129">
            <v>364500</v>
          </cell>
          <cell r="AV129">
            <v>364500</v>
          </cell>
          <cell r="AW129">
            <v>364500</v>
          </cell>
          <cell r="AX129">
            <v>364500</v>
          </cell>
          <cell r="AY129">
            <v>364500</v>
          </cell>
          <cell r="AZ129">
            <v>364500</v>
          </cell>
          <cell r="BA129">
            <v>364500</v>
          </cell>
        </row>
        <row r="130">
          <cell r="A130" t="str">
            <v>Jordan</v>
          </cell>
          <cell r="B130" t="str">
            <v>JOR</v>
          </cell>
          <cell r="D130">
            <v>88240</v>
          </cell>
          <cell r="E130">
            <v>88240</v>
          </cell>
          <cell r="F130">
            <v>88240</v>
          </cell>
          <cell r="G130">
            <v>88240</v>
          </cell>
          <cell r="H130">
            <v>88240</v>
          </cell>
          <cell r="I130">
            <v>88240</v>
          </cell>
          <cell r="J130">
            <v>88240</v>
          </cell>
          <cell r="K130">
            <v>88240</v>
          </cell>
          <cell r="L130">
            <v>88240</v>
          </cell>
          <cell r="M130">
            <v>88240</v>
          </cell>
          <cell r="N130">
            <v>88240</v>
          </cell>
          <cell r="O130">
            <v>88240</v>
          </cell>
          <cell r="P130">
            <v>88240</v>
          </cell>
          <cell r="Q130">
            <v>88240</v>
          </cell>
          <cell r="R130">
            <v>88240</v>
          </cell>
          <cell r="S130">
            <v>88240</v>
          </cell>
          <cell r="T130">
            <v>88240</v>
          </cell>
          <cell r="U130">
            <v>88240</v>
          </cell>
          <cell r="V130">
            <v>88240</v>
          </cell>
          <cell r="W130">
            <v>88240</v>
          </cell>
          <cell r="X130">
            <v>88240</v>
          </cell>
          <cell r="Y130">
            <v>88240</v>
          </cell>
          <cell r="Z130">
            <v>88240</v>
          </cell>
          <cell r="AA130">
            <v>88240</v>
          </cell>
          <cell r="AB130">
            <v>88240</v>
          </cell>
          <cell r="AC130">
            <v>88240</v>
          </cell>
          <cell r="AD130">
            <v>88240</v>
          </cell>
          <cell r="AE130">
            <v>88240</v>
          </cell>
          <cell r="AF130">
            <v>88240</v>
          </cell>
          <cell r="AG130">
            <v>88240</v>
          </cell>
          <cell r="AH130">
            <v>88240</v>
          </cell>
          <cell r="AI130">
            <v>88240</v>
          </cell>
          <cell r="AJ130">
            <v>88240</v>
          </cell>
          <cell r="AK130">
            <v>88240</v>
          </cell>
          <cell r="AL130">
            <v>88240</v>
          </cell>
          <cell r="AM130">
            <v>88240</v>
          </cell>
          <cell r="AN130">
            <v>88240</v>
          </cell>
          <cell r="AO130">
            <v>88240</v>
          </cell>
          <cell r="AP130">
            <v>88240</v>
          </cell>
          <cell r="AQ130">
            <v>88240</v>
          </cell>
          <cell r="AR130">
            <v>88240</v>
          </cell>
          <cell r="AS130">
            <v>88240</v>
          </cell>
          <cell r="AT130">
            <v>88240</v>
          </cell>
          <cell r="AU130">
            <v>88240</v>
          </cell>
          <cell r="AV130">
            <v>88240</v>
          </cell>
          <cell r="AW130">
            <v>88240</v>
          </cell>
          <cell r="AX130">
            <v>88240</v>
          </cell>
          <cell r="AY130">
            <v>88240</v>
          </cell>
          <cell r="AZ130">
            <v>88780</v>
          </cell>
          <cell r="BA130">
            <v>88780</v>
          </cell>
        </row>
        <row r="131">
          <cell r="A131" t="str">
            <v>Kazakhstan</v>
          </cell>
          <cell r="B131" t="str">
            <v>KAZ</v>
          </cell>
          <cell r="D131">
            <v>2699700</v>
          </cell>
          <cell r="E131">
            <v>2699700</v>
          </cell>
          <cell r="F131">
            <v>2699700</v>
          </cell>
          <cell r="G131">
            <v>2699700</v>
          </cell>
          <cell r="H131">
            <v>2699700</v>
          </cell>
          <cell r="I131">
            <v>2699700</v>
          </cell>
          <cell r="J131">
            <v>2699700</v>
          </cell>
          <cell r="K131">
            <v>2699700</v>
          </cell>
          <cell r="L131">
            <v>2699700</v>
          </cell>
          <cell r="M131">
            <v>2699700</v>
          </cell>
          <cell r="N131">
            <v>2699700</v>
          </cell>
          <cell r="O131">
            <v>2699700</v>
          </cell>
          <cell r="P131">
            <v>2699700</v>
          </cell>
          <cell r="Q131">
            <v>2699700</v>
          </cell>
          <cell r="R131">
            <v>2699700</v>
          </cell>
          <cell r="S131">
            <v>2699700</v>
          </cell>
          <cell r="T131">
            <v>2699700</v>
          </cell>
          <cell r="U131">
            <v>2699700</v>
          </cell>
          <cell r="V131">
            <v>2699700</v>
          </cell>
          <cell r="W131">
            <v>2699700</v>
          </cell>
          <cell r="X131">
            <v>2699700</v>
          </cell>
          <cell r="Y131">
            <v>2699700</v>
          </cell>
          <cell r="Z131">
            <v>2699700</v>
          </cell>
          <cell r="AA131">
            <v>2699700</v>
          </cell>
          <cell r="AB131">
            <v>2699700</v>
          </cell>
          <cell r="AC131">
            <v>2699700</v>
          </cell>
          <cell r="AD131">
            <v>2699700</v>
          </cell>
          <cell r="AE131">
            <v>2699700</v>
          </cell>
          <cell r="AF131">
            <v>2699700</v>
          </cell>
          <cell r="AG131">
            <v>2699700</v>
          </cell>
          <cell r="AH131">
            <v>2699700</v>
          </cell>
          <cell r="AI131">
            <v>2699700</v>
          </cell>
          <cell r="AJ131">
            <v>2699700</v>
          </cell>
          <cell r="AK131">
            <v>2699700</v>
          </cell>
          <cell r="AL131">
            <v>2699700</v>
          </cell>
          <cell r="AM131">
            <v>2699700</v>
          </cell>
          <cell r="AN131">
            <v>2699700</v>
          </cell>
          <cell r="AO131">
            <v>2699700</v>
          </cell>
          <cell r="AP131">
            <v>2699700</v>
          </cell>
          <cell r="AQ131">
            <v>2699700</v>
          </cell>
          <cell r="AR131">
            <v>2699700</v>
          </cell>
          <cell r="AS131">
            <v>2699700</v>
          </cell>
          <cell r="AT131">
            <v>2699700</v>
          </cell>
          <cell r="AU131">
            <v>2699700</v>
          </cell>
          <cell r="AV131">
            <v>2699700</v>
          </cell>
          <cell r="AW131">
            <v>2699700</v>
          </cell>
          <cell r="AX131">
            <v>2699700</v>
          </cell>
          <cell r="AY131">
            <v>2699700</v>
          </cell>
          <cell r="AZ131">
            <v>2699700</v>
          </cell>
          <cell r="BA131">
            <v>2699700</v>
          </cell>
        </row>
        <row r="132">
          <cell r="A132" t="str">
            <v>Kenya</v>
          </cell>
          <cell r="B132" t="str">
            <v>KEN</v>
          </cell>
          <cell r="D132">
            <v>569140</v>
          </cell>
          <cell r="E132">
            <v>569140</v>
          </cell>
          <cell r="F132">
            <v>569140</v>
          </cell>
          <cell r="G132">
            <v>569140</v>
          </cell>
          <cell r="H132">
            <v>569140</v>
          </cell>
          <cell r="I132">
            <v>569140</v>
          </cell>
          <cell r="J132">
            <v>569140</v>
          </cell>
          <cell r="K132">
            <v>569140</v>
          </cell>
          <cell r="L132">
            <v>569140</v>
          </cell>
          <cell r="M132">
            <v>569140</v>
          </cell>
          <cell r="N132">
            <v>569140</v>
          </cell>
          <cell r="O132">
            <v>569140</v>
          </cell>
          <cell r="P132">
            <v>569140</v>
          </cell>
          <cell r="Q132">
            <v>569140</v>
          </cell>
          <cell r="R132">
            <v>569140</v>
          </cell>
          <cell r="S132">
            <v>569140</v>
          </cell>
          <cell r="T132">
            <v>569140</v>
          </cell>
          <cell r="U132">
            <v>569140</v>
          </cell>
          <cell r="V132">
            <v>569140</v>
          </cell>
          <cell r="W132">
            <v>569140</v>
          </cell>
          <cell r="X132">
            <v>569140</v>
          </cell>
          <cell r="Y132">
            <v>569140</v>
          </cell>
          <cell r="Z132">
            <v>569140</v>
          </cell>
          <cell r="AA132">
            <v>569140</v>
          </cell>
          <cell r="AB132">
            <v>569140</v>
          </cell>
          <cell r="AC132">
            <v>569140</v>
          </cell>
          <cell r="AD132">
            <v>569140</v>
          </cell>
          <cell r="AE132">
            <v>569140</v>
          </cell>
          <cell r="AF132">
            <v>569140</v>
          </cell>
          <cell r="AG132">
            <v>569140</v>
          </cell>
          <cell r="AH132">
            <v>569140</v>
          </cell>
          <cell r="AI132">
            <v>569140</v>
          </cell>
          <cell r="AJ132">
            <v>569140</v>
          </cell>
          <cell r="AK132">
            <v>569140</v>
          </cell>
          <cell r="AL132">
            <v>569140</v>
          </cell>
          <cell r="AM132">
            <v>569140</v>
          </cell>
          <cell r="AN132">
            <v>569140</v>
          </cell>
          <cell r="AO132">
            <v>569140</v>
          </cell>
          <cell r="AP132">
            <v>569140</v>
          </cell>
          <cell r="AQ132">
            <v>569140</v>
          </cell>
          <cell r="AR132">
            <v>569140</v>
          </cell>
          <cell r="AS132">
            <v>569140</v>
          </cell>
          <cell r="AT132">
            <v>569140</v>
          </cell>
          <cell r="AU132">
            <v>569140</v>
          </cell>
          <cell r="AV132">
            <v>569140</v>
          </cell>
          <cell r="AW132">
            <v>569140</v>
          </cell>
          <cell r="AX132">
            <v>569140</v>
          </cell>
          <cell r="AY132">
            <v>569140</v>
          </cell>
          <cell r="AZ132">
            <v>569140</v>
          </cell>
          <cell r="BA132">
            <v>569140</v>
          </cell>
        </row>
        <row r="133">
          <cell r="A133" t="str">
            <v>Kiribati</v>
          </cell>
          <cell r="B133" t="str">
            <v>KIR</v>
          </cell>
          <cell r="D133">
            <v>810</v>
          </cell>
          <cell r="E133">
            <v>810</v>
          </cell>
          <cell r="F133">
            <v>810</v>
          </cell>
          <cell r="G133">
            <v>810</v>
          </cell>
          <cell r="H133">
            <v>810</v>
          </cell>
          <cell r="I133">
            <v>810</v>
          </cell>
          <cell r="J133">
            <v>810</v>
          </cell>
          <cell r="K133">
            <v>810</v>
          </cell>
          <cell r="L133">
            <v>810</v>
          </cell>
          <cell r="M133">
            <v>810</v>
          </cell>
          <cell r="N133">
            <v>810</v>
          </cell>
          <cell r="O133">
            <v>810</v>
          </cell>
          <cell r="P133">
            <v>810</v>
          </cell>
          <cell r="Q133">
            <v>810</v>
          </cell>
          <cell r="R133">
            <v>810</v>
          </cell>
          <cell r="S133">
            <v>810</v>
          </cell>
          <cell r="T133">
            <v>810</v>
          </cell>
          <cell r="U133">
            <v>810</v>
          </cell>
          <cell r="V133">
            <v>810</v>
          </cell>
          <cell r="W133">
            <v>810</v>
          </cell>
          <cell r="X133">
            <v>810</v>
          </cell>
          <cell r="Y133">
            <v>810</v>
          </cell>
          <cell r="Z133">
            <v>810</v>
          </cell>
          <cell r="AA133">
            <v>810</v>
          </cell>
          <cell r="AB133">
            <v>810</v>
          </cell>
          <cell r="AC133">
            <v>810</v>
          </cell>
          <cell r="AD133">
            <v>810</v>
          </cell>
          <cell r="AE133">
            <v>810</v>
          </cell>
          <cell r="AF133">
            <v>810</v>
          </cell>
          <cell r="AG133">
            <v>810</v>
          </cell>
          <cell r="AH133">
            <v>810</v>
          </cell>
          <cell r="AI133">
            <v>810</v>
          </cell>
          <cell r="AJ133">
            <v>810</v>
          </cell>
          <cell r="AK133">
            <v>810</v>
          </cell>
          <cell r="AL133">
            <v>810</v>
          </cell>
          <cell r="AM133">
            <v>810</v>
          </cell>
          <cell r="AN133">
            <v>810</v>
          </cell>
          <cell r="AO133">
            <v>810</v>
          </cell>
          <cell r="AP133">
            <v>810</v>
          </cell>
          <cell r="AQ133">
            <v>810</v>
          </cell>
          <cell r="AR133">
            <v>810</v>
          </cell>
          <cell r="AS133">
            <v>810</v>
          </cell>
          <cell r="AT133">
            <v>810</v>
          </cell>
          <cell r="AU133">
            <v>810</v>
          </cell>
          <cell r="AV133">
            <v>810</v>
          </cell>
          <cell r="AW133">
            <v>810</v>
          </cell>
          <cell r="AX133">
            <v>810</v>
          </cell>
          <cell r="AY133">
            <v>810</v>
          </cell>
          <cell r="AZ133">
            <v>810</v>
          </cell>
          <cell r="BA133">
            <v>810</v>
          </cell>
        </row>
        <row r="134">
          <cell r="A134" t="str">
            <v>Korea</v>
          </cell>
          <cell r="B134" t="str">
            <v>PRK</v>
          </cell>
          <cell r="D134">
            <v>120410</v>
          </cell>
          <cell r="E134">
            <v>120410</v>
          </cell>
          <cell r="F134">
            <v>120410</v>
          </cell>
          <cell r="G134">
            <v>120410</v>
          </cell>
          <cell r="H134">
            <v>120410</v>
          </cell>
          <cell r="I134">
            <v>120410</v>
          </cell>
          <cell r="J134">
            <v>120410</v>
          </cell>
          <cell r="K134">
            <v>120410</v>
          </cell>
          <cell r="L134">
            <v>120410</v>
          </cell>
          <cell r="M134">
            <v>120410</v>
          </cell>
          <cell r="N134">
            <v>120410</v>
          </cell>
          <cell r="O134">
            <v>120410</v>
          </cell>
          <cell r="P134">
            <v>120410</v>
          </cell>
          <cell r="Q134">
            <v>120410</v>
          </cell>
          <cell r="R134">
            <v>120410</v>
          </cell>
          <cell r="S134">
            <v>120410</v>
          </cell>
          <cell r="T134">
            <v>120410</v>
          </cell>
          <cell r="U134">
            <v>120410</v>
          </cell>
          <cell r="V134">
            <v>120410</v>
          </cell>
          <cell r="W134">
            <v>120410</v>
          </cell>
          <cell r="X134">
            <v>120410</v>
          </cell>
          <cell r="Y134">
            <v>120410</v>
          </cell>
          <cell r="Z134">
            <v>120410</v>
          </cell>
          <cell r="AA134">
            <v>120410</v>
          </cell>
          <cell r="AB134">
            <v>120410</v>
          </cell>
          <cell r="AC134">
            <v>120410</v>
          </cell>
          <cell r="AD134">
            <v>120410</v>
          </cell>
          <cell r="AE134">
            <v>120410</v>
          </cell>
          <cell r="AF134">
            <v>120410</v>
          </cell>
          <cell r="AG134">
            <v>120410</v>
          </cell>
          <cell r="AH134">
            <v>120410</v>
          </cell>
          <cell r="AI134">
            <v>120410</v>
          </cell>
          <cell r="AJ134">
            <v>120410</v>
          </cell>
          <cell r="AK134">
            <v>120410</v>
          </cell>
          <cell r="AL134">
            <v>120410</v>
          </cell>
          <cell r="AM134">
            <v>120410</v>
          </cell>
          <cell r="AN134">
            <v>120410</v>
          </cell>
          <cell r="AO134">
            <v>120410</v>
          </cell>
          <cell r="AP134">
            <v>120410</v>
          </cell>
          <cell r="AQ134">
            <v>120410</v>
          </cell>
          <cell r="AR134">
            <v>120410</v>
          </cell>
          <cell r="AS134">
            <v>120410</v>
          </cell>
          <cell r="AT134">
            <v>120410</v>
          </cell>
          <cell r="AU134">
            <v>120410</v>
          </cell>
          <cell r="AV134">
            <v>120410</v>
          </cell>
          <cell r="AW134">
            <v>120410</v>
          </cell>
          <cell r="AX134">
            <v>120410</v>
          </cell>
          <cell r="AY134">
            <v>120410</v>
          </cell>
          <cell r="AZ134">
            <v>120410</v>
          </cell>
          <cell r="BA134">
            <v>120410</v>
          </cell>
        </row>
        <row r="135">
          <cell r="A135" t="str">
            <v>Korea, Rep.</v>
          </cell>
          <cell r="B135" t="str">
            <v>KOR</v>
          </cell>
          <cell r="D135">
            <v>98730</v>
          </cell>
          <cell r="E135">
            <v>98730</v>
          </cell>
          <cell r="F135">
            <v>98730</v>
          </cell>
          <cell r="G135">
            <v>98730</v>
          </cell>
          <cell r="H135">
            <v>98730</v>
          </cell>
          <cell r="I135">
            <v>98730</v>
          </cell>
          <cell r="J135">
            <v>98730</v>
          </cell>
          <cell r="K135">
            <v>98730</v>
          </cell>
          <cell r="L135">
            <v>98730</v>
          </cell>
          <cell r="M135">
            <v>98730</v>
          </cell>
          <cell r="N135">
            <v>98730</v>
          </cell>
          <cell r="O135">
            <v>98730</v>
          </cell>
          <cell r="P135">
            <v>98730</v>
          </cell>
          <cell r="Q135">
            <v>98730</v>
          </cell>
          <cell r="R135">
            <v>98730</v>
          </cell>
          <cell r="S135">
            <v>98730</v>
          </cell>
          <cell r="T135">
            <v>98730</v>
          </cell>
          <cell r="U135">
            <v>98730</v>
          </cell>
          <cell r="V135">
            <v>98730</v>
          </cell>
          <cell r="W135">
            <v>98730</v>
          </cell>
          <cell r="X135">
            <v>98730</v>
          </cell>
          <cell r="Y135">
            <v>98730</v>
          </cell>
          <cell r="Z135">
            <v>98730</v>
          </cell>
          <cell r="AA135">
            <v>98730</v>
          </cell>
          <cell r="AB135">
            <v>98730</v>
          </cell>
          <cell r="AC135">
            <v>98730</v>
          </cell>
          <cell r="AD135">
            <v>98730</v>
          </cell>
          <cell r="AE135">
            <v>98730</v>
          </cell>
          <cell r="AF135">
            <v>98730</v>
          </cell>
          <cell r="AG135">
            <v>98730</v>
          </cell>
          <cell r="AH135">
            <v>98730</v>
          </cell>
          <cell r="AI135">
            <v>98730</v>
          </cell>
          <cell r="AJ135">
            <v>98730</v>
          </cell>
          <cell r="AK135">
            <v>98730</v>
          </cell>
          <cell r="AL135">
            <v>98730</v>
          </cell>
          <cell r="AM135">
            <v>98730</v>
          </cell>
          <cell r="AN135">
            <v>98730</v>
          </cell>
          <cell r="AO135">
            <v>98730</v>
          </cell>
          <cell r="AP135">
            <v>98730</v>
          </cell>
          <cell r="AQ135">
            <v>98730</v>
          </cell>
          <cell r="AR135">
            <v>96740</v>
          </cell>
          <cell r="AS135">
            <v>96790</v>
          </cell>
          <cell r="AT135">
            <v>96800</v>
          </cell>
          <cell r="AU135">
            <v>96820</v>
          </cell>
          <cell r="AV135">
            <v>96850</v>
          </cell>
          <cell r="AW135">
            <v>96880</v>
          </cell>
          <cell r="AX135">
            <v>96920</v>
          </cell>
          <cell r="AY135">
            <v>97030</v>
          </cell>
          <cell r="AZ135">
            <v>97100</v>
          </cell>
          <cell r="BA135">
            <v>97100</v>
          </cell>
        </row>
        <row r="136">
          <cell r="A136" t="str">
            <v>Kosovo</v>
          </cell>
          <cell r="B136" t="str">
            <v>KSV</v>
          </cell>
          <cell r="D136">
            <v>10887</v>
          </cell>
          <cell r="E136">
            <v>10887</v>
          </cell>
          <cell r="F136">
            <v>10887</v>
          </cell>
          <cell r="G136">
            <v>10887</v>
          </cell>
          <cell r="H136">
            <v>10887</v>
          </cell>
          <cell r="I136">
            <v>10887</v>
          </cell>
          <cell r="J136">
            <v>10887</v>
          </cell>
          <cell r="K136">
            <v>10887</v>
          </cell>
          <cell r="L136">
            <v>10887</v>
          </cell>
          <cell r="M136">
            <v>10887</v>
          </cell>
          <cell r="N136">
            <v>10887</v>
          </cell>
          <cell r="O136">
            <v>10887</v>
          </cell>
          <cell r="P136">
            <v>10887</v>
          </cell>
          <cell r="Q136">
            <v>10887</v>
          </cell>
          <cell r="R136">
            <v>10887</v>
          </cell>
          <cell r="S136">
            <v>10887</v>
          </cell>
          <cell r="T136">
            <v>10887</v>
          </cell>
          <cell r="U136">
            <v>10887</v>
          </cell>
          <cell r="V136">
            <v>10887</v>
          </cell>
          <cell r="W136">
            <v>10887</v>
          </cell>
          <cell r="X136">
            <v>10887</v>
          </cell>
          <cell r="Y136">
            <v>10887</v>
          </cell>
          <cell r="Z136">
            <v>10887</v>
          </cell>
          <cell r="AA136">
            <v>10887</v>
          </cell>
          <cell r="AB136">
            <v>10887</v>
          </cell>
          <cell r="AC136">
            <v>10887</v>
          </cell>
          <cell r="AD136">
            <v>10887</v>
          </cell>
          <cell r="AE136">
            <v>10887</v>
          </cell>
          <cell r="AF136">
            <v>10887</v>
          </cell>
          <cell r="AG136">
            <v>10887</v>
          </cell>
          <cell r="AH136">
            <v>10887</v>
          </cell>
          <cell r="AI136">
            <v>10887</v>
          </cell>
          <cell r="AJ136">
            <v>10887</v>
          </cell>
          <cell r="AK136">
            <v>10887</v>
          </cell>
          <cell r="AL136">
            <v>10887</v>
          </cell>
          <cell r="AM136">
            <v>10887</v>
          </cell>
          <cell r="AN136">
            <v>10887</v>
          </cell>
          <cell r="AO136">
            <v>10887</v>
          </cell>
          <cell r="AP136">
            <v>10887</v>
          </cell>
          <cell r="AQ136">
            <v>10887</v>
          </cell>
          <cell r="AR136">
            <v>10887</v>
          </cell>
          <cell r="AS136">
            <v>10887</v>
          </cell>
          <cell r="AT136">
            <v>10887</v>
          </cell>
          <cell r="AU136">
            <v>10887</v>
          </cell>
          <cell r="AV136">
            <v>10887</v>
          </cell>
          <cell r="AW136">
            <v>10887</v>
          </cell>
          <cell r="AX136">
            <v>10887</v>
          </cell>
          <cell r="AY136">
            <v>10887</v>
          </cell>
          <cell r="AZ136">
            <v>10887</v>
          </cell>
          <cell r="BA136">
            <v>10887</v>
          </cell>
        </row>
        <row r="137">
          <cell r="A137" t="str">
            <v>Kuwait</v>
          </cell>
          <cell r="B137" t="str">
            <v>KWT</v>
          </cell>
          <cell r="D137">
            <v>17820</v>
          </cell>
          <cell r="E137">
            <v>17820</v>
          </cell>
          <cell r="F137">
            <v>17820</v>
          </cell>
          <cell r="G137">
            <v>17820</v>
          </cell>
          <cell r="H137">
            <v>17820</v>
          </cell>
          <cell r="I137">
            <v>17820</v>
          </cell>
          <cell r="J137">
            <v>17820</v>
          </cell>
          <cell r="K137">
            <v>17820</v>
          </cell>
          <cell r="L137">
            <v>17820</v>
          </cell>
          <cell r="M137">
            <v>17820</v>
          </cell>
          <cell r="N137">
            <v>17820</v>
          </cell>
          <cell r="O137">
            <v>17820</v>
          </cell>
          <cell r="P137">
            <v>17820</v>
          </cell>
          <cell r="Q137">
            <v>17820</v>
          </cell>
          <cell r="R137">
            <v>17820</v>
          </cell>
          <cell r="S137">
            <v>17820</v>
          </cell>
          <cell r="T137">
            <v>17820</v>
          </cell>
          <cell r="U137">
            <v>17820</v>
          </cell>
          <cell r="V137">
            <v>17820</v>
          </cell>
          <cell r="W137">
            <v>17820</v>
          </cell>
          <cell r="X137">
            <v>17820</v>
          </cell>
          <cell r="Y137">
            <v>17820</v>
          </cell>
          <cell r="Z137">
            <v>17820</v>
          </cell>
          <cell r="AA137">
            <v>17820</v>
          </cell>
          <cell r="AB137">
            <v>17820</v>
          </cell>
          <cell r="AC137">
            <v>17820</v>
          </cell>
          <cell r="AD137">
            <v>17820</v>
          </cell>
          <cell r="AE137">
            <v>17820</v>
          </cell>
          <cell r="AF137">
            <v>17820</v>
          </cell>
          <cell r="AG137">
            <v>17820</v>
          </cell>
          <cell r="AH137">
            <v>17820</v>
          </cell>
          <cell r="AI137">
            <v>17820</v>
          </cell>
          <cell r="AJ137">
            <v>17820</v>
          </cell>
          <cell r="AK137">
            <v>17820</v>
          </cell>
          <cell r="AL137">
            <v>17820</v>
          </cell>
          <cell r="AM137">
            <v>17820</v>
          </cell>
          <cell r="AN137">
            <v>17820</v>
          </cell>
          <cell r="AO137">
            <v>17820</v>
          </cell>
          <cell r="AP137">
            <v>17820</v>
          </cell>
          <cell r="AQ137">
            <v>17820</v>
          </cell>
          <cell r="AR137">
            <v>17820</v>
          </cell>
          <cell r="AS137">
            <v>17820</v>
          </cell>
          <cell r="AT137">
            <v>17820</v>
          </cell>
          <cell r="AU137">
            <v>17820</v>
          </cell>
          <cell r="AV137">
            <v>17820</v>
          </cell>
          <cell r="AW137">
            <v>17820</v>
          </cell>
          <cell r="AX137">
            <v>17820</v>
          </cell>
          <cell r="AY137">
            <v>17820</v>
          </cell>
          <cell r="AZ137">
            <v>17820</v>
          </cell>
          <cell r="BA137">
            <v>17820</v>
          </cell>
        </row>
        <row r="138">
          <cell r="A138" t="str">
            <v>Kyrgyz Republic</v>
          </cell>
          <cell r="B138" t="str">
            <v>KGZ</v>
          </cell>
          <cell r="D138">
            <v>191800</v>
          </cell>
          <cell r="E138">
            <v>191800</v>
          </cell>
          <cell r="F138">
            <v>191800</v>
          </cell>
          <cell r="G138">
            <v>191800</v>
          </cell>
          <cell r="H138">
            <v>191800</v>
          </cell>
          <cell r="I138">
            <v>191800</v>
          </cell>
          <cell r="J138">
            <v>191800</v>
          </cell>
          <cell r="K138">
            <v>191800</v>
          </cell>
          <cell r="L138">
            <v>191800</v>
          </cell>
          <cell r="M138">
            <v>191800</v>
          </cell>
          <cell r="N138">
            <v>191800</v>
          </cell>
          <cell r="O138">
            <v>191800</v>
          </cell>
          <cell r="P138">
            <v>191800</v>
          </cell>
          <cell r="Q138">
            <v>191800</v>
          </cell>
          <cell r="R138">
            <v>191800</v>
          </cell>
          <cell r="S138">
            <v>191800</v>
          </cell>
          <cell r="T138">
            <v>191800</v>
          </cell>
          <cell r="U138">
            <v>191800</v>
          </cell>
          <cell r="V138">
            <v>191800</v>
          </cell>
          <cell r="W138">
            <v>191800</v>
          </cell>
          <cell r="X138">
            <v>191800</v>
          </cell>
          <cell r="Y138">
            <v>191800</v>
          </cell>
          <cell r="Z138">
            <v>191800</v>
          </cell>
          <cell r="AA138">
            <v>191800</v>
          </cell>
          <cell r="AB138">
            <v>191800</v>
          </cell>
          <cell r="AC138">
            <v>191800</v>
          </cell>
          <cell r="AD138">
            <v>191800</v>
          </cell>
          <cell r="AE138">
            <v>191800</v>
          </cell>
          <cell r="AF138">
            <v>191800</v>
          </cell>
          <cell r="AG138">
            <v>191800</v>
          </cell>
          <cell r="AH138">
            <v>191800</v>
          </cell>
          <cell r="AI138">
            <v>191800</v>
          </cell>
          <cell r="AJ138">
            <v>191800</v>
          </cell>
          <cell r="AK138">
            <v>191800</v>
          </cell>
          <cell r="AL138">
            <v>191800</v>
          </cell>
          <cell r="AM138">
            <v>191800</v>
          </cell>
          <cell r="AN138">
            <v>191800</v>
          </cell>
          <cell r="AO138">
            <v>191800</v>
          </cell>
          <cell r="AP138">
            <v>191800</v>
          </cell>
          <cell r="AQ138">
            <v>191800</v>
          </cell>
          <cell r="AR138">
            <v>191800</v>
          </cell>
          <cell r="AS138">
            <v>191800</v>
          </cell>
          <cell r="AT138">
            <v>191800</v>
          </cell>
          <cell r="AU138">
            <v>191800</v>
          </cell>
          <cell r="AV138">
            <v>191800</v>
          </cell>
          <cell r="AW138">
            <v>191800</v>
          </cell>
          <cell r="AX138">
            <v>191800</v>
          </cell>
          <cell r="AY138">
            <v>191800</v>
          </cell>
          <cell r="AZ138">
            <v>191800</v>
          </cell>
          <cell r="BA138">
            <v>191800</v>
          </cell>
        </row>
        <row r="139">
          <cell r="A139" t="str">
            <v>Lao PDR</v>
          </cell>
          <cell r="B139" t="str">
            <v>LAO</v>
          </cell>
          <cell r="D139">
            <v>230800</v>
          </cell>
          <cell r="E139">
            <v>230800</v>
          </cell>
          <cell r="F139">
            <v>230800</v>
          </cell>
          <cell r="G139">
            <v>230800</v>
          </cell>
          <cell r="H139">
            <v>230800</v>
          </cell>
          <cell r="I139">
            <v>230800</v>
          </cell>
          <cell r="J139">
            <v>230800</v>
          </cell>
          <cell r="K139">
            <v>230800</v>
          </cell>
          <cell r="L139">
            <v>230800</v>
          </cell>
          <cell r="M139">
            <v>230800</v>
          </cell>
          <cell r="N139">
            <v>230800</v>
          </cell>
          <cell r="O139">
            <v>230800</v>
          </cell>
          <cell r="P139">
            <v>230800</v>
          </cell>
          <cell r="Q139">
            <v>230800</v>
          </cell>
          <cell r="R139">
            <v>230800</v>
          </cell>
          <cell r="S139">
            <v>230800</v>
          </cell>
          <cell r="T139">
            <v>230800</v>
          </cell>
          <cell r="U139">
            <v>230800</v>
          </cell>
          <cell r="V139">
            <v>230800</v>
          </cell>
          <cell r="W139">
            <v>230800</v>
          </cell>
          <cell r="X139">
            <v>230800</v>
          </cell>
          <cell r="Y139">
            <v>230800</v>
          </cell>
          <cell r="Z139">
            <v>230800</v>
          </cell>
          <cell r="AA139">
            <v>230800</v>
          </cell>
          <cell r="AB139">
            <v>230800</v>
          </cell>
          <cell r="AC139">
            <v>230800</v>
          </cell>
          <cell r="AD139">
            <v>230800</v>
          </cell>
          <cell r="AE139">
            <v>230800</v>
          </cell>
          <cell r="AF139">
            <v>230800</v>
          </cell>
          <cell r="AG139">
            <v>230800</v>
          </cell>
          <cell r="AH139">
            <v>230800</v>
          </cell>
          <cell r="AI139">
            <v>230800</v>
          </cell>
          <cell r="AJ139">
            <v>230800</v>
          </cell>
          <cell r="AK139">
            <v>230800</v>
          </cell>
          <cell r="AL139">
            <v>230800</v>
          </cell>
          <cell r="AM139">
            <v>230800</v>
          </cell>
          <cell r="AN139">
            <v>230800</v>
          </cell>
          <cell r="AO139">
            <v>230800</v>
          </cell>
          <cell r="AP139">
            <v>230800</v>
          </cell>
          <cell r="AQ139">
            <v>230800</v>
          </cell>
          <cell r="AR139">
            <v>230800</v>
          </cell>
          <cell r="AS139">
            <v>230800</v>
          </cell>
          <cell r="AT139">
            <v>230800</v>
          </cell>
          <cell r="AU139">
            <v>230800</v>
          </cell>
          <cell r="AV139">
            <v>230800</v>
          </cell>
          <cell r="AW139">
            <v>230800</v>
          </cell>
          <cell r="AX139">
            <v>230800</v>
          </cell>
          <cell r="AY139">
            <v>230800</v>
          </cell>
          <cell r="AZ139">
            <v>230800</v>
          </cell>
          <cell r="BA139">
            <v>230800</v>
          </cell>
        </row>
        <row r="140">
          <cell r="A140" t="str">
            <v>Latvia</v>
          </cell>
          <cell r="B140" t="str">
            <v>LVA</v>
          </cell>
          <cell r="D140">
            <v>62190</v>
          </cell>
          <cell r="E140">
            <v>62190</v>
          </cell>
          <cell r="F140">
            <v>62190</v>
          </cell>
          <cell r="G140">
            <v>62190</v>
          </cell>
          <cell r="H140">
            <v>62190</v>
          </cell>
          <cell r="I140">
            <v>62190</v>
          </cell>
          <cell r="J140">
            <v>62190</v>
          </cell>
          <cell r="K140">
            <v>62190</v>
          </cell>
          <cell r="L140">
            <v>62190</v>
          </cell>
          <cell r="M140">
            <v>62190</v>
          </cell>
          <cell r="N140">
            <v>62190</v>
          </cell>
          <cell r="O140">
            <v>62190</v>
          </cell>
          <cell r="P140">
            <v>62190</v>
          </cell>
          <cell r="Q140">
            <v>62190</v>
          </cell>
          <cell r="R140">
            <v>62190</v>
          </cell>
          <cell r="S140">
            <v>62190</v>
          </cell>
          <cell r="T140">
            <v>62190</v>
          </cell>
          <cell r="U140">
            <v>62190</v>
          </cell>
          <cell r="V140">
            <v>62190</v>
          </cell>
          <cell r="W140">
            <v>62190</v>
          </cell>
          <cell r="X140">
            <v>62190</v>
          </cell>
          <cell r="Y140">
            <v>62190</v>
          </cell>
          <cell r="Z140">
            <v>62190</v>
          </cell>
          <cell r="AA140">
            <v>62190</v>
          </cell>
          <cell r="AB140">
            <v>62190</v>
          </cell>
          <cell r="AC140">
            <v>62190</v>
          </cell>
          <cell r="AD140">
            <v>62190</v>
          </cell>
          <cell r="AE140">
            <v>62190</v>
          </cell>
          <cell r="AF140">
            <v>62190</v>
          </cell>
          <cell r="AG140">
            <v>62190</v>
          </cell>
          <cell r="AH140">
            <v>62190</v>
          </cell>
          <cell r="AI140">
            <v>62190</v>
          </cell>
          <cell r="AJ140">
            <v>62190</v>
          </cell>
          <cell r="AK140">
            <v>62190</v>
          </cell>
          <cell r="AL140">
            <v>62190</v>
          </cell>
          <cell r="AM140">
            <v>62190</v>
          </cell>
          <cell r="AN140">
            <v>62190</v>
          </cell>
          <cell r="AO140">
            <v>62190</v>
          </cell>
          <cell r="AP140">
            <v>62190</v>
          </cell>
          <cell r="AQ140">
            <v>62190</v>
          </cell>
          <cell r="AR140">
            <v>62190</v>
          </cell>
          <cell r="AS140">
            <v>62190</v>
          </cell>
          <cell r="AT140">
            <v>62190</v>
          </cell>
          <cell r="AU140">
            <v>62190</v>
          </cell>
          <cell r="AV140">
            <v>62190</v>
          </cell>
          <cell r="AW140">
            <v>62190</v>
          </cell>
          <cell r="AX140">
            <v>62190</v>
          </cell>
          <cell r="AY140">
            <v>62190</v>
          </cell>
          <cell r="AZ140">
            <v>62180</v>
          </cell>
          <cell r="BA140">
            <v>62180</v>
          </cell>
        </row>
        <row r="141">
          <cell r="A141" t="str">
            <v>Lebanon</v>
          </cell>
          <cell r="B141" t="str">
            <v>LBN</v>
          </cell>
          <cell r="D141">
            <v>10230</v>
          </cell>
          <cell r="E141">
            <v>10230</v>
          </cell>
          <cell r="F141">
            <v>10230</v>
          </cell>
          <cell r="G141">
            <v>10230</v>
          </cell>
          <cell r="H141">
            <v>10230</v>
          </cell>
          <cell r="I141">
            <v>10230</v>
          </cell>
          <cell r="J141">
            <v>10230</v>
          </cell>
          <cell r="K141">
            <v>10230</v>
          </cell>
          <cell r="L141">
            <v>10230</v>
          </cell>
          <cell r="M141">
            <v>10230</v>
          </cell>
          <cell r="N141">
            <v>10230</v>
          </cell>
          <cell r="O141">
            <v>10230</v>
          </cell>
          <cell r="P141">
            <v>10230</v>
          </cell>
          <cell r="Q141">
            <v>10230</v>
          </cell>
          <cell r="R141">
            <v>10230</v>
          </cell>
          <cell r="S141">
            <v>10230</v>
          </cell>
          <cell r="T141">
            <v>10230</v>
          </cell>
          <cell r="U141">
            <v>10230</v>
          </cell>
          <cell r="V141">
            <v>10230</v>
          </cell>
          <cell r="W141">
            <v>10230</v>
          </cell>
          <cell r="X141">
            <v>10230</v>
          </cell>
          <cell r="Y141">
            <v>10230</v>
          </cell>
          <cell r="Z141">
            <v>10230</v>
          </cell>
          <cell r="AA141">
            <v>10230</v>
          </cell>
          <cell r="AB141">
            <v>10230</v>
          </cell>
          <cell r="AC141">
            <v>10230</v>
          </cell>
          <cell r="AD141">
            <v>10230</v>
          </cell>
          <cell r="AE141">
            <v>10230</v>
          </cell>
          <cell r="AF141">
            <v>10230</v>
          </cell>
          <cell r="AG141">
            <v>10230</v>
          </cell>
          <cell r="AH141">
            <v>10230</v>
          </cell>
          <cell r="AI141">
            <v>10230</v>
          </cell>
          <cell r="AJ141">
            <v>10230</v>
          </cell>
          <cell r="AK141">
            <v>10230</v>
          </cell>
          <cell r="AL141">
            <v>10230</v>
          </cell>
          <cell r="AM141">
            <v>10230</v>
          </cell>
          <cell r="AN141">
            <v>10230</v>
          </cell>
          <cell r="AO141">
            <v>10230</v>
          </cell>
          <cell r="AP141">
            <v>10230</v>
          </cell>
          <cell r="AQ141">
            <v>10230</v>
          </cell>
          <cell r="AR141">
            <v>10230</v>
          </cell>
          <cell r="AS141">
            <v>10230</v>
          </cell>
          <cell r="AT141">
            <v>10230</v>
          </cell>
          <cell r="AU141">
            <v>10230</v>
          </cell>
          <cell r="AV141">
            <v>10230</v>
          </cell>
          <cell r="AW141">
            <v>10230</v>
          </cell>
          <cell r="AX141">
            <v>10230</v>
          </cell>
          <cell r="AY141">
            <v>10230</v>
          </cell>
          <cell r="AZ141">
            <v>10230</v>
          </cell>
          <cell r="BA141">
            <v>10230</v>
          </cell>
        </row>
        <row r="142">
          <cell r="A142" t="str">
            <v>Lesotho</v>
          </cell>
          <cell r="B142" t="str">
            <v>LSO</v>
          </cell>
          <cell r="D142">
            <v>30360</v>
          </cell>
          <cell r="E142">
            <v>30360</v>
          </cell>
          <cell r="F142">
            <v>30360</v>
          </cell>
          <cell r="G142">
            <v>30360</v>
          </cell>
          <cell r="H142">
            <v>30360</v>
          </cell>
          <cell r="I142">
            <v>30360</v>
          </cell>
          <cell r="J142">
            <v>30360</v>
          </cell>
          <cell r="K142">
            <v>30360</v>
          </cell>
          <cell r="L142">
            <v>30360</v>
          </cell>
          <cell r="M142">
            <v>30360</v>
          </cell>
          <cell r="N142">
            <v>30360</v>
          </cell>
          <cell r="O142">
            <v>30360</v>
          </cell>
          <cell r="P142">
            <v>30360</v>
          </cell>
          <cell r="Q142">
            <v>30360</v>
          </cell>
          <cell r="R142">
            <v>30360</v>
          </cell>
          <cell r="S142">
            <v>30360</v>
          </cell>
          <cell r="T142">
            <v>30360</v>
          </cell>
          <cell r="U142">
            <v>30360</v>
          </cell>
          <cell r="V142">
            <v>30360</v>
          </cell>
          <cell r="W142">
            <v>30360</v>
          </cell>
          <cell r="X142">
            <v>30360</v>
          </cell>
          <cell r="Y142">
            <v>30360</v>
          </cell>
          <cell r="Z142">
            <v>30360</v>
          </cell>
          <cell r="AA142">
            <v>30360</v>
          </cell>
          <cell r="AB142">
            <v>30360</v>
          </cell>
          <cell r="AC142">
            <v>30360</v>
          </cell>
          <cell r="AD142">
            <v>30360</v>
          </cell>
          <cell r="AE142">
            <v>30360</v>
          </cell>
          <cell r="AF142">
            <v>30360</v>
          </cell>
          <cell r="AG142">
            <v>30360</v>
          </cell>
          <cell r="AH142">
            <v>30360</v>
          </cell>
          <cell r="AI142">
            <v>30360</v>
          </cell>
          <cell r="AJ142">
            <v>30360</v>
          </cell>
          <cell r="AK142">
            <v>30360</v>
          </cell>
          <cell r="AL142">
            <v>30360</v>
          </cell>
          <cell r="AM142">
            <v>30360</v>
          </cell>
          <cell r="AN142">
            <v>30360</v>
          </cell>
          <cell r="AO142">
            <v>30360</v>
          </cell>
          <cell r="AP142">
            <v>30360</v>
          </cell>
          <cell r="AQ142">
            <v>30360</v>
          </cell>
          <cell r="AR142">
            <v>30360</v>
          </cell>
          <cell r="AS142">
            <v>30360</v>
          </cell>
          <cell r="AT142">
            <v>30360</v>
          </cell>
          <cell r="AU142">
            <v>30360</v>
          </cell>
          <cell r="AV142">
            <v>30360</v>
          </cell>
          <cell r="AW142">
            <v>30360</v>
          </cell>
          <cell r="AX142">
            <v>30360</v>
          </cell>
          <cell r="AY142">
            <v>30360</v>
          </cell>
          <cell r="AZ142">
            <v>30360</v>
          </cell>
          <cell r="BA142">
            <v>30360</v>
          </cell>
        </row>
        <row r="143">
          <cell r="A143" t="str">
            <v>Liberia</v>
          </cell>
          <cell r="B143" t="str">
            <v>LBR</v>
          </cell>
          <cell r="D143">
            <v>96320</v>
          </cell>
          <cell r="E143">
            <v>96320</v>
          </cell>
          <cell r="F143">
            <v>96320</v>
          </cell>
          <cell r="G143">
            <v>96320</v>
          </cell>
          <cell r="H143">
            <v>96320</v>
          </cell>
          <cell r="I143">
            <v>96320</v>
          </cell>
          <cell r="J143">
            <v>96320</v>
          </cell>
          <cell r="K143">
            <v>96320</v>
          </cell>
          <cell r="L143">
            <v>96320</v>
          </cell>
          <cell r="M143">
            <v>96320</v>
          </cell>
          <cell r="N143">
            <v>96320</v>
          </cell>
          <cell r="O143">
            <v>96320</v>
          </cell>
          <cell r="P143">
            <v>96320</v>
          </cell>
          <cell r="Q143">
            <v>96320</v>
          </cell>
          <cell r="R143">
            <v>96320</v>
          </cell>
          <cell r="S143">
            <v>96320</v>
          </cell>
          <cell r="T143">
            <v>96320</v>
          </cell>
          <cell r="U143">
            <v>96320</v>
          </cell>
          <cell r="V143">
            <v>96320</v>
          </cell>
          <cell r="W143">
            <v>96320</v>
          </cell>
          <cell r="X143">
            <v>96320</v>
          </cell>
          <cell r="Y143">
            <v>96320</v>
          </cell>
          <cell r="Z143">
            <v>96320</v>
          </cell>
          <cell r="AA143">
            <v>96320</v>
          </cell>
          <cell r="AB143">
            <v>96320</v>
          </cell>
          <cell r="AC143">
            <v>96320</v>
          </cell>
          <cell r="AD143">
            <v>96320</v>
          </cell>
          <cell r="AE143">
            <v>96320</v>
          </cell>
          <cell r="AF143">
            <v>96320</v>
          </cell>
          <cell r="AG143">
            <v>96320</v>
          </cell>
          <cell r="AH143">
            <v>96320</v>
          </cell>
          <cell r="AI143">
            <v>96320</v>
          </cell>
          <cell r="AJ143">
            <v>96320</v>
          </cell>
          <cell r="AK143">
            <v>96320</v>
          </cell>
          <cell r="AL143">
            <v>96320</v>
          </cell>
          <cell r="AM143">
            <v>96320</v>
          </cell>
          <cell r="AN143">
            <v>96320</v>
          </cell>
          <cell r="AO143">
            <v>96320</v>
          </cell>
          <cell r="AP143">
            <v>96320</v>
          </cell>
          <cell r="AQ143">
            <v>96320</v>
          </cell>
          <cell r="AR143">
            <v>96320</v>
          </cell>
          <cell r="AS143">
            <v>96320</v>
          </cell>
          <cell r="AT143">
            <v>96320</v>
          </cell>
          <cell r="AU143">
            <v>96320</v>
          </cell>
          <cell r="AV143">
            <v>96320</v>
          </cell>
          <cell r="AW143">
            <v>96320</v>
          </cell>
          <cell r="AX143">
            <v>96320</v>
          </cell>
          <cell r="AY143">
            <v>96320</v>
          </cell>
          <cell r="AZ143">
            <v>96320</v>
          </cell>
          <cell r="BA143">
            <v>96320</v>
          </cell>
        </row>
        <row r="144">
          <cell r="A144" t="str">
            <v>Libya</v>
          </cell>
          <cell r="B144" t="str">
            <v>LBY</v>
          </cell>
          <cell r="D144">
            <v>1759540</v>
          </cell>
          <cell r="E144">
            <v>1759540</v>
          </cell>
          <cell r="F144">
            <v>1759540</v>
          </cell>
          <cell r="G144">
            <v>1759540</v>
          </cell>
          <cell r="H144">
            <v>1759540</v>
          </cell>
          <cell r="I144">
            <v>1759540</v>
          </cell>
          <cell r="J144">
            <v>1759540</v>
          </cell>
          <cell r="K144">
            <v>1759540</v>
          </cell>
          <cell r="L144">
            <v>1759540</v>
          </cell>
          <cell r="M144">
            <v>1759540</v>
          </cell>
          <cell r="N144">
            <v>1759540</v>
          </cell>
          <cell r="O144">
            <v>1759540</v>
          </cell>
          <cell r="P144">
            <v>1759540</v>
          </cell>
          <cell r="Q144">
            <v>1759540</v>
          </cell>
          <cell r="R144">
            <v>1759540</v>
          </cell>
          <cell r="S144">
            <v>1759540</v>
          </cell>
          <cell r="T144">
            <v>1759540</v>
          </cell>
          <cell r="U144">
            <v>1759540</v>
          </cell>
          <cell r="V144">
            <v>1759540</v>
          </cell>
          <cell r="W144">
            <v>1759540</v>
          </cell>
          <cell r="X144">
            <v>1759540</v>
          </cell>
          <cell r="Y144">
            <v>1759540</v>
          </cell>
          <cell r="Z144">
            <v>1759540</v>
          </cell>
          <cell r="AA144">
            <v>1759540</v>
          </cell>
          <cell r="AB144">
            <v>1759540</v>
          </cell>
          <cell r="AC144">
            <v>1759540</v>
          </cell>
          <cell r="AD144">
            <v>1759540</v>
          </cell>
          <cell r="AE144">
            <v>1759540</v>
          </cell>
          <cell r="AF144">
            <v>1759540</v>
          </cell>
          <cell r="AG144">
            <v>1759540</v>
          </cell>
          <cell r="AH144">
            <v>1759540</v>
          </cell>
          <cell r="AI144">
            <v>1759540</v>
          </cell>
          <cell r="AJ144">
            <v>1759540</v>
          </cell>
          <cell r="AK144">
            <v>1759540</v>
          </cell>
          <cell r="AL144">
            <v>1759540</v>
          </cell>
          <cell r="AM144">
            <v>1759540</v>
          </cell>
          <cell r="AN144">
            <v>1759540</v>
          </cell>
          <cell r="AO144">
            <v>1759540</v>
          </cell>
          <cell r="AP144">
            <v>1759540</v>
          </cell>
          <cell r="AQ144">
            <v>1759540</v>
          </cell>
          <cell r="AR144">
            <v>1759540</v>
          </cell>
          <cell r="AS144">
            <v>1759540</v>
          </cell>
          <cell r="AT144">
            <v>1759540</v>
          </cell>
          <cell r="AU144">
            <v>1759540</v>
          </cell>
          <cell r="AV144">
            <v>1759540</v>
          </cell>
          <cell r="AW144">
            <v>1759540</v>
          </cell>
          <cell r="AX144">
            <v>1759540</v>
          </cell>
          <cell r="AY144">
            <v>1759540</v>
          </cell>
          <cell r="AZ144">
            <v>1759540</v>
          </cell>
          <cell r="BA144">
            <v>1759540</v>
          </cell>
        </row>
        <row r="145">
          <cell r="A145" t="str">
            <v>Liechtenstein</v>
          </cell>
          <cell r="B145" t="str">
            <v>LIE</v>
          </cell>
          <cell r="D145">
            <v>160</v>
          </cell>
          <cell r="E145">
            <v>160</v>
          </cell>
          <cell r="F145">
            <v>160</v>
          </cell>
          <cell r="G145">
            <v>160</v>
          </cell>
          <cell r="H145">
            <v>160</v>
          </cell>
          <cell r="I145">
            <v>160</v>
          </cell>
          <cell r="J145">
            <v>160</v>
          </cell>
          <cell r="K145">
            <v>160</v>
          </cell>
          <cell r="L145">
            <v>160</v>
          </cell>
          <cell r="M145">
            <v>160</v>
          </cell>
          <cell r="N145">
            <v>160</v>
          </cell>
          <cell r="O145">
            <v>160</v>
          </cell>
          <cell r="P145">
            <v>160</v>
          </cell>
          <cell r="Q145">
            <v>160</v>
          </cell>
          <cell r="R145">
            <v>160</v>
          </cell>
          <cell r="S145">
            <v>160</v>
          </cell>
          <cell r="T145">
            <v>160</v>
          </cell>
          <cell r="U145">
            <v>160</v>
          </cell>
          <cell r="V145">
            <v>160</v>
          </cell>
          <cell r="W145">
            <v>160</v>
          </cell>
          <cell r="X145">
            <v>160</v>
          </cell>
          <cell r="Y145">
            <v>160</v>
          </cell>
          <cell r="Z145">
            <v>160</v>
          </cell>
          <cell r="AA145">
            <v>160</v>
          </cell>
          <cell r="AB145">
            <v>160</v>
          </cell>
          <cell r="AC145">
            <v>160</v>
          </cell>
          <cell r="AD145">
            <v>160</v>
          </cell>
          <cell r="AE145">
            <v>160</v>
          </cell>
          <cell r="AF145">
            <v>160</v>
          </cell>
          <cell r="AG145">
            <v>160</v>
          </cell>
          <cell r="AH145">
            <v>160</v>
          </cell>
          <cell r="AI145">
            <v>160</v>
          </cell>
          <cell r="AJ145">
            <v>160</v>
          </cell>
          <cell r="AK145">
            <v>160</v>
          </cell>
          <cell r="AL145">
            <v>160</v>
          </cell>
          <cell r="AM145">
            <v>160</v>
          </cell>
          <cell r="AN145">
            <v>160</v>
          </cell>
          <cell r="AO145">
            <v>160</v>
          </cell>
          <cell r="AP145">
            <v>160</v>
          </cell>
          <cell r="AQ145">
            <v>160</v>
          </cell>
          <cell r="AR145">
            <v>160</v>
          </cell>
          <cell r="AS145">
            <v>160</v>
          </cell>
          <cell r="AT145">
            <v>160</v>
          </cell>
          <cell r="AU145">
            <v>160</v>
          </cell>
          <cell r="AV145">
            <v>160</v>
          </cell>
          <cell r="AW145">
            <v>160</v>
          </cell>
          <cell r="AX145">
            <v>160</v>
          </cell>
          <cell r="AY145">
            <v>160</v>
          </cell>
          <cell r="AZ145">
            <v>160</v>
          </cell>
          <cell r="BA145">
            <v>160</v>
          </cell>
        </row>
        <row r="146">
          <cell r="A146" t="str">
            <v>Lithuania</v>
          </cell>
          <cell r="B146" t="str">
            <v>LTU</v>
          </cell>
          <cell r="D146">
            <v>62680</v>
          </cell>
          <cell r="E146">
            <v>62680</v>
          </cell>
          <cell r="F146">
            <v>62680</v>
          </cell>
          <cell r="G146">
            <v>62680</v>
          </cell>
          <cell r="H146">
            <v>62680</v>
          </cell>
          <cell r="I146">
            <v>62680</v>
          </cell>
          <cell r="J146">
            <v>62680</v>
          </cell>
          <cell r="K146">
            <v>62680</v>
          </cell>
          <cell r="L146">
            <v>62680</v>
          </cell>
          <cell r="M146">
            <v>62680</v>
          </cell>
          <cell r="N146">
            <v>62680</v>
          </cell>
          <cell r="O146">
            <v>62680</v>
          </cell>
          <cell r="P146">
            <v>62680</v>
          </cell>
          <cell r="Q146">
            <v>62680</v>
          </cell>
          <cell r="R146">
            <v>62680</v>
          </cell>
          <cell r="S146">
            <v>62680</v>
          </cell>
          <cell r="T146">
            <v>62680</v>
          </cell>
          <cell r="U146">
            <v>62680</v>
          </cell>
          <cell r="V146">
            <v>62680</v>
          </cell>
          <cell r="W146">
            <v>62680</v>
          </cell>
          <cell r="X146">
            <v>62680</v>
          </cell>
          <cell r="Y146">
            <v>62680</v>
          </cell>
          <cell r="Z146">
            <v>62680</v>
          </cell>
          <cell r="AA146">
            <v>62680</v>
          </cell>
          <cell r="AB146">
            <v>62680</v>
          </cell>
          <cell r="AC146">
            <v>62680</v>
          </cell>
          <cell r="AD146">
            <v>62680</v>
          </cell>
          <cell r="AE146">
            <v>62680</v>
          </cell>
          <cell r="AF146">
            <v>62680</v>
          </cell>
          <cell r="AG146">
            <v>62680</v>
          </cell>
          <cell r="AH146">
            <v>62680</v>
          </cell>
          <cell r="AI146">
            <v>62680</v>
          </cell>
          <cell r="AJ146">
            <v>62680</v>
          </cell>
          <cell r="AK146">
            <v>62680</v>
          </cell>
          <cell r="AL146">
            <v>62680</v>
          </cell>
          <cell r="AM146">
            <v>62680</v>
          </cell>
          <cell r="AN146">
            <v>62680</v>
          </cell>
          <cell r="AO146">
            <v>62680</v>
          </cell>
          <cell r="AP146">
            <v>62680</v>
          </cell>
          <cell r="AQ146">
            <v>62680</v>
          </cell>
          <cell r="AR146">
            <v>62680</v>
          </cell>
          <cell r="AS146">
            <v>62680</v>
          </cell>
          <cell r="AT146">
            <v>62680</v>
          </cell>
          <cell r="AU146">
            <v>62680</v>
          </cell>
          <cell r="AV146">
            <v>62680</v>
          </cell>
          <cell r="AW146">
            <v>62680</v>
          </cell>
          <cell r="AX146">
            <v>62680</v>
          </cell>
          <cell r="AY146">
            <v>62670</v>
          </cell>
          <cell r="AZ146">
            <v>62670</v>
          </cell>
          <cell r="BA146">
            <v>62670</v>
          </cell>
        </row>
        <row r="147">
          <cell r="A147" t="str">
            <v>Luxembourg</v>
          </cell>
          <cell r="B147" t="str">
            <v>LUX</v>
          </cell>
          <cell r="AQ147">
            <v>2590</v>
          </cell>
          <cell r="AR147">
            <v>2590</v>
          </cell>
          <cell r="AS147">
            <v>2590</v>
          </cell>
          <cell r="AT147">
            <v>2590</v>
          </cell>
          <cell r="AU147">
            <v>2590</v>
          </cell>
          <cell r="AV147">
            <v>2590</v>
          </cell>
          <cell r="AW147">
            <v>2590</v>
          </cell>
          <cell r="AX147">
            <v>2590</v>
          </cell>
          <cell r="AY147">
            <v>2590</v>
          </cell>
          <cell r="AZ147">
            <v>2590</v>
          </cell>
          <cell r="BA147">
            <v>2590</v>
          </cell>
        </row>
        <row r="148">
          <cell r="A148" t="str">
            <v>Macao SAR, China</v>
          </cell>
          <cell r="B148" t="str">
            <v>MAC</v>
          </cell>
          <cell r="D148">
            <v>28</v>
          </cell>
          <cell r="E148">
            <v>28</v>
          </cell>
          <cell r="F148">
            <v>28</v>
          </cell>
          <cell r="G148">
            <v>28</v>
          </cell>
          <cell r="H148">
            <v>28</v>
          </cell>
          <cell r="I148">
            <v>28</v>
          </cell>
          <cell r="J148">
            <v>28</v>
          </cell>
          <cell r="K148">
            <v>28</v>
          </cell>
          <cell r="L148">
            <v>28</v>
          </cell>
          <cell r="M148">
            <v>28</v>
          </cell>
          <cell r="N148">
            <v>28</v>
          </cell>
          <cell r="O148">
            <v>28</v>
          </cell>
          <cell r="P148">
            <v>28</v>
          </cell>
          <cell r="Q148">
            <v>28</v>
          </cell>
          <cell r="R148">
            <v>28</v>
          </cell>
          <cell r="S148">
            <v>28</v>
          </cell>
          <cell r="T148">
            <v>28</v>
          </cell>
          <cell r="U148">
            <v>28</v>
          </cell>
          <cell r="V148">
            <v>28</v>
          </cell>
          <cell r="W148">
            <v>28</v>
          </cell>
          <cell r="X148">
            <v>28</v>
          </cell>
          <cell r="Y148">
            <v>28</v>
          </cell>
          <cell r="Z148">
            <v>28</v>
          </cell>
          <cell r="AA148">
            <v>28</v>
          </cell>
          <cell r="AB148">
            <v>28</v>
          </cell>
          <cell r="AC148">
            <v>28</v>
          </cell>
          <cell r="AD148">
            <v>28</v>
          </cell>
          <cell r="AE148">
            <v>28</v>
          </cell>
          <cell r="AF148">
            <v>28</v>
          </cell>
          <cell r="AG148">
            <v>28</v>
          </cell>
          <cell r="AH148">
            <v>28</v>
          </cell>
          <cell r="AI148">
            <v>28</v>
          </cell>
          <cell r="AJ148">
            <v>28</v>
          </cell>
          <cell r="AK148">
            <v>28</v>
          </cell>
          <cell r="AL148">
            <v>28</v>
          </cell>
          <cell r="AM148">
            <v>28</v>
          </cell>
          <cell r="AN148">
            <v>28</v>
          </cell>
          <cell r="AO148">
            <v>28</v>
          </cell>
          <cell r="AP148">
            <v>28</v>
          </cell>
          <cell r="AQ148">
            <v>28</v>
          </cell>
          <cell r="AR148">
            <v>28</v>
          </cell>
          <cell r="AS148">
            <v>28</v>
          </cell>
          <cell r="AT148">
            <v>28</v>
          </cell>
          <cell r="AU148">
            <v>28</v>
          </cell>
          <cell r="AV148">
            <v>28</v>
          </cell>
          <cell r="AW148">
            <v>28</v>
          </cell>
          <cell r="AX148">
            <v>28</v>
          </cell>
          <cell r="AY148">
            <v>28</v>
          </cell>
          <cell r="AZ148">
            <v>28</v>
          </cell>
          <cell r="BA148">
            <v>28</v>
          </cell>
        </row>
        <row r="149">
          <cell r="A149" t="str">
            <v>Macedonia</v>
          </cell>
          <cell r="B149" t="str">
            <v>MKD</v>
          </cell>
          <cell r="D149">
            <v>25430</v>
          </cell>
          <cell r="E149">
            <v>25430</v>
          </cell>
          <cell r="F149">
            <v>25430</v>
          </cell>
          <cell r="G149">
            <v>25430</v>
          </cell>
          <cell r="H149">
            <v>25430</v>
          </cell>
          <cell r="I149">
            <v>25430</v>
          </cell>
          <cell r="J149">
            <v>25430</v>
          </cell>
          <cell r="K149">
            <v>25430</v>
          </cell>
          <cell r="L149">
            <v>25430</v>
          </cell>
          <cell r="M149">
            <v>25430</v>
          </cell>
          <cell r="N149">
            <v>25430</v>
          </cell>
          <cell r="O149">
            <v>25430</v>
          </cell>
          <cell r="P149">
            <v>25430</v>
          </cell>
          <cell r="Q149">
            <v>25430</v>
          </cell>
          <cell r="R149">
            <v>25430</v>
          </cell>
          <cell r="S149">
            <v>25430</v>
          </cell>
          <cell r="T149">
            <v>25430</v>
          </cell>
          <cell r="U149">
            <v>25430</v>
          </cell>
          <cell r="V149">
            <v>25430</v>
          </cell>
          <cell r="W149">
            <v>25430</v>
          </cell>
          <cell r="X149">
            <v>25430</v>
          </cell>
          <cell r="Y149">
            <v>25430</v>
          </cell>
          <cell r="Z149">
            <v>25430</v>
          </cell>
          <cell r="AA149">
            <v>25430</v>
          </cell>
          <cell r="AB149">
            <v>25430</v>
          </cell>
          <cell r="AC149">
            <v>25430</v>
          </cell>
          <cell r="AD149">
            <v>25430</v>
          </cell>
          <cell r="AE149">
            <v>25430</v>
          </cell>
          <cell r="AF149">
            <v>25430</v>
          </cell>
          <cell r="AG149">
            <v>25430</v>
          </cell>
          <cell r="AH149">
            <v>25430</v>
          </cell>
          <cell r="AI149">
            <v>25430</v>
          </cell>
          <cell r="AJ149">
            <v>25430</v>
          </cell>
          <cell r="AK149">
            <v>25430</v>
          </cell>
          <cell r="AL149">
            <v>25430</v>
          </cell>
          <cell r="AM149">
            <v>25430</v>
          </cell>
          <cell r="AN149">
            <v>25430</v>
          </cell>
          <cell r="AO149">
            <v>25430</v>
          </cell>
          <cell r="AP149">
            <v>25430</v>
          </cell>
          <cell r="AQ149">
            <v>25430</v>
          </cell>
          <cell r="AR149">
            <v>25430</v>
          </cell>
          <cell r="AS149">
            <v>25430</v>
          </cell>
          <cell r="AT149">
            <v>25430</v>
          </cell>
          <cell r="AU149">
            <v>25430</v>
          </cell>
          <cell r="AV149">
            <v>25430</v>
          </cell>
          <cell r="AW149">
            <v>25430</v>
          </cell>
          <cell r="AX149">
            <v>25230</v>
          </cell>
          <cell r="AY149">
            <v>25230</v>
          </cell>
          <cell r="AZ149">
            <v>25220</v>
          </cell>
          <cell r="BA149">
            <v>25220</v>
          </cell>
        </row>
        <row r="150">
          <cell r="A150" t="str">
            <v>Madagascar</v>
          </cell>
          <cell r="B150" t="str">
            <v>MDG</v>
          </cell>
          <cell r="D150">
            <v>581540</v>
          </cell>
          <cell r="E150">
            <v>581540</v>
          </cell>
          <cell r="F150">
            <v>581540</v>
          </cell>
          <cell r="G150">
            <v>581540</v>
          </cell>
          <cell r="H150">
            <v>581540</v>
          </cell>
          <cell r="I150">
            <v>581540</v>
          </cell>
          <cell r="J150">
            <v>581540</v>
          </cell>
          <cell r="K150">
            <v>581540</v>
          </cell>
          <cell r="L150">
            <v>581540</v>
          </cell>
          <cell r="M150">
            <v>581540</v>
          </cell>
          <cell r="N150">
            <v>581540</v>
          </cell>
          <cell r="O150">
            <v>581540</v>
          </cell>
          <cell r="P150">
            <v>581540</v>
          </cell>
          <cell r="Q150">
            <v>581540</v>
          </cell>
          <cell r="R150">
            <v>581540</v>
          </cell>
          <cell r="S150">
            <v>581540</v>
          </cell>
          <cell r="T150">
            <v>581540</v>
          </cell>
          <cell r="U150">
            <v>581540</v>
          </cell>
          <cell r="V150">
            <v>581540</v>
          </cell>
          <cell r="W150">
            <v>581540</v>
          </cell>
          <cell r="X150">
            <v>581540</v>
          </cell>
          <cell r="Y150">
            <v>581540</v>
          </cell>
          <cell r="Z150">
            <v>581540</v>
          </cell>
          <cell r="AA150">
            <v>581540</v>
          </cell>
          <cell r="AB150">
            <v>581540</v>
          </cell>
          <cell r="AC150">
            <v>581540</v>
          </cell>
          <cell r="AD150">
            <v>581540</v>
          </cell>
          <cell r="AE150">
            <v>581540</v>
          </cell>
          <cell r="AF150">
            <v>581540</v>
          </cell>
          <cell r="AG150">
            <v>581540</v>
          </cell>
          <cell r="AH150">
            <v>581540</v>
          </cell>
          <cell r="AI150">
            <v>581540</v>
          </cell>
          <cell r="AJ150">
            <v>581540</v>
          </cell>
          <cell r="AK150">
            <v>581540</v>
          </cell>
          <cell r="AL150">
            <v>581540</v>
          </cell>
          <cell r="AM150">
            <v>581540</v>
          </cell>
          <cell r="AN150">
            <v>581540</v>
          </cell>
          <cell r="AO150">
            <v>581540</v>
          </cell>
          <cell r="AP150">
            <v>581540</v>
          </cell>
          <cell r="AQ150">
            <v>581540</v>
          </cell>
          <cell r="AR150">
            <v>581540</v>
          </cell>
          <cell r="AS150">
            <v>581540</v>
          </cell>
          <cell r="AT150">
            <v>581540</v>
          </cell>
          <cell r="AU150">
            <v>581540</v>
          </cell>
          <cell r="AV150">
            <v>581540</v>
          </cell>
          <cell r="AW150">
            <v>581540</v>
          </cell>
          <cell r="AX150">
            <v>581540</v>
          </cell>
          <cell r="AY150">
            <v>581540</v>
          </cell>
          <cell r="AZ150">
            <v>581540</v>
          </cell>
          <cell r="BA150">
            <v>581540</v>
          </cell>
        </row>
        <row r="151">
          <cell r="A151" t="str">
            <v>Malawi</v>
          </cell>
          <cell r="B151" t="str">
            <v>MWI</v>
          </cell>
          <cell r="D151">
            <v>94280</v>
          </cell>
          <cell r="E151">
            <v>94280</v>
          </cell>
          <cell r="F151">
            <v>94280</v>
          </cell>
          <cell r="G151">
            <v>94280</v>
          </cell>
          <cell r="H151">
            <v>94280</v>
          </cell>
          <cell r="I151">
            <v>94280</v>
          </cell>
          <cell r="J151">
            <v>94280</v>
          </cell>
          <cell r="K151">
            <v>94280</v>
          </cell>
          <cell r="L151">
            <v>94280</v>
          </cell>
          <cell r="M151">
            <v>94280</v>
          </cell>
          <cell r="N151">
            <v>94280</v>
          </cell>
          <cell r="O151">
            <v>94280</v>
          </cell>
          <cell r="P151">
            <v>94280</v>
          </cell>
          <cell r="Q151">
            <v>94280</v>
          </cell>
          <cell r="R151">
            <v>94280</v>
          </cell>
          <cell r="S151">
            <v>94280</v>
          </cell>
          <cell r="T151">
            <v>94280</v>
          </cell>
          <cell r="U151">
            <v>94280</v>
          </cell>
          <cell r="V151">
            <v>94280</v>
          </cell>
          <cell r="W151">
            <v>94280</v>
          </cell>
          <cell r="X151">
            <v>94280</v>
          </cell>
          <cell r="Y151">
            <v>94280</v>
          </cell>
          <cell r="Z151">
            <v>94280</v>
          </cell>
          <cell r="AA151">
            <v>94280</v>
          </cell>
          <cell r="AB151">
            <v>94280</v>
          </cell>
          <cell r="AC151">
            <v>94280</v>
          </cell>
          <cell r="AD151">
            <v>94280</v>
          </cell>
          <cell r="AE151">
            <v>94280</v>
          </cell>
          <cell r="AF151">
            <v>94280</v>
          </cell>
          <cell r="AG151">
            <v>94280</v>
          </cell>
          <cell r="AH151">
            <v>94280</v>
          </cell>
          <cell r="AI151">
            <v>94280</v>
          </cell>
          <cell r="AJ151">
            <v>94280</v>
          </cell>
          <cell r="AK151">
            <v>94280</v>
          </cell>
          <cell r="AL151">
            <v>94280</v>
          </cell>
          <cell r="AM151">
            <v>94280</v>
          </cell>
          <cell r="AN151">
            <v>94280</v>
          </cell>
          <cell r="AO151">
            <v>94280</v>
          </cell>
          <cell r="AP151">
            <v>94280</v>
          </cell>
          <cell r="AQ151">
            <v>94280</v>
          </cell>
          <cell r="AR151">
            <v>94280</v>
          </cell>
          <cell r="AS151">
            <v>94280</v>
          </cell>
          <cell r="AT151">
            <v>94280</v>
          </cell>
          <cell r="AU151">
            <v>94280</v>
          </cell>
          <cell r="AV151">
            <v>94280</v>
          </cell>
          <cell r="AW151">
            <v>94280</v>
          </cell>
          <cell r="AX151">
            <v>94280</v>
          </cell>
          <cell r="AY151">
            <v>94280</v>
          </cell>
          <cell r="AZ151">
            <v>94280</v>
          </cell>
          <cell r="BA151">
            <v>94280</v>
          </cell>
        </row>
        <row r="152">
          <cell r="A152" t="str">
            <v>Malaysia</v>
          </cell>
          <cell r="B152" t="str">
            <v>MYS</v>
          </cell>
          <cell r="D152">
            <v>328550</v>
          </cell>
          <cell r="E152">
            <v>328550</v>
          </cell>
          <cell r="F152">
            <v>328550</v>
          </cell>
          <cell r="G152">
            <v>328550</v>
          </cell>
          <cell r="H152">
            <v>328550</v>
          </cell>
          <cell r="I152">
            <v>328550</v>
          </cell>
          <cell r="J152">
            <v>328550</v>
          </cell>
          <cell r="K152">
            <v>328550</v>
          </cell>
          <cell r="L152">
            <v>328550</v>
          </cell>
          <cell r="M152">
            <v>328550</v>
          </cell>
          <cell r="N152">
            <v>328550</v>
          </cell>
          <cell r="O152">
            <v>328550</v>
          </cell>
          <cell r="P152">
            <v>328550</v>
          </cell>
          <cell r="Q152">
            <v>328550</v>
          </cell>
          <cell r="R152">
            <v>328550</v>
          </cell>
          <cell r="S152">
            <v>328550</v>
          </cell>
          <cell r="T152">
            <v>328550</v>
          </cell>
          <cell r="U152">
            <v>328550</v>
          </cell>
          <cell r="V152">
            <v>328550</v>
          </cell>
          <cell r="W152">
            <v>328550</v>
          </cell>
          <cell r="X152">
            <v>328550</v>
          </cell>
          <cell r="Y152">
            <v>328550</v>
          </cell>
          <cell r="Z152">
            <v>328550</v>
          </cell>
          <cell r="AA152">
            <v>328550</v>
          </cell>
          <cell r="AB152">
            <v>328550</v>
          </cell>
          <cell r="AC152">
            <v>328550</v>
          </cell>
          <cell r="AD152">
            <v>328550</v>
          </cell>
          <cell r="AE152">
            <v>328550</v>
          </cell>
          <cell r="AF152">
            <v>328550</v>
          </cell>
          <cell r="AG152">
            <v>328550</v>
          </cell>
          <cell r="AH152">
            <v>328550</v>
          </cell>
          <cell r="AI152">
            <v>328550</v>
          </cell>
          <cell r="AJ152">
            <v>328550</v>
          </cell>
          <cell r="AK152">
            <v>328550</v>
          </cell>
          <cell r="AL152">
            <v>328550</v>
          </cell>
          <cell r="AM152">
            <v>328550</v>
          </cell>
          <cell r="AN152">
            <v>328550</v>
          </cell>
          <cell r="AO152">
            <v>328550</v>
          </cell>
          <cell r="AP152">
            <v>328550</v>
          </cell>
          <cell r="AQ152">
            <v>328550</v>
          </cell>
          <cell r="AR152">
            <v>328550</v>
          </cell>
          <cell r="AS152">
            <v>328550</v>
          </cell>
          <cell r="AT152">
            <v>328550</v>
          </cell>
          <cell r="AU152">
            <v>328550</v>
          </cell>
          <cell r="AV152">
            <v>328550</v>
          </cell>
          <cell r="AW152">
            <v>328550</v>
          </cell>
          <cell r="AX152">
            <v>328550</v>
          </cell>
          <cell r="AY152">
            <v>328550</v>
          </cell>
          <cell r="AZ152">
            <v>328550</v>
          </cell>
          <cell r="BA152">
            <v>328550</v>
          </cell>
        </row>
        <row r="153">
          <cell r="A153" t="str">
            <v>Maldives</v>
          </cell>
          <cell r="B153" t="str">
            <v>MDV</v>
          </cell>
          <cell r="D153">
            <v>300</v>
          </cell>
          <cell r="E153">
            <v>300</v>
          </cell>
          <cell r="F153">
            <v>300</v>
          </cell>
          <cell r="G153">
            <v>300</v>
          </cell>
          <cell r="H153">
            <v>300</v>
          </cell>
          <cell r="I153">
            <v>300</v>
          </cell>
          <cell r="J153">
            <v>300</v>
          </cell>
          <cell r="K153">
            <v>300</v>
          </cell>
          <cell r="L153">
            <v>300</v>
          </cell>
          <cell r="M153">
            <v>300</v>
          </cell>
          <cell r="N153">
            <v>300</v>
          </cell>
          <cell r="O153">
            <v>300</v>
          </cell>
          <cell r="P153">
            <v>300</v>
          </cell>
          <cell r="Q153">
            <v>300</v>
          </cell>
          <cell r="R153">
            <v>300</v>
          </cell>
          <cell r="S153">
            <v>300</v>
          </cell>
          <cell r="T153">
            <v>300</v>
          </cell>
          <cell r="U153">
            <v>300</v>
          </cell>
          <cell r="V153">
            <v>300</v>
          </cell>
          <cell r="W153">
            <v>300</v>
          </cell>
          <cell r="X153">
            <v>300</v>
          </cell>
          <cell r="Y153">
            <v>300</v>
          </cell>
          <cell r="Z153">
            <v>300</v>
          </cell>
          <cell r="AA153">
            <v>300</v>
          </cell>
          <cell r="AB153">
            <v>300</v>
          </cell>
          <cell r="AC153">
            <v>300</v>
          </cell>
          <cell r="AD153">
            <v>300</v>
          </cell>
          <cell r="AE153">
            <v>300</v>
          </cell>
          <cell r="AF153">
            <v>300</v>
          </cell>
          <cell r="AG153">
            <v>300</v>
          </cell>
          <cell r="AH153">
            <v>300</v>
          </cell>
          <cell r="AI153">
            <v>300</v>
          </cell>
          <cell r="AJ153">
            <v>300</v>
          </cell>
          <cell r="AK153">
            <v>300</v>
          </cell>
          <cell r="AL153">
            <v>300</v>
          </cell>
          <cell r="AM153">
            <v>300</v>
          </cell>
          <cell r="AN153">
            <v>300</v>
          </cell>
          <cell r="AO153">
            <v>300</v>
          </cell>
          <cell r="AP153">
            <v>300</v>
          </cell>
          <cell r="AQ153">
            <v>300</v>
          </cell>
          <cell r="AR153">
            <v>300</v>
          </cell>
          <cell r="AS153">
            <v>300</v>
          </cell>
          <cell r="AT153">
            <v>300</v>
          </cell>
          <cell r="AU153">
            <v>300</v>
          </cell>
          <cell r="AV153">
            <v>300</v>
          </cell>
          <cell r="AW153">
            <v>300</v>
          </cell>
          <cell r="AX153">
            <v>300</v>
          </cell>
          <cell r="AY153">
            <v>300</v>
          </cell>
          <cell r="AZ153">
            <v>300</v>
          </cell>
          <cell r="BA153">
            <v>300</v>
          </cell>
        </row>
        <row r="154">
          <cell r="A154" t="str">
            <v>Mali</v>
          </cell>
          <cell r="B154" t="str">
            <v>MLI</v>
          </cell>
          <cell r="D154">
            <v>1220190</v>
          </cell>
          <cell r="E154">
            <v>1220190</v>
          </cell>
          <cell r="F154">
            <v>1220190</v>
          </cell>
          <cell r="G154">
            <v>1220190</v>
          </cell>
          <cell r="H154">
            <v>1220190</v>
          </cell>
          <cell r="I154">
            <v>1220190</v>
          </cell>
          <cell r="J154">
            <v>1220190</v>
          </cell>
          <cell r="K154">
            <v>1220190</v>
          </cell>
          <cell r="L154">
            <v>1220190</v>
          </cell>
          <cell r="M154">
            <v>1220190</v>
          </cell>
          <cell r="N154">
            <v>1220190</v>
          </cell>
          <cell r="O154">
            <v>1220190</v>
          </cell>
          <cell r="P154">
            <v>1220190</v>
          </cell>
          <cell r="Q154">
            <v>1220190</v>
          </cell>
          <cell r="R154">
            <v>1220190</v>
          </cell>
          <cell r="S154">
            <v>1220190</v>
          </cell>
          <cell r="T154">
            <v>1220190</v>
          </cell>
          <cell r="U154">
            <v>1220190</v>
          </cell>
          <cell r="V154">
            <v>1220190</v>
          </cell>
          <cell r="W154">
            <v>1220190</v>
          </cell>
          <cell r="X154">
            <v>1220190</v>
          </cell>
          <cell r="Y154">
            <v>1220190</v>
          </cell>
          <cell r="Z154">
            <v>1220190</v>
          </cell>
          <cell r="AA154">
            <v>1220190</v>
          </cell>
          <cell r="AB154">
            <v>1220190</v>
          </cell>
          <cell r="AC154">
            <v>1220190</v>
          </cell>
          <cell r="AD154">
            <v>1220190</v>
          </cell>
          <cell r="AE154">
            <v>1220190</v>
          </cell>
          <cell r="AF154">
            <v>1220190</v>
          </cell>
          <cell r="AG154">
            <v>1220190</v>
          </cell>
          <cell r="AH154">
            <v>1220190</v>
          </cell>
          <cell r="AI154">
            <v>1220190</v>
          </cell>
          <cell r="AJ154">
            <v>1220190</v>
          </cell>
          <cell r="AK154">
            <v>1220190</v>
          </cell>
          <cell r="AL154">
            <v>1220190</v>
          </cell>
          <cell r="AM154">
            <v>1220190</v>
          </cell>
          <cell r="AN154">
            <v>1220190</v>
          </cell>
          <cell r="AO154">
            <v>1220190</v>
          </cell>
          <cell r="AP154">
            <v>1220190</v>
          </cell>
          <cell r="AQ154">
            <v>1220190</v>
          </cell>
          <cell r="AR154">
            <v>1220190</v>
          </cell>
          <cell r="AS154">
            <v>1220190</v>
          </cell>
          <cell r="AT154">
            <v>1220190</v>
          </cell>
          <cell r="AU154">
            <v>1220190</v>
          </cell>
          <cell r="AV154">
            <v>1220190</v>
          </cell>
          <cell r="AW154">
            <v>1220190</v>
          </cell>
          <cell r="AX154">
            <v>1220190</v>
          </cell>
          <cell r="AY154">
            <v>1220190</v>
          </cell>
          <cell r="AZ154">
            <v>1220190</v>
          </cell>
          <cell r="BA154">
            <v>1220190</v>
          </cell>
        </row>
        <row r="155">
          <cell r="A155" t="str">
            <v>Malta</v>
          </cell>
          <cell r="B155" t="str">
            <v>MLT</v>
          </cell>
          <cell r="D155">
            <v>320</v>
          </cell>
          <cell r="E155">
            <v>320</v>
          </cell>
          <cell r="F155">
            <v>320</v>
          </cell>
          <cell r="G155">
            <v>320</v>
          </cell>
          <cell r="H155">
            <v>320</v>
          </cell>
          <cell r="I155">
            <v>320</v>
          </cell>
          <cell r="J155">
            <v>320</v>
          </cell>
          <cell r="K155">
            <v>320</v>
          </cell>
          <cell r="L155">
            <v>320</v>
          </cell>
          <cell r="M155">
            <v>320</v>
          </cell>
          <cell r="N155">
            <v>320</v>
          </cell>
          <cell r="O155">
            <v>320</v>
          </cell>
          <cell r="P155">
            <v>320</v>
          </cell>
          <cell r="Q155">
            <v>320</v>
          </cell>
          <cell r="R155">
            <v>320</v>
          </cell>
          <cell r="S155">
            <v>320</v>
          </cell>
          <cell r="T155">
            <v>320</v>
          </cell>
          <cell r="U155">
            <v>320</v>
          </cell>
          <cell r="V155">
            <v>320</v>
          </cell>
          <cell r="W155">
            <v>320</v>
          </cell>
          <cell r="X155">
            <v>320</v>
          </cell>
          <cell r="Y155">
            <v>320</v>
          </cell>
          <cell r="Z155">
            <v>320</v>
          </cell>
          <cell r="AA155">
            <v>320</v>
          </cell>
          <cell r="AB155">
            <v>320</v>
          </cell>
          <cell r="AC155">
            <v>320</v>
          </cell>
          <cell r="AD155">
            <v>320</v>
          </cell>
          <cell r="AE155">
            <v>320</v>
          </cell>
          <cell r="AF155">
            <v>320</v>
          </cell>
          <cell r="AG155">
            <v>320</v>
          </cell>
          <cell r="AH155">
            <v>320</v>
          </cell>
          <cell r="AI155">
            <v>320</v>
          </cell>
          <cell r="AJ155">
            <v>320</v>
          </cell>
          <cell r="AK155">
            <v>320</v>
          </cell>
          <cell r="AL155">
            <v>320</v>
          </cell>
          <cell r="AM155">
            <v>320</v>
          </cell>
          <cell r="AN155">
            <v>320</v>
          </cell>
          <cell r="AO155">
            <v>320</v>
          </cell>
          <cell r="AP155">
            <v>320</v>
          </cell>
          <cell r="AQ155">
            <v>320</v>
          </cell>
          <cell r="AR155">
            <v>320</v>
          </cell>
          <cell r="AS155">
            <v>320</v>
          </cell>
          <cell r="AT155">
            <v>320</v>
          </cell>
          <cell r="AU155">
            <v>320</v>
          </cell>
          <cell r="AV155">
            <v>320</v>
          </cell>
          <cell r="AW155">
            <v>320</v>
          </cell>
          <cell r="AX155">
            <v>320</v>
          </cell>
          <cell r="AY155">
            <v>320</v>
          </cell>
          <cell r="AZ155">
            <v>320</v>
          </cell>
          <cell r="BA155">
            <v>320</v>
          </cell>
        </row>
        <row r="156">
          <cell r="A156" t="str">
            <v>Marshall Islands</v>
          </cell>
          <cell r="B156" t="str">
            <v>MHL</v>
          </cell>
          <cell r="AL156">
            <v>180</v>
          </cell>
          <cell r="AM156">
            <v>180</v>
          </cell>
          <cell r="AN156">
            <v>180</v>
          </cell>
          <cell r="AO156">
            <v>180</v>
          </cell>
          <cell r="AP156">
            <v>180</v>
          </cell>
          <cell r="AQ156">
            <v>180</v>
          </cell>
          <cell r="AR156">
            <v>180</v>
          </cell>
          <cell r="AS156">
            <v>180</v>
          </cell>
          <cell r="AT156">
            <v>180</v>
          </cell>
          <cell r="AU156">
            <v>180</v>
          </cell>
          <cell r="AV156">
            <v>180</v>
          </cell>
          <cell r="AW156">
            <v>180</v>
          </cell>
          <cell r="AX156">
            <v>180</v>
          </cell>
          <cell r="AY156">
            <v>180</v>
          </cell>
          <cell r="AZ156">
            <v>180</v>
          </cell>
          <cell r="BA156">
            <v>180</v>
          </cell>
        </row>
        <row r="157">
          <cell r="A157" t="str">
            <v>Mauritania</v>
          </cell>
          <cell r="B157" t="str">
            <v>MRT</v>
          </cell>
          <cell r="D157">
            <v>1030700</v>
          </cell>
          <cell r="E157">
            <v>1030700</v>
          </cell>
          <cell r="F157">
            <v>1030700</v>
          </cell>
          <cell r="G157">
            <v>1030700</v>
          </cell>
          <cell r="H157">
            <v>1030700</v>
          </cell>
          <cell r="I157">
            <v>1030700</v>
          </cell>
          <cell r="J157">
            <v>1030700</v>
          </cell>
          <cell r="K157">
            <v>1030700</v>
          </cell>
          <cell r="L157">
            <v>1030700</v>
          </cell>
          <cell r="M157">
            <v>1030700</v>
          </cell>
          <cell r="N157">
            <v>1030700</v>
          </cell>
          <cell r="O157">
            <v>1030700</v>
          </cell>
          <cell r="P157">
            <v>1030700</v>
          </cell>
          <cell r="Q157">
            <v>1030700</v>
          </cell>
          <cell r="R157">
            <v>1030700</v>
          </cell>
          <cell r="S157">
            <v>1030700</v>
          </cell>
          <cell r="T157">
            <v>1030700</v>
          </cell>
          <cell r="U157">
            <v>1030700</v>
          </cell>
          <cell r="V157">
            <v>1030700</v>
          </cell>
          <cell r="W157">
            <v>1030700</v>
          </cell>
          <cell r="X157">
            <v>1030700</v>
          </cell>
          <cell r="Y157">
            <v>1030700</v>
          </cell>
          <cell r="Z157">
            <v>1030700</v>
          </cell>
          <cell r="AA157">
            <v>1030700</v>
          </cell>
          <cell r="AB157">
            <v>1030700</v>
          </cell>
          <cell r="AC157">
            <v>1030700</v>
          </cell>
          <cell r="AD157">
            <v>1030700</v>
          </cell>
          <cell r="AE157">
            <v>1030700</v>
          </cell>
          <cell r="AF157">
            <v>1030700</v>
          </cell>
          <cell r="AG157">
            <v>1030700</v>
          </cell>
          <cell r="AH157">
            <v>1030700</v>
          </cell>
          <cell r="AI157">
            <v>1030700</v>
          </cell>
          <cell r="AJ157">
            <v>1030700</v>
          </cell>
          <cell r="AK157">
            <v>1030700</v>
          </cell>
          <cell r="AL157">
            <v>1030700</v>
          </cell>
          <cell r="AM157">
            <v>1030700</v>
          </cell>
          <cell r="AN157">
            <v>1030700</v>
          </cell>
          <cell r="AO157">
            <v>1030700</v>
          </cell>
          <cell r="AP157">
            <v>1030700</v>
          </cell>
          <cell r="AQ157">
            <v>1030700</v>
          </cell>
          <cell r="AR157">
            <v>1030700</v>
          </cell>
          <cell r="AS157">
            <v>1030700</v>
          </cell>
          <cell r="AT157">
            <v>1030700</v>
          </cell>
          <cell r="AU157">
            <v>1030700</v>
          </cell>
          <cell r="AV157">
            <v>1030700</v>
          </cell>
          <cell r="AW157">
            <v>1030700</v>
          </cell>
          <cell r="AX157">
            <v>1030700</v>
          </cell>
          <cell r="AY157">
            <v>1030700</v>
          </cell>
          <cell r="AZ157">
            <v>1030700</v>
          </cell>
          <cell r="BA157">
            <v>1030700</v>
          </cell>
        </row>
        <row r="158">
          <cell r="A158" t="str">
            <v>Mauritius</v>
          </cell>
          <cell r="B158" t="str">
            <v>MUS</v>
          </cell>
          <cell r="D158">
            <v>2030</v>
          </cell>
          <cell r="E158">
            <v>2030</v>
          </cell>
          <cell r="F158">
            <v>2030</v>
          </cell>
          <cell r="G158">
            <v>2030</v>
          </cell>
          <cell r="H158">
            <v>2030</v>
          </cell>
          <cell r="I158">
            <v>2030</v>
          </cell>
          <cell r="J158">
            <v>2030</v>
          </cell>
          <cell r="K158">
            <v>2030</v>
          </cell>
          <cell r="L158">
            <v>2030</v>
          </cell>
          <cell r="M158">
            <v>2030</v>
          </cell>
          <cell r="N158">
            <v>2030</v>
          </cell>
          <cell r="O158">
            <v>2030</v>
          </cell>
          <cell r="P158">
            <v>2030</v>
          </cell>
          <cell r="Q158">
            <v>2030</v>
          </cell>
          <cell r="R158">
            <v>2030</v>
          </cell>
          <cell r="S158">
            <v>2030</v>
          </cell>
          <cell r="T158">
            <v>2030</v>
          </cell>
          <cell r="U158">
            <v>2030</v>
          </cell>
          <cell r="V158">
            <v>2030</v>
          </cell>
          <cell r="W158">
            <v>2030</v>
          </cell>
          <cell r="X158">
            <v>2030</v>
          </cell>
          <cell r="Y158">
            <v>2030</v>
          </cell>
          <cell r="Z158">
            <v>2030</v>
          </cell>
          <cell r="AA158">
            <v>2030</v>
          </cell>
          <cell r="AB158">
            <v>2030</v>
          </cell>
          <cell r="AC158">
            <v>2030</v>
          </cell>
          <cell r="AD158">
            <v>2030</v>
          </cell>
          <cell r="AE158">
            <v>2030</v>
          </cell>
          <cell r="AF158">
            <v>2030</v>
          </cell>
          <cell r="AG158">
            <v>2030</v>
          </cell>
          <cell r="AH158">
            <v>2030</v>
          </cell>
          <cell r="AI158">
            <v>2030</v>
          </cell>
          <cell r="AJ158">
            <v>2030</v>
          </cell>
          <cell r="AK158">
            <v>2030</v>
          </cell>
          <cell r="AL158">
            <v>2030</v>
          </cell>
          <cell r="AM158">
            <v>2030</v>
          </cell>
          <cell r="AN158">
            <v>2030</v>
          </cell>
          <cell r="AO158">
            <v>2030</v>
          </cell>
          <cell r="AP158">
            <v>2030</v>
          </cell>
          <cell r="AQ158">
            <v>2030</v>
          </cell>
          <cell r="AR158">
            <v>2030</v>
          </cell>
          <cell r="AS158">
            <v>2030</v>
          </cell>
          <cell r="AT158">
            <v>2030</v>
          </cell>
          <cell r="AU158">
            <v>2030</v>
          </cell>
          <cell r="AV158">
            <v>2030</v>
          </cell>
          <cell r="AW158">
            <v>2030</v>
          </cell>
          <cell r="AX158">
            <v>2030</v>
          </cell>
          <cell r="AY158">
            <v>2030</v>
          </cell>
          <cell r="AZ158">
            <v>2030</v>
          </cell>
          <cell r="BA158">
            <v>2030</v>
          </cell>
        </row>
        <row r="159">
          <cell r="A159" t="str">
            <v>Mexico</v>
          </cell>
          <cell r="B159" t="str">
            <v>MEX</v>
          </cell>
          <cell r="D159">
            <v>1943950</v>
          </cell>
          <cell r="E159">
            <v>1943950</v>
          </cell>
          <cell r="F159">
            <v>1943950</v>
          </cell>
          <cell r="G159">
            <v>1943950</v>
          </cell>
          <cell r="H159">
            <v>1943950</v>
          </cell>
          <cell r="I159">
            <v>1943950</v>
          </cell>
          <cell r="J159">
            <v>1943950</v>
          </cell>
          <cell r="K159">
            <v>1943950</v>
          </cell>
          <cell r="L159">
            <v>1943950</v>
          </cell>
          <cell r="M159">
            <v>1943950</v>
          </cell>
          <cell r="N159">
            <v>1943950</v>
          </cell>
          <cell r="O159">
            <v>1943950</v>
          </cell>
          <cell r="P159">
            <v>1943950</v>
          </cell>
          <cell r="Q159">
            <v>1943950</v>
          </cell>
          <cell r="R159">
            <v>1943950</v>
          </cell>
          <cell r="S159">
            <v>1943950</v>
          </cell>
          <cell r="T159">
            <v>1943950</v>
          </cell>
          <cell r="U159">
            <v>1943950</v>
          </cell>
          <cell r="V159">
            <v>1943950</v>
          </cell>
          <cell r="W159">
            <v>1943950</v>
          </cell>
          <cell r="X159">
            <v>1943950</v>
          </cell>
          <cell r="Y159">
            <v>1943950</v>
          </cell>
          <cell r="Z159">
            <v>1943950</v>
          </cell>
          <cell r="AA159">
            <v>1943950</v>
          </cell>
          <cell r="AB159">
            <v>1943950</v>
          </cell>
          <cell r="AC159">
            <v>1943950</v>
          </cell>
          <cell r="AD159">
            <v>1943950</v>
          </cell>
          <cell r="AE159">
            <v>1943950</v>
          </cell>
          <cell r="AF159">
            <v>1943950</v>
          </cell>
          <cell r="AG159">
            <v>1943950</v>
          </cell>
          <cell r="AH159">
            <v>1943950</v>
          </cell>
          <cell r="AI159">
            <v>1943950</v>
          </cell>
          <cell r="AJ159">
            <v>1943950</v>
          </cell>
          <cell r="AK159">
            <v>1943950</v>
          </cell>
          <cell r="AL159">
            <v>1943950</v>
          </cell>
          <cell r="AM159">
            <v>1943950</v>
          </cell>
          <cell r="AN159">
            <v>1943950</v>
          </cell>
          <cell r="AO159">
            <v>1943950</v>
          </cell>
          <cell r="AP159">
            <v>1943950</v>
          </cell>
          <cell r="AQ159">
            <v>1943950</v>
          </cell>
          <cell r="AR159">
            <v>1943950</v>
          </cell>
          <cell r="AS159">
            <v>1943950</v>
          </cell>
          <cell r="AT159">
            <v>1943950</v>
          </cell>
          <cell r="AU159">
            <v>1943950</v>
          </cell>
          <cell r="AV159">
            <v>1943950</v>
          </cell>
          <cell r="AW159">
            <v>1943950</v>
          </cell>
          <cell r="AX159">
            <v>1943950</v>
          </cell>
          <cell r="AY159">
            <v>1943950</v>
          </cell>
          <cell r="AZ159">
            <v>1943950</v>
          </cell>
          <cell r="BA159">
            <v>1943950</v>
          </cell>
        </row>
        <row r="160">
          <cell r="A160" t="str">
            <v>Micronesia, Fed. Sts.</v>
          </cell>
          <cell r="B160" t="str">
            <v>FSM</v>
          </cell>
          <cell r="D160">
            <v>700</v>
          </cell>
          <cell r="E160">
            <v>700</v>
          </cell>
          <cell r="F160">
            <v>700</v>
          </cell>
          <cell r="G160">
            <v>700</v>
          </cell>
          <cell r="H160">
            <v>700</v>
          </cell>
          <cell r="I160">
            <v>700</v>
          </cell>
          <cell r="J160">
            <v>700</v>
          </cell>
          <cell r="K160">
            <v>700</v>
          </cell>
          <cell r="L160">
            <v>700</v>
          </cell>
          <cell r="M160">
            <v>700</v>
          </cell>
          <cell r="N160">
            <v>700</v>
          </cell>
          <cell r="O160">
            <v>700</v>
          </cell>
          <cell r="P160">
            <v>700</v>
          </cell>
          <cell r="Q160">
            <v>700</v>
          </cell>
          <cell r="R160">
            <v>700</v>
          </cell>
          <cell r="S160">
            <v>700</v>
          </cell>
          <cell r="T160">
            <v>700</v>
          </cell>
          <cell r="U160">
            <v>700</v>
          </cell>
          <cell r="V160">
            <v>700</v>
          </cell>
          <cell r="W160">
            <v>700</v>
          </cell>
          <cell r="X160">
            <v>700</v>
          </cell>
          <cell r="Y160">
            <v>700</v>
          </cell>
          <cell r="Z160">
            <v>700</v>
          </cell>
          <cell r="AA160">
            <v>700</v>
          </cell>
          <cell r="AB160">
            <v>700</v>
          </cell>
          <cell r="AC160">
            <v>700</v>
          </cell>
          <cell r="AD160">
            <v>700</v>
          </cell>
          <cell r="AE160">
            <v>700</v>
          </cell>
          <cell r="AF160">
            <v>700</v>
          </cell>
          <cell r="AG160">
            <v>700</v>
          </cell>
          <cell r="AH160">
            <v>700</v>
          </cell>
          <cell r="AI160">
            <v>700</v>
          </cell>
          <cell r="AJ160">
            <v>700</v>
          </cell>
          <cell r="AK160">
            <v>700</v>
          </cell>
          <cell r="AL160">
            <v>700</v>
          </cell>
          <cell r="AM160">
            <v>700</v>
          </cell>
          <cell r="AN160">
            <v>700</v>
          </cell>
          <cell r="AO160">
            <v>700</v>
          </cell>
          <cell r="AP160">
            <v>700</v>
          </cell>
          <cell r="AQ160">
            <v>700</v>
          </cell>
          <cell r="AR160">
            <v>700</v>
          </cell>
          <cell r="AS160">
            <v>700</v>
          </cell>
          <cell r="AT160">
            <v>700</v>
          </cell>
          <cell r="AU160">
            <v>700</v>
          </cell>
          <cell r="AV160">
            <v>700</v>
          </cell>
          <cell r="AW160">
            <v>700</v>
          </cell>
          <cell r="AX160">
            <v>700</v>
          </cell>
          <cell r="AY160">
            <v>700</v>
          </cell>
          <cell r="AZ160">
            <v>700</v>
          </cell>
          <cell r="BA160">
            <v>700</v>
          </cell>
        </row>
        <row r="161">
          <cell r="A161" t="str">
            <v>Moldova</v>
          </cell>
          <cell r="B161" t="str">
            <v>MDA</v>
          </cell>
          <cell r="D161">
            <v>32870</v>
          </cell>
          <cell r="E161">
            <v>32870</v>
          </cell>
          <cell r="F161">
            <v>32870</v>
          </cell>
          <cell r="G161">
            <v>32870</v>
          </cell>
          <cell r="H161">
            <v>32870</v>
          </cell>
          <cell r="I161">
            <v>32870</v>
          </cell>
          <cell r="J161">
            <v>32870</v>
          </cell>
          <cell r="K161">
            <v>32870</v>
          </cell>
          <cell r="L161">
            <v>32870</v>
          </cell>
          <cell r="M161">
            <v>32870</v>
          </cell>
          <cell r="N161">
            <v>32870</v>
          </cell>
          <cell r="O161">
            <v>32870</v>
          </cell>
          <cell r="P161">
            <v>32870</v>
          </cell>
          <cell r="Q161">
            <v>32870</v>
          </cell>
          <cell r="R161">
            <v>32870</v>
          </cell>
          <cell r="S161">
            <v>32870</v>
          </cell>
          <cell r="T161">
            <v>32870</v>
          </cell>
          <cell r="U161">
            <v>32870</v>
          </cell>
          <cell r="V161">
            <v>32870</v>
          </cell>
          <cell r="W161">
            <v>32870</v>
          </cell>
          <cell r="X161">
            <v>32870</v>
          </cell>
          <cell r="Y161">
            <v>32870</v>
          </cell>
          <cell r="Z161">
            <v>32870</v>
          </cell>
          <cell r="AA161">
            <v>32870</v>
          </cell>
          <cell r="AB161">
            <v>32870</v>
          </cell>
          <cell r="AC161">
            <v>32870</v>
          </cell>
          <cell r="AD161">
            <v>32870</v>
          </cell>
          <cell r="AE161">
            <v>32870</v>
          </cell>
          <cell r="AF161">
            <v>32870</v>
          </cell>
          <cell r="AG161">
            <v>32870</v>
          </cell>
          <cell r="AH161">
            <v>32870</v>
          </cell>
          <cell r="AI161">
            <v>32870</v>
          </cell>
          <cell r="AJ161">
            <v>32950</v>
          </cell>
          <cell r="AK161">
            <v>32940</v>
          </cell>
          <cell r="AL161">
            <v>32930</v>
          </cell>
          <cell r="AM161">
            <v>32930</v>
          </cell>
          <cell r="AN161">
            <v>32920</v>
          </cell>
          <cell r="AO161">
            <v>32910</v>
          </cell>
          <cell r="AP161">
            <v>32900</v>
          </cell>
          <cell r="AQ161">
            <v>32880</v>
          </cell>
          <cell r="AR161">
            <v>32880</v>
          </cell>
          <cell r="AS161">
            <v>32880</v>
          </cell>
          <cell r="AT161">
            <v>32870</v>
          </cell>
          <cell r="AU161">
            <v>32880</v>
          </cell>
          <cell r="AV161">
            <v>32890</v>
          </cell>
          <cell r="AW161">
            <v>32890</v>
          </cell>
          <cell r="AX161">
            <v>32890</v>
          </cell>
          <cell r="AY161">
            <v>32890</v>
          </cell>
          <cell r="AZ161">
            <v>32890</v>
          </cell>
          <cell r="BA161">
            <v>32890</v>
          </cell>
        </row>
        <row r="162">
          <cell r="A162" t="str">
            <v>Monaco</v>
          </cell>
          <cell r="B162" t="str">
            <v>MCO</v>
          </cell>
          <cell r="D162">
            <v>2</v>
          </cell>
          <cell r="E162">
            <v>2</v>
          </cell>
          <cell r="F162">
            <v>2</v>
          </cell>
          <cell r="G162">
            <v>2</v>
          </cell>
          <cell r="H162">
            <v>2</v>
          </cell>
          <cell r="I162">
            <v>2</v>
          </cell>
          <cell r="J162">
            <v>2</v>
          </cell>
          <cell r="K162">
            <v>2</v>
          </cell>
          <cell r="L162">
            <v>2</v>
          </cell>
          <cell r="M162">
            <v>2</v>
          </cell>
          <cell r="N162">
            <v>2</v>
          </cell>
          <cell r="O162">
            <v>2</v>
          </cell>
          <cell r="P162">
            <v>2</v>
          </cell>
          <cell r="Q162">
            <v>2</v>
          </cell>
          <cell r="R162">
            <v>2</v>
          </cell>
          <cell r="S162">
            <v>2</v>
          </cell>
          <cell r="T162">
            <v>2</v>
          </cell>
          <cell r="U162">
            <v>2</v>
          </cell>
          <cell r="V162">
            <v>2</v>
          </cell>
          <cell r="W162">
            <v>2</v>
          </cell>
          <cell r="X162">
            <v>2</v>
          </cell>
          <cell r="Y162">
            <v>2</v>
          </cell>
          <cell r="Z162">
            <v>2</v>
          </cell>
          <cell r="AA162">
            <v>2</v>
          </cell>
          <cell r="AB162">
            <v>2</v>
          </cell>
          <cell r="AC162">
            <v>2</v>
          </cell>
          <cell r="AD162">
            <v>2</v>
          </cell>
          <cell r="AE162">
            <v>2</v>
          </cell>
          <cell r="AF162">
            <v>2</v>
          </cell>
          <cell r="AG162">
            <v>2</v>
          </cell>
          <cell r="AH162">
            <v>2</v>
          </cell>
          <cell r="AI162">
            <v>2</v>
          </cell>
          <cell r="AJ162">
            <v>2</v>
          </cell>
          <cell r="AK162">
            <v>2</v>
          </cell>
          <cell r="AL162">
            <v>2</v>
          </cell>
          <cell r="AM162">
            <v>2</v>
          </cell>
          <cell r="AN162">
            <v>2</v>
          </cell>
          <cell r="AO162">
            <v>2</v>
          </cell>
          <cell r="AP162">
            <v>2</v>
          </cell>
          <cell r="AQ162">
            <v>2</v>
          </cell>
          <cell r="AR162">
            <v>2</v>
          </cell>
          <cell r="AS162">
            <v>2</v>
          </cell>
          <cell r="AT162">
            <v>2</v>
          </cell>
          <cell r="AU162">
            <v>2</v>
          </cell>
          <cell r="AV162">
            <v>2</v>
          </cell>
          <cell r="AW162">
            <v>2</v>
          </cell>
          <cell r="AX162">
            <v>2</v>
          </cell>
          <cell r="AY162">
            <v>2</v>
          </cell>
          <cell r="AZ162">
            <v>2</v>
          </cell>
          <cell r="BA162">
            <v>2</v>
          </cell>
        </row>
        <row r="163">
          <cell r="A163" t="str">
            <v>Mongolia</v>
          </cell>
          <cell r="B163" t="str">
            <v>MNG</v>
          </cell>
          <cell r="D163">
            <v>1553560</v>
          </cell>
          <cell r="E163">
            <v>1553560</v>
          </cell>
          <cell r="F163">
            <v>1553560</v>
          </cell>
          <cell r="G163">
            <v>1553560</v>
          </cell>
          <cell r="H163">
            <v>1553560</v>
          </cell>
          <cell r="I163">
            <v>1553560</v>
          </cell>
          <cell r="J163">
            <v>1553560</v>
          </cell>
          <cell r="K163">
            <v>1553560</v>
          </cell>
          <cell r="L163">
            <v>1553560</v>
          </cell>
          <cell r="M163">
            <v>1553560</v>
          </cell>
          <cell r="N163">
            <v>1553560</v>
          </cell>
          <cell r="O163">
            <v>1553560</v>
          </cell>
          <cell r="P163">
            <v>1553560</v>
          </cell>
          <cell r="Q163">
            <v>1553560</v>
          </cell>
          <cell r="R163">
            <v>1553560</v>
          </cell>
          <cell r="S163">
            <v>1553560</v>
          </cell>
          <cell r="T163">
            <v>1553560</v>
          </cell>
          <cell r="U163">
            <v>1553560</v>
          </cell>
          <cell r="V163">
            <v>1553560</v>
          </cell>
          <cell r="W163">
            <v>1553560</v>
          </cell>
          <cell r="X163">
            <v>1553560</v>
          </cell>
          <cell r="Y163">
            <v>1553560</v>
          </cell>
          <cell r="Z163">
            <v>1553560</v>
          </cell>
          <cell r="AA163">
            <v>1553560</v>
          </cell>
          <cell r="AB163">
            <v>1553560</v>
          </cell>
          <cell r="AC163">
            <v>1553560</v>
          </cell>
          <cell r="AD163">
            <v>1553560</v>
          </cell>
          <cell r="AE163">
            <v>1553560</v>
          </cell>
          <cell r="AF163">
            <v>1553560</v>
          </cell>
          <cell r="AG163">
            <v>1553560</v>
          </cell>
          <cell r="AH163">
            <v>1553560</v>
          </cell>
          <cell r="AI163">
            <v>1553560</v>
          </cell>
          <cell r="AJ163">
            <v>1553560</v>
          </cell>
          <cell r="AK163">
            <v>1553560</v>
          </cell>
          <cell r="AL163">
            <v>1553560</v>
          </cell>
          <cell r="AM163">
            <v>1553560</v>
          </cell>
          <cell r="AN163">
            <v>1553560</v>
          </cell>
          <cell r="AO163">
            <v>1553560</v>
          </cell>
          <cell r="AP163">
            <v>1553560</v>
          </cell>
          <cell r="AQ163">
            <v>1553560</v>
          </cell>
          <cell r="AR163">
            <v>1553560</v>
          </cell>
          <cell r="AS163">
            <v>1553560</v>
          </cell>
          <cell r="AT163">
            <v>1553560</v>
          </cell>
          <cell r="AU163">
            <v>1553560</v>
          </cell>
          <cell r="AV163">
            <v>1553560</v>
          </cell>
          <cell r="AW163">
            <v>1553560</v>
          </cell>
          <cell r="AX163">
            <v>1553560</v>
          </cell>
          <cell r="AY163">
            <v>1553560</v>
          </cell>
          <cell r="AZ163">
            <v>1553560</v>
          </cell>
          <cell r="BA163">
            <v>1553560</v>
          </cell>
        </row>
        <row r="164">
          <cell r="A164" t="str">
            <v>Montenegro</v>
          </cell>
          <cell r="B164" t="str">
            <v>MNE</v>
          </cell>
          <cell r="D164">
            <v>13450</v>
          </cell>
          <cell r="E164">
            <v>13450</v>
          </cell>
          <cell r="F164">
            <v>13450</v>
          </cell>
          <cell r="G164">
            <v>13450</v>
          </cell>
          <cell r="H164">
            <v>13450</v>
          </cell>
          <cell r="I164">
            <v>13450</v>
          </cell>
          <cell r="J164">
            <v>13450</v>
          </cell>
          <cell r="K164">
            <v>13450</v>
          </cell>
          <cell r="L164">
            <v>13450</v>
          </cell>
          <cell r="M164">
            <v>13450</v>
          </cell>
          <cell r="N164">
            <v>13450</v>
          </cell>
          <cell r="O164">
            <v>13450</v>
          </cell>
          <cell r="P164">
            <v>13450</v>
          </cell>
          <cell r="Q164">
            <v>13450</v>
          </cell>
          <cell r="R164">
            <v>13450</v>
          </cell>
          <cell r="S164">
            <v>13450</v>
          </cell>
          <cell r="T164">
            <v>13450</v>
          </cell>
          <cell r="U164">
            <v>13450</v>
          </cell>
          <cell r="V164">
            <v>13450</v>
          </cell>
          <cell r="W164">
            <v>13450</v>
          </cell>
          <cell r="X164">
            <v>13450</v>
          </cell>
          <cell r="Y164">
            <v>13450</v>
          </cell>
          <cell r="Z164">
            <v>13450</v>
          </cell>
          <cell r="AA164">
            <v>13450</v>
          </cell>
          <cell r="AB164">
            <v>13450</v>
          </cell>
          <cell r="AC164">
            <v>13450</v>
          </cell>
          <cell r="AD164">
            <v>13450</v>
          </cell>
          <cell r="AE164">
            <v>13450</v>
          </cell>
          <cell r="AF164">
            <v>13450</v>
          </cell>
          <cell r="AG164">
            <v>13450</v>
          </cell>
          <cell r="AH164">
            <v>13450</v>
          </cell>
          <cell r="AI164">
            <v>13450</v>
          </cell>
          <cell r="AJ164">
            <v>13450</v>
          </cell>
          <cell r="AK164">
            <v>13450</v>
          </cell>
          <cell r="AL164">
            <v>13450</v>
          </cell>
          <cell r="AM164">
            <v>13450</v>
          </cell>
          <cell r="AN164">
            <v>13450</v>
          </cell>
          <cell r="AO164">
            <v>13450</v>
          </cell>
          <cell r="AP164">
            <v>13450</v>
          </cell>
          <cell r="AQ164">
            <v>13450</v>
          </cell>
          <cell r="AR164">
            <v>13450</v>
          </cell>
          <cell r="AS164">
            <v>13450</v>
          </cell>
          <cell r="AT164">
            <v>13450</v>
          </cell>
          <cell r="AU164">
            <v>13450</v>
          </cell>
          <cell r="AV164">
            <v>13450</v>
          </cell>
          <cell r="AW164">
            <v>13450</v>
          </cell>
          <cell r="AX164">
            <v>13450</v>
          </cell>
          <cell r="AY164">
            <v>13450</v>
          </cell>
          <cell r="AZ164">
            <v>13450</v>
          </cell>
          <cell r="BA164">
            <v>13450</v>
          </cell>
        </row>
        <row r="165">
          <cell r="A165" t="str">
            <v>Morocco</v>
          </cell>
          <cell r="B165" t="str">
            <v>MAR</v>
          </cell>
          <cell r="D165">
            <v>446340</v>
          </cell>
          <cell r="E165">
            <v>446340</v>
          </cell>
          <cell r="F165">
            <v>446340</v>
          </cell>
          <cell r="G165">
            <v>446340</v>
          </cell>
          <cell r="H165">
            <v>446340</v>
          </cell>
          <cell r="I165">
            <v>446340</v>
          </cell>
          <cell r="J165">
            <v>446340</v>
          </cell>
          <cell r="K165">
            <v>446340</v>
          </cell>
          <cell r="L165">
            <v>446340</v>
          </cell>
          <cell r="M165">
            <v>446340</v>
          </cell>
          <cell r="N165">
            <v>446340</v>
          </cell>
          <cell r="O165">
            <v>446340</v>
          </cell>
          <cell r="P165">
            <v>446300</v>
          </cell>
          <cell r="Q165">
            <v>446300</v>
          </cell>
          <cell r="R165">
            <v>446300</v>
          </cell>
          <cell r="S165">
            <v>446300</v>
          </cell>
          <cell r="T165">
            <v>446300</v>
          </cell>
          <cell r="U165">
            <v>446300</v>
          </cell>
          <cell r="V165">
            <v>446300</v>
          </cell>
          <cell r="W165">
            <v>446300</v>
          </cell>
          <cell r="X165">
            <v>446300</v>
          </cell>
          <cell r="Y165">
            <v>446300</v>
          </cell>
          <cell r="Z165">
            <v>446300</v>
          </cell>
          <cell r="AA165">
            <v>446300</v>
          </cell>
          <cell r="AB165">
            <v>446300</v>
          </cell>
          <cell r="AC165">
            <v>446300</v>
          </cell>
          <cell r="AD165">
            <v>446300</v>
          </cell>
          <cell r="AE165">
            <v>446300</v>
          </cell>
          <cell r="AF165">
            <v>446300</v>
          </cell>
          <cell r="AG165">
            <v>446300</v>
          </cell>
          <cell r="AH165">
            <v>446300</v>
          </cell>
          <cell r="AI165">
            <v>446300</v>
          </cell>
          <cell r="AJ165">
            <v>446300</v>
          </cell>
          <cell r="AK165">
            <v>446300</v>
          </cell>
          <cell r="AL165">
            <v>446300</v>
          </cell>
          <cell r="AM165">
            <v>446300</v>
          </cell>
          <cell r="AN165">
            <v>446300</v>
          </cell>
          <cell r="AO165">
            <v>446300</v>
          </cell>
          <cell r="AP165">
            <v>446300</v>
          </cell>
          <cell r="AQ165">
            <v>446300</v>
          </cell>
          <cell r="AR165">
            <v>446300</v>
          </cell>
          <cell r="AS165">
            <v>446300</v>
          </cell>
          <cell r="AT165">
            <v>446300</v>
          </cell>
          <cell r="AU165">
            <v>446300</v>
          </cell>
          <cell r="AV165">
            <v>446300</v>
          </cell>
          <cell r="AW165">
            <v>446300</v>
          </cell>
          <cell r="AX165">
            <v>446300</v>
          </cell>
          <cell r="AY165">
            <v>446300</v>
          </cell>
          <cell r="AZ165">
            <v>446300</v>
          </cell>
          <cell r="BA165">
            <v>446300</v>
          </cell>
        </row>
        <row r="166">
          <cell r="A166" t="str">
            <v>Mozambique</v>
          </cell>
          <cell r="B166" t="str">
            <v>MOZ</v>
          </cell>
          <cell r="D166">
            <v>786380</v>
          </cell>
          <cell r="E166">
            <v>786380</v>
          </cell>
          <cell r="F166">
            <v>786380</v>
          </cell>
          <cell r="G166">
            <v>786380</v>
          </cell>
          <cell r="H166">
            <v>786380</v>
          </cell>
          <cell r="I166">
            <v>786380</v>
          </cell>
          <cell r="J166">
            <v>786380</v>
          </cell>
          <cell r="K166">
            <v>786380</v>
          </cell>
          <cell r="L166">
            <v>786380</v>
          </cell>
          <cell r="M166">
            <v>786380</v>
          </cell>
          <cell r="N166">
            <v>786380</v>
          </cell>
          <cell r="O166">
            <v>786380</v>
          </cell>
          <cell r="P166">
            <v>786380</v>
          </cell>
          <cell r="Q166">
            <v>786380</v>
          </cell>
          <cell r="R166">
            <v>786380</v>
          </cell>
          <cell r="S166">
            <v>786380</v>
          </cell>
          <cell r="T166">
            <v>786380</v>
          </cell>
          <cell r="U166">
            <v>786380</v>
          </cell>
          <cell r="V166">
            <v>786380</v>
          </cell>
          <cell r="W166">
            <v>786380</v>
          </cell>
          <cell r="X166">
            <v>786380</v>
          </cell>
          <cell r="Y166">
            <v>786380</v>
          </cell>
          <cell r="Z166">
            <v>786380</v>
          </cell>
          <cell r="AA166">
            <v>786380</v>
          </cell>
          <cell r="AB166">
            <v>786380</v>
          </cell>
          <cell r="AC166">
            <v>786380</v>
          </cell>
          <cell r="AD166">
            <v>786380</v>
          </cell>
          <cell r="AE166">
            <v>786380</v>
          </cell>
          <cell r="AF166">
            <v>786380</v>
          </cell>
          <cell r="AG166">
            <v>786380</v>
          </cell>
          <cell r="AH166">
            <v>786380</v>
          </cell>
          <cell r="AI166">
            <v>786380</v>
          </cell>
          <cell r="AJ166">
            <v>786380</v>
          </cell>
          <cell r="AK166">
            <v>786380</v>
          </cell>
          <cell r="AL166">
            <v>786380</v>
          </cell>
          <cell r="AM166">
            <v>786380</v>
          </cell>
          <cell r="AN166">
            <v>786380</v>
          </cell>
          <cell r="AO166">
            <v>786380</v>
          </cell>
          <cell r="AP166">
            <v>786380</v>
          </cell>
          <cell r="AQ166">
            <v>786380</v>
          </cell>
          <cell r="AR166">
            <v>786380</v>
          </cell>
          <cell r="AS166">
            <v>786380</v>
          </cell>
          <cell r="AT166">
            <v>786380</v>
          </cell>
          <cell r="AU166">
            <v>786380</v>
          </cell>
          <cell r="AV166">
            <v>786380</v>
          </cell>
          <cell r="AW166">
            <v>786380</v>
          </cell>
          <cell r="AX166">
            <v>786380</v>
          </cell>
          <cell r="AY166">
            <v>786380</v>
          </cell>
          <cell r="AZ166">
            <v>786380</v>
          </cell>
          <cell r="BA166">
            <v>786380</v>
          </cell>
        </row>
        <row r="167">
          <cell r="A167" t="str">
            <v>Myanmar</v>
          </cell>
          <cell r="B167" t="str">
            <v>MMR</v>
          </cell>
          <cell r="D167">
            <v>653540</v>
          </cell>
          <cell r="E167">
            <v>653540</v>
          </cell>
          <cell r="F167">
            <v>653540</v>
          </cell>
          <cell r="G167">
            <v>653540</v>
          </cell>
          <cell r="H167">
            <v>653540</v>
          </cell>
          <cell r="I167">
            <v>653540</v>
          </cell>
          <cell r="J167">
            <v>653540</v>
          </cell>
          <cell r="K167">
            <v>653540</v>
          </cell>
          <cell r="L167">
            <v>653540</v>
          </cell>
          <cell r="M167">
            <v>653540</v>
          </cell>
          <cell r="N167">
            <v>653540</v>
          </cell>
          <cell r="O167">
            <v>653540</v>
          </cell>
          <cell r="P167">
            <v>653540</v>
          </cell>
          <cell r="Q167">
            <v>653540</v>
          </cell>
          <cell r="R167">
            <v>653540</v>
          </cell>
          <cell r="S167">
            <v>653540</v>
          </cell>
          <cell r="T167">
            <v>653540</v>
          </cell>
          <cell r="U167">
            <v>653540</v>
          </cell>
          <cell r="V167">
            <v>653540</v>
          </cell>
          <cell r="W167">
            <v>653540</v>
          </cell>
          <cell r="X167">
            <v>653540</v>
          </cell>
          <cell r="Y167">
            <v>653540</v>
          </cell>
          <cell r="Z167">
            <v>653540</v>
          </cell>
          <cell r="AA167">
            <v>653540</v>
          </cell>
          <cell r="AB167">
            <v>653540</v>
          </cell>
          <cell r="AC167">
            <v>653540</v>
          </cell>
          <cell r="AD167">
            <v>653540</v>
          </cell>
          <cell r="AE167">
            <v>653540</v>
          </cell>
          <cell r="AF167">
            <v>653540</v>
          </cell>
          <cell r="AG167">
            <v>653540</v>
          </cell>
          <cell r="AH167">
            <v>653540</v>
          </cell>
          <cell r="AI167">
            <v>653540</v>
          </cell>
          <cell r="AJ167">
            <v>653540</v>
          </cell>
          <cell r="AK167">
            <v>653540</v>
          </cell>
          <cell r="AL167">
            <v>653540</v>
          </cell>
          <cell r="AM167">
            <v>653540</v>
          </cell>
          <cell r="AN167">
            <v>653540</v>
          </cell>
          <cell r="AO167">
            <v>653540</v>
          </cell>
          <cell r="AP167">
            <v>653540</v>
          </cell>
          <cell r="AQ167">
            <v>653540</v>
          </cell>
          <cell r="AR167">
            <v>653540</v>
          </cell>
          <cell r="AS167">
            <v>653540</v>
          </cell>
          <cell r="AT167">
            <v>653540</v>
          </cell>
          <cell r="AU167">
            <v>653420</v>
          </cell>
          <cell r="AV167">
            <v>653360</v>
          </cell>
          <cell r="AW167">
            <v>653470</v>
          </cell>
          <cell r="AX167">
            <v>653520</v>
          </cell>
          <cell r="AY167">
            <v>653520</v>
          </cell>
          <cell r="AZ167">
            <v>653520</v>
          </cell>
          <cell r="BA167">
            <v>653520</v>
          </cell>
        </row>
        <row r="168">
          <cell r="A168" t="str">
            <v>Namibia</v>
          </cell>
          <cell r="B168" t="str">
            <v>NAM</v>
          </cell>
          <cell r="D168">
            <v>823290</v>
          </cell>
          <cell r="E168">
            <v>823290</v>
          </cell>
          <cell r="F168">
            <v>823290</v>
          </cell>
          <cell r="G168">
            <v>823290</v>
          </cell>
          <cell r="H168">
            <v>823290</v>
          </cell>
          <cell r="I168">
            <v>823290</v>
          </cell>
          <cell r="J168">
            <v>823290</v>
          </cell>
          <cell r="K168">
            <v>823290</v>
          </cell>
          <cell r="L168">
            <v>823290</v>
          </cell>
          <cell r="M168">
            <v>823290</v>
          </cell>
          <cell r="N168">
            <v>823290</v>
          </cell>
          <cell r="O168">
            <v>823290</v>
          </cell>
          <cell r="P168">
            <v>823290</v>
          </cell>
          <cell r="Q168">
            <v>823290</v>
          </cell>
          <cell r="R168">
            <v>823290</v>
          </cell>
          <cell r="S168">
            <v>823290</v>
          </cell>
          <cell r="T168">
            <v>823290</v>
          </cell>
          <cell r="U168">
            <v>823290</v>
          </cell>
          <cell r="V168">
            <v>823290</v>
          </cell>
          <cell r="W168">
            <v>823290</v>
          </cell>
          <cell r="X168">
            <v>823290</v>
          </cell>
          <cell r="Y168">
            <v>823290</v>
          </cell>
          <cell r="Z168">
            <v>823290</v>
          </cell>
          <cell r="AA168">
            <v>823290</v>
          </cell>
          <cell r="AB168">
            <v>823290</v>
          </cell>
          <cell r="AC168">
            <v>823290</v>
          </cell>
          <cell r="AD168">
            <v>823290</v>
          </cell>
          <cell r="AE168">
            <v>823290</v>
          </cell>
          <cell r="AF168">
            <v>823290</v>
          </cell>
          <cell r="AG168">
            <v>823290</v>
          </cell>
          <cell r="AH168">
            <v>823290</v>
          </cell>
          <cell r="AI168">
            <v>823290</v>
          </cell>
          <cell r="AJ168">
            <v>823290</v>
          </cell>
          <cell r="AK168">
            <v>823290</v>
          </cell>
          <cell r="AL168">
            <v>823290</v>
          </cell>
          <cell r="AM168">
            <v>823290</v>
          </cell>
          <cell r="AN168">
            <v>823290</v>
          </cell>
          <cell r="AO168">
            <v>823290</v>
          </cell>
          <cell r="AP168">
            <v>823290</v>
          </cell>
          <cell r="AQ168">
            <v>823290</v>
          </cell>
          <cell r="AR168">
            <v>823290</v>
          </cell>
          <cell r="AS168">
            <v>823290</v>
          </cell>
          <cell r="AT168">
            <v>823290</v>
          </cell>
          <cell r="AU168">
            <v>823290</v>
          </cell>
          <cell r="AV168">
            <v>823290</v>
          </cell>
          <cell r="AW168">
            <v>823290</v>
          </cell>
          <cell r="AX168">
            <v>823290</v>
          </cell>
          <cell r="AY168">
            <v>823290</v>
          </cell>
          <cell r="AZ168">
            <v>823290</v>
          </cell>
          <cell r="BA168">
            <v>823290</v>
          </cell>
        </row>
        <row r="169">
          <cell r="A169" t="str">
            <v>Nepal</v>
          </cell>
          <cell r="B169" t="str">
            <v>NPL</v>
          </cell>
          <cell r="D169">
            <v>143000</v>
          </cell>
          <cell r="E169">
            <v>143000</v>
          </cell>
          <cell r="F169">
            <v>143000</v>
          </cell>
          <cell r="G169">
            <v>143000</v>
          </cell>
          <cell r="H169">
            <v>143000</v>
          </cell>
          <cell r="I169">
            <v>143000</v>
          </cell>
          <cell r="J169">
            <v>143000</v>
          </cell>
          <cell r="K169">
            <v>143000</v>
          </cell>
          <cell r="L169">
            <v>143000</v>
          </cell>
          <cell r="M169">
            <v>143000</v>
          </cell>
          <cell r="N169">
            <v>143000</v>
          </cell>
          <cell r="O169">
            <v>143000</v>
          </cell>
          <cell r="P169">
            <v>143000</v>
          </cell>
          <cell r="Q169">
            <v>143000</v>
          </cell>
          <cell r="R169">
            <v>143000</v>
          </cell>
          <cell r="S169">
            <v>143000</v>
          </cell>
          <cell r="T169">
            <v>143000</v>
          </cell>
          <cell r="U169">
            <v>143000</v>
          </cell>
          <cell r="V169">
            <v>143000</v>
          </cell>
          <cell r="W169">
            <v>143000</v>
          </cell>
          <cell r="X169">
            <v>143000</v>
          </cell>
          <cell r="Y169">
            <v>143000</v>
          </cell>
          <cell r="Z169">
            <v>143000</v>
          </cell>
          <cell r="AA169">
            <v>143000</v>
          </cell>
          <cell r="AB169">
            <v>143000</v>
          </cell>
          <cell r="AC169">
            <v>143000</v>
          </cell>
          <cell r="AD169">
            <v>143000</v>
          </cell>
          <cell r="AE169">
            <v>143000</v>
          </cell>
          <cell r="AF169">
            <v>143000</v>
          </cell>
          <cell r="AG169">
            <v>143000</v>
          </cell>
          <cell r="AH169">
            <v>143000</v>
          </cell>
          <cell r="AI169">
            <v>143000</v>
          </cell>
          <cell r="AJ169">
            <v>143000</v>
          </cell>
          <cell r="AK169">
            <v>143000</v>
          </cell>
          <cell r="AL169">
            <v>143000</v>
          </cell>
          <cell r="AM169">
            <v>143000</v>
          </cell>
          <cell r="AN169">
            <v>143000</v>
          </cell>
          <cell r="AO169">
            <v>143000</v>
          </cell>
          <cell r="AP169">
            <v>143000</v>
          </cell>
          <cell r="AQ169">
            <v>143350</v>
          </cell>
          <cell r="AR169">
            <v>143350</v>
          </cell>
          <cell r="AS169">
            <v>143350</v>
          </cell>
          <cell r="AT169">
            <v>143350</v>
          </cell>
          <cell r="AU169">
            <v>143350</v>
          </cell>
          <cell r="AV169">
            <v>143350</v>
          </cell>
          <cell r="AW169">
            <v>143350</v>
          </cell>
          <cell r="AX169">
            <v>143350</v>
          </cell>
          <cell r="AY169">
            <v>143350</v>
          </cell>
          <cell r="AZ169">
            <v>143350</v>
          </cell>
          <cell r="BA169">
            <v>143350</v>
          </cell>
        </row>
        <row r="170">
          <cell r="A170" t="str">
            <v>Netherlands</v>
          </cell>
          <cell r="B170" t="str">
            <v>NLD</v>
          </cell>
          <cell r="D170">
            <v>33760</v>
          </cell>
          <cell r="E170">
            <v>33760</v>
          </cell>
          <cell r="F170">
            <v>33760</v>
          </cell>
          <cell r="G170">
            <v>33760</v>
          </cell>
          <cell r="H170">
            <v>33760</v>
          </cell>
          <cell r="I170">
            <v>33760</v>
          </cell>
          <cell r="J170">
            <v>33760</v>
          </cell>
          <cell r="K170">
            <v>33760</v>
          </cell>
          <cell r="L170">
            <v>33760</v>
          </cell>
          <cell r="M170">
            <v>33760</v>
          </cell>
          <cell r="N170">
            <v>33760</v>
          </cell>
          <cell r="O170">
            <v>33760</v>
          </cell>
          <cell r="P170">
            <v>33760</v>
          </cell>
          <cell r="Q170">
            <v>33760</v>
          </cell>
          <cell r="R170">
            <v>33760</v>
          </cell>
          <cell r="S170">
            <v>33760</v>
          </cell>
          <cell r="T170">
            <v>33760</v>
          </cell>
          <cell r="U170">
            <v>33760</v>
          </cell>
          <cell r="V170">
            <v>33760</v>
          </cell>
          <cell r="W170">
            <v>33760</v>
          </cell>
          <cell r="X170">
            <v>33760</v>
          </cell>
          <cell r="Y170">
            <v>33760</v>
          </cell>
          <cell r="Z170">
            <v>33760</v>
          </cell>
          <cell r="AA170">
            <v>33760</v>
          </cell>
          <cell r="AB170">
            <v>33760</v>
          </cell>
          <cell r="AC170">
            <v>33760</v>
          </cell>
          <cell r="AD170">
            <v>33760</v>
          </cell>
          <cell r="AE170">
            <v>33760</v>
          </cell>
          <cell r="AF170">
            <v>33760</v>
          </cell>
          <cell r="AG170">
            <v>33760</v>
          </cell>
          <cell r="AH170">
            <v>33760</v>
          </cell>
          <cell r="AI170">
            <v>33760</v>
          </cell>
          <cell r="AJ170">
            <v>33760</v>
          </cell>
          <cell r="AK170">
            <v>33760</v>
          </cell>
          <cell r="AL170">
            <v>33760</v>
          </cell>
          <cell r="AM170">
            <v>33760</v>
          </cell>
          <cell r="AN170">
            <v>33760</v>
          </cell>
          <cell r="AO170">
            <v>33760</v>
          </cell>
          <cell r="AP170">
            <v>33760</v>
          </cell>
          <cell r="AQ170">
            <v>33760</v>
          </cell>
          <cell r="AR170">
            <v>33760</v>
          </cell>
          <cell r="AS170">
            <v>33760</v>
          </cell>
          <cell r="AT170">
            <v>33760</v>
          </cell>
          <cell r="AU170">
            <v>33760</v>
          </cell>
          <cell r="AV170">
            <v>33760</v>
          </cell>
          <cell r="AW170">
            <v>33760</v>
          </cell>
          <cell r="AX170">
            <v>33760</v>
          </cell>
          <cell r="AY170">
            <v>33760</v>
          </cell>
          <cell r="AZ170">
            <v>33730</v>
          </cell>
          <cell r="BA170">
            <v>33730</v>
          </cell>
        </row>
        <row r="171">
          <cell r="A171" t="str">
            <v>New Caledonia</v>
          </cell>
          <cell r="B171" t="str">
            <v>NCL</v>
          </cell>
          <cell r="D171">
            <v>18280</v>
          </cell>
          <cell r="E171">
            <v>18280</v>
          </cell>
          <cell r="F171">
            <v>18280</v>
          </cell>
          <cell r="G171">
            <v>18280</v>
          </cell>
          <cell r="H171">
            <v>18280</v>
          </cell>
          <cell r="I171">
            <v>18280</v>
          </cell>
          <cell r="J171">
            <v>18280</v>
          </cell>
          <cell r="K171">
            <v>18280</v>
          </cell>
          <cell r="L171">
            <v>18280</v>
          </cell>
          <cell r="M171">
            <v>18280</v>
          </cell>
          <cell r="N171">
            <v>18280</v>
          </cell>
          <cell r="O171">
            <v>18280</v>
          </cell>
          <cell r="P171">
            <v>18280</v>
          </cell>
          <cell r="Q171">
            <v>18280</v>
          </cell>
          <cell r="R171">
            <v>18280</v>
          </cell>
          <cell r="S171">
            <v>18280</v>
          </cell>
          <cell r="T171">
            <v>18280</v>
          </cell>
          <cell r="U171">
            <v>18280</v>
          </cell>
          <cell r="V171">
            <v>18280</v>
          </cell>
          <cell r="W171">
            <v>18280</v>
          </cell>
          <cell r="X171">
            <v>18280</v>
          </cell>
          <cell r="Y171">
            <v>18280</v>
          </cell>
          <cell r="Z171">
            <v>18280</v>
          </cell>
          <cell r="AA171">
            <v>18280</v>
          </cell>
          <cell r="AB171">
            <v>18280</v>
          </cell>
          <cell r="AC171">
            <v>18280</v>
          </cell>
          <cell r="AD171">
            <v>18280</v>
          </cell>
          <cell r="AE171">
            <v>18280</v>
          </cell>
          <cell r="AF171">
            <v>18280</v>
          </cell>
          <cell r="AG171">
            <v>18280</v>
          </cell>
          <cell r="AH171">
            <v>18280</v>
          </cell>
          <cell r="AI171">
            <v>18280</v>
          </cell>
          <cell r="AJ171">
            <v>18280</v>
          </cell>
          <cell r="AK171">
            <v>18280</v>
          </cell>
          <cell r="AL171">
            <v>18280</v>
          </cell>
          <cell r="AM171">
            <v>18280</v>
          </cell>
          <cell r="AN171">
            <v>18280</v>
          </cell>
          <cell r="AO171">
            <v>18280</v>
          </cell>
          <cell r="AP171">
            <v>18280</v>
          </cell>
          <cell r="AQ171">
            <v>18280</v>
          </cell>
          <cell r="AR171">
            <v>18280</v>
          </cell>
          <cell r="AS171">
            <v>18280</v>
          </cell>
          <cell r="AT171">
            <v>18280</v>
          </cell>
          <cell r="AU171">
            <v>18280</v>
          </cell>
          <cell r="AV171">
            <v>18280</v>
          </cell>
          <cell r="AW171">
            <v>18280</v>
          </cell>
          <cell r="AX171">
            <v>18280</v>
          </cell>
          <cell r="AY171">
            <v>18280</v>
          </cell>
          <cell r="AZ171">
            <v>18280</v>
          </cell>
          <cell r="BA171">
            <v>18280</v>
          </cell>
        </row>
        <row r="172">
          <cell r="A172" t="str">
            <v>New Zealand</v>
          </cell>
          <cell r="B172" t="str">
            <v>NZL</v>
          </cell>
          <cell r="D172">
            <v>263310</v>
          </cell>
          <cell r="E172">
            <v>263310</v>
          </cell>
          <cell r="F172">
            <v>263310</v>
          </cell>
          <cell r="G172">
            <v>263310</v>
          </cell>
          <cell r="H172">
            <v>263310</v>
          </cell>
          <cell r="I172">
            <v>263310</v>
          </cell>
          <cell r="J172">
            <v>263310</v>
          </cell>
          <cell r="K172">
            <v>263310</v>
          </cell>
          <cell r="L172">
            <v>263310</v>
          </cell>
          <cell r="M172">
            <v>263310</v>
          </cell>
          <cell r="N172">
            <v>263310</v>
          </cell>
          <cell r="O172">
            <v>263310</v>
          </cell>
          <cell r="P172">
            <v>263310</v>
          </cell>
          <cell r="Q172">
            <v>263310</v>
          </cell>
          <cell r="R172">
            <v>263310</v>
          </cell>
          <cell r="S172">
            <v>263310</v>
          </cell>
          <cell r="T172">
            <v>263310</v>
          </cell>
          <cell r="U172">
            <v>263310</v>
          </cell>
          <cell r="V172">
            <v>263310</v>
          </cell>
          <cell r="W172">
            <v>263310</v>
          </cell>
          <cell r="X172">
            <v>263310</v>
          </cell>
          <cell r="Y172">
            <v>263310</v>
          </cell>
          <cell r="Z172">
            <v>263310</v>
          </cell>
          <cell r="AA172">
            <v>263310</v>
          </cell>
          <cell r="AB172">
            <v>263310</v>
          </cell>
          <cell r="AC172">
            <v>263310</v>
          </cell>
          <cell r="AD172">
            <v>263310</v>
          </cell>
          <cell r="AE172">
            <v>263310</v>
          </cell>
          <cell r="AF172">
            <v>263310</v>
          </cell>
          <cell r="AG172">
            <v>263310</v>
          </cell>
          <cell r="AH172">
            <v>263310</v>
          </cell>
          <cell r="AI172">
            <v>263310</v>
          </cell>
          <cell r="AJ172">
            <v>263310</v>
          </cell>
          <cell r="AK172">
            <v>263310</v>
          </cell>
          <cell r="AL172">
            <v>263310</v>
          </cell>
          <cell r="AM172">
            <v>263310</v>
          </cell>
          <cell r="AN172">
            <v>263310</v>
          </cell>
          <cell r="AO172">
            <v>263310</v>
          </cell>
          <cell r="AP172">
            <v>263310</v>
          </cell>
          <cell r="AQ172">
            <v>263310</v>
          </cell>
          <cell r="AR172">
            <v>263310</v>
          </cell>
          <cell r="AS172">
            <v>263310</v>
          </cell>
          <cell r="AT172">
            <v>263310</v>
          </cell>
          <cell r="AU172">
            <v>263310</v>
          </cell>
          <cell r="AV172">
            <v>263310</v>
          </cell>
          <cell r="AW172">
            <v>263310</v>
          </cell>
          <cell r="AX172">
            <v>263310</v>
          </cell>
          <cell r="AY172">
            <v>263310</v>
          </cell>
          <cell r="AZ172">
            <v>263310</v>
          </cell>
          <cell r="BA172">
            <v>263310</v>
          </cell>
        </row>
        <row r="173">
          <cell r="A173" t="str">
            <v>Nicaragua</v>
          </cell>
          <cell r="B173" t="str">
            <v>NIC</v>
          </cell>
          <cell r="D173">
            <v>120340</v>
          </cell>
          <cell r="E173">
            <v>120340</v>
          </cell>
          <cell r="F173">
            <v>120340</v>
          </cell>
          <cell r="G173">
            <v>120340</v>
          </cell>
          <cell r="H173">
            <v>120340</v>
          </cell>
          <cell r="I173">
            <v>120340</v>
          </cell>
          <cell r="J173">
            <v>120340</v>
          </cell>
          <cell r="K173">
            <v>120340</v>
          </cell>
          <cell r="L173">
            <v>120340</v>
          </cell>
          <cell r="M173">
            <v>120340</v>
          </cell>
          <cell r="N173">
            <v>120340</v>
          </cell>
          <cell r="O173">
            <v>120340</v>
          </cell>
          <cell r="P173">
            <v>120340</v>
          </cell>
          <cell r="Q173">
            <v>120340</v>
          </cell>
          <cell r="R173">
            <v>120340</v>
          </cell>
          <cell r="S173">
            <v>120340</v>
          </cell>
          <cell r="T173">
            <v>120340</v>
          </cell>
          <cell r="U173">
            <v>120340</v>
          </cell>
          <cell r="V173">
            <v>120340</v>
          </cell>
          <cell r="W173">
            <v>120340</v>
          </cell>
          <cell r="X173">
            <v>120340</v>
          </cell>
          <cell r="Y173">
            <v>120340</v>
          </cell>
          <cell r="Z173">
            <v>120340</v>
          </cell>
          <cell r="AA173">
            <v>120340</v>
          </cell>
          <cell r="AB173">
            <v>120340</v>
          </cell>
          <cell r="AC173">
            <v>120340</v>
          </cell>
          <cell r="AD173">
            <v>120340</v>
          </cell>
          <cell r="AE173">
            <v>120340</v>
          </cell>
          <cell r="AF173">
            <v>120340</v>
          </cell>
          <cell r="AG173">
            <v>120340</v>
          </cell>
          <cell r="AH173">
            <v>120340</v>
          </cell>
          <cell r="AI173">
            <v>120340</v>
          </cell>
          <cell r="AJ173">
            <v>120340</v>
          </cell>
          <cell r="AK173">
            <v>120340</v>
          </cell>
          <cell r="AL173">
            <v>120340</v>
          </cell>
          <cell r="AM173">
            <v>120340</v>
          </cell>
          <cell r="AN173">
            <v>120340</v>
          </cell>
          <cell r="AO173">
            <v>120340</v>
          </cell>
          <cell r="AP173">
            <v>120340</v>
          </cell>
          <cell r="AQ173">
            <v>120340</v>
          </cell>
          <cell r="AR173">
            <v>120340</v>
          </cell>
          <cell r="AS173">
            <v>120340</v>
          </cell>
          <cell r="AT173">
            <v>120340</v>
          </cell>
          <cell r="AU173">
            <v>120340</v>
          </cell>
          <cell r="AV173">
            <v>120340</v>
          </cell>
          <cell r="AW173">
            <v>120340</v>
          </cell>
          <cell r="AX173">
            <v>120340</v>
          </cell>
          <cell r="AY173">
            <v>120340</v>
          </cell>
          <cell r="AZ173">
            <v>120340</v>
          </cell>
          <cell r="BA173">
            <v>120340</v>
          </cell>
        </row>
        <row r="174">
          <cell r="A174" t="str">
            <v>Niger</v>
          </cell>
          <cell r="B174" t="str">
            <v>NER</v>
          </cell>
          <cell r="D174">
            <v>1266700</v>
          </cell>
          <cell r="E174">
            <v>1266700</v>
          </cell>
          <cell r="F174">
            <v>1266700</v>
          </cell>
          <cell r="G174">
            <v>1266700</v>
          </cell>
          <cell r="H174">
            <v>1266700</v>
          </cell>
          <cell r="I174">
            <v>1266700</v>
          </cell>
          <cell r="J174">
            <v>1266700</v>
          </cell>
          <cell r="K174">
            <v>1266700</v>
          </cell>
          <cell r="L174">
            <v>1266700</v>
          </cell>
          <cell r="M174">
            <v>1266700</v>
          </cell>
          <cell r="N174">
            <v>1266700</v>
          </cell>
          <cell r="O174">
            <v>1266700</v>
          </cell>
          <cell r="P174">
            <v>1266700</v>
          </cell>
          <cell r="Q174">
            <v>1266700</v>
          </cell>
          <cell r="R174">
            <v>1266700</v>
          </cell>
          <cell r="S174">
            <v>1266700</v>
          </cell>
          <cell r="T174">
            <v>1266700</v>
          </cell>
          <cell r="U174">
            <v>1266700</v>
          </cell>
          <cell r="V174">
            <v>1266700</v>
          </cell>
          <cell r="W174">
            <v>1266700</v>
          </cell>
          <cell r="X174">
            <v>1266700</v>
          </cell>
          <cell r="Y174">
            <v>1266700</v>
          </cell>
          <cell r="Z174">
            <v>1266700</v>
          </cell>
          <cell r="AA174">
            <v>1266700</v>
          </cell>
          <cell r="AB174">
            <v>1266700</v>
          </cell>
          <cell r="AC174">
            <v>1266700</v>
          </cell>
          <cell r="AD174">
            <v>1266700</v>
          </cell>
          <cell r="AE174">
            <v>1266700</v>
          </cell>
          <cell r="AF174">
            <v>1266700</v>
          </cell>
          <cell r="AG174">
            <v>1266700</v>
          </cell>
          <cell r="AH174">
            <v>1266700</v>
          </cell>
          <cell r="AI174">
            <v>1266700</v>
          </cell>
          <cell r="AJ174">
            <v>1266700</v>
          </cell>
          <cell r="AK174">
            <v>1266700</v>
          </cell>
          <cell r="AL174">
            <v>1266700</v>
          </cell>
          <cell r="AM174">
            <v>1266700</v>
          </cell>
          <cell r="AN174">
            <v>1266700</v>
          </cell>
          <cell r="AO174">
            <v>1266700</v>
          </cell>
          <cell r="AP174">
            <v>1266700</v>
          </cell>
          <cell r="AQ174">
            <v>1266700</v>
          </cell>
          <cell r="AR174">
            <v>1266700</v>
          </cell>
          <cell r="AS174">
            <v>1266700</v>
          </cell>
          <cell r="AT174">
            <v>1266700</v>
          </cell>
          <cell r="AU174">
            <v>1266700</v>
          </cell>
          <cell r="AV174">
            <v>1266700</v>
          </cell>
          <cell r="AW174">
            <v>1266700</v>
          </cell>
          <cell r="AX174">
            <v>1266700</v>
          </cell>
          <cell r="AY174">
            <v>1266700</v>
          </cell>
          <cell r="AZ174">
            <v>1266700</v>
          </cell>
          <cell r="BA174">
            <v>1266700</v>
          </cell>
        </row>
        <row r="175">
          <cell r="A175" t="str">
            <v>Nigeria</v>
          </cell>
          <cell r="B175" t="str">
            <v>NGA</v>
          </cell>
          <cell r="D175">
            <v>910770</v>
          </cell>
          <cell r="E175">
            <v>910770</v>
          </cell>
          <cell r="F175">
            <v>910770</v>
          </cell>
          <cell r="G175">
            <v>910770</v>
          </cell>
          <cell r="H175">
            <v>910770</v>
          </cell>
          <cell r="I175">
            <v>910770</v>
          </cell>
          <cell r="J175">
            <v>910770</v>
          </cell>
          <cell r="K175">
            <v>910770</v>
          </cell>
          <cell r="L175">
            <v>910770</v>
          </cell>
          <cell r="M175">
            <v>910770</v>
          </cell>
          <cell r="N175">
            <v>910770</v>
          </cell>
          <cell r="O175">
            <v>910770</v>
          </cell>
          <cell r="P175">
            <v>910770</v>
          </cell>
          <cell r="Q175">
            <v>910770</v>
          </cell>
          <cell r="R175">
            <v>910770</v>
          </cell>
          <cell r="S175">
            <v>910770</v>
          </cell>
          <cell r="T175">
            <v>910770</v>
          </cell>
          <cell r="U175">
            <v>910770</v>
          </cell>
          <cell r="V175">
            <v>910770</v>
          </cell>
          <cell r="W175">
            <v>910770</v>
          </cell>
          <cell r="X175">
            <v>910770</v>
          </cell>
          <cell r="Y175">
            <v>910770</v>
          </cell>
          <cell r="Z175">
            <v>910770</v>
          </cell>
          <cell r="AA175">
            <v>910770</v>
          </cell>
          <cell r="AB175">
            <v>910770</v>
          </cell>
          <cell r="AC175">
            <v>910770</v>
          </cell>
          <cell r="AD175">
            <v>910770</v>
          </cell>
          <cell r="AE175">
            <v>910770</v>
          </cell>
          <cell r="AF175">
            <v>910770</v>
          </cell>
          <cell r="AG175">
            <v>910770</v>
          </cell>
          <cell r="AH175">
            <v>910770</v>
          </cell>
          <cell r="AI175">
            <v>910770</v>
          </cell>
          <cell r="AJ175">
            <v>910770</v>
          </cell>
          <cell r="AK175">
            <v>910770</v>
          </cell>
          <cell r="AL175">
            <v>910770</v>
          </cell>
          <cell r="AM175">
            <v>910770</v>
          </cell>
          <cell r="AN175">
            <v>910770</v>
          </cell>
          <cell r="AO175">
            <v>910770</v>
          </cell>
          <cell r="AP175">
            <v>910770</v>
          </cell>
          <cell r="AQ175">
            <v>910770</v>
          </cell>
          <cell r="AR175">
            <v>910770</v>
          </cell>
          <cell r="AS175">
            <v>910770</v>
          </cell>
          <cell r="AT175">
            <v>910770</v>
          </cell>
          <cell r="AU175">
            <v>910770</v>
          </cell>
          <cell r="AV175">
            <v>910770</v>
          </cell>
          <cell r="AW175">
            <v>910770</v>
          </cell>
          <cell r="AX175">
            <v>910770</v>
          </cell>
          <cell r="AY175">
            <v>910770</v>
          </cell>
          <cell r="AZ175">
            <v>910770</v>
          </cell>
          <cell r="BA175">
            <v>910770</v>
          </cell>
        </row>
        <row r="176">
          <cell r="A176" t="str">
            <v>Northern Mariana Islands</v>
          </cell>
          <cell r="B176" t="str">
            <v>MNP</v>
          </cell>
          <cell r="AL176">
            <v>460</v>
          </cell>
          <cell r="AM176">
            <v>460</v>
          </cell>
          <cell r="AN176">
            <v>460</v>
          </cell>
          <cell r="AO176">
            <v>460</v>
          </cell>
          <cell r="AP176">
            <v>460</v>
          </cell>
          <cell r="AQ176">
            <v>460</v>
          </cell>
          <cell r="AR176">
            <v>460</v>
          </cell>
          <cell r="AS176">
            <v>460</v>
          </cell>
          <cell r="AT176">
            <v>460</v>
          </cell>
          <cell r="AU176">
            <v>460</v>
          </cell>
          <cell r="AV176">
            <v>460</v>
          </cell>
          <cell r="AW176">
            <v>460</v>
          </cell>
          <cell r="AX176">
            <v>460</v>
          </cell>
          <cell r="AY176">
            <v>460</v>
          </cell>
          <cell r="AZ176">
            <v>460</v>
          </cell>
          <cell r="BA176">
            <v>460</v>
          </cell>
        </row>
        <row r="177">
          <cell r="A177" t="str">
            <v>Norway</v>
          </cell>
          <cell r="B177" t="str">
            <v>NOR</v>
          </cell>
          <cell r="D177">
            <v>304280</v>
          </cell>
          <cell r="E177">
            <v>304280</v>
          </cell>
          <cell r="F177">
            <v>304280</v>
          </cell>
          <cell r="G177">
            <v>304280</v>
          </cell>
          <cell r="H177">
            <v>304280</v>
          </cell>
          <cell r="I177">
            <v>304280</v>
          </cell>
          <cell r="J177">
            <v>304280</v>
          </cell>
          <cell r="K177">
            <v>304280</v>
          </cell>
          <cell r="L177">
            <v>304280</v>
          </cell>
          <cell r="M177">
            <v>304280</v>
          </cell>
          <cell r="N177">
            <v>304280</v>
          </cell>
          <cell r="O177">
            <v>304280</v>
          </cell>
          <cell r="P177">
            <v>304280</v>
          </cell>
          <cell r="Q177">
            <v>304280</v>
          </cell>
          <cell r="R177">
            <v>304280</v>
          </cell>
          <cell r="S177">
            <v>304280</v>
          </cell>
          <cell r="T177">
            <v>304280</v>
          </cell>
          <cell r="U177">
            <v>304280</v>
          </cell>
          <cell r="V177">
            <v>304280</v>
          </cell>
          <cell r="W177">
            <v>304280</v>
          </cell>
          <cell r="X177">
            <v>304280</v>
          </cell>
          <cell r="Y177">
            <v>304280</v>
          </cell>
          <cell r="Z177">
            <v>304280</v>
          </cell>
          <cell r="AA177">
            <v>304280</v>
          </cell>
          <cell r="AB177">
            <v>304280</v>
          </cell>
          <cell r="AC177">
            <v>304280</v>
          </cell>
          <cell r="AD177">
            <v>304280</v>
          </cell>
          <cell r="AE177">
            <v>304280</v>
          </cell>
          <cell r="AF177">
            <v>304280</v>
          </cell>
          <cell r="AG177">
            <v>304280</v>
          </cell>
          <cell r="AH177">
            <v>304280</v>
          </cell>
          <cell r="AI177">
            <v>304280</v>
          </cell>
          <cell r="AJ177">
            <v>304280</v>
          </cell>
          <cell r="AK177">
            <v>304280</v>
          </cell>
          <cell r="AL177">
            <v>304280</v>
          </cell>
          <cell r="AM177">
            <v>304280</v>
          </cell>
          <cell r="AN177">
            <v>304280</v>
          </cell>
          <cell r="AO177">
            <v>304280</v>
          </cell>
          <cell r="AP177">
            <v>304280</v>
          </cell>
          <cell r="AQ177">
            <v>304280</v>
          </cell>
          <cell r="AR177">
            <v>304280</v>
          </cell>
          <cell r="AS177">
            <v>304280</v>
          </cell>
          <cell r="AT177">
            <v>304280</v>
          </cell>
          <cell r="AU177">
            <v>304280</v>
          </cell>
          <cell r="AV177">
            <v>304280</v>
          </cell>
          <cell r="AW177">
            <v>304280</v>
          </cell>
          <cell r="AX177">
            <v>304280</v>
          </cell>
          <cell r="AY177">
            <v>305470</v>
          </cell>
          <cell r="AZ177">
            <v>305470</v>
          </cell>
          <cell r="BA177">
            <v>305470</v>
          </cell>
        </row>
        <row r="178">
          <cell r="A178" t="str">
            <v>Oman</v>
          </cell>
          <cell r="B178" t="str">
            <v>OMN</v>
          </cell>
          <cell r="D178">
            <v>309500</v>
          </cell>
          <cell r="E178">
            <v>309500</v>
          </cell>
          <cell r="F178">
            <v>309500</v>
          </cell>
          <cell r="G178">
            <v>309500</v>
          </cell>
          <cell r="H178">
            <v>309500</v>
          </cell>
          <cell r="I178">
            <v>309500</v>
          </cell>
          <cell r="J178">
            <v>309500</v>
          </cell>
          <cell r="K178">
            <v>309500</v>
          </cell>
          <cell r="L178">
            <v>309500</v>
          </cell>
          <cell r="M178">
            <v>309500</v>
          </cell>
          <cell r="N178">
            <v>309500</v>
          </cell>
          <cell r="O178">
            <v>309500</v>
          </cell>
          <cell r="P178">
            <v>309500</v>
          </cell>
          <cell r="Q178">
            <v>309500</v>
          </cell>
          <cell r="R178">
            <v>309500</v>
          </cell>
          <cell r="S178">
            <v>309500</v>
          </cell>
          <cell r="T178">
            <v>309500</v>
          </cell>
          <cell r="U178">
            <v>309500</v>
          </cell>
          <cell r="V178">
            <v>309500</v>
          </cell>
          <cell r="W178">
            <v>309500</v>
          </cell>
          <cell r="X178">
            <v>309500</v>
          </cell>
          <cell r="Y178">
            <v>309500</v>
          </cell>
          <cell r="Z178">
            <v>309500</v>
          </cell>
          <cell r="AA178">
            <v>309500</v>
          </cell>
          <cell r="AB178">
            <v>309500</v>
          </cell>
          <cell r="AC178">
            <v>309500</v>
          </cell>
          <cell r="AD178">
            <v>309500</v>
          </cell>
          <cell r="AE178">
            <v>309500</v>
          </cell>
          <cell r="AF178">
            <v>309500</v>
          </cell>
          <cell r="AG178">
            <v>309500</v>
          </cell>
          <cell r="AH178">
            <v>309500</v>
          </cell>
          <cell r="AI178">
            <v>309500</v>
          </cell>
          <cell r="AJ178">
            <v>309500</v>
          </cell>
          <cell r="AK178">
            <v>309500</v>
          </cell>
          <cell r="AL178">
            <v>309500</v>
          </cell>
          <cell r="AM178">
            <v>309500</v>
          </cell>
          <cell r="AN178">
            <v>309500</v>
          </cell>
          <cell r="AO178">
            <v>309500</v>
          </cell>
          <cell r="AP178">
            <v>309500</v>
          </cell>
          <cell r="AQ178">
            <v>309500</v>
          </cell>
          <cell r="AR178">
            <v>309500</v>
          </cell>
          <cell r="AS178">
            <v>309500</v>
          </cell>
          <cell r="AT178">
            <v>309500</v>
          </cell>
          <cell r="AU178">
            <v>309500</v>
          </cell>
          <cell r="AV178">
            <v>309500</v>
          </cell>
          <cell r="AW178">
            <v>309500</v>
          </cell>
          <cell r="AX178">
            <v>309500</v>
          </cell>
          <cell r="AY178">
            <v>309500</v>
          </cell>
          <cell r="AZ178">
            <v>309500</v>
          </cell>
          <cell r="BA178">
            <v>309500</v>
          </cell>
        </row>
        <row r="179">
          <cell r="A179" t="str">
            <v>Pakistan</v>
          </cell>
          <cell r="B179" t="str">
            <v>PAK</v>
          </cell>
          <cell r="D179">
            <v>770880</v>
          </cell>
          <cell r="E179">
            <v>770880</v>
          </cell>
          <cell r="F179">
            <v>770880</v>
          </cell>
          <cell r="G179">
            <v>770880</v>
          </cell>
          <cell r="H179">
            <v>770880</v>
          </cell>
          <cell r="I179">
            <v>770880</v>
          </cell>
          <cell r="J179">
            <v>770880</v>
          </cell>
          <cell r="K179">
            <v>770880</v>
          </cell>
          <cell r="L179">
            <v>770880</v>
          </cell>
          <cell r="M179">
            <v>770880</v>
          </cell>
          <cell r="N179">
            <v>770880</v>
          </cell>
          <cell r="O179">
            <v>770880</v>
          </cell>
          <cell r="P179">
            <v>770880</v>
          </cell>
          <cell r="Q179">
            <v>770880</v>
          </cell>
          <cell r="R179">
            <v>770880</v>
          </cell>
          <cell r="S179">
            <v>770880</v>
          </cell>
          <cell r="T179">
            <v>770880</v>
          </cell>
          <cell r="U179">
            <v>770880</v>
          </cell>
          <cell r="V179">
            <v>770880</v>
          </cell>
          <cell r="W179">
            <v>770880</v>
          </cell>
          <cell r="X179">
            <v>770880</v>
          </cell>
          <cell r="Y179">
            <v>770880</v>
          </cell>
          <cell r="Z179">
            <v>770880</v>
          </cell>
          <cell r="AA179">
            <v>770880</v>
          </cell>
          <cell r="AB179">
            <v>770880</v>
          </cell>
          <cell r="AC179">
            <v>770880</v>
          </cell>
          <cell r="AD179">
            <v>770880</v>
          </cell>
          <cell r="AE179">
            <v>770880</v>
          </cell>
          <cell r="AF179">
            <v>770880</v>
          </cell>
          <cell r="AG179">
            <v>770880</v>
          </cell>
          <cell r="AH179">
            <v>770880</v>
          </cell>
          <cell r="AI179">
            <v>770880</v>
          </cell>
          <cell r="AJ179">
            <v>770880</v>
          </cell>
          <cell r="AK179">
            <v>770880</v>
          </cell>
          <cell r="AL179">
            <v>770880</v>
          </cell>
          <cell r="AM179">
            <v>770880</v>
          </cell>
          <cell r="AN179">
            <v>770880</v>
          </cell>
          <cell r="AO179">
            <v>770880</v>
          </cell>
          <cell r="AP179">
            <v>770880</v>
          </cell>
          <cell r="AQ179">
            <v>770880</v>
          </cell>
          <cell r="AR179">
            <v>770880</v>
          </cell>
          <cell r="AS179">
            <v>770880</v>
          </cell>
          <cell r="AT179">
            <v>770880</v>
          </cell>
          <cell r="AU179">
            <v>770880</v>
          </cell>
          <cell r="AV179">
            <v>770880</v>
          </cell>
          <cell r="AW179">
            <v>770880</v>
          </cell>
          <cell r="AX179">
            <v>770880</v>
          </cell>
          <cell r="AY179">
            <v>770880</v>
          </cell>
          <cell r="AZ179">
            <v>770880</v>
          </cell>
          <cell r="BA179">
            <v>770880</v>
          </cell>
        </row>
        <row r="180">
          <cell r="A180" t="str">
            <v>Palau</v>
          </cell>
          <cell r="B180" t="str">
            <v>PLW</v>
          </cell>
          <cell r="AL180">
            <v>460</v>
          </cell>
          <cell r="AM180">
            <v>460</v>
          </cell>
          <cell r="AN180">
            <v>460</v>
          </cell>
          <cell r="AO180">
            <v>460</v>
          </cell>
          <cell r="AP180">
            <v>460</v>
          </cell>
          <cell r="AQ180">
            <v>460</v>
          </cell>
          <cell r="AR180">
            <v>460</v>
          </cell>
          <cell r="AS180">
            <v>460</v>
          </cell>
          <cell r="AT180">
            <v>460</v>
          </cell>
          <cell r="AU180">
            <v>460</v>
          </cell>
          <cell r="AV180">
            <v>460</v>
          </cell>
          <cell r="AW180">
            <v>460</v>
          </cell>
          <cell r="AX180">
            <v>460</v>
          </cell>
          <cell r="AY180">
            <v>460</v>
          </cell>
          <cell r="AZ180">
            <v>460</v>
          </cell>
          <cell r="BA180">
            <v>460</v>
          </cell>
        </row>
        <row r="181">
          <cell r="A181" t="str">
            <v>Panama</v>
          </cell>
          <cell r="B181" t="str">
            <v>PAN</v>
          </cell>
          <cell r="D181">
            <v>74340</v>
          </cell>
          <cell r="E181">
            <v>74340</v>
          </cell>
          <cell r="F181">
            <v>74340</v>
          </cell>
          <cell r="G181">
            <v>74340</v>
          </cell>
          <cell r="H181">
            <v>74340</v>
          </cell>
          <cell r="I181">
            <v>74340</v>
          </cell>
          <cell r="J181">
            <v>74340</v>
          </cell>
          <cell r="K181">
            <v>74340</v>
          </cell>
          <cell r="L181">
            <v>74340</v>
          </cell>
          <cell r="M181">
            <v>74340</v>
          </cell>
          <cell r="N181">
            <v>74340</v>
          </cell>
          <cell r="O181">
            <v>74340</v>
          </cell>
          <cell r="P181">
            <v>74340</v>
          </cell>
          <cell r="Q181">
            <v>74340</v>
          </cell>
          <cell r="R181">
            <v>74340</v>
          </cell>
          <cell r="S181">
            <v>74340</v>
          </cell>
          <cell r="T181">
            <v>74340</v>
          </cell>
          <cell r="U181">
            <v>74340</v>
          </cell>
          <cell r="V181">
            <v>74340</v>
          </cell>
          <cell r="W181">
            <v>74340</v>
          </cell>
          <cell r="X181">
            <v>74340</v>
          </cell>
          <cell r="Y181">
            <v>74340</v>
          </cell>
          <cell r="Z181">
            <v>74340</v>
          </cell>
          <cell r="AA181">
            <v>74340</v>
          </cell>
          <cell r="AB181">
            <v>74340</v>
          </cell>
          <cell r="AC181">
            <v>74340</v>
          </cell>
          <cell r="AD181">
            <v>74340</v>
          </cell>
          <cell r="AE181">
            <v>74340</v>
          </cell>
          <cell r="AF181">
            <v>74340</v>
          </cell>
          <cell r="AG181">
            <v>74340</v>
          </cell>
          <cell r="AH181">
            <v>74340</v>
          </cell>
          <cell r="AI181">
            <v>74340</v>
          </cell>
          <cell r="AJ181">
            <v>74340</v>
          </cell>
          <cell r="AK181">
            <v>74340</v>
          </cell>
          <cell r="AL181">
            <v>74340</v>
          </cell>
          <cell r="AM181">
            <v>74340</v>
          </cell>
          <cell r="AN181">
            <v>74340</v>
          </cell>
          <cell r="AO181">
            <v>74340</v>
          </cell>
          <cell r="AP181">
            <v>74340</v>
          </cell>
          <cell r="AQ181">
            <v>74340</v>
          </cell>
          <cell r="AR181">
            <v>74340</v>
          </cell>
          <cell r="AS181">
            <v>74340</v>
          </cell>
          <cell r="AT181">
            <v>74340</v>
          </cell>
          <cell r="AU181">
            <v>74340</v>
          </cell>
          <cell r="AV181">
            <v>74340</v>
          </cell>
          <cell r="AW181">
            <v>74340</v>
          </cell>
          <cell r="AX181">
            <v>74340</v>
          </cell>
          <cell r="AY181">
            <v>74340</v>
          </cell>
          <cell r="AZ181">
            <v>74340</v>
          </cell>
          <cell r="BA181">
            <v>74340</v>
          </cell>
        </row>
        <row r="182">
          <cell r="A182" t="str">
            <v>Papua New Guinea</v>
          </cell>
          <cell r="B182" t="str">
            <v>PNG</v>
          </cell>
          <cell r="D182">
            <v>452860</v>
          </cell>
          <cell r="E182">
            <v>452860</v>
          </cell>
          <cell r="F182">
            <v>452860</v>
          </cell>
          <cell r="G182">
            <v>452860</v>
          </cell>
          <cell r="H182">
            <v>452860</v>
          </cell>
          <cell r="I182">
            <v>452860</v>
          </cell>
          <cell r="J182">
            <v>452860</v>
          </cell>
          <cell r="K182">
            <v>452860</v>
          </cell>
          <cell r="L182">
            <v>452860</v>
          </cell>
          <cell r="M182">
            <v>452860</v>
          </cell>
          <cell r="N182">
            <v>452860</v>
          </cell>
          <cell r="O182">
            <v>452860</v>
          </cell>
          <cell r="P182">
            <v>452860</v>
          </cell>
          <cell r="Q182">
            <v>452860</v>
          </cell>
          <cell r="R182">
            <v>452860</v>
          </cell>
          <cell r="S182">
            <v>452860</v>
          </cell>
          <cell r="T182">
            <v>452860</v>
          </cell>
          <cell r="U182">
            <v>452860</v>
          </cell>
          <cell r="V182">
            <v>452860</v>
          </cell>
          <cell r="W182">
            <v>452860</v>
          </cell>
          <cell r="X182">
            <v>452860</v>
          </cell>
          <cell r="Y182">
            <v>452860</v>
          </cell>
          <cell r="Z182">
            <v>452860</v>
          </cell>
          <cell r="AA182">
            <v>452860</v>
          </cell>
          <cell r="AB182">
            <v>452860</v>
          </cell>
          <cell r="AC182">
            <v>452860</v>
          </cell>
          <cell r="AD182">
            <v>452860</v>
          </cell>
          <cell r="AE182">
            <v>452860</v>
          </cell>
          <cell r="AF182">
            <v>452860</v>
          </cell>
          <cell r="AG182">
            <v>452860</v>
          </cell>
          <cell r="AH182">
            <v>452860</v>
          </cell>
          <cell r="AI182">
            <v>452860</v>
          </cell>
          <cell r="AJ182">
            <v>452860</v>
          </cell>
          <cell r="AK182">
            <v>452860</v>
          </cell>
          <cell r="AL182">
            <v>452860</v>
          </cell>
          <cell r="AM182">
            <v>452860</v>
          </cell>
          <cell r="AN182">
            <v>452860</v>
          </cell>
          <cell r="AO182">
            <v>452860</v>
          </cell>
          <cell r="AP182">
            <v>452860</v>
          </cell>
          <cell r="AQ182">
            <v>452860</v>
          </cell>
          <cell r="AR182">
            <v>452860</v>
          </cell>
          <cell r="AS182">
            <v>452860</v>
          </cell>
          <cell r="AT182">
            <v>452860</v>
          </cell>
          <cell r="AU182">
            <v>452860</v>
          </cell>
          <cell r="AV182">
            <v>452860</v>
          </cell>
          <cell r="AW182">
            <v>452860</v>
          </cell>
          <cell r="AX182">
            <v>452860</v>
          </cell>
          <cell r="AY182">
            <v>452860</v>
          </cell>
          <cell r="AZ182">
            <v>452860</v>
          </cell>
          <cell r="BA182">
            <v>452860</v>
          </cell>
        </row>
        <row r="183">
          <cell r="A183" t="str">
            <v>Paraguay</v>
          </cell>
          <cell r="B183" t="str">
            <v>PRY</v>
          </cell>
          <cell r="D183">
            <v>397300</v>
          </cell>
          <cell r="E183">
            <v>397300</v>
          </cell>
          <cell r="F183">
            <v>397300</v>
          </cell>
          <cell r="G183">
            <v>397300</v>
          </cell>
          <cell r="H183">
            <v>397300</v>
          </cell>
          <cell r="I183">
            <v>397300</v>
          </cell>
          <cell r="J183">
            <v>397300</v>
          </cell>
          <cell r="K183">
            <v>397300</v>
          </cell>
          <cell r="L183">
            <v>397300</v>
          </cell>
          <cell r="M183">
            <v>397300</v>
          </cell>
          <cell r="N183">
            <v>397300</v>
          </cell>
          <cell r="O183">
            <v>397300</v>
          </cell>
          <cell r="P183">
            <v>397300</v>
          </cell>
          <cell r="Q183">
            <v>397300</v>
          </cell>
          <cell r="R183">
            <v>397300</v>
          </cell>
          <cell r="S183">
            <v>397300</v>
          </cell>
          <cell r="T183">
            <v>397300</v>
          </cell>
          <cell r="U183">
            <v>397300</v>
          </cell>
          <cell r="V183">
            <v>397300</v>
          </cell>
          <cell r="W183">
            <v>397300</v>
          </cell>
          <cell r="X183">
            <v>397300</v>
          </cell>
          <cell r="Y183">
            <v>397300</v>
          </cell>
          <cell r="Z183">
            <v>397300</v>
          </cell>
          <cell r="AA183">
            <v>397300</v>
          </cell>
          <cell r="AB183">
            <v>397300</v>
          </cell>
          <cell r="AC183">
            <v>397300</v>
          </cell>
          <cell r="AD183">
            <v>397300</v>
          </cell>
          <cell r="AE183">
            <v>397300</v>
          </cell>
          <cell r="AF183">
            <v>397300</v>
          </cell>
          <cell r="AG183">
            <v>397300</v>
          </cell>
          <cell r="AH183">
            <v>397300</v>
          </cell>
          <cell r="AI183">
            <v>397300</v>
          </cell>
          <cell r="AJ183">
            <v>397300</v>
          </cell>
          <cell r="AK183">
            <v>397300</v>
          </cell>
          <cell r="AL183">
            <v>397300</v>
          </cell>
          <cell r="AM183">
            <v>397300</v>
          </cell>
          <cell r="AN183">
            <v>397300</v>
          </cell>
          <cell r="AO183">
            <v>397300</v>
          </cell>
          <cell r="AP183">
            <v>397300</v>
          </cell>
          <cell r="AQ183">
            <v>397300</v>
          </cell>
          <cell r="AR183">
            <v>397300</v>
          </cell>
          <cell r="AS183">
            <v>397300</v>
          </cell>
          <cell r="AT183">
            <v>397300</v>
          </cell>
          <cell r="AU183">
            <v>397300</v>
          </cell>
          <cell r="AV183">
            <v>397300</v>
          </cell>
          <cell r="AW183">
            <v>397300</v>
          </cell>
          <cell r="AX183">
            <v>397300</v>
          </cell>
          <cell r="AY183">
            <v>397300</v>
          </cell>
          <cell r="AZ183">
            <v>397300</v>
          </cell>
          <cell r="BA183">
            <v>397300</v>
          </cell>
        </row>
        <row r="184">
          <cell r="A184" t="str">
            <v>Peru</v>
          </cell>
          <cell r="B184" t="str">
            <v>PER</v>
          </cell>
          <cell r="D184">
            <v>1280000</v>
          </cell>
          <cell r="E184">
            <v>1280000</v>
          </cell>
          <cell r="F184">
            <v>1280000</v>
          </cell>
          <cell r="G184">
            <v>1280000</v>
          </cell>
          <cell r="H184">
            <v>1280000</v>
          </cell>
          <cell r="I184">
            <v>1280000</v>
          </cell>
          <cell r="J184">
            <v>1280000</v>
          </cell>
          <cell r="K184">
            <v>1280000</v>
          </cell>
          <cell r="L184">
            <v>1280000</v>
          </cell>
          <cell r="M184">
            <v>1280000</v>
          </cell>
          <cell r="N184">
            <v>1280000</v>
          </cell>
          <cell r="O184">
            <v>1280000</v>
          </cell>
          <cell r="P184">
            <v>1280000</v>
          </cell>
          <cell r="Q184">
            <v>1280000</v>
          </cell>
          <cell r="R184">
            <v>1280000</v>
          </cell>
          <cell r="S184">
            <v>1280000</v>
          </cell>
          <cell r="T184">
            <v>1280000</v>
          </cell>
          <cell r="U184">
            <v>1280000</v>
          </cell>
          <cell r="V184">
            <v>1280000</v>
          </cell>
          <cell r="W184">
            <v>1280000</v>
          </cell>
          <cell r="X184">
            <v>1280000</v>
          </cell>
          <cell r="Y184">
            <v>1280000</v>
          </cell>
          <cell r="Z184">
            <v>1280000</v>
          </cell>
          <cell r="AA184">
            <v>1280000</v>
          </cell>
          <cell r="AB184">
            <v>1280000</v>
          </cell>
          <cell r="AC184">
            <v>1280000</v>
          </cell>
          <cell r="AD184">
            <v>1280000</v>
          </cell>
          <cell r="AE184">
            <v>1280000</v>
          </cell>
          <cell r="AF184">
            <v>1280000</v>
          </cell>
          <cell r="AG184">
            <v>1280000</v>
          </cell>
          <cell r="AH184">
            <v>1280000</v>
          </cell>
          <cell r="AI184">
            <v>1280000</v>
          </cell>
          <cell r="AJ184">
            <v>1280000</v>
          </cell>
          <cell r="AK184">
            <v>1280000</v>
          </cell>
          <cell r="AL184">
            <v>1280000</v>
          </cell>
          <cell r="AM184">
            <v>1280000</v>
          </cell>
          <cell r="AN184">
            <v>1280000</v>
          </cell>
          <cell r="AO184">
            <v>1280000</v>
          </cell>
          <cell r="AP184">
            <v>1280000</v>
          </cell>
          <cell r="AQ184">
            <v>1280000</v>
          </cell>
          <cell r="AR184">
            <v>1280000</v>
          </cell>
          <cell r="AS184">
            <v>1280000</v>
          </cell>
          <cell r="AT184">
            <v>1280000</v>
          </cell>
          <cell r="AU184">
            <v>1280000</v>
          </cell>
          <cell r="AV184">
            <v>1280000</v>
          </cell>
          <cell r="AW184">
            <v>1280000</v>
          </cell>
          <cell r="AX184">
            <v>1280000</v>
          </cell>
          <cell r="AY184">
            <v>1280000</v>
          </cell>
          <cell r="AZ184">
            <v>1280000</v>
          </cell>
          <cell r="BA184">
            <v>1280000</v>
          </cell>
        </row>
        <row r="185">
          <cell r="A185" t="str">
            <v>Philippines</v>
          </cell>
          <cell r="B185" t="str">
            <v>PHL</v>
          </cell>
          <cell r="D185">
            <v>298260</v>
          </cell>
          <cell r="E185">
            <v>298260</v>
          </cell>
          <cell r="F185">
            <v>298260</v>
          </cell>
          <cell r="G185">
            <v>298260</v>
          </cell>
          <cell r="H185">
            <v>298260</v>
          </cell>
          <cell r="I185">
            <v>298260</v>
          </cell>
          <cell r="J185">
            <v>298260</v>
          </cell>
          <cell r="K185">
            <v>298260</v>
          </cell>
          <cell r="L185">
            <v>298260</v>
          </cell>
          <cell r="M185">
            <v>298260</v>
          </cell>
          <cell r="N185">
            <v>298260</v>
          </cell>
          <cell r="O185">
            <v>298260</v>
          </cell>
          <cell r="P185">
            <v>298230</v>
          </cell>
          <cell r="Q185">
            <v>298190</v>
          </cell>
          <cell r="R185">
            <v>298170</v>
          </cell>
          <cell r="S185">
            <v>298170</v>
          </cell>
          <cell r="T185">
            <v>298170</v>
          </cell>
          <cell r="U185">
            <v>298170</v>
          </cell>
          <cell r="V185">
            <v>298170</v>
          </cell>
          <cell r="W185">
            <v>298170</v>
          </cell>
          <cell r="X185">
            <v>298170</v>
          </cell>
          <cell r="Y185">
            <v>298170</v>
          </cell>
          <cell r="Z185">
            <v>298170</v>
          </cell>
          <cell r="AA185">
            <v>298170</v>
          </cell>
          <cell r="AB185">
            <v>298170</v>
          </cell>
          <cell r="AC185">
            <v>298170</v>
          </cell>
          <cell r="AD185">
            <v>298170</v>
          </cell>
          <cell r="AE185">
            <v>298170</v>
          </cell>
          <cell r="AF185">
            <v>298170</v>
          </cell>
          <cell r="AG185">
            <v>298170</v>
          </cell>
          <cell r="AH185">
            <v>298170</v>
          </cell>
          <cell r="AI185">
            <v>298170</v>
          </cell>
          <cell r="AJ185">
            <v>298170</v>
          </cell>
          <cell r="AK185">
            <v>298170</v>
          </cell>
          <cell r="AL185">
            <v>298170</v>
          </cell>
          <cell r="AM185">
            <v>298170</v>
          </cell>
          <cell r="AN185">
            <v>298170</v>
          </cell>
          <cell r="AO185">
            <v>298170</v>
          </cell>
          <cell r="AP185">
            <v>298170</v>
          </cell>
          <cell r="AQ185">
            <v>298170</v>
          </cell>
          <cell r="AR185">
            <v>298170</v>
          </cell>
          <cell r="AS185">
            <v>298170</v>
          </cell>
          <cell r="AT185">
            <v>298170</v>
          </cell>
          <cell r="AU185">
            <v>298170</v>
          </cell>
          <cell r="AV185">
            <v>298170</v>
          </cell>
          <cell r="AW185">
            <v>298170</v>
          </cell>
          <cell r="AX185">
            <v>298170</v>
          </cell>
          <cell r="AY185">
            <v>298170</v>
          </cell>
          <cell r="AZ185">
            <v>298170</v>
          </cell>
          <cell r="BA185">
            <v>298170</v>
          </cell>
        </row>
        <row r="186">
          <cell r="A186" t="str">
            <v>Poland</v>
          </cell>
          <cell r="B186" t="str">
            <v>POL</v>
          </cell>
          <cell r="D186">
            <v>304680</v>
          </cell>
          <cell r="E186">
            <v>304680</v>
          </cell>
          <cell r="F186">
            <v>304680</v>
          </cell>
          <cell r="G186">
            <v>304680</v>
          </cell>
          <cell r="H186">
            <v>304680</v>
          </cell>
          <cell r="I186">
            <v>304680</v>
          </cell>
          <cell r="J186">
            <v>304680</v>
          </cell>
          <cell r="K186">
            <v>304680</v>
          </cell>
          <cell r="L186">
            <v>304680</v>
          </cell>
          <cell r="M186">
            <v>304680</v>
          </cell>
          <cell r="N186">
            <v>304680</v>
          </cell>
          <cell r="O186">
            <v>304680</v>
          </cell>
          <cell r="P186">
            <v>304660</v>
          </cell>
          <cell r="Q186">
            <v>304620</v>
          </cell>
          <cell r="R186">
            <v>304590</v>
          </cell>
          <cell r="S186">
            <v>304600</v>
          </cell>
          <cell r="T186">
            <v>304570</v>
          </cell>
          <cell r="U186">
            <v>304570</v>
          </cell>
          <cell r="V186">
            <v>304560</v>
          </cell>
          <cell r="W186">
            <v>304540</v>
          </cell>
          <cell r="X186">
            <v>304530</v>
          </cell>
          <cell r="Y186">
            <v>304520</v>
          </cell>
          <cell r="Z186">
            <v>304510</v>
          </cell>
          <cell r="AA186">
            <v>304500</v>
          </cell>
          <cell r="AB186">
            <v>304490</v>
          </cell>
          <cell r="AC186">
            <v>304470</v>
          </cell>
          <cell r="AD186">
            <v>304460</v>
          </cell>
          <cell r="AE186">
            <v>304450</v>
          </cell>
          <cell r="AF186">
            <v>304430</v>
          </cell>
          <cell r="AG186">
            <v>304420</v>
          </cell>
          <cell r="AH186">
            <v>304420</v>
          </cell>
          <cell r="AI186">
            <v>304420</v>
          </cell>
          <cell r="AJ186">
            <v>304420</v>
          </cell>
          <cell r="AK186">
            <v>304390</v>
          </cell>
          <cell r="AL186">
            <v>304380</v>
          </cell>
          <cell r="AM186">
            <v>304360</v>
          </cell>
          <cell r="AN186">
            <v>304360</v>
          </cell>
          <cell r="AO186">
            <v>304370</v>
          </cell>
          <cell r="AP186">
            <v>304360</v>
          </cell>
          <cell r="AQ186">
            <v>304360</v>
          </cell>
          <cell r="AR186">
            <v>304350</v>
          </cell>
          <cell r="AS186">
            <v>306290</v>
          </cell>
          <cell r="AT186">
            <v>306240</v>
          </cell>
          <cell r="AU186">
            <v>304300</v>
          </cell>
          <cell r="AV186">
            <v>306330</v>
          </cell>
          <cell r="AW186">
            <v>304270</v>
          </cell>
          <cell r="AX186">
            <v>304250</v>
          </cell>
          <cell r="AY186">
            <v>304220</v>
          </cell>
          <cell r="AZ186">
            <v>304200</v>
          </cell>
          <cell r="BA186">
            <v>304200</v>
          </cell>
        </row>
        <row r="187">
          <cell r="A187" t="str">
            <v>Portugal</v>
          </cell>
          <cell r="B187" t="str">
            <v>PRT</v>
          </cell>
          <cell r="D187">
            <v>91500</v>
          </cell>
          <cell r="E187">
            <v>91500</v>
          </cell>
          <cell r="F187">
            <v>91500</v>
          </cell>
          <cell r="G187">
            <v>91500</v>
          </cell>
          <cell r="H187">
            <v>91500</v>
          </cell>
          <cell r="I187">
            <v>91500</v>
          </cell>
          <cell r="J187">
            <v>91500</v>
          </cell>
          <cell r="K187">
            <v>91500</v>
          </cell>
          <cell r="L187">
            <v>91500</v>
          </cell>
          <cell r="M187">
            <v>91500</v>
          </cell>
          <cell r="N187">
            <v>91500</v>
          </cell>
          <cell r="O187">
            <v>91500</v>
          </cell>
          <cell r="P187">
            <v>91500</v>
          </cell>
          <cell r="Q187">
            <v>91500</v>
          </cell>
          <cell r="R187">
            <v>91500</v>
          </cell>
          <cell r="S187">
            <v>91500</v>
          </cell>
          <cell r="T187">
            <v>91500</v>
          </cell>
          <cell r="U187">
            <v>91500</v>
          </cell>
          <cell r="V187">
            <v>91500</v>
          </cell>
          <cell r="W187">
            <v>91500</v>
          </cell>
          <cell r="X187">
            <v>91500</v>
          </cell>
          <cell r="Y187">
            <v>91500</v>
          </cell>
          <cell r="Z187">
            <v>91500</v>
          </cell>
          <cell r="AA187">
            <v>91500</v>
          </cell>
          <cell r="AB187">
            <v>91500</v>
          </cell>
          <cell r="AC187">
            <v>91500</v>
          </cell>
          <cell r="AD187">
            <v>91500</v>
          </cell>
          <cell r="AE187">
            <v>91500</v>
          </cell>
          <cell r="AF187">
            <v>91500</v>
          </cell>
          <cell r="AG187">
            <v>91500</v>
          </cell>
          <cell r="AH187">
            <v>91500</v>
          </cell>
          <cell r="AI187">
            <v>91500</v>
          </cell>
          <cell r="AJ187">
            <v>91500</v>
          </cell>
          <cell r="AK187">
            <v>91500</v>
          </cell>
          <cell r="AL187">
            <v>91500</v>
          </cell>
          <cell r="AM187">
            <v>91500</v>
          </cell>
          <cell r="AN187">
            <v>91500</v>
          </cell>
          <cell r="AO187">
            <v>91500</v>
          </cell>
          <cell r="AP187">
            <v>91500</v>
          </cell>
          <cell r="AQ187">
            <v>91500</v>
          </cell>
          <cell r="AR187">
            <v>91500</v>
          </cell>
          <cell r="AS187">
            <v>91500</v>
          </cell>
          <cell r="AT187">
            <v>91500</v>
          </cell>
          <cell r="AU187">
            <v>91500</v>
          </cell>
          <cell r="AV187">
            <v>91470</v>
          </cell>
          <cell r="AW187">
            <v>91470</v>
          </cell>
          <cell r="AX187">
            <v>91470</v>
          </cell>
          <cell r="AY187">
            <v>91470</v>
          </cell>
          <cell r="AZ187">
            <v>91470</v>
          </cell>
          <cell r="BA187">
            <v>91470</v>
          </cell>
        </row>
        <row r="188">
          <cell r="A188" t="str">
            <v>Puerto Rico</v>
          </cell>
          <cell r="B188" t="str">
            <v>PRI</v>
          </cell>
          <cell r="D188">
            <v>8870</v>
          </cell>
          <cell r="E188">
            <v>8870</v>
          </cell>
          <cell r="F188">
            <v>8870</v>
          </cell>
          <cell r="G188">
            <v>8870</v>
          </cell>
          <cell r="H188">
            <v>8870</v>
          </cell>
          <cell r="I188">
            <v>8870</v>
          </cell>
          <cell r="J188">
            <v>8870</v>
          </cell>
          <cell r="K188">
            <v>8870</v>
          </cell>
          <cell r="L188">
            <v>8870</v>
          </cell>
          <cell r="M188">
            <v>8870</v>
          </cell>
          <cell r="N188">
            <v>8870</v>
          </cell>
          <cell r="O188">
            <v>8870</v>
          </cell>
          <cell r="P188">
            <v>8870</v>
          </cell>
          <cell r="Q188">
            <v>8870</v>
          </cell>
          <cell r="R188">
            <v>8870</v>
          </cell>
          <cell r="S188">
            <v>8870</v>
          </cell>
          <cell r="T188">
            <v>8870</v>
          </cell>
          <cell r="U188">
            <v>8870</v>
          </cell>
          <cell r="V188">
            <v>8870</v>
          </cell>
          <cell r="W188">
            <v>8870</v>
          </cell>
          <cell r="X188">
            <v>8870</v>
          </cell>
          <cell r="Y188">
            <v>8870</v>
          </cell>
          <cell r="Z188">
            <v>8870</v>
          </cell>
          <cell r="AA188">
            <v>8870</v>
          </cell>
          <cell r="AB188">
            <v>8870</v>
          </cell>
          <cell r="AC188">
            <v>8870</v>
          </cell>
          <cell r="AD188">
            <v>8870</v>
          </cell>
          <cell r="AE188">
            <v>8870</v>
          </cell>
          <cell r="AF188">
            <v>8870</v>
          </cell>
          <cell r="AG188">
            <v>8870</v>
          </cell>
          <cell r="AH188">
            <v>8870</v>
          </cell>
          <cell r="AI188">
            <v>8870</v>
          </cell>
          <cell r="AJ188">
            <v>8870</v>
          </cell>
          <cell r="AK188">
            <v>8870</v>
          </cell>
          <cell r="AL188">
            <v>8870</v>
          </cell>
          <cell r="AM188">
            <v>8870</v>
          </cell>
          <cell r="AN188">
            <v>8870</v>
          </cell>
          <cell r="AO188">
            <v>8870</v>
          </cell>
          <cell r="AP188">
            <v>8870</v>
          </cell>
          <cell r="AQ188">
            <v>8870</v>
          </cell>
          <cell r="AR188">
            <v>8870</v>
          </cell>
          <cell r="AS188">
            <v>8870</v>
          </cell>
          <cell r="AT188">
            <v>8870</v>
          </cell>
          <cell r="AU188">
            <v>8870</v>
          </cell>
          <cell r="AV188">
            <v>8870</v>
          </cell>
          <cell r="AW188">
            <v>8870</v>
          </cell>
          <cell r="AX188">
            <v>8870</v>
          </cell>
          <cell r="AY188">
            <v>8870</v>
          </cell>
          <cell r="AZ188">
            <v>8870</v>
          </cell>
          <cell r="BA188">
            <v>8870</v>
          </cell>
        </row>
        <row r="189">
          <cell r="A189" t="str">
            <v>Qatar</v>
          </cell>
          <cell r="B189" t="str">
            <v>QAT</v>
          </cell>
          <cell r="D189">
            <v>11590</v>
          </cell>
          <cell r="E189">
            <v>11590</v>
          </cell>
          <cell r="F189">
            <v>11590</v>
          </cell>
          <cell r="G189">
            <v>11590</v>
          </cell>
          <cell r="H189">
            <v>11590</v>
          </cell>
          <cell r="I189">
            <v>11590</v>
          </cell>
          <cell r="J189">
            <v>11590</v>
          </cell>
          <cell r="K189">
            <v>11590</v>
          </cell>
          <cell r="L189">
            <v>11590</v>
          </cell>
          <cell r="M189">
            <v>11590</v>
          </cell>
          <cell r="N189">
            <v>11590</v>
          </cell>
          <cell r="O189">
            <v>11590</v>
          </cell>
          <cell r="P189">
            <v>11590</v>
          </cell>
          <cell r="Q189">
            <v>11590</v>
          </cell>
          <cell r="R189">
            <v>11590</v>
          </cell>
          <cell r="S189">
            <v>11590</v>
          </cell>
          <cell r="T189">
            <v>11590</v>
          </cell>
          <cell r="U189">
            <v>11590</v>
          </cell>
          <cell r="V189">
            <v>11590</v>
          </cell>
          <cell r="W189">
            <v>11590</v>
          </cell>
          <cell r="X189">
            <v>11590</v>
          </cell>
          <cell r="Y189">
            <v>11590</v>
          </cell>
          <cell r="Z189">
            <v>11590</v>
          </cell>
          <cell r="AA189">
            <v>11590</v>
          </cell>
          <cell r="AB189">
            <v>11590</v>
          </cell>
          <cell r="AC189">
            <v>11590</v>
          </cell>
          <cell r="AD189">
            <v>11590</v>
          </cell>
          <cell r="AE189">
            <v>11590</v>
          </cell>
          <cell r="AF189">
            <v>11590</v>
          </cell>
          <cell r="AG189">
            <v>11590</v>
          </cell>
          <cell r="AH189">
            <v>11590</v>
          </cell>
          <cell r="AI189">
            <v>11590</v>
          </cell>
          <cell r="AJ189">
            <v>11590</v>
          </cell>
          <cell r="AK189">
            <v>11590</v>
          </cell>
          <cell r="AL189">
            <v>11590</v>
          </cell>
          <cell r="AM189">
            <v>11590</v>
          </cell>
          <cell r="AN189">
            <v>11590</v>
          </cell>
          <cell r="AO189">
            <v>11590</v>
          </cell>
          <cell r="AP189">
            <v>11590</v>
          </cell>
          <cell r="AQ189">
            <v>11590</v>
          </cell>
          <cell r="AR189">
            <v>11590</v>
          </cell>
          <cell r="AS189">
            <v>11590</v>
          </cell>
          <cell r="AT189">
            <v>11590</v>
          </cell>
          <cell r="AU189">
            <v>11590</v>
          </cell>
          <cell r="AV189">
            <v>11590</v>
          </cell>
          <cell r="AW189">
            <v>11590</v>
          </cell>
          <cell r="AX189">
            <v>11590</v>
          </cell>
          <cell r="AY189">
            <v>11590</v>
          </cell>
          <cell r="AZ189">
            <v>11590</v>
          </cell>
          <cell r="BA189">
            <v>11590</v>
          </cell>
        </row>
        <row r="190">
          <cell r="A190" t="str">
            <v>Romania</v>
          </cell>
          <cell r="B190" t="str">
            <v>ROU</v>
          </cell>
          <cell r="D190">
            <v>230340</v>
          </cell>
          <cell r="E190">
            <v>230340</v>
          </cell>
          <cell r="F190">
            <v>230340</v>
          </cell>
          <cell r="G190">
            <v>230340</v>
          </cell>
          <cell r="H190">
            <v>230340</v>
          </cell>
          <cell r="I190">
            <v>230340</v>
          </cell>
          <cell r="J190">
            <v>230340</v>
          </cell>
          <cell r="K190">
            <v>230340</v>
          </cell>
          <cell r="L190">
            <v>230340</v>
          </cell>
          <cell r="M190">
            <v>230340</v>
          </cell>
          <cell r="N190">
            <v>230340</v>
          </cell>
          <cell r="O190">
            <v>230340</v>
          </cell>
          <cell r="P190">
            <v>230340</v>
          </cell>
          <cell r="Q190">
            <v>230340</v>
          </cell>
          <cell r="R190">
            <v>230340</v>
          </cell>
          <cell r="S190">
            <v>230340</v>
          </cell>
          <cell r="T190">
            <v>230340</v>
          </cell>
          <cell r="U190">
            <v>230340</v>
          </cell>
          <cell r="V190">
            <v>230340</v>
          </cell>
          <cell r="W190">
            <v>230340</v>
          </cell>
          <cell r="X190">
            <v>230340</v>
          </cell>
          <cell r="Y190">
            <v>230340</v>
          </cell>
          <cell r="Z190">
            <v>230340</v>
          </cell>
          <cell r="AA190">
            <v>230340</v>
          </cell>
          <cell r="AB190">
            <v>230340</v>
          </cell>
          <cell r="AC190">
            <v>230340</v>
          </cell>
          <cell r="AD190">
            <v>230340</v>
          </cell>
          <cell r="AE190">
            <v>230340</v>
          </cell>
          <cell r="AF190">
            <v>229350</v>
          </cell>
          <cell r="AG190">
            <v>229350</v>
          </cell>
          <cell r="AH190">
            <v>229460</v>
          </cell>
          <cell r="AI190">
            <v>229460</v>
          </cell>
          <cell r="AJ190">
            <v>229460</v>
          </cell>
          <cell r="AK190">
            <v>229510</v>
          </cell>
          <cell r="AL190">
            <v>229490</v>
          </cell>
          <cell r="AM190">
            <v>229520</v>
          </cell>
          <cell r="AN190">
            <v>229530</v>
          </cell>
          <cell r="AO190">
            <v>229590</v>
          </cell>
          <cell r="AP190">
            <v>229600</v>
          </cell>
          <cell r="AQ190">
            <v>229710</v>
          </cell>
          <cell r="AR190">
            <v>229710</v>
          </cell>
          <cell r="AS190">
            <v>229870</v>
          </cell>
          <cell r="AT190">
            <v>229950</v>
          </cell>
          <cell r="AU190">
            <v>230000</v>
          </cell>
          <cell r="AV190">
            <v>229980</v>
          </cell>
          <cell r="AW190">
            <v>229980</v>
          </cell>
          <cell r="AX190">
            <v>229890</v>
          </cell>
          <cell r="AY190">
            <v>229900</v>
          </cell>
          <cell r="AZ190">
            <v>230060</v>
          </cell>
          <cell r="BA190">
            <v>230060</v>
          </cell>
        </row>
        <row r="191">
          <cell r="A191" t="str">
            <v>Russia</v>
          </cell>
          <cell r="B191" t="str">
            <v>RUS</v>
          </cell>
          <cell r="D191">
            <v>16389950</v>
          </cell>
          <cell r="E191">
            <v>16389950</v>
          </cell>
          <cell r="F191">
            <v>16389950</v>
          </cell>
          <cell r="G191">
            <v>16389950</v>
          </cell>
          <cell r="H191">
            <v>16389950</v>
          </cell>
          <cell r="I191">
            <v>16389950</v>
          </cell>
          <cell r="J191">
            <v>16389950</v>
          </cell>
          <cell r="K191">
            <v>16389950</v>
          </cell>
          <cell r="L191">
            <v>16389950</v>
          </cell>
          <cell r="M191">
            <v>16389950</v>
          </cell>
          <cell r="N191">
            <v>16389950</v>
          </cell>
          <cell r="O191">
            <v>16389950</v>
          </cell>
          <cell r="P191">
            <v>16389950</v>
          </cell>
          <cell r="Q191">
            <v>16389950</v>
          </cell>
          <cell r="R191">
            <v>16389950</v>
          </cell>
          <cell r="S191">
            <v>16389950</v>
          </cell>
          <cell r="T191">
            <v>16389950</v>
          </cell>
          <cell r="U191">
            <v>16389950</v>
          </cell>
          <cell r="V191">
            <v>16389950</v>
          </cell>
          <cell r="W191">
            <v>16389950</v>
          </cell>
          <cell r="X191">
            <v>16389950</v>
          </cell>
          <cell r="Y191">
            <v>16389950</v>
          </cell>
          <cell r="Z191">
            <v>16389950</v>
          </cell>
          <cell r="AA191">
            <v>16389950</v>
          </cell>
          <cell r="AB191">
            <v>16389950</v>
          </cell>
          <cell r="AC191">
            <v>16389950</v>
          </cell>
          <cell r="AD191">
            <v>16389950</v>
          </cell>
          <cell r="AE191">
            <v>16389950</v>
          </cell>
          <cell r="AF191">
            <v>16389950</v>
          </cell>
          <cell r="AG191">
            <v>16389950</v>
          </cell>
          <cell r="AH191">
            <v>16389950</v>
          </cell>
          <cell r="AI191">
            <v>16389950</v>
          </cell>
          <cell r="AJ191">
            <v>16386180</v>
          </cell>
          <cell r="AK191">
            <v>16381330</v>
          </cell>
          <cell r="AL191">
            <v>16378380</v>
          </cell>
          <cell r="AM191">
            <v>16377960</v>
          </cell>
          <cell r="AN191">
            <v>16378650</v>
          </cell>
          <cell r="AO191">
            <v>16381300</v>
          </cell>
          <cell r="AP191">
            <v>16388510</v>
          </cell>
          <cell r="AQ191">
            <v>16381340</v>
          </cell>
          <cell r="AR191">
            <v>16380440</v>
          </cell>
          <cell r="AS191">
            <v>16380940</v>
          </cell>
          <cell r="AT191">
            <v>16380980</v>
          </cell>
          <cell r="AU191">
            <v>16381230</v>
          </cell>
          <cell r="AV191">
            <v>16381390</v>
          </cell>
          <cell r="AW191">
            <v>16377740</v>
          </cell>
          <cell r="AX191">
            <v>16377740</v>
          </cell>
          <cell r="AY191">
            <v>16376870</v>
          </cell>
          <cell r="AZ191">
            <v>16376870</v>
          </cell>
          <cell r="BA191">
            <v>16376870</v>
          </cell>
        </row>
        <row r="192">
          <cell r="A192" t="str">
            <v>Rwanda</v>
          </cell>
          <cell r="B192" t="str">
            <v>RWA</v>
          </cell>
          <cell r="D192">
            <v>24670</v>
          </cell>
          <cell r="E192">
            <v>24670</v>
          </cell>
          <cell r="F192">
            <v>24670</v>
          </cell>
          <cell r="G192">
            <v>24670</v>
          </cell>
          <cell r="H192">
            <v>24670</v>
          </cell>
          <cell r="I192">
            <v>24670</v>
          </cell>
          <cell r="J192">
            <v>24670</v>
          </cell>
          <cell r="K192">
            <v>24670</v>
          </cell>
          <cell r="L192">
            <v>24670</v>
          </cell>
          <cell r="M192">
            <v>24670</v>
          </cell>
          <cell r="N192">
            <v>24670</v>
          </cell>
          <cell r="O192">
            <v>24670</v>
          </cell>
          <cell r="P192">
            <v>24670</v>
          </cell>
          <cell r="Q192">
            <v>24670</v>
          </cell>
          <cell r="R192">
            <v>24670</v>
          </cell>
          <cell r="S192">
            <v>24670</v>
          </cell>
          <cell r="T192">
            <v>24670</v>
          </cell>
          <cell r="U192">
            <v>24670</v>
          </cell>
          <cell r="V192">
            <v>24670</v>
          </cell>
          <cell r="W192">
            <v>24670</v>
          </cell>
          <cell r="X192">
            <v>24670</v>
          </cell>
          <cell r="Y192">
            <v>24670</v>
          </cell>
          <cell r="Z192">
            <v>24670</v>
          </cell>
          <cell r="AA192">
            <v>24670</v>
          </cell>
          <cell r="AB192">
            <v>24670</v>
          </cell>
          <cell r="AC192">
            <v>24670</v>
          </cell>
          <cell r="AD192">
            <v>24670</v>
          </cell>
          <cell r="AE192">
            <v>24670</v>
          </cell>
          <cell r="AF192">
            <v>24670</v>
          </cell>
          <cell r="AG192">
            <v>24670</v>
          </cell>
          <cell r="AH192">
            <v>24670</v>
          </cell>
          <cell r="AI192">
            <v>24670</v>
          </cell>
          <cell r="AJ192">
            <v>24670</v>
          </cell>
          <cell r="AK192">
            <v>24670</v>
          </cell>
          <cell r="AL192">
            <v>24670</v>
          </cell>
          <cell r="AM192">
            <v>24670</v>
          </cell>
          <cell r="AN192">
            <v>24670</v>
          </cell>
          <cell r="AO192">
            <v>24670</v>
          </cell>
          <cell r="AP192">
            <v>24670</v>
          </cell>
          <cell r="AQ192">
            <v>24670</v>
          </cell>
          <cell r="AR192">
            <v>24670</v>
          </cell>
          <cell r="AS192">
            <v>24670</v>
          </cell>
          <cell r="AT192">
            <v>24670</v>
          </cell>
          <cell r="AU192">
            <v>24670</v>
          </cell>
          <cell r="AV192">
            <v>24670</v>
          </cell>
          <cell r="AW192">
            <v>24670</v>
          </cell>
          <cell r="AX192">
            <v>24670</v>
          </cell>
          <cell r="AY192">
            <v>24670</v>
          </cell>
          <cell r="AZ192">
            <v>24670</v>
          </cell>
          <cell r="BA192">
            <v>24670</v>
          </cell>
        </row>
        <row r="193">
          <cell r="A193" t="str">
            <v>Samoa</v>
          </cell>
          <cell r="B193" t="str">
            <v>WSM</v>
          </cell>
          <cell r="D193">
            <v>2830</v>
          </cell>
          <cell r="E193">
            <v>2830</v>
          </cell>
          <cell r="F193">
            <v>2830</v>
          </cell>
          <cell r="G193">
            <v>2830</v>
          </cell>
          <cell r="H193">
            <v>2830</v>
          </cell>
          <cell r="I193">
            <v>2830</v>
          </cell>
          <cell r="J193">
            <v>2830</v>
          </cell>
          <cell r="K193">
            <v>2830</v>
          </cell>
          <cell r="L193">
            <v>2830</v>
          </cell>
          <cell r="M193">
            <v>2830</v>
          </cell>
          <cell r="N193">
            <v>2830</v>
          </cell>
          <cell r="O193">
            <v>2830</v>
          </cell>
          <cell r="P193">
            <v>2830</v>
          </cell>
          <cell r="Q193">
            <v>2830</v>
          </cell>
          <cell r="R193">
            <v>2830</v>
          </cell>
          <cell r="S193">
            <v>2830</v>
          </cell>
          <cell r="T193">
            <v>2830</v>
          </cell>
          <cell r="U193">
            <v>2830</v>
          </cell>
          <cell r="V193">
            <v>2830</v>
          </cell>
          <cell r="W193">
            <v>2830</v>
          </cell>
          <cell r="X193">
            <v>2830</v>
          </cell>
          <cell r="Y193">
            <v>2830</v>
          </cell>
          <cell r="Z193">
            <v>2830</v>
          </cell>
          <cell r="AA193">
            <v>2830</v>
          </cell>
          <cell r="AB193">
            <v>2830</v>
          </cell>
          <cell r="AC193">
            <v>2830</v>
          </cell>
          <cell r="AD193">
            <v>2830</v>
          </cell>
          <cell r="AE193">
            <v>2830</v>
          </cell>
          <cell r="AF193">
            <v>2830</v>
          </cell>
          <cell r="AG193">
            <v>2830</v>
          </cell>
          <cell r="AH193">
            <v>2830</v>
          </cell>
          <cell r="AI193">
            <v>2830</v>
          </cell>
          <cell r="AJ193">
            <v>2830</v>
          </cell>
          <cell r="AK193">
            <v>2830</v>
          </cell>
          <cell r="AL193">
            <v>2830</v>
          </cell>
          <cell r="AM193">
            <v>2830</v>
          </cell>
          <cell r="AN193">
            <v>2830</v>
          </cell>
          <cell r="AO193">
            <v>2830</v>
          </cell>
          <cell r="AP193">
            <v>2830</v>
          </cell>
          <cell r="AQ193">
            <v>2830</v>
          </cell>
          <cell r="AR193">
            <v>2830</v>
          </cell>
          <cell r="AS193">
            <v>2830</v>
          </cell>
          <cell r="AT193">
            <v>2830</v>
          </cell>
          <cell r="AU193">
            <v>2830</v>
          </cell>
          <cell r="AV193">
            <v>2830</v>
          </cell>
          <cell r="AW193">
            <v>2830</v>
          </cell>
          <cell r="AX193">
            <v>2830</v>
          </cell>
          <cell r="AY193">
            <v>2830</v>
          </cell>
          <cell r="AZ193">
            <v>2830</v>
          </cell>
          <cell r="BA193">
            <v>2830</v>
          </cell>
        </row>
        <row r="194">
          <cell r="A194" t="str">
            <v>San Marino</v>
          </cell>
          <cell r="B194" t="str">
            <v>SMR</v>
          </cell>
          <cell r="D194">
            <v>60</v>
          </cell>
          <cell r="E194">
            <v>60</v>
          </cell>
          <cell r="F194">
            <v>60</v>
          </cell>
          <cell r="G194">
            <v>60</v>
          </cell>
          <cell r="H194">
            <v>60</v>
          </cell>
          <cell r="I194">
            <v>60</v>
          </cell>
          <cell r="J194">
            <v>60</v>
          </cell>
          <cell r="K194">
            <v>60</v>
          </cell>
          <cell r="L194">
            <v>60</v>
          </cell>
          <cell r="M194">
            <v>60</v>
          </cell>
          <cell r="N194">
            <v>60</v>
          </cell>
          <cell r="O194">
            <v>60</v>
          </cell>
          <cell r="P194">
            <v>60</v>
          </cell>
          <cell r="Q194">
            <v>60</v>
          </cell>
          <cell r="R194">
            <v>60</v>
          </cell>
          <cell r="S194">
            <v>60</v>
          </cell>
          <cell r="T194">
            <v>60</v>
          </cell>
          <cell r="U194">
            <v>60</v>
          </cell>
          <cell r="V194">
            <v>60</v>
          </cell>
          <cell r="W194">
            <v>60</v>
          </cell>
          <cell r="X194">
            <v>60</v>
          </cell>
          <cell r="Y194">
            <v>60</v>
          </cell>
          <cell r="Z194">
            <v>60</v>
          </cell>
          <cell r="AA194">
            <v>60</v>
          </cell>
          <cell r="AB194">
            <v>60</v>
          </cell>
          <cell r="AC194">
            <v>60</v>
          </cell>
          <cell r="AD194">
            <v>60</v>
          </cell>
          <cell r="AE194">
            <v>60</v>
          </cell>
          <cell r="AF194">
            <v>60</v>
          </cell>
          <cell r="AG194">
            <v>60</v>
          </cell>
          <cell r="AH194">
            <v>60</v>
          </cell>
          <cell r="AI194">
            <v>60</v>
          </cell>
          <cell r="AJ194">
            <v>60</v>
          </cell>
          <cell r="AK194">
            <v>60</v>
          </cell>
          <cell r="AL194">
            <v>60</v>
          </cell>
          <cell r="AM194">
            <v>60</v>
          </cell>
          <cell r="AN194">
            <v>60</v>
          </cell>
          <cell r="AO194">
            <v>60</v>
          </cell>
          <cell r="AP194">
            <v>60</v>
          </cell>
          <cell r="AQ194">
            <v>60</v>
          </cell>
          <cell r="AR194">
            <v>60</v>
          </cell>
          <cell r="AS194">
            <v>60</v>
          </cell>
          <cell r="AT194">
            <v>60</v>
          </cell>
          <cell r="AU194">
            <v>60</v>
          </cell>
          <cell r="AV194">
            <v>60</v>
          </cell>
          <cell r="AW194">
            <v>60</v>
          </cell>
          <cell r="AX194">
            <v>60</v>
          </cell>
          <cell r="AY194">
            <v>60</v>
          </cell>
          <cell r="AZ194">
            <v>60</v>
          </cell>
          <cell r="BA194">
            <v>60</v>
          </cell>
        </row>
        <row r="195">
          <cell r="A195" t="str">
            <v>São Tomé and Príncipe</v>
          </cell>
          <cell r="B195" t="str">
            <v>STP</v>
          </cell>
          <cell r="D195">
            <v>960</v>
          </cell>
          <cell r="E195">
            <v>960</v>
          </cell>
          <cell r="F195">
            <v>960</v>
          </cell>
          <cell r="G195">
            <v>960</v>
          </cell>
          <cell r="H195">
            <v>960</v>
          </cell>
          <cell r="I195">
            <v>960</v>
          </cell>
          <cell r="J195">
            <v>960</v>
          </cell>
          <cell r="K195">
            <v>960</v>
          </cell>
          <cell r="L195">
            <v>960</v>
          </cell>
          <cell r="M195">
            <v>960</v>
          </cell>
          <cell r="N195">
            <v>960</v>
          </cell>
          <cell r="O195">
            <v>960</v>
          </cell>
          <cell r="P195">
            <v>960</v>
          </cell>
          <cell r="Q195">
            <v>960</v>
          </cell>
          <cell r="R195">
            <v>960</v>
          </cell>
          <cell r="S195">
            <v>960</v>
          </cell>
          <cell r="T195">
            <v>960</v>
          </cell>
          <cell r="U195">
            <v>960</v>
          </cell>
          <cell r="V195">
            <v>960</v>
          </cell>
          <cell r="W195">
            <v>960</v>
          </cell>
          <cell r="X195">
            <v>960</v>
          </cell>
          <cell r="Y195">
            <v>960</v>
          </cell>
          <cell r="Z195">
            <v>960</v>
          </cell>
          <cell r="AA195">
            <v>960</v>
          </cell>
          <cell r="AB195">
            <v>960</v>
          </cell>
          <cell r="AC195">
            <v>960</v>
          </cell>
          <cell r="AD195">
            <v>960</v>
          </cell>
          <cell r="AE195">
            <v>960</v>
          </cell>
          <cell r="AF195">
            <v>960</v>
          </cell>
          <cell r="AG195">
            <v>960</v>
          </cell>
          <cell r="AH195">
            <v>960</v>
          </cell>
          <cell r="AI195">
            <v>960</v>
          </cell>
          <cell r="AJ195">
            <v>960</v>
          </cell>
          <cell r="AK195">
            <v>960</v>
          </cell>
          <cell r="AL195">
            <v>960</v>
          </cell>
          <cell r="AM195">
            <v>960</v>
          </cell>
          <cell r="AN195">
            <v>960</v>
          </cell>
          <cell r="AO195">
            <v>960</v>
          </cell>
          <cell r="AP195">
            <v>960</v>
          </cell>
          <cell r="AQ195">
            <v>960</v>
          </cell>
          <cell r="AR195">
            <v>960</v>
          </cell>
          <cell r="AS195">
            <v>960</v>
          </cell>
          <cell r="AT195">
            <v>960</v>
          </cell>
          <cell r="AU195">
            <v>960</v>
          </cell>
          <cell r="AV195">
            <v>960</v>
          </cell>
          <cell r="AW195">
            <v>960</v>
          </cell>
          <cell r="AX195">
            <v>960</v>
          </cell>
          <cell r="AY195">
            <v>960</v>
          </cell>
          <cell r="AZ195">
            <v>960</v>
          </cell>
          <cell r="BA195">
            <v>960</v>
          </cell>
        </row>
        <row r="196">
          <cell r="A196" t="str">
            <v>Saudi Arabia</v>
          </cell>
          <cell r="B196" t="str">
            <v>SAU</v>
          </cell>
          <cell r="D196">
            <v>2149690</v>
          </cell>
          <cell r="E196">
            <v>2149690</v>
          </cell>
          <cell r="F196">
            <v>2149690</v>
          </cell>
          <cell r="G196">
            <v>2149690</v>
          </cell>
          <cell r="H196">
            <v>2149690</v>
          </cell>
          <cell r="I196">
            <v>2149690</v>
          </cell>
          <cell r="J196">
            <v>2149690</v>
          </cell>
          <cell r="K196">
            <v>2149690</v>
          </cell>
          <cell r="L196">
            <v>2149690</v>
          </cell>
          <cell r="M196">
            <v>2149690</v>
          </cell>
          <cell r="N196">
            <v>2149690</v>
          </cell>
          <cell r="O196">
            <v>2149690</v>
          </cell>
          <cell r="P196">
            <v>2149690</v>
          </cell>
          <cell r="Q196">
            <v>2149690</v>
          </cell>
          <cell r="R196">
            <v>2149690</v>
          </cell>
          <cell r="S196">
            <v>2149690</v>
          </cell>
          <cell r="T196">
            <v>2149690</v>
          </cell>
          <cell r="U196">
            <v>2149690</v>
          </cell>
          <cell r="V196">
            <v>2149690</v>
          </cell>
          <cell r="W196">
            <v>2149690</v>
          </cell>
          <cell r="X196">
            <v>2149690</v>
          </cell>
          <cell r="Y196">
            <v>2149690</v>
          </cell>
          <cell r="Z196">
            <v>2149690</v>
          </cell>
          <cell r="AA196">
            <v>2149690</v>
          </cell>
          <cell r="AB196">
            <v>2149690</v>
          </cell>
          <cell r="AC196">
            <v>2149690</v>
          </cell>
          <cell r="AD196">
            <v>2149690</v>
          </cell>
          <cell r="AE196">
            <v>2149690</v>
          </cell>
          <cell r="AF196">
            <v>2149690</v>
          </cell>
          <cell r="AG196">
            <v>2149690</v>
          </cell>
          <cell r="AH196">
            <v>2149690</v>
          </cell>
          <cell r="AI196">
            <v>2149690</v>
          </cell>
          <cell r="AJ196">
            <v>2149690</v>
          </cell>
          <cell r="AK196">
            <v>2149690</v>
          </cell>
          <cell r="AL196">
            <v>2149690</v>
          </cell>
          <cell r="AM196">
            <v>2149690</v>
          </cell>
          <cell r="AN196">
            <v>2149690</v>
          </cell>
          <cell r="AO196">
            <v>2149690</v>
          </cell>
          <cell r="AP196">
            <v>2149690</v>
          </cell>
          <cell r="AQ196">
            <v>2149690</v>
          </cell>
          <cell r="AR196">
            <v>2149690</v>
          </cell>
          <cell r="AS196">
            <v>2149690</v>
          </cell>
          <cell r="AT196">
            <v>2149690</v>
          </cell>
          <cell r="AU196">
            <v>2149690</v>
          </cell>
          <cell r="AV196">
            <v>2149690</v>
          </cell>
          <cell r="AW196">
            <v>2149690</v>
          </cell>
          <cell r="AX196">
            <v>2149690</v>
          </cell>
          <cell r="AY196">
            <v>2149690</v>
          </cell>
          <cell r="AZ196">
            <v>2149690</v>
          </cell>
          <cell r="BA196">
            <v>2149690</v>
          </cell>
        </row>
        <row r="197">
          <cell r="A197" t="str">
            <v>Senegal</v>
          </cell>
          <cell r="B197" t="str">
            <v>SEN</v>
          </cell>
          <cell r="D197">
            <v>192530</v>
          </cell>
          <cell r="E197">
            <v>192530</v>
          </cell>
          <cell r="F197">
            <v>192530</v>
          </cell>
          <cell r="G197">
            <v>192530</v>
          </cell>
          <cell r="H197">
            <v>192530</v>
          </cell>
          <cell r="I197">
            <v>192530</v>
          </cell>
          <cell r="J197">
            <v>192530</v>
          </cell>
          <cell r="K197">
            <v>192530</v>
          </cell>
          <cell r="L197">
            <v>192530</v>
          </cell>
          <cell r="M197">
            <v>192530</v>
          </cell>
          <cell r="N197">
            <v>192530</v>
          </cell>
          <cell r="O197">
            <v>192530</v>
          </cell>
          <cell r="P197">
            <v>192530</v>
          </cell>
          <cell r="Q197">
            <v>192530</v>
          </cell>
          <cell r="R197">
            <v>192530</v>
          </cell>
          <cell r="S197">
            <v>192530</v>
          </cell>
          <cell r="T197">
            <v>192530</v>
          </cell>
          <cell r="U197">
            <v>192530</v>
          </cell>
          <cell r="V197">
            <v>192530</v>
          </cell>
          <cell r="W197">
            <v>192530</v>
          </cell>
          <cell r="X197">
            <v>192530</v>
          </cell>
          <cell r="Y197">
            <v>192530</v>
          </cell>
          <cell r="Z197">
            <v>192530</v>
          </cell>
          <cell r="AA197">
            <v>192530</v>
          </cell>
          <cell r="AB197">
            <v>192530</v>
          </cell>
          <cell r="AC197">
            <v>192530</v>
          </cell>
          <cell r="AD197">
            <v>192530</v>
          </cell>
          <cell r="AE197">
            <v>192530</v>
          </cell>
          <cell r="AF197">
            <v>192530</v>
          </cell>
          <cell r="AG197">
            <v>192530</v>
          </cell>
          <cell r="AH197">
            <v>192530</v>
          </cell>
          <cell r="AI197">
            <v>192530</v>
          </cell>
          <cell r="AJ197">
            <v>192530</v>
          </cell>
          <cell r="AK197">
            <v>192530</v>
          </cell>
          <cell r="AL197">
            <v>192530</v>
          </cell>
          <cell r="AM197">
            <v>192530</v>
          </cell>
          <cell r="AN197">
            <v>192530</v>
          </cell>
          <cell r="AO197">
            <v>192530</v>
          </cell>
          <cell r="AP197">
            <v>192530</v>
          </cell>
          <cell r="AQ197">
            <v>192530</v>
          </cell>
          <cell r="AR197">
            <v>192530</v>
          </cell>
          <cell r="AS197">
            <v>192530</v>
          </cell>
          <cell r="AT197">
            <v>192530</v>
          </cell>
          <cell r="AU197">
            <v>192530</v>
          </cell>
          <cell r="AV197">
            <v>192530</v>
          </cell>
          <cell r="AW197">
            <v>192530</v>
          </cell>
          <cell r="AX197">
            <v>192530</v>
          </cell>
          <cell r="AY197">
            <v>192530</v>
          </cell>
          <cell r="AZ197">
            <v>192530</v>
          </cell>
          <cell r="BA197">
            <v>192530</v>
          </cell>
        </row>
        <row r="198">
          <cell r="A198" t="str">
            <v>Serbia</v>
          </cell>
          <cell r="B198" t="str">
            <v>SRB</v>
          </cell>
          <cell r="D198">
            <v>87460</v>
          </cell>
          <cell r="E198">
            <v>87460</v>
          </cell>
          <cell r="F198">
            <v>87460</v>
          </cell>
          <cell r="G198">
            <v>87460</v>
          </cell>
          <cell r="H198">
            <v>87460</v>
          </cell>
          <cell r="I198">
            <v>87460</v>
          </cell>
          <cell r="J198">
            <v>87460</v>
          </cell>
          <cell r="K198">
            <v>87460</v>
          </cell>
          <cell r="L198">
            <v>87460</v>
          </cell>
          <cell r="M198">
            <v>87460</v>
          </cell>
          <cell r="N198">
            <v>87460</v>
          </cell>
          <cell r="O198">
            <v>87460</v>
          </cell>
          <cell r="P198">
            <v>87460</v>
          </cell>
          <cell r="Q198">
            <v>87460</v>
          </cell>
          <cell r="R198">
            <v>87460</v>
          </cell>
          <cell r="S198">
            <v>87460</v>
          </cell>
          <cell r="T198">
            <v>87460</v>
          </cell>
          <cell r="U198">
            <v>87460</v>
          </cell>
          <cell r="V198">
            <v>87460</v>
          </cell>
          <cell r="W198">
            <v>87460</v>
          </cell>
          <cell r="X198">
            <v>87460</v>
          </cell>
          <cell r="Y198">
            <v>87460</v>
          </cell>
          <cell r="Z198">
            <v>87460</v>
          </cell>
          <cell r="AA198">
            <v>87460</v>
          </cell>
          <cell r="AB198">
            <v>87460</v>
          </cell>
          <cell r="AC198">
            <v>87460</v>
          </cell>
          <cell r="AD198">
            <v>87460</v>
          </cell>
          <cell r="AE198">
            <v>87460</v>
          </cell>
          <cell r="AF198">
            <v>87460</v>
          </cell>
          <cell r="AG198">
            <v>87460</v>
          </cell>
          <cell r="AH198">
            <v>87460</v>
          </cell>
          <cell r="AI198">
            <v>87460</v>
          </cell>
          <cell r="AJ198">
            <v>87460</v>
          </cell>
          <cell r="AK198">
            <v>87460</v>
          </cell>
          <cell r="AL198">
            <v>87460</v>
          </cell>
          <cell r="AM198">
            <v>87460</v>
          </cell>
          <cell r="AN198">
            <v>87460</v>
          </cell>
          <cell r="AO198">
            <v>87460</v>
          </cell>
          <cell r="AP198">
            <v>87460</v>
          </cell>
          <cell r="AQ198">
            <v>87460</v>
          </cell>
          <cell r="AR198">
            <v>87460</v>
          </cell>
          <cell r="AS198">
            <v>87460</v>
          </cell>
          <cell r="AT198">
            <v>87460</v>
          </cell>
          <cell r="AU198">
            <v>87460</v>
          </cell>
          <cell r="AV198">
            <v>87460</v>
          </cell>
          <cell r="AW198">
            <v>87460</v>
          </cell>
          <cell r="AX198">
            <v>87460</v>
          </cell>
          <cell r="AY198">
            <v>87460</v>
          </cell>
          <cell r="AZ198">
            <v>87460</v>
          </cell>
          <cell r="BA198">
            <v>87460</v>
          </cell>
        </row>
        <row r="199">
          <cell r="A199" t="str">
            <v>Seychelles</v>
          </cell>
          <cell r="B199" t="str">
            <v>SYC</v>
          </cell>
          <cell r="D199">
            <v>460</v>
          </cell>
          <cell r="E199">
            <v>460</v>
          </cell>
          <cell r="F199">
            <v>460</v>
          </cell>
          <cell r="G199">
            <v>460</v>
          </cell>
          <cell r="H199">
            <v>460</v>
          </cell>
          <cell r="I199">
            <v>460</v>
          </cell>
          <cell r="J199">
            <v>460</v>
          </cell>
          <cell r="K199">
            <v>460</v>
          </cell>
          <cell r="L199">
            <v>460</v>
          </cell>
          <cell r="M199">
            <v>460</v>
          </cell>
          <cell r="N199">
            <v>460</v>
          </cell>
          <cell r="O199">
            <v>460</v>
          </cell>
          <cell r="P199">
            <v>460</v>
          </cell>
          <cell r="Q199">
            <v>460</v>
          </cell>
          <cell r="R199">
            <v>460</v>
          </cell>
          <cell r="S199">
            <v>460</v>
          </cell>
          <cell r="T199">
            <v>460</v>
          </cell>
          <cell r="U199">
            <v>460</v>
          </cell>
          <cell r="V199">
            <v>460</v>
          </cell>
          <cell r="W199">
            <v>460</v>
          </cell>
          <cell r="X199">
            <v>460</v>
          </cell>
          <cell r="Y199">
            <v>460</v>
          </cell>
          <cell r="Z199">
            <v>460</v>
          </cell>
          <cell r="AA199">
            <v>460</v>
          </cell>
          <cell r="AB199">
            <v>460</v>
          </cell>
          <cell r="AC199">
            <v>460</v>
          </cell>
          <cell r="AD199">
            <v>460</v>
          </cell>
          <cell r="AE199">
            <v>460</v>
          </cell>
          <cell r="AF199">
            <v>460</v>
          </cell>
          <cell r="AG199">
            <v>460</v>
          </cell>
          <cell r="AH199">
            <v>460</v>
          </cell>
          <cell r="AI199">
            <v>460</v>
          </cell>
          <cell r="AJ199">
            <v>460</v>
          </cell>
          <cell r="AK199">
            <v>460</v>
          </cell>
          <cell r="AL199">
            <v>460</v>
          </cell>
          <cell r="AM199">
            <v>460</v>
          </cell>
          <cell r="AN199">
            <v>460</v>
          </cell>
          <cell r="AO199">
            <v>460</v>
          </cell>
          <cell r="AP199">
            <v>460</v>
          </cell>
          <cell r="AQ199">
            <v>460</v>
          </cell>
          <cell r="AR199">
            <v>460</v>
          </cell>
          <cell r="AS199">
            <v>460</v>
          </cell>
          <cell r="AT199">
            <v>460</v>
          </cell>
          <cell r="AU199">
            <v>460</v>
          </cell>
          <cell r="AV199">
            <v>460</v>
          </cell>
          <cell r="AW199">
            <v>460</v>
          </cell>
          <cell r="AX199">
            <v>460</v>
          </cell>
          <cell r="AY199">
            <v>460</v>
          </cell>
          <cell r="AZ199">
            <v>460</v>
          </cell>
          <cell r="BA199">
            <v>460</v>
          </cell>
        </row>
        <row r="200">
          <cell r="A200" t="str">
            <v>Sierra Leone</v>
          </cell>
          <cell r="B200" t="str">
            <v>SLE</v>
          </cell>
          <cell r="D200">
            <v>71620</v>
          </cell>
          <cell r="E200">
            <v>71620</v>
          </cell>
          <cell r="F200">
            <v>71620</v>
          </cell>
          <cell r="G200">
            <v>71620</v>
          </cell>
          <cell r="H200">
            <v>71620</v>
          </cell>
          <cell r="I200">
            <v>71620</v>
          </cell>
          <cell r="J200">
            <v>71620</v>
          </cell>
          <cell r="K200">
            <v>71620</v>
          </cell>
          <cell r="L200">
            <v>71620</v>
          </cell>
          <cell r="M200">
            <v>71620</v>
          </cell>
          <cell r="N200">
            <v>71620</v>
          </cell>
          <cell r="O200">
            <v>71620</v>
          </cell>
          <cell r="P200">
            <v>71620</v>
          </cell>
          <cell r="Q200">
            <v>71620</v>
          </cell>
          <cell r="R200">
            <v>71620</v>
          </cell>
          <cell r="S200">
            <v>71620</v>
          </cell>
          <cell r="T200">
            <v>71620</v>
          </cell>
          <cell r="U200">
            <v>71620</v>
          </cell>
          <cell r="V200">
            <v>71620</v>
          </cell>
          <cell r="W200">
            <v>71620</v>
          </cell>
          <cell r="X200">
            <v>71620</v>
          </cell>
          <cell r="Y200">
            <v>71620</v>
          </cell>
          <cell r="Z200">
            <v>71620</v>
          </cell>
          <cell r="AA200">
            <v>71620</v>
          </cell>
          <cell r="AB200">
            <v>71620</v>
          </cell>
          <cell r="AC200">
            <v>71620</v>
          </cell>
          <cell r="AD200">
            <v>71620</v>
          </cell>
          <cell r="AE200">
            <v>71620</v>
          </cell>
          <cell r="AF200">
            <v>71620</v>
          </cell>
          <cell r="AG200">
            <v>71620</v>
          </cell>
          <cell r="AH200">
            <v>71620</v>
          </cell>
          <cell r="AI200">
            <v>71620</v>
          </cell>
          <cell r="AJ200">
            <v>71620</v>
          </cell>
          <cell r="AK200">
            <v>71620</v>
          </cell>
          <cell r="AL200">
            <v>71620</v>
          </cell>
          <cell r="AM200">
            <v>71620</v>
          </cell>
          <cell r="AN200">
            <v>71620</v>
          </cell>
          <cell r="AO200">
            <v>71620</v>
          </cell>
          <cell r="AP200">
            <v>71620</v>
          </cell>
          <cell r="AQ200">
            <v>71620</v>
          </cell>
          <cell r="AR200">
            <v>71620</v>
          </cell>
          <cell r="AS200">
            <v>71620</v>
          </cell>
          <cell r="AT200">
            <v>71620</v>
          </cell>
          <cell r="AU200">
            <v>71620</v>
          </cell>
          <cell r="AV200">
            <v>71620</v>
          </cell>
          <cell r="AW200">
            <v>71620</v>
          </cell>
          <cell r="AX200">
            <v>71620</v>
          </cell>
          <cell r="AY200">
            <v>71620</v>
          </cell>
          <cell r="AZ200">
            <v>71620</v>
          </cell>
          <cell r="BA200">
            <v>71620</v>
          </cell>
        </row>
        <row r="201">
          <cell r="A201" t="str">
            <v>Singapore</v>
          </cell>
          <cell r="B201" t="str">
            <v>SGP</v>
          </cell>
          <cell r="D201">
            <v>670</v>
          </cell>
          <cell r="E201">
            <v>670</v>
          </cell>
          <cell r="F201">
            <v>670</v>
          </cell>
          <cell r="G201">
            <v>670</v>
          </cell>
          <cell r="H201">
            <v>670</v>
          </cell>
          <cell r="I201">
            <v>670</v>
          </cell>
          <cell r="J201">
            <v>670</v>
          </cell>
          <cell r="K201">
            <v>670</v>
          </cell>
          <cell r="L201">
            <v>670</v>
          </cell>
          <cell r="M201">
            <v>670</v>
          </cell>
          <cell r="N201">
            <v>670</v>
          </cell>
          <cell r="O201">
            <v>670</v>
          </cell>
          <cell r="P201">
            <v>670</v>
          </cell>
          <cell r="Q201">
            <v>670</v>
          </cell>
          <cell r="R201">
            <v>670</v>
          </cell>
          <cell r="S201">
            <v>670</v>
          </cell>
          <cell r="T201">
            <v>670</v>
          </cell>
          <cell r="U201">
            <v>670</v>
          </cell>
          <cell r="V201">
            <v>670</v>
          </cell>
          <cell r="W201">
            <v>670</v>
          </cell>
          <cell r="X201">
            <v>670</v>
          </cell>
          <cell r="Y201">
            <v>670</v>
          </cell>
          <cell r="Z201">
            <v>670</v>
          </cell>
          <cell r="AA201">
            <v>670</v>
          </cell>
          <cell r="AB201">
            <v>670</v>
          </cell>
          <cell r="AC201">
            <v>670</v>
          </cell>
          <cell r="AD201">
            <v>670</v>
          </cell>
          <cell r="AE201">
            <v>670</v>
          </cell>
          <cell r="AF201">
            <v>670</v>
          </cell>
          <cell r="AG201">
            <v>670</v>
          </cell>
          <cell r="AH201">
            <v>670</v>
          </cell>
          <cell r="AI201">
            <v>670</v>
          </cell>
          <cell r="AJ201">
            <v>670</v>
          </cell>
          <cell r="AK201">
            <v>670</v>
          </cell>
          <cell r="AL201">
            <v>670</v>
          </cell>
          <cell r="AM201">
            <v>670</v>
          </cell>
          <cell r="AN201">
            <v>670</v>
          </cell>
          <cell r="AO201">
            <v>670</v>
          </cell>
          <cell r="AP201">
            <v>670</v>
          </cell>
          <cell r="AQ201">
            <v>670</v>
          </cell>
          <cell r="AR201">
            <v>670</v>
          </cell>
          <cell r="AS201">
            <v>670</v>
          </cell>
          <cell r="AT201">
            <v>680</v>
          </cell>
          <cell r="AU201">
            <v>680</v>
          </cell>
          <cell r="AV201">
            <v>680</v>
          </cell>
          <cell r="AW201">
            <v>690</v>
          </cell>
          <cell r="AX201">
            <v>690</v>
          </cell>
          <cell r="AY201">
            <v>700</v>
          </cell>
          <cell r="AZ201">
            <v>700</v>
          </cell>
          <cell r="BA201">
            <v>700</v>
          </cell>
        </row>
        <row r="202">
          <cell r="A202" t="str">
            <v>Sint Maarten (Dutch part)</v>
          </cell>
          <cell r="B202" t="str">
            <v>SXM</v>
          </cell>
          <cell r="D202">
            <v>34</v>
          </cell>
          <cell r="E202">
            <v>34</v>
          </cell>
          <cell r="F202">
            <v>34</v>
          </cell>
          <cell r="G202">
            <v>34</v>
          </cell>
          <cell r="H202">
            <v>34</v>
          </cell>
          <cell r="I202">
            <v>34</v>
          </cell>
          <cell r="J202">
            <v>34</v>
          </cell>
          <cell r="K202">
            <v>34</v>
          </cell>
          <cell r="L202">
            <v>34</v>
          </cell>
          <cell r="M202">
            <v>34</v>
          </cell>
          <cell r="N202">
            <v>34</v>
          </cell>
          <cell r="O202">
            <v>34</v>
          </cell>
          <cell r="P202">
            <v>34</v>
          </cell>
          <cell r="Q202">
            <v>34</v>
          </cell>
          <cell r="R202">
            <v>34</v>
          </cell>
          <cell r="S202">
            <v>34</v>
          </cell>
          <cell r="T202">
            <v>34</v>
          </cell>
          <cell r="U202">
            <v>34</v>
          </cell>
          <cell r="V202">
            <v>34</v>
          </cell>
          <cell r="W202">
            <v>34</v>
          </cell>
          <cell r="X202">
            <v>34</v>
          </cell>
          <cell r="Y202">
            <v>34</v>
          </cell>
          <cell r="Z202">
            <v>34</v>
          </cell>
          <cell r="AA202">
            <v>34</v>
          </cell>
          <cell r="AB202">
            <v>34</v>
          </cell>
          <cell r="AC202">
            <v>34</v>
          </cell>
          <cell r="AD202">
            <v>34</v>
          </cell>
          <cell r="AE202">
            <v>34</v>
          </cell>
          <cell r="AF202">
            <v>34</v>
          </cell>
          <cell r="AG202">
            <v>34</v>
          </cell>
          <cell r="AH202">
            <v>34</v>
          </cell>
          <cell r="AI202">
            <v>34</v>
          </cell>
          <cell r="AJ202">
            <v>34</v>
          </cell>
          <cell r="AK202">
            <v>34</v>
          </cell>
          <cell r="AL202">
            <v>34</v>
          </cell>
          <cell r="AM202">
            <v>34</v>
          </cell>
          <cell r="AN202">
            <v>34</v>
          </cell>
          <cell r="AO202">
            <v>34</v>
          </cell>
          <cell r="AP202">
            <v>34</v>
          </cell>
          <cell r="AQ202">
            <v>34</v>
          </cell>
          <cell r="AR202">
            <v>34</v>
          </cell>
          <cell r="AS202">
            <v>34</v>
          </cell>
          <cell r="AT202">
            <v>34</v>
          </cell>
          <cell r="AU202">
            <v>34</v>
          </cell>
          <cell r="AV202">
            <v>34</v>
          </cell>
          <cell r="AW202">
            <v>34</v>
          </cell>
          <cell r="AX202">
            <v>34</v>
          </cell>
          <cell r="AY202">
            <v>34</v>
          </cell>
          <cell r="AZ202">
            <v>34</v>
          </cell>
          <cell r="BA202">
            <v>34</v>
          </cell>
        </row>
        <row r="203">
          <cell r="A203" t="str">
            <v>Slovak Republic</v>
          </cell>
          <cell r="B203" t="str">
            <v>SVK</v>
          </cell>
          <cell r="D203">
            <v>48100</v>
          </cell>
          <cell r="E203">
            <v>48100</v>
          </cell>
          <cell r="F203">
            <v>48100</v>
          </cell>
          <cell r="G203">
            <v>48100</v>
          </cell>
          <cell r="H203">
            <v>48100</v>
          </cell>
          <cell r="I203">
            <v>48100</v>
          </cell>
          <cell r="J203">
            <v>48100</v>
          </cell>
          <cell r="K203">
            <v>48100</v>
          </cell>
          <cell r="L203">
            <v>48100</v>
          </cell>
          <cell r="M203">
            <v>48100</v>
          </cell>
          <cell r="N203">
            <v>48100</v>
          </cell>
          <cell r="O203">
            <v>48100</v>
          </cell>
          <cell r="P203">
            <v>48100</v>
          </cell>
          <cell r="Q203">
            <v>48100</v>
          </cell>
          <cell r="R203">
            <v>48100</v>
          </cell>
          <cell r="S203">
            <v>48100</v>
          </cell>
          <cell r="T203">
            <v>48100</v>
          </cell>
          <cell r="U203">
            <v>48100</v>
          </cell>
          <cell r="V203">
            <v>48100</v>
          </cell>
          <cell r="W203">
            <v>48100</v>
          </cell>
          <cell r="X203">
            <v>48100</v>
          </cell>
          <cell r="Y203">
            <v>48100</v>
          </cell>
          <cell r="Z203">
            <v>48100</v>
          </cell>
          <cell r="AA203">
            <v>48100</v>
          </cell>
          <cell r="AB203">
            <v>48100</v>
          </cell>
          <cell r="AC203">
            <v>48100</v>
          </cell>
          <cell r="AD203">
            <v>48100</v>
          </cell>
          <cell r="AE203">
            <v>48100</v>
          </cell>
          <cell r="AF203">
            <v>48100</v>
          </cell>
          <cell r="AG203">
            <v>48100</v>
          </cell>
          <cell r="AH203">
            <v>48100</v>
          </cell>
          <cell r="AI203">
            <v>48100</v>
          </cell>
          <cell r="AJ203">
            <v>48100</v>
          </cell>
          <cell r="AK203">
            <v>48100</v>
          </cell>
          <cell r="AL203">
            <v>48100</v>
          </cell>
          <cell r="AM203">
            <v>48100</v>
          </cell>
          <cell r="AN203">
            <v>48100</v>
          </cell>
          <cell r="AO203">
            <v>48100</v>
          </cell>
          <cell r="AP203">
            <v>48100</v>
          </cell>
          <cell r="AQ203">
            <v>48100</v>
          </cell>
          <cell r="AR203">
            <v>48100</v>
          </cell>
          <cell r="AS203">
            <v>48100</v>
          </cell>
          <cell r="AT203">
            <v>48110</v>
          </cell>
          <cell r="AU203">
            <v>48100</v>
          </cell>
          <cell r="AV203">
            <v>48100</v>
          </cell>
          <cell r="AW203">
            <v>48100</v>
          </cell>
          <cell r="AX203">
            <v>48100</v>
          </cell>
          <cell r="AY203">
            <v>48100</v>
          </cell>
          <cell r="AZ203">
            <v>48090</v>
          </cell>
          <cell r="BA203">
            <v>48090</v>
          </cell>
        </row>
        <row r="204">
          <cell r="A204" t="str">
            <v>Slovenia</v>
          </cell>
          <cell r="B204" t="str">
            <v>SVN</v>
          </cell>
          <cell r="D204">
            <v>20140</v>
          </cell>
          <cell r="E204">
            <v>20140</v>
          </cell>
          <cell r="F204">
            <v>20140</v>
          </cell>
          <cell r="G204">
            <v>20140</v>
          </cell>
          <cell r="H204">
            <v>20140</v>
          </cell>
          <cell r="I204">
            <v>20140</v>
          </cell>
          <cell r="J204">
            <v>20140</v>
          </cell>
          <cell r="K204">
            <v>20140</v>
          </cell>
          <cell r="L204">
            <v>20140</v>
          </cell>
          <cell r="M204">
            <v>20140</v>
          </cell>
          <cell r="N204">
            <v>20140</v>
          </cell>
          <cell r="O204">
            <v>20140</v>
          </cell>
          <cell r="P204">
            <v>20140</v>
          </cell>
          <cell r="Q204">
            <v>20140</v>
          </cell>
          <cell r="R204">
            <v>20140</v>
          </cell>
          <cell r="S204">
            <v>20140</v>
          </cell>
          <cell r="T204">
            <v>20140</v>
          </cell>
          <cell r="U204">
            <v>20140</v>
          </cell>
          <cell r="V204">
            <v>20140</v>
          </cell>
          <cell r="W204">
            <v>20140</v>
          </cell>
          <cell r="X204">
            <v>20140</v>
          </cell>
          <cell r="Y204">
            <v>20140</v>
          </cell>
          <cell r="Z204">
            <v>20140</v>
          </cell>
          <cell r="AA204">
            <v>20140</v>
          </cell>
          <cell r="AB204">
            <v>20140</v>
          </cell>
          <cell r="AC204">
            <v>20140</v>
          </cell>
          <cell r="AD204">
            <v>20140</v>
          </cell>
          <cell r="AE204">
            <v>20140</v>
          </cell>
          <cell r="AF204">
            <v>20140</v>
          </cell>
          <cell r="AG204">
            <v>20140</v>
          </cell>
          <cell r="AH204">
            <v>20140</v>
          </cell>
          <cell r="AI204">
            <v>20140</v>
          </cell>
          <cell r="AJ204">
            <v>20140</v>
          </cell>
          <cell r="AK204">
            <v>20140</v>
          </cell>
          <cell r="AL204">
            <v>20140</v>
          </cell>
          <cell r="AM204">
            <v>20140</v>
          </cell>
          <cell r="AN204">
            <v>20140</v>
          </cell>
          <cell r="AO204">
            <v>20140</v>
          </cell>
          <cell r="AP204">
            <v>20140</v>
          </cell>
          <cell r="AQ204">
            <v>20140</v>
          </cell>
          <cell r="AR204">
            <v>20140</v>
          </cell>
          <cell r="AS204">
            <v>20140</v>
          </cell>
          <cell r="AT204">
            <v>20140</v>
          </cell>
          <cell r="AU204">
            <v>20140</v>
          </cell>
          <cell r="AV204">
            <v>20140</v>
          </cell>
          <cell r="AW204">
            <v>20140</v>
          </cell>
          <cell r="AX204">
            <v>20140</v>
          </cell>
          <cell r="AY204">
            <v>20140</v>
          </cell>
          <cell r="AZ204">
            <v>20140</v>
          </cell>
          <cell r="BA204">
            <v>20140</v>
          </cell>
        </row>
        <row r="205">
          <cell r="A205" t="str">
            <v>Solomon Islands</v>
          </cell>
          <cell r="B205" t="str">
            <v>SLB</v>
          </cell>
          <cell r="D205">
            <v>27990</v>
          </cell>
          <cell r="E205">
            <v>27990</v>
          </cell>
          <cell r="F205">
            <v>27990</v>
          </cell>
          <cell r="G205">
            <v>27990</v>
          </cell>
          <cell r="H205">
            <v>27990</v>
          </cell>
          <cell r="I205">
            <v>27990</v>
          </cell>
          <cell r="J205">
            <v>27990</v>
          </cell>
          <cell r="K205">
            <v>27990</v>
          </cell>
          <cell r="L205">
            <v>27990</v>
          </cell>
          <cell r="M205">
            <v>27990</v>
          </cell>
          <cell r="N205">
            <v>27990</v>
          </cell>
          <cell r="O205">
            <v>27990</v>
          </cell>
          <cell r="P205">
            <v>27990</v>
          </cell>
          <cell r="Q205">
            <v>27990</v>
          </cell>
          <cell r="R205">
            <v>27990</v>
          </cell>
          <cell r="S205">
            <v>27990</v>
          </cell>
          <cell r="T205">
            <v>27990</v>
          </cell>
          <cell r="U205">
            <v>27990</v>
          </cell>
          <cell r="V205">
            <v>27990</v>
          </cell>
          <cell r="W205">
            <v>27990</v>
          </cell>
          <cell r="X205">
            <v>27990</v>
          </cell>
          <cell r="Y205">
            <v>27990</v>
          </cell>
          <cell r="Z205">
            <v>27990</v>
          </cell>
          <cell r="AA205">
            <v>27990</v>
          </cell>
          <cell r="AB205">
            <v>27990</v>
          </cell>
          <cell r="AC205">
            <v>27990</v>
          </cell>
          <cell r="AD205">
            <v>27990</v>
          </cell>
          <cell r="AE205">
            <v>27990</v>
          </cell>
          <cell r="AF205">
            <v>27990</v>
          </cell>
          <cell r="AG205">
            <v>27990</v>
          </cell>
          <cell r="AH205">
            <v>27990</v>
          </cell>
          <cell r="AI205">
            <v>27990</v>
          </cell>
          <cell r="AJ205">
            <v>27990</v>
          </cell>
          <cell r="AK205">
            <v>27990</v>
          </cell>
          <cell r="AL205">
            <v>27990</v>
          </cell>
          <cell r="AM205">
            <v>27990</v>
          </cell>
          <cell r="AN205">
            <v>27990</v>
          </cell>
          <cell r="AO205">
            <v>27990</v>
          </cell>
          <cell r="AP205">
            <v>27990</v>
          </cell>
          <cell r="AQ205">
            <v>27990</v>
          </cell>
          <cell r="AR205">
            <v>27990</v>
          </cell>
          <cell r="AS205">
            <v>27990</v>
          </cell>
          <cell r="AT205">
            <v>27990</v>
          </cell>
          <cell r="AU205">
            <v>27990</v>
          </cell>
          <cell r="AV205">
            <v>27990</v>
          </cell>
          <cell r="AW205">
            <v>27990</v>
          </cell>
          <cell r="AX205">
            <v>27990</v>
          </cell>
          <cell r="AY205">
            <v>27990</v>
          </cell>
          <cell r="AZ205">
            <v>27990</v>
          </cell>
          <cell r="BA205">
            <v>27990</v>
          </cell>
        </row>
        <row r="206">
          <cell r="A206" t="str">
            <v>Somalia</v>
          </cell>
          <cell r="B206" t="str">
            <v>SOM</v>
          </cell>
          <cell r="D206">
            <v>627340</v>
          </cell>
          <cell r="E206">
            <v>627340</v>
          </cell>
          <cell r="F206">
            <v>627340</v>
          </cell>
          <cell r="G206">
            <v>627340</v>
          </cell>
          <cell r="H206">
            <v>627340</v>
          </cell>
          <cell r="I206">
            <v>627340</v>
          </cell>
          <cell r="J206">
            <v>627340</v>
          </cell>
          <cell r="K206">
            <v>627340</v>
          </cell>
          <cell r="L206">
            <v>627340</v>
          </cell>
          <cell r="M206">
            <v>627340</v>
          </cell>
          <cell r="N206">
            <v>627340</v>
          </cell>
          <cell r="O206">
            <v>627340</v>
          </cell>
          <cell r="P206">
            <v>627340</v>
          </cell>
          <cell r="Q206">
            <v>627340</v>
          </cell>
          <cell r="R206">
            <v>627340</v>
          </cell>
          <cell r="S206">
            <v>627340</v>
          </cell>
          <cell r="T206">
            <v>627340</v>
          </cell>
          <cell r="U206">
            <v>627340</v>
          </cell>
          <cell r="V206">
            <v>627340</v>
          </cell>
          <cell r="W206">
            <v>627340</v>
          </cell>
          <cell r="X206">
            <v>627340</v>
          </cell>
          <cell r="Y206">
            <v>627340</v>
          </cell>
          <cell r="Z206">
            <v>627340</v>
          </cell>
          <cell r="AA206">
            <v>627340</v>
          </cell>
          <cell r="AB206">
            <v>627340</v>
          </cell>
          <cell r="AC206">
            <v>627340</v>
          </cell>
          <cell r="AD206">
            <v>627340</v>
          </cell>
          <cell r="AE206">
            <v>627340</v>
          </cell>
          <cell r="AF206">
            <v>627340</v>
          </cell>
          <cell r="AG206">
            <v>627340</v>
          </cell>
          <cell r="AH206">
            <v>627340</v>
          </cell>
          <cell r="AI206">
            <v>627340</v>
          </cell>
          <cell r="AJ206">
            <v>627340</v>
          </cell>
          <cell r="AK206">
            <v>627340</v>
          </cell>
          <cell r="AL206">
            <v>627340</v>
          </cell>
          <cell r="AM206">
            <v>627340</v>
          </cell>
          <cell r="AN206">
            <v>627340</v>
          </cell>
          <cell r="AO206">
            <v>627340</v>
          </cell>
          <cell r="AP206">
            <v>627340</v>
          </cell>
          <cell r="AQ206">
            <v>627340</v>
          </cell>
          <cell r="AR206">
            <v>627340</v>
          </cell>
          <cell r="AS206">
            <v>627340</v>
          </cell>
          <cell r="AT206">
            <v>627340</v>
          </cell>
          <cell r="AU206">
            <v>627340</v>
          </cell>
          <cell r="AV206">
            <v>627340</v>
          </cell>
          <cell r="AW206">
            <v>627340</v>
          </cell>
          <cell r="AX206">
            <v>627340</v>
          </cell>
          <cell r="AY206">
            <v>627340</v>
          </cell>
          <cell r="AZ206">
            <v>627340</v>
          </cell>
          <cell r="BA206">
            <v>627340</v>
          </cell>
        </row>
        <row r="207">
          <cell r="A207" t="str">
            <v>South Africa</v>
          </cell>
          <cell r="B207" t="str">
            <v>ZAF</v>
          </cell>
          <cell r="D207">
            <v>1214470</v>
          </cell>
          <cell r="E207">
            <v>1214470</v>
          </cell>
          <cell r="F207">
            <v>1214470</v>
          </cell>
          <cell r="G207">
            <v>1214470</v>
          </cell>
          <cell r="H207">
            <v>1214470</v>
          </cell>
          <cell r="I207">
            <v>1214470</v>
          </cell>
          <cell r="J207">
            <v>1214470</v>
          </cell>
          <cell r="K207">
            <v>1214470</v>
          </cell>
          <cell r="L207">
            <v>1214470</v>
          </cell>
          <cell r="M207">
            <v>1214470</v>
          </cell>
          <cell r="N207">
            <v>1214470</v>
          </cell>
          <cell r="O207">
            <v>1214470</v>
          </cell>
          <cell r="P207">
            <v>1214470</v>
          </cell>
          <cell r="Q207">
            <v>1214470</v>
          </cell>
          <cell r="R207">
            <v>1214470</v>
          </cell>
          <cell r="S207">
            <v>1214470</v>
          </cell>
          <cell r="T207">
            <v>1214470</v>
          </cell>
          <cell r="U207">
            <v>1214470</v>
          </cell>
          <cell r="V207">
            <v>1214470</v>
          </cell>
          <cell r="W207">
            <v>1214470</v>
          </cell>
          <cell r="X207">
            <v>1214470</v>
          </cell>
          <cell r="Y207">
            <v>1214470</v>
          </cell>
          <cell r="Z207">
            <v>1214470</v>
          </cell>
          <cell r="AA207">
            <v>1214470</v>
          </cell>
          <cell r="AB207">
            <v>1214470</v>
          </cell>
          <cell r="AC207">
            <v>1214470</v>
          </cell>
          <cell r="AD207">
            <v>1214470</v>
          </cell>
          <cell r="AE207">
            <v>1214470</v>
          </cell>
          <cell r="AF207">
            <v>1214470</v>
          </cell>
          <cell r="AG207">
            <v>1214470</v>
          </cell>
          <cell r="AH207">
            <v>1214470</v>
          </cell>
          <cell r="AI207">
            <v>1214470</v>
          </cell>
          <cell r="AJ207">
            <v>1214470</v>
          </cell>
          <cell r="AK207">
            <v>1214470</v>
          </cell>
          <cell r="AL207">
            <v>1214470</v>
          </cell>
          <cell r="AM207">
            <v>1214470</v>
          </cell>
          <cell r="AN207">
            <v>1214470</v>
          </cell>
          <cell r="AO207">
            <v>1214470</v>
          </cell>
          <cell r="AP207">
            <v>1214470</v>
          </cell>
          <cell r="AQ207">
            <v>1214470</v>
          </cell>
          <cell r="AR207">
            <v>1214470</v>
          </cell>
          <cell r="AS207">
            <v>1214470</v>
          </cell>
          <cell r="AT207">
            <v>1214470</v>
          </cell>
          <cell r="AU207">
            <v>1214470</v>
          </cell>
          <cell r="AV207">
            <v>1214470</v>
          </cell>
          <cell r="AW207">
            <v>1214470</v>
          </cell>
          <cell r="AX207">
            <v>1214470</v>
          </cell>
          <cell r="AY207">
            <v>1214470</v>
          </cell>
          <cell r="AZ207">
            <v>1214470</v>
          </cell>
          <cell r="BA207">
            <v>1214470</v>
          </cell>
        </row>
        <row r="208">
          <cell r="A208" t="str">
            <v>South Sudan</v>
          </cell>
          <cell r="B208" t="str">
            <v>SSD</v>
          </cell>
        </row>
        <row r="209">
          <cell r="A209" t="str">
            <v>Spain</v>
          </cell>
          <cell r="B209" t="str">
            <v>ESP</v>
          </cell>
          <cell r="D209">
            <v>499780</v>
          </cell>
          <cell r="E209">
            <v>499780</v>
          </cell>
          <cell r="F209">
            <v>499780</v>
          </cell>
          <cell r="G209">
            <v>499780</v>
          </cell>
          <cell r="H209">
            <v>499780</v>
          </cell>
          <cell r="I209">
            <v>499780</v>
          </cell>
          <cell r="J209">
            <v>499780</v>
          </cell>
          <cell r="K209">
            <v>499780</v>
          </cell>
          <cell r="L209">
            <v>499780</v>
          </cell>
          <cell r="M209">
            <v>499780</v>
          </cell>
          <cell r="N209">
            <v>499780</v>
          </cell>
          <cell r="O209">
            <v>499780</v>
          </cell>
          <cell r="P209">
            <v>499780</v>
          </cell>
          <cell r="Q209">
            <v>499750</v>
          </cell>
          <cell r="R209">
            <v>499630</v>
          </cell>
          <cell r="S209">
            <v>499570</v>
          </cell>
          <cell r="T209">
            <v>499540</v>
          </cell>
          <cell r="U209">
            <v>499530</v>
          </cell>
          <cell r="V209">
            <v>499540</v>
          </cell>
          <cell r="W209">
            <v>499470</v>
          </cell>
          <cell r="X209">
            <v>499460</v>
          </cell>
          <cell r="Y209">
            <v>499460</v>
          </cell>
          <cell r="Z209">
            <v>499430</v>
          </cell>
          <cell r="AA209">
            <v>499440</v>
          </cell>
          <cell r="AB209">
            <v>499440</v>
          </cell>
          <cell r="AC209">
            <v>499440</v>
          </cell>
          <cell r="AD209">
            <v>499440</v>
          </cell>
          <cell r="AE209">
            <v>499440</v>
          </cell>
          <cell r="AF209">
            <v>499440</v>
          </cell>
          <cell r="AG209">
            <v>499440</v>
          </cell>
          <cell r="AH209">
            <v>499440</v>
          </cell>
          <cell r="AI209">
            <v>499440</v>
          </cell>
          <cell r="AJ209">
            <v>499440</v>
          </cell>
          <cell r="AK209">
            <v>499440</v>
          </cell>
          <cell r="AL209">
            <v>499440</v>
          </cell>
          <cell r="AM209">
            <v>499440</v>
          </cell>
          <cell r="AN209">
            <v>499440</v>
          </cell>
          <cell r="AO209">
            <v>499440</v>
          </cell>
          <cell r="AP209">
            <v>499440</v>
          </cell>
          <cell r="AQ209">
            <v>499000</v>
          </cell>
          <cell r="AR209">
            <v>498520</v>
          </cell>
          <cell r="AS209">
            <v>499040</v>
          </cell>
          <cell r="AT209">
            <v>499210</v>
          </cell>
          <cell r="AU209">
            <v>499180</v>
          </cell>
          <cell r="AV209">
            <v>499090</v>
          </cell>
          <cell r="AW209">
            <v>498980</v>
          </cell>
          <cell r="AX209">
            <v>499110</v>
          </cell>
          <cell r="AY209">
            <v>498800</v>
          </cell>
          <cell r="AZ209">
            <v>498800</v>
          </cell>
          <cell r="BA209">
            <v>498800</v>
          </cell>
        </row>
        <row r="210">
          <cell r="A210" t="str">
            <v>Sri Lanka</v>
          </cell>
          <cell r="B210" t="str">
            <v>LKA</v>
          </cell>
          <cell r="D210">
            <v>62710</v>
          </cell>
          <cell r="E210">
            <v>62710</v>
          </cell>
          <cell r="F210">
            <v>62710</v>
          </cell>
          <cell r="G210">
            <v>62710</v>
          </cell>
          <cell r="H210">
            <v>62710</v>
          </cell>
          <cell r="I210">
            <v>62710</v>
          </cell>
          <cell r="J210">
            <v>62710</v>
          </cell>
          <cell r="K210">
            <v>62710</v>
          </cell>
          <cell r="L210">
            <v>62710</v>
          </cell>
          <cell r="M210">
            <v>62710</v>
          </cell>
          <cell r="N210">
            <v>62710</v>
          </cell>
          <cell r="O210">
            <v>62710</v>
          </cell>
          <cell r="P210">
            <v>62710</v>
          </cell>
          <cell r="Q210">
            <v>62710</v>
          </cell>
          <cell r="R210">
            <v>62710</v>
          </cell>
          <cell r="S210">
            <v>62710</v>
          </cell>
          <cell r="T210">
            <v>62710</v>
          </cell>
          <cell r="U210">
            <v>62710</v>
          </cell>
          <cell r="V210">
            <v>62710</v>
          </cell>
          <cell r="W210">
            <v>62710</v>
          </cell>
          <cell r="X210">
            <v>62710</v>
          </cell>
          <cell r="Y210">
            <v>62710</v>
          </cell>
          <cell r="Z210">
            <v>62710</v>
          </cell>
          <cell r="AA210">
            <v>62710</v>
          </cell>
          <cell r="AB210">
            <v>62710</v>
          </cell>
          <cell r="AC210">
            <v>62710</v>
          </cell>
          <cell r="AD210">
            <v>62710</v>
          </cell>
          <cell r="AE210">
            <v>62710</v>
          </cell>
          <cell r="AF210">
            <v>62710</v>
          </cell>
          <cell r="AG210">
            <v>62710</v>
          </cell>
          <cell r="AH210">
            <v>62710</v>
          </cell>
          <cell r="AI210">
            <v>62710</v>
          </cell>
          <cell r="AJ210">
            <v>62710</v>
          </cell>
          <cell r="AK210">
            <v>62710</v>
          </cell>
          <cell r="AL210">
            <v>62710</v>
          </cell>
          <cell r="AM210">
            <v>62710</v>
          </cell>
          <cell r="AN210">
            <v>62710</v>
          </cell>
          <cell r="AO210">
            <v>62710</v>
          </cell>
          <cell r="AP210">
            <v>62710</v>
          </cell>
          <cell r="AQ210">
            <v>62710</v>
          </cell>
          <cell r="AR210">
            <v>62710</v>
          </cell>
          <cell r="AS210">
            <v>62710</v>
          </cell>
          <cell r="AT210">
            <v>62710</v>
          </cell>
          <cell r="AU210">
            <v>62710</v>
          </cell>
          <cell r="AV210">
            <v>62710</v>
          </cell>
          <cell r="AW210">
            <v>62710</v>
          </cell>
          <cell r="AX210">
            <v>62710</v>
          </cell>
          <cell r="AY210">
            <v>62710</v>
          </cell>
          <cell r="AZ210">
            <v>62710</v>
          </cell>
          <cell r="BA210">
            <v>62710</v>
          </cell>
        </row>
        <row r="211">
          <cell r="A211" t="str">
            <v>St. Kitts and Nevis</v>
          </cell>
          <cell r="B211" t="str">
            <v>KNA</v>
          </cell>
          <cell r="D211">
            <v>350</v>
          </cell>
          <cell r="E211">
            <v>350</v>
          </cell>
          <cell r="F211">
            <v>350</v>
          </cell>
          <cell r="G211">
            <v>350</v>
          </cell>
          <cell r="H211">
            <v>350</v>
          </cell>
          <cell r="I211">
            <v>350</v>
          </cell>
          <cell r="J211">
            <v>350</v>
          </cell>
          <cell r="K211">
            <v>350</v>
          </cell>
          <cell r="L211">
            <v>350</v>
          </cell>
          <cell r="M211">
            <v>350</v>
          </cell>
          <cell r="N211">
            <v>350</v>
          </cell>
          <cell r="O211">
            <v>350</v>
          </cell>
          <cell r="P211">
            <v>350</v>
          </cell>
          <cell r="Q211">
            <v>350</v>
          </cell>
          <cell r="R211">
            <v>350</v>
          </cell>
          <cell r="S211">
            <v>350</v>
          </cell>
          <cell r="T211">
            <v>350</v>
          </cell>
          <cell r="U211">
            <v>350</v>
          </cell>
          <cell r="V211">
            <v>350</v>
          </cell>
          <cell r="W211">
            <v>260</v>
          </cell>
          <cell r="X211">
            <v>260</v>
          </cell>
          <cell r="Y211">
            <v>260</v>
          </cell>
          <cell r="Z211">
            <v>260</v>
          </cell>
          <cell r="AA211">
            <v>260</v>
          </cell>
          <cell r="AB211">
            <v>260</v>
          </cell>
          <cell r="AC211">
            <v>260</v>
          </cell>
          <cell r="AD211">
            <v>260</v>
          </cell>
          <cell r="AE211">
            <v>260</v>
          </cell>
          <cell r="AF211">
            <v>260</v>
          </cell>
          <cell r="AG211">
            <v>260</v>
          </cell>
          <cell r="AH211">
            <v>260</v>
          </cell>
          <cell r="AI211">
            <v>260</v>
          </cell>
          <cell r="AJ211">
            <v>260</v>
          </cell>
          <cell r="AK211">
            <v>260</v>
          </cell>
          <cell r="AL211">
            <v>260</v>
          </cell>
          <cell r="AM211">
            <v>260</v>
          </cell>
          <cell r="AN211">
            <v>260</v>
          </cell>
          <cell r="AO211">
            <v>260</v>
          </cell>
          <cell r="AP211">
            <v>260</v>
          </cell>
          <cell r="AQ211">
            <v>260</v>
          </cell>
          <cell r="AR211">
            <v>260</v>
          </cell>
          <cell r="AS211">
            <v>260</v>
          </cell>
          <cell r="AT211">
            <v>260</v>
          </cell>
          <cell r="AU211">
            <v>260</v>
          </cell>
          <cell r="AV211">
            <v>260</v>
          </cell>
          <cell r="AW211">
            <v>260</v>
          </cell>
          <cell r="AX211">
            <v>260</v>
          </cell>
          <cell r="AY211">
            <v>260</v>
          </cell>
          <cell r="AZ211">
            <v>260</v>
          </cell>
          <cell r="BA211">
            <v>260</v>
          </cell>
        </row>
        <row r="212">
          <cell r="A212" t="str">
            <v>St. Lucia</v>
          </cell>
          <cell r="B212" t="str">
            <v>LCA</v>
          </cell>
          <cell r="D212">
            <v>610</v>
          </cell>
          <cell r="E212">
            <v>610</v>
          </cell>
          <cell r="F212">
            <v>610</v>
          </cell>
          <cell r="G212">
            <v>610</v>
          </cell>
          <cell r="H212">
            <v>610</v>
          </cell>
          <cell r="I212">
            <v>610</v>
          </cell>
          <cell r="J212">
            <v>610</v>
          </cell>
          <cell r="K212">
            <v>610</v>
          </cell>
          <cell r="L212">
            <v>610</v>
          </cell>
          <cell r="M212">
            <v>610</v>
          </cell>
          <cell r="N212">
            <v>610</v>
          </cell>
          <cell r="O212">
            <v>610</v>
          </cell>
          <cell r="P212">
            <v>610</v>
          </cell>
          <cell r="Q212">
            <v>610</v>
          </cell>
          <cell r="R212">
            <v>610</v>
          </cell>
          <cell r="S212">
            <v>610</v>
          </cell>
          <cell r="T212">
            <v>610</v>
          </cell>
          <cell r="U212">
            <v>610</v>
          </cell>
          <cell r="V212">
            <v>610</v>
          </cell>
          <cell r="W212">
            <v>610</v>
          </cell>
          <cell r="X212">
            <v>610</v>
          </cell>
          <cell r="Y212">
            <v>610</v>
          </cell>
          <cell r="Z212">
            <v>610</v>
          </cell>
          <cell r="AA212">
            <v>610</v>
          </cell>
          <cell r="AB212">
            <v>610</v>
          </cell>
          <cell r="AC212">
            <v>610</v>
          </cell>
          <cell r="AD212">
            <v>610</v>
          </cell>
          <cell r="AE212">
            <v>610</v>
          </cell>
          <cell r="AF212">
            <v>610</v>
          </cell>
          <cell r="AG212">
            <v>610</v>
          </cell>
          <cell r="AH212">
            <v>610</v>
          </cell>
          <cell r="AI212">
            <v>610</v>
          </cell>
          <cell r="AJ212">
            <v>610</v>
          </cell>
          <cell r="AK212">
            <v>610</v>
          </cell>
          <cell r="AL212">
            <v>610</v>
          </cell>
          <cell r="AM212">
            <v>610</v>
          </cell>
          <cell r="AN212">
            <v>610</v>
          </cell>
          <cell r="AO212">
            <v>610</v>
          </cell>
          <cell r="AP212">
            <v>610</v>
          </cell>
          <cell r="AQ212">
            <v>610</v>
          </cell>
          <cell r="AR212">
            <v>610</v>
          </cell>
          <cell r="AS212">
            <v>610</v>
          </cell>
          <cell r="AT212">
            <v>610</v>
          </cell>
          <cell r="AU212">
            <v>610</v>
          </cell>
          <cell r="AV212">
            <v>610</v>
          </cell>
          <cell r="AW212">
            <v>610</v>
          </cell>
          <cell r="AX212">
            <v>610</v>
          </cell>
          <cell r="AY212">
            <v>610</v>
          </cell>
          <cell r="AZ212">
            <v>610</v>
          </cell>
          <cell r="BA212">
            <v>610</v>
          </cell>
        </row>
        <row r="213">
          <cell r="A213" t="str">
            <v>St. Martin (French part)</v>
          </cell>
          <cell r="B213" t="str">
            <v>MAF</v>
          </cell>
          <cell r="D213">
            <v>54.4</v>
          </cell>
          <cell r="E213">
            <v>54.4</v>
          </cell>
          <cell r="F213">
            <v>54.4</v>
          </cell>
          <cell r="G213">
            <v>54.4</v>
          </cell>
          <cell r="H213">
            <v>54.4</v>
          </cell>
          <cell r="I213">
            <v>54.4</v>
          </cell>
          <cell r="J213">
            <v>54.4</v>
          </cell>
          <cell r="K213">
            <v>54.4</v>
          </cell>
          <cell r="L213">
            <v>54.4</v>
          </cell>
          <cell r="M213">
            <v>54.4</v>
          </cell>
          <cell r="N213">
            <v>54.4</v>
          </cell>
          <cell r="O213">
            <v>54.4</v>
          </cell>
          <cell r="P213">
            <v>54.4</v>
          </cell>
          <cell r="Q213">
            <v>54.4</v>
          </cell>
          <cell r="R213">
            <v>54.4</v>
          </cell>
          <cell r="S213">
            <v>54.4</v>
          </cell>
          <cell r="T213">
            <v>54.4</v>
          </cell>
          <cell r="U213">
            <v>54.4</v>
          </cell>
          <cell r="V213">
            <v>54.4</v>
          </cell>
          <cell r="W213">
            <v>54.4</v>
          </cell>
          <cell r="X213">
            <v>54.4</v>
          </cell>
          <cell r="Y213">
            <v>54.4</v>
          </cell>
          <cell r="Z213">
            <v>54.4</v>
          </cell>
          <cell r="AA213">
            <v>54.4</v>
          </cell>
          <cell r="AB213">
            <v>54.4</v>
          </cell>
          <cell r="AC213">
            <v>54.4</v>
          </cell>
          <cell r="AD213">
            <v>54.4</v>
          </cell>
          <cell r="AE213">
            <v>54.4</v>
          </cell>
          <cell r="AF213">
            <v>54.4</v>
          </cell>
          <cell r="AG213">
            <v>54.4</v>
          </cell>
          <cell r="AH213">
            <v>54.4</v>
          </cell>
          <cell r="AI213">
            <v>54.4</v>
          </cell>
          <cell r="AJ213">
            <v>54.4</v>
          </cell>
          <cell r="AK213">
            <v>54.4</v>
          </cell>
          <cell r="AL213">
            <v>54.4</v>
          </cell>
          <cell r="AM213">
            <v>54.4</v>
          </cell>
          <cell r="AN213">
            <v>54.4</v>
          </cell>
          <cell r="AO213">
            <v>54.4</v>
          </cell>
          <cell r="AP213">
            <v>54.4</v>
          </cell>
          <cell r="AQ213">
            <v>54.4</v>
          </cell>
          <cell r="AR213">
            <v>54.4</v>
          </cell>
          <cell r="AS213">
            <v>54.4</v>
          </cell>
          <cell r="AT213">
            <v>54.4</v>
          </cell>
          <cell r="AU213">
            <v>54.4</v>
          </cell>
          <cell r="AV213">
            <v>54.4</v>
          </cell>
          <cell r="AW213">
            <v>54.4</v>
          </cell>
          <cell r="AX213">
            <v>54.4</v>
          </cell>
          <cell r="AY213">
            <v>54.4</v>
          </cell>
          <cell r="AZ213">
            <v>54.4</v>
          </cell>
          <cell r="BA213">
            <v>54.4</v>
          </cell>
        </row>
        <row r="214">
          <cell r="A214" t="str">
            <v>St. Vincent and the Grenadines</v>
          </cell>
          <cell r="B214" t="str">
            <v>VCT</v>
          </cell>
          <cell r="D214">
            <v>390</v>
          </cell>
          <cell r="E214">
            <v>390</v>
          </cell>
          <cell r="F214">
            <v>390</v>
          </cell>
          <cell r="G214">
            <v>390</v>
          </cell>
          <cell r="H214">
            <v>390</v>
          </cell>
          <cell r="I214">
            <v>390</v>
          </cell>
          <cell r="J214">
            <v>390</v>
          </cell>
          <cell r="K214">
            <v>390</v>
          </cell>
          <cell r="L214">
            <v>390</v>
          </cell>
          <cell r="M214">
            <v>390</v>
          </cell>
          <cell r="N214">
            <v>390</v>
          </cell>
          <cell r="O214">
            <v>390</v>
          </cell>
          <cell r="P214">
            <v>390</v>
          </cell>
          <cell r="Q214">
            <v>390</v>
          </cell>
          <cell r="R214">
            <v>390</v>
          </cell>
          <cell r="S214">
            <v>390</v>
          </cell>
          <cell r="T214">
            <v>390</v>
          </cell>
          <cell r="U214">
            <v>390</v>
          </cell>
          <cell r="V214">
            <v>390</v>
          </cell>
          <cell r="W214">
            <v>390</v>
          </cell>
          <cell r="X214">
            <v>390</v>
          </cell>
          <cell r="Y214">
            <v>390</v>
          </cell>
          <cell r="Z214">
            <v>390</v>
          </cell>
          <cell r="AA214">
            <v>390</v>
          </cell>
          <cell r="AB214">
            <v>390</v>
          </cell>
          <cell r="AC214">
            <v>390</v>
          </cell>
          <cell r="AD214">
            <v>390</v>
          </cell>
          <cell r="AE214">
            <v>390</v>
          </cell>
          <cell r="AF214">
            <v>390</v>
          </cell>
          <cell r="AG214">
            <v>390</v>
          </cell>
          <cell r="AH214">
            <v>390</v>
          </cell>
          <cell r="AI214">
            <v>390</v>
          </cell>
          <cell r="AJ214">
            <v>390</v>
          </cell>
          <cell r="AK214">
            <v>390</v>
          </cell>
          <cell r="AL214">
            <v>390</v>
          </cell>
          <cell r="AM214">
            <v>390</v>
          </cell>
          <cell r="AN214">
            <v>390</v>
          </cell>
          <cell r="AO214">
            <v>390</v>
          </cell>
          <cell r="AP214">
            <v>390</v>
          </cell>
          <cell r="AQ214">
            <v>390</v>
          </cell>
          <cell r="AR214">
            <v>390</v>
          </cell>
          <cell r="AS214">
            <v>390</v>
          </cell>
          <cell r="AT214">
            <v>390</v>
          </cell>
          <cell r="AU214">
            <v>390</v>
          </cell>
          <cell r="AV214">
            <v>390</v>
          </cell>
          <cell r="AW214">
            <v>390</v>
          </cell>
          <cell r="AX214">
            <v>390</v>
          </cell>
          <cell r="AY214">
            <v>390</v>
          </cell>
          <cell r="AZ214">
            <v>390</v>
          </cell>
          <cell r="BA214">
            <v>390</v>
          </cell>
        </row>
        <row r="215">
          <cell r="A215" t="str">
            <v>Sudan</v>
          </cell>
          <cell r="B215" t="str">
            <v>SDN</v>
          </cell>
          <cell r="D215">
            <v>2376000</v>
          </cell>
          <cell r="E215">
            <v>2376000</v>
          </cell>
          <cell r="F215">
            <v>2376000</v>
          </cell>
          <cell r="G215">
            <v>2376000</v>
          </cell>
          <cell r="H215">
            <v>2376000</v>
          </cell>
          <cell r="I215">
            <v>2376000</v>
          </cell>
          <cell r="J215">
            <v>2376000</v>
          </cell>
          <cell r="K215">
            <v>2376000</v>
          </cell>
          <cell r="L215">
            <v>2376000</v>
          </cell>
          <cell r="M215">
            <v>2376000</v>
          </cell>
          <cell r="N215">
            <v>2376000</v>
          </cell>
          <cell r="O215">
            <v>2376000</v>
          </cell>
          <cell r="P215">
            <v>2376000</v>
          </cell>
          <cell r="Q215">
            <v>2376000</v>
          </cell>
          <cell r="R215">
            <v>2376000</v>
          </cell>
          <cell r="S215">
            <v>2376000</v>
          </cell>
          <cell r="T215">
            <v>2376000</v>
          </cell>
          <cell r="U215">
            <v>2376000</v>
          </cell>
          <cell r="V215">
            <v>2376000</v>
          </cell>
          <cell r="W215">
            <v>2376000</v>
          </cell>
          <cell r="X215">
            <v>2376000</v>
          </cell>
          <cell r="Y215">
            <v>2376000</v>
          </cell>
          <cell r="Z215">
            <v>2376000</v>
          </cell>
          <cell r="AA215">
            <v>2376000</v>
          </cell>
          <cell r="AB215">
            <v>2376000</v>
          </cell>
          <cell r="AC215">
            <v>2376000</v>
          </cell>
          <cell r="AD215">
            <v>2376000</v>
          </cell>
          <cell r="AE215">
            <v>2376000</v>
          </cell>
          <cell r="AF215">
            <v>2376000</v>
          </cell>
          <cell r="AG215">
            <v>2376000</v>
          </cell>
          <cell r="AH215">
            <v>2376000</v>
          </cell>
          <cell r="AI215">
            <v>2376000</v>
          </cell>
          <cell r="AJ215">
            <v>2376000</v>
          </cell>
          <cell r="AK215">
            <v>2376000</v>
          </cell>
          <cell r="AL215">
            <v>2376000</v>
          </cell>
          <cell r="AM215">
            <v>2376000</v>
          </cell>
          <cell r="AN215">
            <v>2376000</v>
          </cell>
          <cell r="AO215">
            <v>2376000</v>
          </cell>
          <cell r="AP215">
            <v>2376000</v>
          </cell>
          <cell r="AQ215">
            <v>2376000</v>
          </cell>
          <cell r="AR215">
            <v>2376000</v>
          </cell>
          <cell r="AS215">
            <v>2376000</v>
          </cell>
          <cell r="AT215">
            <v>2376000</v>
          </cell>
          <cell r="AU215">
            <v>2376000</v>
          </cell>
          <cell r="AV215">
            <v>2376000</v>
          </cell>
          <cell r="AW215">
            <v>2376000</v>
          </cell>
          <cell r="AX215">
            <v>2376000</v>
          </cell>
          <cell r="AY215">
            <v>2376000</v>
          </cell>
          <cell r="AZ215">
            <v>2376000</v>
          </cell>
          <cell r="BA215">
            <v>2376000</v>
          </cell>
        </row>
        <row r="216">
          <cell r="A216" t="str">
            <v>Suriname</v>
          </cell>
          <cell r="B216" t="str">
            <v>SUR</v>
          </cell>
          <cell r="D216">
            <v>156000</v>
          </cell>
          <cell r="E216">
            <v>156000</v>
          </cell>
          <cell r="F216">
            <v>156000</v>
          </cell>
          <cell r="G216">
            <v>156000</v>
          </cell>
          <cell r="H216">
            <v>156000</v>
          </cell>
          <cell r="I216">
            <v>156000</v>
          </cell>
          <cell r="J216">
            <v>156000</v>
          </cell>
          <cell r="K216">
            <v>156000</v>
          </cell>
          <cell r="L216">
            <v>156000</v>
          </cell>
          <cell r="M216">
            <v>156000</v>
          </cell>
          <cell r="N216">
            <v>156000</v>
          </cell>
          <cell r="O216">
            <v>156000</v>
          </cell>
          <cell r="P216">
            <v>156000</v>
          </cell>
          <cell r="Q216">
            <v>156000</v>
          </cell>
          <cell r="R216">
            <v>156000</v>
          </cell>
          <cell r="S216">
            <v>156000</v>
          </cell>
          <cell r="T216">
            <v>156000</v>
          </cell>
          <cell r="U216">
            <v>156000</v>
          </cell>
          <cell r="V216">
            <v>156000</v>
          </cell>
          <cell r="W216">
            <v>156000</v>
          </cell>
          <cell r="X216">
            <v>156000</v>
          </cell>
          <cell r="Y216">
            <v>156000</v>
          </cell>
          <cell r="Z216">
            <v>156000</v>
          </cell>
          <cell r="AA216">
            <v>156000</v>
          </cell>
          <cell r="AB216">
            <v>156000</v>
          </cell>
          <cell r="AC216">
            <v>156000</v>
          </cell>
          <cell r="AD216">
            <v>156000</v>
          </cell>
          <cell r="AE216">
            <v>156000</v>
          </cell>
          <cell r="AF216">
            <v>156000</v>
          </cell>
          <cell r="AG216">
            <v>156000</v>
          </cell>
          <cell r="AH216">
            <v>156000</v>
          </cell>
          <cell r="AI216">
            <v>156000</v>
          </cell>
          <cell r="AJ216">
            <v>156000</v>
          </cell>
          <cell r="AK216">
            <v>156000</v>
          </cell>
          <cell r="AL216">
            <v>156000</v>
          </cell>
          <cell r="AM216">
            <v>156000</v>
          </cell>
          <cell r="AN216">
            <v>156000</v>
          </cell>
          <cell r="AO216">
            <v>156000</v>
          </cell>
          <cell r="AP216">
            <v>156000</v>
          </cell>
          <cell r="AQ216">
            <v>156000</v>
          </cell>
          <cell r="AR216">
            <v>156000</v>
          </cell>
          <cell r="AS216">
            <v>156000</v>
          </cell>
          <cell r="AT216">
            <v>156000</v>
          </cell>
          <cell r="AU216">
            <v>156000</v>
          </cell>
          <cell r="AV216">
            <v>156000</v>
          </cell>
          <cell r="AW216">
            <v>156000</v>
          </cell>
          <cell r="AX216">
            <v>156000</v>
          </cell>
          <cell r="AY216">
            <v>156000</v>
          </cell>
          <cell r="AZ216">
            <v>156000</v>
          </cell>
          <cell r="BA216">
            <v>156000</v>
          </cell>
        </row>
        <row r="217">
          <cell r="A217" t="str">
            <v>Swaziland</v>
          </cell>
          <cell r="B217" t="str">
            <v>SWZ</v>
          </cell>
          <cell r="D217">
            <v>17200</v>
          </cell>
          <cell r="E217">
            <v>17200</v>
          </cell>
          <cell r="F217">
            <v>17200</v>
          </cell>
          <cell r="G217">
            <v>17200</v>
          </cell>
          <cell r="H217">
            <v>17200</v>
          </cell>
          <cell r="I217">
            <v>17200</v>
          </cell>
          <cell r="J217">
            <v>17200</v>
          </cell>
          <cell r="K217">
            <v>17200</v>
          </cell>
          <cell r="L217">
            <v>17200</v>
          </cell>
          <cell r="M217">
            <v>17200</v>
          </cell>
          <cell r="N217">
            <v>17200</v>
          </cell>
          <cell r="O217">
            <v>17200</v>
          </cell>
          <cell r="P217">
            <v>17200</v>
          </cell>
          <cell r="Q217">
            <v>17200</v>
          </cell>
          <cell r="R217">
            <v>17200</v>
          </cell>
          <cell r="S217">
            <v>17200</v>
          </cell>
          <cell r="T217">
            <v>17200</v>
          </cell>
          <cell r="U217">
            <v>17200</v>
          </cell>
          <cell r="V217">
            <v>17200</v>
          </cell>
          <cell r="W217">
            <v>17200</v>
          </cell>
          <cell r="X217">
            <v>17200</v>
          </cell>
          <cell r="Y217">
            <v>17200</v>
          </cell>
          <cell r="Z217">
            <v>17200</v>
          </cell>
          <cell r="AA217">
            <v>17200</v>
          </cell>
          <cell r="AB217">
            <v>17200</v>
          </cell>
          <cell r="AC217">
            <v>17200</v>
          </cell>
          <cell r="AD217">
            <v>17200</v>
          </cell>
          <cell r="AE217">
            <v>17200</v>
          </cell>
          <cell r="AF217">
            <v>17200</v>
          </cell>
          <cell r="AG217">
            <v>17200</v>
          </cell>
          <cell r="AH217">
            <v>17200</v>
          </cell>
          <cell r="AI217">
            <v>17200</v>
          </cell>
          <cell r="AJ217">
            <v>17200</v>
          </cell>
          <cell r="AK217">
            <v>17200</v>
          </cell>
          <cell r="AL217">
            <v>17200</v>
          </cell>
          <cell r="AM217">
            <v>17200</v>
          </cell>
          <cell r="AN217">
            <v>17200</v>
          </cell>
          <cell r="AO217">
            <v>17200</v>
          </cell>
          <cell r="AP217">
            <v>17200</v>
          </cell>
          <cell r="AQ217">
            <v>17200</v>
          </cell>
          <cell r="AR217">
            <v>17200</v>
          </cell>
          <cell r="AS217">
            <v>17200</v>
          </cell>
          <cell r="AT217">
            <v>17200</v>
          </cell>
          <cell r="AU217">
            <v>17200</v>
          </cell>
          <cell r="AV217">
            <v>17200</v>
          </cell>
          <cell r="AW217">
            <v>17200</v>
          </cell>
          <cell r="AX217">
            <v>17200</v>
          </cell>
          <cell r="AY217">
            <v>17200</v>
          </cell>
          <cell r="AZ217">
            <v>17200</v>
          </cell>
          <cell r="BA217">
            <v>17200</v>
          </cell>
        </row>
        <row r="218">
          <cell r="A218" t="str">
            <v>Sweden</v>
          </cell>
          <cell r="B218" t="str">
            <v>SWE</v>
          </cell>
          <cell r="D218">
            <v>410340</v>
          </cell>
          <cell r="E218">
            <v>410340</v>
          </cell>
          <cell r="F218">
            <v>410340</v>
          </cell>
          <cell r="G218">
            <v>410340</v>
          </cell>
          <cell r="H218">
            <v>410340</v>
          </cell>
          <cell r="I218">
            <v>410340</v>
          </cell>
          <cell r="J218">
            <v>410340</v>
          </cell>
          <cell r="K218">
            <v>410340</v>
          </cell>
          <cell r="L218">
            <v>410340</v>
          </cell>
          <cell r="M218">
            <v>410340</v>
          </cell>
          <cell r="N218">
            <v>410340</v>
          </cell>
          <cell r="O218">
            <v>410340</v>
          </cell>
          <cell r="P218">
            <v>410340</v>
          </cell>
          <cell r="Q218">
            <v>410340</v>
          </cell>
          <cell r="R218">
            <v>410340</v>
          </cell>
          <cell r="S218">
            <v>410340</v>
          </cell>
          <cell r="T218">
            <v>410340</v>
          </cell>
          <cell r="U218">
            <v>410340</v>
          </cell>
          <cell r="V218">
            <v>410340</v>
          </cell>
          <cell r="W218">
            <v>410340</v>
          </cell>
          <cell r="X218">
            <v>410340</v>
          </cell>
          <cell r="Y218">
            <v>410340</v>
          </cell>
          <cell r="Z218">
            <v>410340</v>
          </cell>
          <cell r="AA218">
            <v>410340</v>
          </cell>
          <cell r="AB218">
            <v>410340</v>
          </cell>
          <cell r="AC218">
            <v>410340</v>
          </cell>
          <cell r="AD218">
            <v>410340</v>
          </cell>
          <cell r="AE218">
            <v>410340</v>
          </cell>
          <cell r="AF218">
            <v>410340</v>
          </cell>
          <cell r="AG218">
            <v>410340</v>
          </cell>
          <cell r="AH218">
            <v>410340</v>
          </cell>
          <cell r="AI218">
            <v>410340</v>
          </cell>
          <cell r="AJ218">
            <v>410340</v>
          </cell>
          <cell r="AK218">
            <v>410340</v>
          </cell>
          <cell r="AL218">
            <v>410340</v>
          </cell>
          <cell r="AM218">
            <v>410340</v>
          </cell>
          <cell r="AN218">
            <v>410340</v>
          </cell>
          <cell r="AO218">
            <v>410340</v>
          </cell>
          <cell r="AP218">
            <v>410340</v>
          </cell>
          <cell r="AQ218">
            <v>410340</v>
          </cell>
          <cell r="AR218">
            <v>410340</v>
          </cell>
          <cell r="AS218">
            <v>410340</v>
          </cell>
          <cell r="AT218">
            <v>410340</v>
          </cell>
          <cell r="AU218">
            <v>410340</v>
          </cell>
          <cell r="AV218">
            <v>410340</v>
          </cell>
          <cell r="AW218">
            <v>410340</v>
          </cell>
          <cell r="AX218">
            <v>410340</v>
          </cell>
          <cell r="AY218">
            <v>410340</v>
          </cell>
          <cell r="AZ218">
            <v>410340</v>
          </cell>
          <cell r="BA218">
            <v>410340</v>
          </cell>
        </row>
        <row r="219">
          <cell r="A219" t="str">
            <v>Switzerland</v>
          </cell>
          <cell r="B219" t="str">
            <v>CHE</v>
          </cell>
          <cell r="D219">
            <v>40000</v>
          </cell>
          <cell r="E219">
            <v>40000</v>
          </cell>
          <cell r="F219">
            <v>40000</v>
          </cell>
          <cell r="G219">
            <v>40000</v>
          </cell>
          <cell r="H219">
            <v>40000</v>
          </cell>
          <cell r="I219">
            <v>40000</v>
          </cell>
          <cell r="J219">
            <v>40000</v>
          </cell>
          <cell r="K219">
            <v>40000</v>
          </cell>
          <cell r="L219">
            <v>40000</v>
          </cell>
          <cell r="M219">
            <v>40000</v>
          </cell>
          <cell r="N219">
            <v>40000</v>
          </cell>
          <cell r="O219">
            <v>40000</v>
          </cell>
          <cell r="P219">
            <v>40000</v>
          </cell>
          <cell r="Q219">
            <v>40000</v>
          </cell>
          <cell r="R219">
            <v>40000</v>
          </cell>
          <cell r="S219">
            <v>40000</v>
          </cell>
          <cell r="T219">
            <v>40000</v>
          </cell>
          <cell r="U219">
            <v>40000</v>
          </cell>
          <cell r="V219">
            <v>40000</v>
          </cell>
          <cell r="W219">
            <v>40000</v>
          </cell>
          <cell r="X219">
            <v>40000</v>
          </cell>
          <cell r="Y219">
            <v>40000</v>
          </cell>
          <cell r="Z219">
            <v>40000</v>
          </cell>
          <cell r="AA219">
            <v>40000</v>
          </cell>
          <cell r="AB219">
            <v>40000</v>
          </cell>
          <cell r="AC219">
            <v>40000</v>
          </cell>
          <cell r="AD219">
            <v>40000</v>
          </cell>
          <cell r="AE219">
            <v>40000</v>
          </cell>
          <cell r="AF219">
            <v>40000</v>
          </cell>
          <cell r="AG219">
            <v>40000</v>
          </cell>
          <cell r="AH219">
            <v>40000</v>
          </cell>
          <cell r="AI219">
            <v>40000</v>
          </cell>
          <cell r="AJ219">
            <v>40000</v>
          </cell>
          <cell r="AK219">
            <v>40000</v>
          </cell>
          <cell r="AL219">
            <v>40000</v>
          </cell>
          <cell r="AM219">
            <v>40000</v>
          </cell>
          <cell r="AN219">
            <v>40000</v>
          </cell>
          <cell r="AO219">
            <v>40000</v>
          </cell>
          <cell r="AP219">
            <v>40000</v>
          </cell>
          <cell r="AQ219">
            <v>40000</v>
          </cell>
          <cell r="AR219">
            <v>40000</v>
          </cell>
          <cell r="AS219">
            <v>40000</v>
          </cell>
          <cell r="AT219">
            <v>40000</v>
          </cell>
          <cell r="AU219">
            <v>40000</v>
          </cell>
          <cell r="AV219">
            <v>40000</v>
          </cell>
          <cell r="AW219">
            <v>40000</v>
          </cell>
          <cell r="AX219">
            <v>40000</v>
          </cell>
          <cell r="AY219">
            <v>40000</v>
          </cell>
          <cell r="AZ219">
            <v>40000</v>
          </cell>
          <cell r="BA219">
            <v>40000</v>
          </cell>
        </row>
        <row r="220">
          <cell r="A220" t="str">
            <v>Syrian Arab Republic</v>
          </cell>
          <cell r="B220" t="str">
            <v>SYR</v>
          </cell>
          <cell r="D220">
            <v>183780</v>
          </cell>
          <cell r="E220">
            <v>183780</v>
          </cell>
          <cell r="F220">
            <v>183780</v>
          </cell>
          <cell r="G220">
            <v>183780</v>
          </cell>
          <cell r="H220">
            <v>183780</v>
          </cell>
          <cell r="I220">
            <v>183780</v>
          </cell>
          <cell r="J220">
            <v>183780</v>
          </cell>
          <cell r="K220">
            <v>183780</v>
          </cell>
          <cell r="L220">
            <v>183780</v>
          </cell>
          <cell r="M220">
            <v>183780</v>
          </cell>
          <cell r="N220">
            <v>183780</v>
          </cell>
          <cell r="O220">
            <v>183780</v>
          </cell>
          <cell r="P220">
            <v>183780</v>
          </cell>
          <cell r="Q220">
            <v>183780</v>
          </cell>
          <cell r="R220">
            <v>183780</v>
          </cell>
          <cell r="S220">
            <v>183780</v>
          </cell>
          <cell r="T220">
            <v>183780</v>
          </cell>
          <cell r="U220">
            <v>183780</v>
          </cell>
          <cell r="V220">
            <v>183780</v>
          </cell>
          <cell r="W220">
            <v>183780</v>
          </cell>
          <cell r="X220">
            <v>183780</v>
          </cell>
          <cell r="Y220">
            <v>183780</v>
          </cell>
          <cell r="Z220">
            <v>183780</v>
          </cell>
          <cell r="AA220">
            <v>183780</v>
          </cell>
          <cell r="AB220">
            <v>183780</v>
          </cell>
          <cell r="AC220">
            <v>183780</v>
          </cell>
          <cell r="AD220">
            <v>183780</v>
          </cell>
          <cell r="AE220">
            <v>183780</v>
          </cell>
          <cell r="AF220">
            <v>183780</v>
          </cell>
          <cell r="AG220">
            <v>183780</v>
          </cell>
          <cell r="AH220">
            <v>183780</v>
          </cell>
          <cell r="AI220">
            <v>183780</v>
          </cell>
          <cell r="AJ220">
            <v>183780</v>
          </cell>
          <cell r="AK220">
            <v>183780</v>
          </cell>
          <cell r="AL220">
            <v>183780</v>
          </cell>
          <cell r="AM220">
            <v>183780</v>
          </cell>
          <cell r="AN220">
            <v>183780</v>
          </cell>
          <cell r="AO220">
            <v>183780</v>
          </cell>
          <cell r="AP220">
            <v>183780</v>
          </cell>
          <cell r="AQ220">
            <v>183780</v>
          </cell>
          <cell r="AR220">
            <v>183780</v>
          </cell>
          <cell r="AS220">
            <v>183780</v>
          </cell>
          <cell r="AT220">
            <v>183590</v>
          </cell>
          <cell r="AU220">
            <v>183570</v>
          </cell>
          <cell r="AV220">
            <v>183570</v>
          </cell>
          <cell r="AW220">
            <v>183630</v>
          </cell>
          <cell r="AX220">
            <v>183640</v>
          </cell>
          <cell r="AY220">
            <v>183640</v>
          </cell>
          <cell r="AZ220">
            <v>183630</v>
          </cell>
          <cell r="BA220">
            <v>183630</v>
          </cell>
        </row>
        <row r="221">
          <cell r="A221" t="str">
            <v>Tajikistan</v>
          </cell>
          <cell r="B221" t="str">
            <v>TJK</v>
          </cell>
          <cell r="D221">
            <v>139960</v>
          </cell>
          <cell r="E221">
            <v>139960</v>
          </cell>
          <cell r="F221">
            <v>139960</v>
          </cell>
          <cell r="G221">
            <v>139960</v>
          </cell>
          <cell r="H221">
            <v>139960</v>
          </cell>
          <cell r="I221">
            <v>139960</v>
          </cell>
          <cell r="J221">
            <v>139960</v>
          </cell>
          <cell r="K221">
            <v>139960</v>
          </cell>
          <cell r="L221">
            <v>139960</v>
          </cell>
          <cell r="M221">
            <v>139960</v>
          </cell>
          <cell r="N221">
            <v>139960</v>
          </cell>
          <cell r="O221">
            <v>139960</v>
          </cell>
          <cell r="P221">
            <v>139960</v>
          </cell>
          <cell r="Q221">
            <v>139960</v>
          </cell>
          <cell r="R221">
            <v>139960</v>
          </cell>
          <cell r="S221">
            <v>139960</v>
          </cell>
          <cell r="T221">
            <v>139960</v>
          </cell>
          <cell r="U221">
            <v>139960</v>
          </cell>
          <cell r="V221">
            <v>139960</v>
          </cell>
          <cell r="W221">
            <v>139960</v>
          </cell>
          <cell r="X221">
            <v>139960</v>
          </cell>
          <cell r="Y221">
            <v>139960</v>
          </cell>
          <cell r="Z221">
            <v>139960</v>
          </cell>
          <cell r="AA221">
            <v>139960</v>
          </cell>
          <cell r="AB221">
            <v>139960</v>
          </cell>
          <cell r="AC221">
            <v>139960</v>
          </cell>
          <cell r="AD221">
            <v>139960</v>
          </cell>
          <cell r="AE221">
            <v>139960</v>
          </cell>
          <cell r="AF221">
            <v>139960</v>
          </cell>
          <cell r="AG221">
            <v>139960</v>
          </cell>
          <cell r="AH221">
            <v>139960</v>
          </cell>
          <cell r="AI221">
            <v>139960</v>
          </cell>
          <cell r="AJ221">
            <v>139960</v>
          </cell>
          <cell r="AK221">
            <v>139960</v>
          </cell>
          <cell r="AL221">
            <v>139960</v>
          </cell>
          <cell r="AM221">
            <v>139960</v>
          </cell>
          <cell r="AN221">
            <v>139960</v>
          </cell>
          <cell r="AO221">
            <v>139960</v>
          </cell>
          <cell r="AP221">
            <v>139960</v>
          </cell>
          <cell r="AQ221">
            <v>139960</v>
          </cell>
          <cell r="AR221">
            <v>139960</v>
          </cell>
          <cell r="AS221">
            <v>139960</v>
          </cell>
          <cell r="AT221">
            <v>139960</v>
          </cell>
          <cell r="AU221">
            <v>139960</v>
          </cell>
          <cell r="AV221">
            <v>139960</v>
          </cell>
          <cell r="AW221">
            <v>139960</v>
          </cell>
          <cell r="AX221">
            <v>139960</v>
          </cell>
          <cell r="AY221">
            <v>139960</v>
          </cell>
          <cell r="AZ221">
            <v>139960</v>
          </cell>
          <cell r="BA221">
            <v>139960</v>
          </cell>
        </row>
        <row r="222">
          <cell r="A222" t="str">
            <v>Tanzania</v>
          </cell>
          <cell r="B222" t="str">
            <v>TZA</v>
          </cell>
          <cell r="D222">
            <v>885800</v>
          </cell>
          <cell r="E222">
            <v>885800</v>
          </cell>
          <cell r="F222">
            <v>885800</v>
          </cell>
          <cell r="G222">
            <v>885800</v>
          </cell>
          <cell r="H222">
            <v>885800</v>
          </cell>
          <cell r="I222">
            <v>885800</v>
          </cell>
          <cell r="J222">
            <v>885800</v>
          </cell>
          <cell r="K222">
            <v>885800</v>
          </cell>
          <cell r="L222">
            <v>885800</v>
          </cell>
          <cell r="M222">
            <v>885800</v>
          </cell>
          <cell r="N222">
            <v>885800</v>
          </cell>
          <cell r="O222">
            <v>885800</v>
          </cell>
          <cell r="P222">
            <v>885800</v>
          </cell>
          <cell r="Q222">
            <v>885800</v>
          </cell>
          <cell r="R222">
            <v>885800</v>
          </cell>
          <cell r="S222">
            <v>885800</v>
          </cell>
          <cell r="T222">
            <v>885800</v>
          </cell>
          <cell r="U222">
            <v>885800</v>
          </cell>
          <cell r="V222">
            <v>885800</v>
          </cell>
          <cell r="W222">
            <v>885800</v>
          </cell>
          <cell r="X222">
            <v>885800</v>
          </cell>
          <cell r="Y222">
            <v>885800</v>
          </cell>
          <cell r="Z222">
            <v>885800</v>
          </cell>
          <cell r="AA222">
            <v>885800</v>
          </cell>
          <cell r="AB222">
            <v>885800</v>
          </cell>
          <cell r="AC222">
            <v>885800</v>
          </cell>
          <cell r="AD222">
            <v>885800</v>
          </cell>
          <cell r="AE222">
            <v>885800</v>
          </cell>
          <cell r="AF222">
            <v>885800</v>
          </cell>
          <cell r="AG222">
            <v>885800</v>
          </cell>
          <cell r="AH222">
            <v>885800</v>
          </cell>
          <cell r="AI222">
            <v>885800</v>
          </cell>
          <cell r="AJ222">
            <v>885800</v>
          </cell>
          <cell r="AK222">
            <v>885800</v>
          </cell>
          <cell r="AL222">
            <v>885800</v>
          </cell>
          <cell r="AM222">
            <v>885800</v>
          </cell>
          <cell r="AN222">
            <v>885800</v>
          </cell>
          <cell r="AO222">
            <v>885800</v>
          </cell>
          <cell r="AP222">
            <v>885800</v>
          </cell>
          <cell r="AQ222">
            <v>885800</v>
          </cell>
          <cell r="AR222">
            <v>885800</v>
          </cell>
          <cell r="AS222">
            <v>885800</v>
          </cell>
          <cell r="AT222">
            <v>885800</v>
          </cell>
          <cell r="AU222">
            <v>885800</v>
          </cell>
          <cell r="AV222">
            <v>885800</v>
          </cell>
          <cell r="AW222">
            <v>885800</v>
          </cell>
          <cell r="AX222">
            <v>885800</v>
          </cell>
          <cell r="AY222">
            <v>885800</v>
          </cell>
          <cell r="AZ222">
            <v>885800</v>
          </cell>
          <cell r="BA222">
            <v>885800</v>
          </cell>
        </row>
        <row r="223">
          <cell r="A223" t="str">
            <v>Thailand</v>
          </cell>
          <cell r="B223" t="str">
            <v>THA</v>
          </cell>
          <cell r="D223">
            <v>510890</v>
          </cell>
          <cell r="E223">
            <v>510890</v>
          </cell>
          <cell r="F223">
            <v>510890</v>
          </cell>
          <cell r="G223">
            <v>510890</v>
          </cell>
          <cell r="H223">
            <v>510890</v>
          </cell>
          <cell r="I223">
            <v>510890</v>
          </cell>
          <cell r="J223">
            <v>510890</v>
          </cell>
          <cell r="K223">
            <v>510890</v>
          </cell>
          <cell r="L223">
            <v>510890</v>
          </cell>
          <cell r="M223">
            <v>510890</v>
          </cell>
          <cell r="N223">
            <v>510890</v>
          </cell>
          <cell r="O223">
            <v>510890</v>
          </cell>
          <cell r="P223">
            <v>510890</v>
          </cell>
          <cell r="Q223">
            <v>510890</v>
          </cell>
          <cell r="R223">
            <v>510890</v>
          </cell>
          <cell r="S223">
            <v>510890</v>
          </cell>
          <cell r="T223">
            <v>510890</v>
          </cell>
          <cell r="U223">
            <v>510890</v>
          </cell>
          <cell r="V223">
            <v>510890</v>
          </cell>
          <cell r="W223">
            <v>510890</v>
          </cell>
          <cell r="X223">
            <v>510890</v>
          </cell>
          <cell r="Y223">
            <v>510890</v>
          </cell>
          <cell r="Z223">
            <v>510890</v>
          </cell>
          <cell r="AA223">
            <v>510890</v>
          </cell>
          <cell r="AB223">
            <v>510890</v>
          </cell>
          <cell r="AC223">
            <v>510890</v>
          </cell>
          <cell r="AD223">
            <v>510890</v>
          </cell>
          <cell r="AE223">
            <v>510890</v>
          </cell>
          <cell r="AF223">
            <v>510890</v>
          </cell>
          <cell r="AG223">
            <v>510890</v>
          </cell>
          <cell r="AH223">
            <v>510890</v>
          </cell>
          <cell r="AI223">
            <v>510890</v>
          </cell>
          <cell r="AJ223">
            <v>510890</v>
          </cell>
          <cell r="AK223">
            <v>510890</v>
          </cell>
          <cell r="AL223">
            <v>510890</v>
          </cell>
          <cell r="AM223">
            <v>510890</v>
          </cell>
          <cell r="AN223">
            <v>510890</v>
          </cell>
          <cell r="AO223">
            <v>510890</v>
          </cell>
          <cell r="AP223">
            <v>510890</v>
          </cell>
          <cell r="AQ223">
            <v>510890</v>
          </cell>
          <cell r="AR223">
            <v>510890</v>
          </cell>
          <cell r="AS223">
            <v>510890</v>
          </cell>
          <cell r="AT223">
            <v>510890</v>
          </cell>
          <cell r="AU223">
            <v>510890</v>
          </cell>
          <cell r="AV223">
            <v>510890</v>
          </cell>
          <cell r="AW223">
            <v>510890</v>
          </cell>
          <cell r="AX223">
            <v>510890</v>
          </cell>
          <cell r="AY223">
            <v>510890</v>
          </cell>
          <cell r="AZ223">
            <v>510890</v>
          </cell>
          <cell r="BA223">
            <v>510890</v>
          </cell>
        </row>
        <row r="224">
          <cell r="A224" t="str">
            <v>Timor-Leste</v>
          </cell>
          <cell r="B224" t="str">
            <v>TLS</v>
          </cell>
          <cell r="D224">
            <v>14870</v>
          </cell>
          <cell r="E224">
            <v>14870</v>
          </cell>
          <cell r="F224">
            <v>14870</v>
          </cell>
          <cell r="G224">
            <v>14870</v>
          </cell>
          <cell r="H224">
            <v>14870</v>
          </cell>
          <cell r="I224">
            <v>14870</v>
          </cell>
          <cell r="J224">
            <v>14870</v>
          </cell>
          <cell r="K224">
            <v>14870</v>
          </cell>
          <cell r="L224">
            <v>14870</v>
          </cell>
          <cell r="M224">
            <v>14870</v>
          </cell>
          <cell r="N224">
            <v>14870</v>
          </cell>
          <cell r="O224">
            <v>14870</v>
          </cell>
          <cell r="P224">
            <v>14870</v>
          </cell>
          <cell r="Q224">
            <v>14870</v>
          </cell>
          <cell r="R224">
            <v>14870</v>
          </cell>
          <cell r="S224">
            <v>14870</v>
          </cell>
          <cell r="T224">
            <v>14870</v>
          </cell>
          <cell r="U224">
            <v>14870</v>
          </cell>
          <cell r="V224">
            <v>14870</v>
          </cell>
          <cell r="W224">
            <v>14870</v>
          </cell>
          <cell r="X224">
            <v>14870</v>
          </cell>
          <cell r="Y224">
            <v>14870</v>
          </cell>
          <cell r="Z224">
            <v>14870</v>
          </cell>
          <cell r="AA224">
            <v>14870</v>
          </cell>
          <cell r="AB224">
            <v>14870</v>
          </cell>
          <cell r="AC224">
            <v>14870</v>
          </cell>
          <cell r="AD224">
            <v>14870</v>
          </cell>
          <cell r="AE224">
            <v>14870</v>
          </cell>
          <cell r="AF224">
            <v>14870</v>
          </cell>
          <cell r="AG224">
            <v>14870</v>
          </cell>
          <cell r="AH224">
            <v>14870</v>
          </cell>
          <cell r="AI224">
            <v>14870</v>
          </cell>
          <cell r="AJ224">
            <v>14870</v>
          </cell>
          <cell r="AK224">
            <v>14870</v>
          </cell>
          <cell r="AL224">
            <v>14870</v>
          </cell>
          <cell r="AM224">
            <v>14870</v>
          </cell>
          <cell r="AN224">
            <v>14870</v>
          </cell>
          <cell r="AO224">
            <v>14870</v>
          </cell>
          <cell r="AP224">
            <v>14870</v>
          </cell>
          <cell r="AQ224">
            <v>14870</v>
          </cell>
          <cell r="AR224">
            <v>14870</v>
          </cell>
          <cell r="AS224">
            <v>14870</v>
          </cell>
          <cell r="AT224">
            <v>14870</v>
          </cell>
          <cell r="AU224">
            <v>14870</v>
          </cell>
          <cell r="AV224">
            <v>14870</v>
          </cell>
          <cell r="AW224">
            <v>14870</v>
          </cell>
          <cell r="AX224">
            <v>14870</v>
          </cell>
          <cell r="AY224">
            <v>14870</v>
          </cell>
          <cell r="AZ224">
            <v>14870</v>
          </cell>
          <cell r="BA224">
            <v>14870</v>
          </cell>
        </row>
        <row r="225">
          <cell r="A225" t="str">
            <v>Togo</v>
          </cell>
          <cell r="B225" t="str">
            <v>TGO</v>
          </cell>
          <cell r="D225">
            <v>54390</v>
          </cell>
          <cell r="E225">
            <v>54390</v>
          </cell>
          <cell r="F225">
            <v>54390</v>
          </cell>
          <cell r="G225">
            <v>54390</v>
          </cell>
          <cell r="H225">
            <v>54390</v>
          </cell>
          <cell r="I225">
            <v>54390</v>
          </cell>
          <cell r="J225">
            <v>54390</v>
          </cell>
          <cell r="K225">
            <v>54390</v>
          </cell>
          <cell r="L225">
            <v>54390</v>
          </cell>
          <cell r="M225">
            <v>54390</v>
          </cell>
          <cell r="N225">
            <v>54390</v>
          </cell>
          <cell r="O225">
            <v>54390</v>
          </cell>
          <cell r="P225">
            <v>54390</v>
          </cell>
          <cell r="Q225">
            <v>54390</v>
          </cell>
          <cell r="R225">
            <v>54390</v>
          </cell>
          <cell r="S225">
            <v>54390</v>
          </cell>
          <cell r="T225">
            <v>54390</v>
          </cell>
          <cell r="U225">
            <v>54390</v>
          </cell>
          <cell r="V225">
            <v>54390</v>
          </cell>
          <cell r="W225">
            <v>54390</v>
          </cell>
          <cell r="X225">
            <v>54390</v>
          </cell>
          <cell r="Y225">
            <v>54390</v>
          </cell>
          <cell r="Z225">
            <v>54390</v>
          </cell>
          <cell r="AA225">
            <v>54390</v>
          </cell>
          <cell r="AB225">
            <v>54390</v>
          </cell>
          <cell r="AC225">
            <v>54390</v>
          </cell>
          <cell r="AD225">
            <v>54390</v>
          </cell>
          <cell r="AE225">
            <v>54390</v>
          </cell>
          <cell r="AF225">
            <v>54390</v>
          </cell>
          <cell r="AG225">
            <v>54390</v>
          </cell>
          <cell r="AH225">
            <v>54390</v>
          </cell>
          <cell r="AI225">
            <v>54390</v>
          </cell>
          <cell r="AJ225">
            <v>54390</v>
          </cell>
          <cell r="AK225">
            <v>54390</v>
          </cell>
          <cell r="AL225">
            <v>54390</v>
          </cell>
          <cell r="AM225">
            <v>54390</v>
          </cell>
          <cell r="AN225">
            <v>54390</v>
          </cell>
          <cell r="AO225">
            <v>54390</v>
          </cell>
          <cell r="AP225">
            <v>54390</v>
          </cell>
          <cell r="AQ225">
            <v>54390</v>
          </cell>
          <cell r="AR225">
            <v>54390</v>
          </cell>
          <cell r="AS225">
            <v>54390</v>
          </cell>
          <cell r="AT225">
            <v>54390</v>
          </cell>
          <cell r="AU225">
            <v>54390</v>
          </cell>
          <cell r="AV225">
            <v>54390</v>
          </cell>
          <cell r="AW225">
            <v>54390</v>
          </cell>
          <cell r="AX225">
            <v>54390</v>
          </cell>
          <cell r="AY225">
            <v>54390</v>
          </cell>
          <cell r="AZ225">
            <v>54390</v>
          </cell>
          <cell r="BA225">
            <v>54390</v>
          </cell>
        </row>
        <row r="226">
          <cell r="A226" t="str">
            <v>Tonga</v>
          </cell>
          <cell r="B226" t="str">
            <v>TON</v>
          </cell>
          <cell r="D226">
            <v>720</v>
          </cell>
          <cell r="E226">
            <v>720</v>
          </cell>
          <cell r="F226">
            <v>720</v>
          </cell>
          <cell r="G226">
            <v>720</v>
          </cell>
          <cell r="H226">
            <v>720</v>
          </cell>
          <cell r="I226">
            <v>720</v>
          </cell>
          <cell r="J226">
            <v>720</v>
          </cell>
          <cell r="K226">
            <v>720</v>
          </cell>
          <cell r="L226">
            <v>720</v>
          </cell>
          <cell r="M226">
            <v>720</v>
          </cell>
          <cell r="N226">
            <v>720</v>
          </cell>
          <cell r="O226">
            <v>720</v>
          </cell>
          <cell r="P226">
            <v>720</v>
          </cell>
          <cell r="Q226">
            <v>720</v>
          </cell>
          <cell r="R226">
            <v>720</v>
          </cell>
          <cell r="S226">
            <v>720</v>
          </cell>
          <cell r="T226">
            <v>720</v>
          </cell>
          <cell r="U226">
            <v>720</v>
          </cell>
          <cell r="V226">
            <v>720</v>
          </cell>
          <cell r="W226">
            <v>720</v>
          </cell>
          <cell r="X226">
            <v>720</v>
          </cell>
          <cell r="Y226">
            <v>720</v>
          </cell>
          <cell r="Z226">
            <v>720</v>
          </cell>
          <cell r="AA226">
            <v>720</v>
          </cell>
          <cell r="AB226">
            <v>720</v>
          </cell>
          <cell r="AC226">
            <v>720</v>
          </cell>
          <cell r="AD226">
            <v>720</v>
          </cell>
          <cell r="AE226">
            <v>720</v>
          </cell>
          <cell r="AF226">
            <v>720</v>
          </cell>
          <cell r="AG226">
            <v>720</v>
          </cell>
          <cell r="AH226">
            <v>720</v>
          </cell>
          <cell r="AI226">
            <v>720</v>
          </cell>
          <cell r="AJ226">
            <v>720</v>
          </cell>
          <cell r="AK226">
            <v>720</v>
          </cell>
          <cell r="AL226">
            <v>720</v>
          </cell>
          <cell r="AM226">
            <v>720</v>
          </cell>
          <cell r="AN226">
            <v>720</v>
          </cell>
          <cell r="AO226">
            <v>720</v>
          </cell>
          <cell r="AP226">
            <v>720</v>
          </cell>
          <cell r="AQ226">
            <v>720</v>
          </cell>
          <cell r="AR226">
            <v>720</v>
          </cell>
          <cell r="AS226">
            <v>720</v>
          </cell>
          <cell r="AT226">
            <v>720</v>
          </cell>
          <cell r="AU226">
            <v>720</v>
          </cell>
          <cell r="AV226">
            <v>720</v>
          </cell>
          <cell r="AW226">
            <v>720</v>
          </cell>
          <cell r="AX226">
            <v>720</v>
          </cell>
          <cell r="AY226">
            <v>720</v>
          </cell>
          <cell r="AZ226">
            <v>720</v>
          </cell>
          <cell r="BA226">
            <v>720</v>
          </cell>
        </row>
        <row r="227">
          <cell r="A227" t="str">
            <v>Trinidad and Tobago</v>
          </cell>
          <cell r="B227" t="str">
            <v>TTO</v>
          </cell>
          <cell r="D227">
            <v>5130</v>
          </cell>
          <cell r="E227">
            <v>5130</v>
          </cell>
          <cell r="F227">
            <v>5130</v>
          </cell>
          <cell r="G227">
            <v>5130</v>
          </cell>
          <cell r="H227">
            <v>5130</v>
          </cell>
          <cell r="I227">
            <v>5130</v>
          </cell>
          <cell r="J227">
            <v>5130</v>
          </cell>
          <cell r="K227">
            <v>5130</v>
          </cell>
          <cell r="L227">
            <v>5130</v>
          </cell>
          <cell r="M227">
            <v>5130</v>
          </cell>
          <cell r="N227">
            <v>5130</v>
          </cell>
          <cell r="O227">
            <v>5130</v>
          </cell>
          <cell r="P227">
            <v>5130</v>
          </cell>
          <cell r="Q227">
            <v>5130</v>
          </cell>
          <cell r="R227">
            <v>5130</v>
          </cell>
          <cell r="S227">
            <v>5130</v>
          </cell>
          <cell r="T227">
            <v>5130</v>
          </cell>
          <cell r="U227">
            <v>5130</v>
          </cell>
          <cell r="V227">
            <v>5130</v>
          </cell>
          <cell r="W227">
            <v>5130</v>
          </cell>
          <cell r="X227">
            <v>5130</v>
          </cell>
          <cell r="Y227">
            <v>5130</v>
          </cell>
          <cell r="Z227">
            <v>5130</v>
          </cell>
          <cell r="AA227">
            <v>5130</v>
          </cell>
          <cell r="AB227">
            <v>5130</v>
          </cell>
          <cell r="AC227">
            <v>5130</v>
          </cell>
          <cell r="AD227">
            <v>5130</v>
          </cell>
          <cell r="AE227">
            <v>5130</v>
          </cell>
          <cell r="AF227">
            <v>5130</v>
          </cell>
          <cell r="AG227">
            <v>5130</v>
          </cell>
          <cell r="AH227">
            <v>5130</v>
          </cell>
          <cell r="AI227">
            <v>5130</v>
          </cell>
          <cell r="AJ227">
            <v>5130</v>
          </cell>
          <cell r="AK227">
            <v>5130</v>
          </cell>
          <cell r="AL227">
            <v>5130</v>
          </cell>
          <cell r="AM227">
            <v>5130</v>
          </cell>
          <cell r="AN227">
            <v>5130</v>
          </cell>
          <cell r="AO227">
            <v>5130</v>
          </cell>
          <cell r="AP227">
            <v>5130</v>
          </cell>
          <cell r="AQ227">
            <v>5130</v>
          </cell>
          <cell r="AR227">
            <v>5130</v>
          </cell>
          <cell r="AS227">
            <v>5130</v>
          </cell>
          <cell r="AT227">
            <v>5130</v>
          </cell>
          <cell r="AU227">
            <v>5130</v>
          </cell>
          <cell r="AV227">
            <v>5130</v>
          </cell>
          <cell r="AW227">
            <v>5130</v>
          </cell>
          <cell r="AX227">
            <v>5130</v>
          </cell>
          <cell r="AY227">
            <v>5130</v>
          </cell>
          <cell r="AZ227">
            <v>5130</v>
          </cell>
          <cell r="BA227">
            <v>5130</v>
          </cell>
        </row>
        <row r="228">
          <cell r="A228" t="str">
            <v>Tunisia</v>
          </cell>
          <cell r="B228" t="str">
            <v>TUN</v>
          </cell>
          <cell r="D228">
            <v>155360</v>
          </cell>
          <cell r="E228">
            <v>155360</v>
          </cell>
          <cell r="F228">
            <v>155360</v>
          </cell>
          <cell r="G228">
            <v>155360</v>
          </cell>
          <cell r="H228">
            <v>155360</v>
          </cell>
          <cell r="I228">
            <v>155360</v>
          </cell>
          <cell r="J228">
            <v>155360</v>
          </cell>
          <cell r="K228">
            <v>155360</v>
          </cell>
          <cell r="L228">
            <v>155360</v>
          </cell>
          <cell r="M228">
            <v>155360</v>
          </cell>
          <cell r="N228">
            <v>155360</v>
          </cell>
          <cell r="O228">
            <v>155360</v>
          </cell>
          <cell r="P228">
            <v>155360</v>
          </cell>
          <cell r="Q228">
            <v>155360</v>
          </cell>
          <cell r="R228">
            <v>155360</v>
          </cell>
          <cell r="S228">
            <v>155360</v>
          </cell>
          <cell r="T228">
            <v>155360</v>
          </cell>
          <cell r="U228">
            <v>155360</v>
          </cell>
          <cell r="V228">
            <v>155360</v>
          </cell>
          <cell r="W228">
            <v>155360</v>
          </cell>
          <cell r="X228">
            <v>155360</v>
          </cell>
          <cell r="Y228">
            <v>155360</v>
          </cell>
          <cell r="Z228">
            <v>155360</v>
          </cell>
          <cell r="AA228">
            <v>155360</v>
          </cell>
          <cell r="AB228">
            <v>155360</v>
          </cell>
          <cell r="AC228">
            <v>155360</v>
          </cell>
          <cell r="AD228">
            <v>155360</v>
          </cell>
          <cell r="AE228">
            <v>155360</v>
          </cell>
          <cell r="AF228">
            <v>155360</v>
          </cell>
          <cell r="AG228">
            <v>155360</v>
          </cell>
          <cell r="AH228">
            <v>155360</v>
          </cell>
          <cell r="AI228">
            <v>155360</v>
          </cell>
          <cell r="AJ228">
            <v>155360</v>
          </cell>
          <cell r="AK228">
            <v>155360</v>
          </cell>
          <cell r="AL228">
            <v>155360</v>
          </cell>
          <cell r="AM228">
            <v>155360</v>
          </cell>
          <cell r="AN228">
            <v>155360</v>
          </cell>
          <cell r="AO228">
            <v>155360</v>
          </cell>
          <cell r="AP228">
            <v>155360</v>
          </cell>
          <cell r="AQ228">
            <v>155360</v>
          </cell>
          <cell r="AR228">
            <v>155360</v>
          </cell>
          <cell r="AS228">
            <v>155360</v>
          </cell>
          <cell r="AT228">
            <v>155360</v>
          </cell>
          <cell r="AU228">
            <v>155360</v>
          </cell>
          <cell r="AV228">
            <v>155360</v>
          </cell>
          <cell r="AW228">
            <v>155360</v>
          </cell>
          <cell r="AX228">
            <v>155360</v>
          </cell>
          <cell r="AY228">
            <v>155360</v>
          </cell>
          <cell r="AZ228">
            <v>155360</v>
          </cell>
          <cell r="BA228">
            <v>155360</v>
          </cell>
        </row>
        <row r="229">
          <cell r="A229" t="str">
            <v>Turkey</v>
          </cell>
          <cell r="B229" t="str">
            <v>TUR</v>
          </cell>
          <cell r="D229">
            <v>769630</v>
          </cell>
          <cell r="E229">
            <v>769630</v>
          </cell>
          <cell r="F229">
            <v>769630</v>
          </cell>
          <cell r="G229">
            <v>769630</v>
          </cell>
          <cell r="H229">
            <v>769630</v>
          </cell>
          <cell r="I229">
            <v>769630</v>
          </cell>
          <cell r="J229">
            <v>769630</v>
          </cell>
          <cell r="K229">
            <v>769630</v>
          </cell>
          <cell r="L229">
            <v>769630</v>
          </cell>
          <cell r="M229">
            <v>769630</v>
          </cell>
          <cell r="N229">
            <v>769630</v>
          </cell>
          <cell r="O229">
            <v>769630</v>
          </cell>
          <cell r="P229">
            <v>769630</v>
          </cell>
          <cell r="Q229">
            <v>769630</v>
          </cell>
          <cell r="R229">
            <v>769630</v>
          </cell>
          <cell r="S229">
            <v>769630</v>
          </cell>
          <cell r="T229">
            <v>769630</v>
          </cell>
          <cell r="U229">
            <v>769630</v>
          </cell>
          <cell r="V229">
            <v>769630</v>
          </cell>
          <cell r="W229">
            <v>769630</v>
          </cell>
          <cell r="X229">
            <v>769630</v>
          </cell>
          <cell r="Y229">
            <v>769630</v>
          </cell>
          <cell r="Z229">
            <v>769630</v>
          </cell>
          <cell r="AA229">
            <v>769630</v>
          </cell>
          <cell r="AB229">
            <v>769630</v>
          </cell>
          <cell r="AC229">
            <v>769630</v>
          </cell>
          <cell r="AD229">
            <v>769630</v>
          </cell>
          <cell r="AE229">
            <v>769630</v>
          </cell>
          <cell r="AF229">
            <v>769630</v>
          </cell>
          <cell r="AG229">
            <v>769630</v>
          </cell>
          <cell r="AH229">
            <v>769630</v>
          </cell>
          <cell r="AI229">
            <v>769630</v>
          </cell>
          <cell r="AJ229">
            <v>769630</v>
          </cell>
          <cell r="AK229">
            <v>769630</v>
          </cell>
          <cell r="AL229">
            <v>769630</v>
          </cell>
          <cell r="AM229">
            <v>769630</v>
          </cell>
          <cell r="AN229">
            <v>769630</v>
          </cell>
          <cell r="AO229">
            <v>769630</v>
          </cell>
          <cell r="AP229">
            <v>769630</v>
          </cell>
          <cell r="AQ229">
            <v>769630</v>
          </cell>
          <cell r="AR229">
            <v>769630</v>
          </cell>
          <cell r="AS229">
            <v>769630</v>
          </cell>
          <cell r="AT229">
            <v>769630</v>
          </cell>
          <cell r="AU229">
            <v>769630</v>
          </cell>
          <cell r="AV229">
            <v>769630</v>
          </cell>
          <cell r="AW229">
            <v>769630</v>
          </cell>
          <cell r="AX229">
            <v>769630</v>
          </cell>
          <cell r="AY229">
            <v>769630</v>
          </cell>
          <cell r="AZ229">
            <v>769630</v>
          </cell>
          <cell r="BA229">
            <v>769630</v>
          </cell>
        </row>
        <row r="230">
          <cell r="A230" t="str">
            <v>Turkmenistan</v>
          </cell>
          <cell r="B230" t="str">
            <v>TKM</v>
          </cell>
          <cell r="D230">
            <v>469930</v>
          </cell>
          <cell r="E230">
            <v>469930</v>
          </cell>
          <cell r="F230">
            <v>469930</v>
          </cell>
          <cell r="G230">
            <v>469930</v>
          </cell>
          <cell r="H230">
            <v>469930</v>
          </cell>
          <cell r="I230">
            <v>469930</v>
          </cell>
          <cell r="J230">
            <v>469930</v>
          </cell>
          <cell r="K230">
            <v>469930</v>
          </cell>
          <cell r="L230">
            <v>469930</v>
          </cell>
          <cell r="M230">
            <v>469930</v>
          </cell>
          <cell r="N230">
            <v>469930</v>
          </cell>
          <cell r="O230">
            <v>469930</v>
          </cell>
          <cell r="P230">
            <v>469930</v>
          </cell>
          <cell r="Q230">
            <v>469930</v>
          </cell>
          <cell r="R230">
            <v>469930</v>
          </cell>
          <cell r="S230">
            <v>469930</v>
          </cell>
          <cell r="T230">
            <v>469930</v>
          </cell>
          <cell r="U230">
            <v>469930</v>
          </cell>
          <cell r="V230">
            <v>469930</v>
          </cell>
          <cell r="W230">
            <v>469930</v>
          </cell>
          <cell r="X230">
            <v>469930</v>
          </cell>
          <cell r="Y230">
            <v>469930</v>
          </cell>
          <cell r="Z230">
            <v>469930</v>
          </cell>
          <cell r="AA230">
            <v>469930</v>
          </cell>
          <cell r="AB230">
            <v>469930</v>
          </cell>
          <cell r="AC230">
            <v>469930</v>
          </cell>
          <cell r="AD230">
            <v>469930</v>
          </cell>
          <cell r="AE230">
            <v>469930</v>
          </cell>
          <cell r="AF230">
            <v>469930</v>
          </cell>
          <cell r="AG230">
            <v>469930</v>
          </cell>
          <cell r="AH230">
            <v>469930</v>
          </cell>
          <cell r="AI230">
            <v>469930</v>
          </cell>
          <cell r="AJ230">
            <v>469930</v>
          </cell>
          <cell r="AK230">
            <v>469930</v>
          </cell>
          <cell r="AL230">
            <v>469930</v>
          </cell>
          <cell r="AM230">
            <v>469930</v>
          </cell>
          <cell r="AN230">
            <v>469930</v>
          </cell>
          <cell r="AO230">
            <v>469930</v>
          </cell>
          <cell r="AP230">
            <v>469930</v>
          </cell>
          <cell r="AQ230">
            <v>469930</v>
          </cell>
          <cell r="AR230">
            <v>469930</v>
          </cell>
          <cell r="AS230">
            <v>469930</v>
          </cell>
          <cell r="AT230">
            <v>469930</v>
          </cell>
          <cell r="AU230">
            <v>469930</v>
          </cell>
          <cell r="AV230">
            <v>469930</v>
          </cell>
          <cell r="AW230">
            <v>469930</v>
          </cell>
          <cell r="AX230">
            <v>469930</v>
          </cell>
          <cell r="AY230">
            <v>469930</v>
          </cell>
          <cell r="AZ230">
            <v>469930</v>
          </cell>
          <cell r="BA230">
            <v>469930</v>
          </cell>
        </row>
        <row r="231">
          <cell r="A231" t="str">
            <v>Turks and Caicos Islands</v>
          </cell>
          <cell r="B231" t="str">
            <v>TCA</v>
          </cell>
          <cell r="D231">
            <v>950</v>
          </cell>
          <cell r="E231">
            <v>950</v>
          </cell>
          <cell r="F231">
            <v>950</v>
          </cell>
          <cell r="G231">
            <v>950</v>
          </cell>
          <cell r="H231">
            <v>950</v>
          </cell>
          <cell r="I231">
            <v>950</v>
          </cell>
          <cell r="J231">
            <v>950</v>
          </cell>
          <cell r="K231">
            <v>950</v>
          </cell>
          <cell r="L231">
            <v>950</v>
          </cell>
          <cell r="M231">
            <v>950</v>
          </cell>
          <cell r="N231">
            <v>950</v>
          </cell>
          <cell r="O231">
            <v>950</v>
          </cell>
          <cell r="P231">
            <v>950</v>
          </cell>
          <cell r="Q231">
            <v>950</v>
          </cell>
          <cell r="R231">
            <v>950</v>
          </cell>
          <cell r="S231">
            <v>950</v>
          </cell>
          <cell r="T231">
            <v>950</v>
          </cell>
          <cell r="U231">
            <v>950</v>
          </cell>
          <cell r="V231">
            <v>950</v>
          </cell>
          <cell r="W231">
            <v>950</v>
          </cell>
          <cell r="X231">
            <v>950</v>
          </cell>
          <cell r="Y231">
            <v>950</v>
          </cell>
          <cell r="Z231">
            <v>950</v>
          </cell>
          <cell r="AA231">
            <v>950</v>
          </cell>
          <cell r="AB231">
            <v>950</v>
          </cell>
          <cell r="AC231">
            <v>950</v>
          </cell>
          <cell r="AD231">
            <v>950</v>
          </cell>
          <cell r="AE231">
            <v>950</v>
          </cell>
          <cell r="AF231">
            <v>950</v>
          </cell>
          <cell r="AG231">
            <v>950</v>
          </cell>
          <cell r="AH231">
            <v>950</v>
          </cell>
          <cell r="AI231">
            <v>950</v>
          </cell>
          <cell r="AJ231">
            <v>950</v>
          </cell>
          <cell r="AK231">
            <v>950</v>
          </cell>
          <cell r="AL231">
            <v>950</v>
          </cell>
          <cell r="AM231">
            <v>950</v>
          </cell>
          <cell r="AN231">
            <v>950</v>
          </cell>
          <cell r="AO231">
            <v>950</v>
          </cell>
          <cell r="AP231">
            <v>950</v>
          </cell>
          <cell r="AQ231">
            <v>950</v>
          </cell>
          <cell r="AR231">
            <v>950</v>
          </cell>
          <cell r="AS231">
            <v>950</v>
          </cell>
          <cell r="AT231">
            <v>950</v>
          </cell>
          <cell r="AU231">
            <v>950</v>
          </cell>
          <cell r="AV231">
            <v>950</v>
          </cell>
          <cell r="AW231">
            <v>950</v>
          </cell>
          <cell r="AX231">
            <v>950</v>
          </cell>
          <cell r="AY231">
            <v>950</v>
          </cell>
          <cell r="AZ231">
            <v>950</v>
          </cell>
          <cell r="BA231">
            <v>950</v>
          </cell>
        </row>
        <row r="232">
          <cell r="A232" t="str">
            <v>Tuvalu</v>
          </cell>
          <cell r="B232" t="str">
            <v>TUV</v>
          </cell>
          <cell r="D232">
            <v>30</v>
          </cell>
          <cell r="E232">
            <v>30</v>
          </cell>
          <cell r="F232">
            <v>30</v>
          </cell>
          <cell r="G232">
            <v>30</v>
          </cell>
          <cell r="H232">
            <v>30</v>
          </cell>
          <cell r="I232">
            <v>30</v>
          </cell>
          <cell r="J232">
            <v>30</v>
          </cell>
          <cell r="K232">
            <v>30</v>
          </cell>
          <cell r="L232">
            <v>30</v>
          </cell>
          <cell r="M232">
            <v>30</v>
          </cell>
          <cell r="N232">
            <v>30</v>
          </cell>
          <cell r="O232">
            <v>30</v>
          </cell>
          <cell r="P232">
            <v>30</v>
          </cell>
          <cell r="Q232">
            <v>30</v>
          </cell>
          <cell r="R232">
            <v>30</v>
          </cell>
          <cell r="S232">
            <v>30</v>
          </cell>
          <cell r="T232">
            <v>30</v>
          </cell>
          <cell r="U232">
            <v>30</v>
          </cell>
          <cell r="V232">
            <v>30</v>
          </cell>
          <cell r="W232">
            <v>30</v>
          </cell>
          <cell r="X232">
            <v>30</v>
          </cell>
          <cell r="Y232">
            <v>30</v>
          </cell>
          <cell r="Z232">
            <v>30</v>
          </cell>
          <cell r="AA232">
            <v>30</v>
          </cell>
          <cell r="AB232">
            <v>30</v>
          </cell>
          <cell r="AC232">
            <v>30</v>
          </cell>
          <cell r="AD232">
            <v>30</v>
          </cell>
          <cell r="AE232">
            <v>30</v>
          </cell>
          <cell r="AF232">
            <v>30</v>
          </cell>
          <cell r="AG232">
            <v>30</v>
          </cell>
          <cell r="AH232">
            <v>30</v>
          </cell>
          <cell r="AI232">
            <v>30</v>
          </cell>
          <cell r="AJ232">
            <v>30</v>
          </cell>
          <cell r="AK232">
            <v>30</v>
          </cell>
          <cell r="AL232">
            <v>30</v>
          </cell>
          <cell r="AM232">
            <v>30</v>
          </cell>
          <cell r="AN232">
            <v>30</v>
          </cell>
          <cell r="AO232">
            <v>30</v>
          </cell>
          <cell r="AP232">
            <v>30</v>
          </cell>
          <cell r="AQ232">
            <v>30</v>
          </cell>
          <cell r="AR232">
            <v>30</v>
          </cell>
          <cell r="AS232">
            <v>30</v>
          </cell>
          <cell r="AT232">
            <v>30</v>
          </cell>
          <cell r="AU232">
            <v>30</v>
          </cell>
          <cell r="AV232">
            <v>30</v>
          </cell>
          <cell r="AW232">
            <v>30</v>
          </cell>
          <cell r="AX232">
            <v>30</v>
          </cell>
          <cell r="AY232">
            <v>30</v>
          </cell>
          <cell r="AZ232">
            <v>30</v>
          </cell>
          <cell r="BA232">
            <v>30</v>
          </cell>
        </row>
        <row r="233">
          <cell r="A233" t="str">
            <v>Uganda</v>
          </cell>
          <cell r="B233" t="str">
            <v>UGA</v>
          </cell>
          <cell r="D233">
            <v>199810</v>
          </cell>
          <cell r="E233">
            <v>199810</v>
          </cell>
          <cell r="F233">
            <v>199810</v>
          </cell>
          <cell r="G233">
            <v>199810</v>
          </cell>
          <cell r="H233">
            <v>199810</v>
          </cell>
          <cell r="I233">
            <v>199810</v>
          </cell>
          <cell r="J233">
            <v>199810</v>
          </cell>
          <cell r="K233">
            <v>199810</v>
          </cell>
          <cell r="L233">
            <v>199810</v>
          </cell>
          <cell r="M233">
            <v>199810</v>
          </cell>
          <cell r="N233">
            <v>199810</v>
          </cell>
          <cell r="O233">
            <v>199810</v>
          </cell>
          <cell r="P233">
            <v>199810</v>
          </cell>
          <cell r="Q233">
            <v>199810</v>
          </cell>
          <cell r="R233">
            <v>199810</v>
          </cell>
          <cell r="S233">
            <v>199810</v>
          </cell>
          <cell r="T233">
            <v>199810</v>
          </cell>
          <cell r="U233">
            <v>199810</v>
          </cell>
          <cell r="V233">
            <v>199810</v>
          </cell>
          <cell r="W233">
            <v>199810</v>
          </cell>
          <cell r="X233">
            <v>199810</v>
          </cell>
          <cell r="Y233">
            <v>199810</v>
          </cell>
          <cell r="Z233">
            <v>199810</v>
          </cell>
          <cell r="AA233">
            <v>199810</v>
          </cell>
          <cell r="AB233">
            <v>199810</v>
          </cell>
          <cell r="AC233">
            <v>199810</v>
          </cell>
          <cell r="AD233">
            <v>199810</v>
          </cell>
          <cell r="AE233">
            <v>199810</v>
          </cell>
          <cell r="AF233">
            <v>199810</v>
          </cell>
          <cell r="AG233">
            <v>199810</v>
          </cell>
          <cell r="AH233">
            <v>199810</v>
          </cell>
          <cell r="AI233">
            <v>199810</v>
          </cell>
          <cell r="AJ233">
            <v>199810</v>
          </cell>
          <cell r="AK233">
            <v>199810</v>
          </cell>
          <cell r="AL233">
            <v>199810</v>
          </cell>
          <cell r="AM233">
            <v>199810</v>
          </cell>
          <cell r="AN233">
            <v>199810</v>
          </cell>
          <cell r="AO233">
            <v>199810</v>
          </cell>
          <cell r="AP233">
            <v>199810</v>
          </cell>
          <cell r="AQ233">
            <v>199810</v>
          </cell>
          <cell r="AR233">
            <v>199810</v>
          </cell>
          <cell r="AS233">
            <v>199810</v>
          </cell>
          <cell r="AT233">
            <v>199810</v>
          </cell>
          <cell r="AU233">
            <v>199810</v>
          </cell>
          <cell r="AV233">
            <v>199810</v>
          </cell>
          <cell r="AW233">
            <v>199810</v>
          </cell>
          <cell r="AX233">
            <v>199810</v>
          </cell>
          <cell r="AY233">
            <v>199810</v>
          </cell>
          <cell r="AZ233">
            <v>199810</v>
          </cell>
          <cell r="BA233">
            <v>199810</v>
          </cell>
        </row>
        <row r="234">
          <cell r="A234" t="str">
            <v>Ukraine</v>
          </cell>
          <cell r="B234" t="str">
            <v>UKR</v>
          </cell>
          <cell r="D234">
            <v>579350</v>
          </cell>
          <cell r="E234">
            <v>579350</v>
          </cell>
          <cell r="F234">
            <v>579350</v>
          </cell>
          <cell r="G234">
            <v>579350</v>
          </cell>
          <cell r="H234">
            <v>579350</v>
          </cell>
          <cell r="I234">
            <v>579350</v>
          </cell>
          <cell r="J234">
            <v>579350</v>
          </cell>
          <cell r="K234">
            <v>579350</v>
          </cell>
          <cell r="L234">
            <v>579350</v>
          </cell>
          <cell r="M234">
            <v>579350</v>
          </cell>
          <cell r="N234">
            <v>579350</v>
          </cell>
          <cell r="O234">
            <v>579350</v>
          </cell>
          <cell r="P234">
            <v>579350</v>
          </cell>
          <cell r="Q234">
            <v>579350</v>
          </cell>
          <cell r="R234">
            <v>579350</v>
          </cell>
          <cell r="S234">
            <v>579350</v>
          </cell>
          <cell r="T234">
            <v>579350</v>
          </cell>
          <cell r="U234">
            <v>579350</v>
          </cell>
          <cell r="V234">
            <v>579350</v>
          </cell>
          <cell r="W234">
            <v>579350</v>
          </cell>
          <cell r="X234">
            <v>579350</v>
          </cell>
          <cell r="Y234">
            <v>579350</v>
          </cell>
          <cell r="Z234">
            <v>579350</v>
          </cell>
          <cell r="AA234">
            <v>579350</v>
          </cell>
          <cell r="AB234">
            <v>579350</v>
          </cell>
          <cell r="AC234">
            <v>579350</v>
          </cell>
          <cell r="AD234">
            <v>579350</v>
          </cell>
          <cell r="AE234">
            <v>579350</v>
          </cell>
          <cell r="AF234">
            <v>579350</v>
          </cell>
          <cell r="AG234">
            <v>579350</v>
          </cell>
          <cell r="AH234">
            <v>579350</v>
          </cell>
          <cell r="AI234">
            <v>579350</v>
          </cell>
          <cell r="AJ234">
            <v>579350</v>
          </cell>
          <cell r="AK234">
            <v>579350</v>
          </cell>
          <cell r="AL234">
            <v>579350</v>
          </cell>
          <cell r="AM234">
            <v>579350</v>
          </cell>
          <cell r="AN234">
            <v>579350</v>
          </cell>
          <cell r="AO234">
            <v>579350</v>
          </cell>
          <cell r="AP234">
            <v>579350</v>
          </cell>
          <cell r="AQ234">
            <v>579350</v>
          </cell>
          <cell r="AR234">
            <v>579350</v>
          </cell>
          <cell r="AS234">
            <v>579340</v>
          </cell>
          <cell r="AT234">
            <v>579340</v>
          </cell>
          <cell r="AU234">
            <v>579340</v>
          </cell>
          <cell r="AV234">
            <v>579380</v>
          </cell>
          <cell r="AW234">
            <v>579360</v>
          </cell>
          <cell r="AX234">
            <v>579330</v>
          </cell>
          <cell r="AY234">
            <v>579320</v>
          </cell>
          <cell r="AZ234">
            <v>579320</v>
          </cell>
          <cell r="BA234">
            <v>579320</v>
          </cell>
        </row>
        <row r="235">
          <cell r="A235" t="str">
            <v>United Arab Emirates</v>
          </cell>
          <cell r="B235" t="str">
            <v>ARE</v>
          </cell>
          <cell r="D235">
            <v>83600</v>
          </cell>
          <cell r="E235">
            <v>83600</v>
          </cell>
          <cell r="F235">
            <v>83600</v>
          </cell>
          <cell r="G235">
            <v>83600</v>
          </cell>
          <cell r="H235">
            <v>83600</v>
          </cell>
          <cell r="I235">
            <v>83600</v>
          </cell>
          <cell r="J235">
            <v>83600</v>
          </cell>
          <cell r="K235">
            <v>83600</v>
          </cell>
          <cell r="L235">
            <v>83600</v>
          </cell>
          <cell r="M235">
            <v>83600</v>
          </cell>
          <cell r="N235">
            <v>83600</v>
          </cell>
          <cell r="O235">
            <v>83600</v>
          </cell>
          <cell r="P235">
            <v>83600</v>
          </cell>
          <cell r="Q235">
            <v>83600</v>
          </cell>
          <cell r="R235">
            <v>83600</v>
          </cell>
          <cell r="S235">
            <v>83600</v>
          </cell>
          <cell r="T235">
            <v>83600</v>
          </cell>
          <cell r="U235">
            <v>83600</v>
          </cell>
          <cell r="V235">
            <v>83600</v>
          </cell>
          <cell r="W235">
            <v>83600</v>
          </cell>
          <cell r="X235">
            <v>83600</v>
          </cell>
          <cell r="Y235">
            <v>83600</v>
          </cell>
          <cell r="Z235">
            <v>83600</v>
          </cell>
          <cell r="AA235">
            <v>83600</v>
          </cell>
          <cell r="AB235">
            <v>83600</v>
          </cell>
          <cell r="AC235">
            <v>83600</v>
          </cell>
          <cell r="AD235">
            <v>83600</v>
          </cell>
          <cell r="AE235">
            <v>83600</v>
          </cell>
          <cell r="AF235">
            <v>83600</v>
          </cell>
          <cell r="AG235">
            <v>83600</v>
          </cell>
          <cell r="AH235">
            <v>83600</v>
          </cell>
          <cell r="AI235">
            <v>83600</v>
          </cell>
          <cell r="AJ235">
            <v>83600</v>
          </cell>
          <cell r="AK235">
            <v>83600</v>
          </cell>
          <cell r="AL235">
            <v>83600</v>
          </cell>
          <cell r="AM235">
            <v>83600</v>
          </cell>
          <cell r="AN235">
            <v>83600</v>
          </cell>
          <cell r="AO235">
            <v>83600</v>
          </cell>
          <cell r="AP235">
            <v>83600</v>
          </cell>
          <cell r="AQ235">
            <v>83600</v>
          </cell>
          <cell r="AR235">
            <v>83600</v>
          </cell>
          <cell r="AS235">
            <v>83600</v>
          </cell>
          <cell r="AT235">
            <v>83600</v>
          </cell>
          <cell r="AU235">
            <v>83600</v>
          </cell>
          <cell r="AV235">
            <v>83600</v>
          </cell>
          <cell r="AW235">
            <v>83600</v>
          </cell>
          <cell r="AX235">
            <v>83600</v>
          </cell>
          <cell r="AY235">
            <v>83600</v>
          </cell>
          <cell r="AZ235">
            <v>83600</v>
          </cell>
          <cell r="BA235">
            <v>83600</v>
          </cell>
        </row>
        <row r="236">
          <cell r="A236" t="str">
            <v>United Kingdom</v>
          </cell>
          <cell r="B236" t="str">
            <v>GBR</v>
          </cell>
          <cell r="D236">
            <v>241930</v>
          </cell>
          <cell r="E236">
            <v>241930</v>
          </cell>
          <cell r="F236">
            <v>241930</v>
          </cell>
          <cell r="G236">
            <v>241930</v>
          </cell>
          <cell r="H236">
            <v>241930</v>
          </cell>
          <cell r="I236">
            <v>241930</v>
          </cell>
          <cell r="J236">
            <v>241930</v>
          </cell>
          <cell r="K236">
            <v>241930</v>
          </cell>
          <cell r="L236">
            <v>241930</v>
          </cell>
          <cell r="M236">
            <v>241930</v>
          </cell>
          <cell r="N236">
            <v>241930</v>
          </cell>
          <cell r="O236">
            <v>241930</v>
          </cell>
          <cell r="P236">
            <v>241930</v>
          </cell>
          <cell r="Q236">
            <v>241930</v>
          </cell>
          <cell r="R236">
            <v>241930</v>
          </cell>
          <cell r="S236">
            <v>241930</v>
          </cell>
          <cell r="T236">
            <v>241930</v>
          </cell>
          <cell r="U236">
            <v>241930</v>
          </cell>
          <cell r="V236">
            <v>241930</v>
          </cell>
          <cell r="W236">
            <v>241930</v>
          </cell>
          <cell r="X236">
            <v>241930</v>
          </cell>
          <cell r="Y236">
            <v>241930</v>
          </cell>
          <cell r="Z236">
            <v>241930</v>
          </cell>
          <cell r="AA236">
            <v>241930</v>
          </cell>
          <cell r="AB236">
            <v>241930</v>
          </cell>
          <cell r="AC236">
            <v>241930</v>
          </cell>
          <cell r="AD236">
            <v>241930</v>
          </cell>
          <cell r="AE236">
            <v>241930</v>
          </cell>
          <cell r="AF236">
            <v>241930</v>
          </cell>
          <cell r="AG236">
            <v>241930</v>
          </cell>
          <cell r="AH236">
            <v>241930</v>
          </cell>
          <cell r="AI236">
            <v>241930</v>
          </cell>
          <cell r="AJ236">
            <v>241930</v>
          </cell>
          <cell r="AK236">
            <v>241930</v>
          </cell>
          <cell r="AL236">
            <v>241930</v>
          </cell>
          <cell r="AM236">
            <v>241930</v>
          </cell>
          <cell r="AN236">
            <v>241930</v>
          </cell>
          <cell r="AO236">
            <v>241930</v>
          </cell>
          <cell r="AP236">
            <v>241930</v>
          </cell>
          <cell r="AQ236">
            <v>241930</v>
          </cell>
          <cell r="AR236">
            <v>241930</v>
          </cell>
          <cell r="AS236">
            <v>241930</v>
          </cell>
          <cell r="AT236">
            <v>241930</v>
          </cell>
          <cell r="AU236">
            <v>241930</v>
          </cell>
          <cell r="AV236">
            <v>241930</v>
          </cell>
          <cell r="AW236">
            <v>241930</v>
          </cell>
          <cell r="AX236">
            <v>241930</v>
          </cell>
          <cell r="AY236">
            <v>241930</v>
          </cell>
          <cell r="AZ236">
            <v>241930</v>
          </cell>
          <cell r="BA236">
            <v>241930</v>
          </cell>
        </row>
        <row r="237">
          <cell r="A237" t="str">
            <v>United States</v>
          </cell>
          <cell r="B237" t="str">
            <v>USA</v>
          </cell>
          <cell r="D237">
            <v>9158960</v>
          </cell>
          <cell r="E237">
            <v>9158960</v>
          </cell>
          <cell r="F237">
            <v>9158960</v>
          </cell>
          <cell r="G237">
            <v>9158960</v>
          </cell>
          <cell r="H237">
            <v>9158960</v>
          </cell>
          <cell r="I237">
            <v>9158960</v>
          </cell>
          <cell r="J237">
            <v>9158960</v>
          </cell>
          <cell r="K237">
            <v>9158960</v>
          </cell>
          <cell r="L237">
            <v>9158960</v>
          </cell>
          <cell r="M237">
            <v>9158960</v>
          </cell>
          <cell r="N237">
            <v>9158960</v>
          </cell>
          <cell r="O237">
            <v>9158960</v>
          </cell>
          <cell r="P237">
            <v>9158960</v>
          </cell>
          <cell r="Q237">
            <v>9158960</v>
          </cell>
          <cell r="R237">
            <v>9158960</v>
          </cell>
          <cell r="S237">
            <v>9158960</v>
          </cell>
          <cell r="T237">
            <v>9158960</v>
          </cell>
          <cell r="U237">
            <v>9158960</v>
          </cell>
          <cell r="V237">
            <v>9158960</v>
          </cell>
          <cell r="W237">
            <v>9158960</v>
          </cell>
          <cell r="X237">
            <v>9158960</v>
          </cell>
          <cell r="Y237">
            <v>9158960</v>
          </cell>
          <cell r="Z237">
            <v>9158960</v>
          </cell>
          <cell r="AA237">
            <v>9158960</v>
          </cell>
          <cell r="AB237">
            <v>9158960</v>
          </cell>
          <cell r="AC237">
            <v>9158960</v>
          </cell>
          <cell r="AD237">
            <v>9158960</v>
          </cell>
          <cell r="AE237">
            <v>9158960</v>
          </cell>
          <cell r="AF237">
            <v>9158960</v>
          </cell>
          <cell r="AG237">
            <v>9158960</v>
          </cell>
          <cell r="AH237">
            <v>9158960</v>
          </cell>
          <cell r="AI237">
            <v>9158960</v>
          </cell>
          <cell r="AJ237">
            <v>9158960</v>
          </cell>
          <cell r="AK237">
            <v>9158960</v>
          </cell>
          <cell r="AL237">
            <v>9158960</v>
          </cell>
          <cell r="AM237">
            <v>9158960</v>
          </cell>
          <cell r="AN237">
            <v>9158960</v>
          </cell>
          <cell r="AO237">
            <v>9158960</v>
          </cell>
          <cell r="AP237">
            <v>9158960</v>
          </cell>
          <cell r="AQ237">
            <v>9161920</v>
          </cell>
          <cell r="AR237">
            <v>9161920</v>
          </cell>
          <cell r="AS237">
            <v>9161920</v>
          </cell>
          <cell r="AT237">
            <v>9161920</v>
          </cell>
          <cell r="AU237">
            <v>9161920</v>
          </cell>
          <cell r="AV237">
            <v>9161920</v>
          </cell>
          <cell r="AW237">
            <v>9161920</v>
          </cell>
          <cell r="AX237">
            <v>9161920</v>
          </cell>
          <cell r="AY237">
            <v>9147420</v>
          </cell>
          <cell r="AZ237">
            <v>9147420</v>
          </cell>
          <cell r="BA237">
            <v>9147420</v>
          </cell>
        </row>
        <row r="238">
          <cell r="A238" t="str">
            <v>Uruguay</v>
          </cell>
          <cell r="B238" t="str">
            <v>URY</v>
          </cell>
          <cell r="D238">
            <v>175020</v>
          </cell>
          <cell r="E238">
            <v>175020</v>
          </cell>
          <cell r="F238">
            <v>175020</v>
          </cell>
          <cell r="G238">
            <v>175020</v>
          </cell>
          <cell r="H238">
            <v>175020</v>
          </cell>
          <cell r="I238">
            <v>175020</v>
          </cell>
          <cell r="J238">
            <v>175020</v>
          </cell>
          <cell r="K238">
            <v>175020</v>
          </cell>
          <cell r="L238">
            <v>175020</v>
          </cell>
          <cell r="M238">
            <v>175020</v>
          </cell>
          <cell r="N238">
            <v>175020</v>
          </cell>
          <cell r="O238">
            <v>175020</v>
          </cell>
          <cell r="P238">
            <v>175020</v>
          </cell>
          <cell r="Q238">
            <v>175020</v>
          </cell>
          <cell r="R238">
            <v>175020</v>
          </cell>
          <cell r="S238">
            <v>175020</v>
          </cell>
          <cell r="T238">
            <v>175020</v>
          </cell>
          <cell r="U238">
            <v>175020</v>
          </cell>
          <cell r="V238">
            <v>175020</v>
          </cell>
          <cell r="W238">
            <v>175020</v>
          </cell>
          <cell r="X238">
            <v>175020</v>
          </cell>
          <cell r="Y238">
            <v>175020</v>
          </cell>
          <cell r="Z238">
            <v>175020</v>
          </cell>
          <cell r="AA238">
            <v>175020</v>
          </cell>
          <cell r="AB238">
            <v>175020</v>
          </cell>
          <cell r="AC238">
            <v>175020</v>
          </cell>
          <cell r="AD238">
            <v>175020</v>
          </cell>
          <cell r="AE238">
            <v>175020</v>
          </cell>
          <cell r="AF238">
            <v>175020</v>
          </cell>
          <cell r="AG238">
            <v>175020</v>
          </cell>
          <cell r="AH238">
            <v>175020</v>
          </cell>
          <cell r="AI238">
            <v>175020</v>
          </cell>
          <cell r="AJ238">
            <v>175020</v>
          </cell>
          <cell r="AK238">
            <v>175020</v>
          </cell>
          <cell r="AL238">
            <v>175020</v>
          </cell>
          <cell r="AM238">
            <v>175020</v>
          </cell>
          <cell r="AN238">
            <v>175020</v>
          </cell>
          <cell r="AO238">
            <v>175020</v>
          </cell>
          <cell r="AP238">
            <v>175020</v>
          </cell>
          <cell r="AQ238">
            <v>175020</v>
          </cell>
          <cell r="AR238">
            <v>175020</v>
          </cell>
          <cell r="AS238">
            <v>175020</v>
          </cell>
          <cell r="AT238">
            <v>175020</v>
          </cell>
          <cell r="AU238">
            <v>175020</v>
          </cell>
          <cell r="AV238">
            <v>175020</v>
          </cell>
          <cell r="AW238">
            <v>175020</v>
          </cell>
          <cell r="AX238">
            <v>175020</v>
          </cell>
          <cell r="AY238">
            <v>175020</v>
          </cell>
          <cell r="AZ238">
            <v>175020</v>
          </cell>
          <cell r="BA238">
            <v>175020</v>
          </cell>
        </row>
        <row r="239">
          <cell r="A239" t="str">
            <v>Uzbekistan</v>
          </cell>
          <cell r="B239" t="str">
            <v>UZB</v>
          </cell>
          <cell r="D239">
            <v>425400</v>
          </cell>
          <cell r="E239">
            <v>425400</v>
          </cell>
          <cell r="F239">
            <v>425400</v>
          </cell>
          <cell r="G239">
            <v>425400</v>
          </cell>
          <cell r="H239">
            <v>425400</v>
          </cell>
          <cell r="I239">
            <v>425400</v>
          </cell>
          <cell r="J239">
            <v>425400</v>
          </cell>
          <cell r="K239">
            <v>425400</v>
          </cell>
          <cell r="L239">
            <v>425400</v>
          </cell>
          <cell r="M239">
            <v>425400</v>
          </cell>
          <cell r="N239">
            <v>425400</v>
          </cell>
          <cell r="O239">
            <v>425400</v>
          </cell>
          <cell r="P239">
            <v>425400</v>
          </cell>
          <cell r="Q239">
            <v>425400</v>
          </cell>
          <cell r="R239">
            <v>425400</v>
          </cell>
          <cell r="S239">
            <v>425400</v>
          </cell>
          <cell r="T239">
            <v>425400</v>
          </cell>
          <cell r="U239">
            <v>425400</v>
          </cell>
          <cell r="V239">
            <v>425400</v>
          </cell>
          <cell r="W239">
            <v>425400</v>
          </cell>
          <cell r="X239">
            <v>425400</v>
          </cell>
          <cell r="Y239">
            <v>425400</v>
          </cell>
          <cell r="Z239">
            <v>425400</v>
          </cell>
          <cell r="AA239">
            <v>425400</v>
          </cell>
          <cell r="AB239">
            <v>425400</v>
          </cell>
          <cell r="AC239">
            <v>425400</v>
          </cell>
          <cell r="AD239">
            <v>425400</v>
          </cell>
          <cell r="AE239">
            <v>425400</v>
          </cell>
          <cell r="AF239">
            <v>425400</v>
          </cell>
          <cell r="AG239">
            <v>425400</v>
          </cell>
          <cell r="AH239">
            <v>425400</v>
          </cell>
          <cell r="AI239">
            <v>425400</v>
          </cell>
          <cell r="AJ239">
            <v>425400</v>
          </cell>
          <cell r="AK239">
            <v>425400</v>
          </cell>
          <cell r="AL239">
            <v>425400</v>
          </cell>
          <cell r="AM239">
            <v>425400</v>
          </cell>
          <cell r="AN239">
            <v>425400</v>
          </cell>
          <cell r="AO239">
            <v>425400</v>
          </cell>
          <cell r="AP239">
            <v>425400</v>
          </cell>
          <cell r="AQ239">
            <v>425400</v>
          </cell>
          <cell r="AR239">
            <v>425400</v>
          </cell>
          <cell r="AS239">
            <v>425400</v>
          </cell>
          <cell r="AT239">
            <v>425400</v>
          </cell>
          <cell r="AU239">
            <v>425400</v>
          </cell>
          <cell r="AV239">
            <v>425400</v>
          </cell>
          <cell r="AW239">
            <v>425400</v>
          </cell>
          <cell r="AX239">
            <v>425400</v>
          </cell>
          <cell r="AY239">
            <v>425400</v>
          </cell>
          <cell r="AZ239">
            <v>425400</v>
          </cell>
          <cell r="BA239">
            <v>425400</v>
          </cell>
        </row>
        <row r="240">
          <cell r="A240" t="str">
            <v>Vanuatu</v>
          </cell>
          <cell r="B240" t="str">
            <v>VUT</v>
          </cell>
          <cell r="D240">
            <v>12190</v>
          </cell>
          <cell r="E240">
            <v>12190</v>
          </cell>
          <cell r="F240">
            <v>12190</v>
          </cell>
          <cell r="G240">
            <v>12190</v>
          </cell>
          <cell r="H240">
            <v>12190</v>
          </cell>
          <cell r="I240">
            <v>12190</v>
          </cell>
          <cell r="J240">
            <v>12190</v>
          </cell>
          <cell r="K240">
            <v>12190</v>
          </cell>
          <cell r="L240">
            <v>12190</v>
          </cell>
          <cell r="M240">
            <v>12190</v>
          </cell>
          <cell r="N240">
            <v>12190</v>
          </cell>
          <cell r="O240">
            <v>12190</v>
          </cell>
          <cell r="P240">
            <v>12190</v>
          </cell>
          <cell r="Q240">
            <v>12190</v>
          </cell>
          <cell r="R240">
            <v>12190</v>
          </cell>
          <cell r="S240">
            <v>12190</v>
          </cell>
          <cell r="T240">
            <v>12190</v>
          </cell>
          <cell r="U240">
            <v>12190</v>
          </cell>
          <cell r="V240">
            <v>12190</v>
          </cell>
          <cell r="W240">
            <v>12190</v>
          </cell>
          <cell r="X240">
            <v>12190</v>
          </cell>
          <cell r="Y240">
            <v>12190</v>
          </cell>
          <cell r="Z240">
            <v>12190</v>
          </cell>
          <cell r="AA240">
            <v>12190</v>
          </cell>
          <cell r="AB240">
            <v>12190</v>
          </cell>
          <cell r="AC240">
            <v>12190</v>
          </cell>
          <cell r="AD240">
            <v>12190</v>
          </cell>
          <cell r="AE240">
            <v>12190</v>
          </cell>
          <cell r="AF240">
            <v>12190</v>
          </cell>
          <cell r="AG240">
            <v>12190</v>
          </cell>
          <cell r="AH240">
            <v>12190</v>
          </cell>
          <cell r="AI240">
            <v>12190</v>
          </cell>
          <cell r="AJ240">
            <v>12190</v>
          </cell>
          <cell r="AK240">
            <v>12190</v>
          </cell>
          <cell r="AL240">
            <v>12190</v>
          </cell>
          <cell r="AM240">
            <v>12190</v>
          </cell>
          <cell r="AN240">
            <v>12190</v>
          </cell>
          <cell r="AO240">
            <v>12190</v>
          </cell>
          <cell r="AP240">
            <v>12190</v>
          </cell>
          <cell r="AQ240">
            <v>12190</v>
          </cell>
          <cell r="AR240">
            <v>12190</v>
          </cell>
          <cell r="AS240">
            <v>12190</v>
          </cell>
          <cell r="AT240">
            <v>12190</v>
          </cell>
          <cell r="AU240">
            <v>12190</v>
          </cell>
          <cell r="AV240">
            <v>12190</v>
          </cell>
          <cell r="AW240">
            <v>12190</v>
          </cell>
          <cell r="AX240">
            <v>12190</v>
          </cell>
          <cell r="AY240">
            <v>12190</v>
          </cell>
          <cell r="AZ240">
            <v>12190</v>
          </cell>
          <cell r="BA240">
            <v>12190</v>
          </cell>
        </row>
        <row r="241">
          <cell r="A241" t="str">
            <v>Venezuela</v>
          </cell>
          <cell r="B241" t="str">
            <v>VEN</v>
          </cell>
          <cell r="D241">
            <v>882050</v>
          </cell>
          <cell r="E241">
            <v>882050</v>
          </cell>
          <cell r="F241">
            <v>882050</v>
          </cell>
          <cell r="G241">
            <v>882050</v>
          </cell>
          <cell r="H241">
            <v>882050</v>
          </cell>
          <cell r="I241">
            <v>882050</v>
          </cell>
          <cell r="J241">
            <v>882050</v>
          </cell>
          <cell r="K241">
            <v>882050</v>
          </cell>
          <cell r="L241">
            <v>882050</v>
          </cell>
          <cell r="M241">
            <v>882050</v>
          </cell>
          <cell r="N241">
            <v>882050</v>
          </cell>
          <cell r="O241">
            <v>882050</v>
          </cell>
          <cell r="P241">
            <v>882050</v>
          </cell>
          <cell r="Q241">
            <v>882050</v>
          </cell>
          <cell r="R241">
            <v>882050</v>
          </cell>
          <cell r="S241">
            <v>882050</v>
          </cell>
          <cell r="T241">
            <v>882050</v>
          </cell>
          <cell r="U241">
            <v>882050</v>
          </cell>
          <cell r="V241">
            <v>882050</v>
          </cell>
          <cell r="W241">
            <v>882050</v>
          </cell>
          <cell r="X241">
            <v>882050</v>
          </cell>
          <cell r="Y241">
            <v>882050</v>
          </cell>
          <cell r="Z241">
            <v>882050</v>
          </cell>
          <cell r="AA241">
            <v>882050</v>
          </cell>
          <cell r="AB241">
            <v>882050</v>
          </cell>
          <cell r="AC241">
            <v>882050</v>
          </cell>
          <cell r="AD241">
            <v>882050</v>
          </cell>
          <cell r="AE241">
            <v>882050</v>
          </cell>
          <cell r="AF241">
            <v>882050</v>
          </cell>
          <cell r="AG241">
            <v>882050</v>
          </cell>
          <cell r="AH241">
            <v>882050</v>
          </cell>
          <cell r="AI241">
            <v>882050</v>
          </cell>
          <cell r="AJ241">
            <v>882050</v>
          </cell>
          <cell r="AK241">
            <v>882050</v>
          </cell>
          <cell r="AL241">
            <v>882050</v>
          </cell>
          <cell r="AM241">
            <v>882050</v>
          </cell>
          <cell r="AN241">
            <v>882050</v>
          </cell>
          <cell r="AO241">
            <v>882050</v>
          </cell>
          <cell r="AP241">
            <v>882050</v>
          </cell>
          <cell r="AQ241">
            <v>882050</v>
          </cell>
          <cell r="AR241">
            <v>882050</v>
          </cell>
          <cell r="AS241">
            <v>882050</v>
          </cell>
          <cell r="AT241">
            <v>882050</v>
          </cell>
          <cell r="AU241">
            <v>882050</v>
          </cell>
          <cell r="AV241">
            <v>882050</v>
          </cell>
          <cell r="AW241">
            <v>882050</v>
          </cell>
          <cell r="AX241">
            <v>882050</v>
          </cell>
          <cell r="AY241">
            <v>882050</v>
          </cell>
          <cell r="AZ241">
            <v>882050</v>
          </cell>
          <cell r="BA241">
            <v>882050</v>
          </cell>
        </row>
        <row r="242">
          <cell r="A242" t="str">
            <v>Vietnam</v>
          </cell>
          <cell r="B242" t="str">
            <v>VNM</v>
          </cell>
          <cell r="D242">
            <v>325490</v>
          </cell>
          <cell r="E242">
            <v>325490</v>
          </cell>
          <cell r="F242">
            <v>325490</v>
          </cell>
          <cell r="G242">
            <v>325490</v>
          </cell>
          <cell r="H242">
            <v>325490</v>
          </cell>
          <cell r="I242">
            <v>325490</v>
          </cell>
          <cell r="J242">
            <v>325490</v>
          </cell>
          <cell r="K242">
            <v>325490</v>
          </cell>
          <cell r="L242">
            <v>325490</v>
          </cell>
          <cell r="M242">
            <v>325490</v>
          </cell>
          <cell r="N242">
            <v>325490</v>
          </cell>
          <cell r="O242">
            <v>325490</v>
          </cell>
          <cell r="P242">
            <v>325490</v>
          </cell>
          <cell r="Q242">
            <v>325490</v>
          </cell>
          <cell r="R242">
            <v>325490</v>
          </cell>
          <cell r="S242">
            <v>325490</v>
          </cell>
          <cell r="T242">
            <v>325490</v>
          </cell>
          <cell r="U242">
            <v>325490</v>
          </cell>
          <cell r="V242">
            <v>325490</v>
          </cell>
          <cell r="W242">
            <v>325490</v>
          </cell>
          <cell r="X242">
            <v>325490</v>
          </cell>
          <cell r="Y242">
            <v>325490</v>
          </cell>
          <cell r="Z242">
            <v>325490</v>
          </cell>
          <cell r="AA242">
            <v>325490</v>
          </cell>
          <cell r="AB242">
            <v>325490</v>
          </cell>
          <cell r="AC242">
            <v>325490</v>
          </cell>
          <cell r="AD242">
            <v>325490</v>
          </cell>
          <cell r="AE242">
            <v>325490</v>
          </cell>
          <cell r="AF242">
            <v>325490</v>
          </cell>
          <cell r="AG242">
            <v>325490</v>
          </cell>
          <cell r="AH242">
            <v>325490</v>
          </cell>
          <cell r="AI242">
            <v>325490</v>
          </cell>
          <cell r="AJ242">
            <v>325490</v>
          </cell>
          <cell r="AK242">
            <v>325490</v>
          </cell>
          <cell r="AL242">
            <v>325490</v>
          </cell>
          <cell r="AM242">
            <v>325490</v>
          </cell>
          <cell r="AN242">
            <v>325490</v>
          </cell>
          <cell r="AO242">
            <v>325490</v>
          </cell>
          <cell r="AP242">
            <v>325490</v>
          </cell>
          <cell r="AQ242">
            <v>311060</v>
          </cell>
          <cell r="AR242">
            <v>311090</v>
          </cell>
          <cell r="AS242">
            <v>310550</v>
          </cell>
          <cell r="AT242">
            <v>310070</v>
          </cell>
          <cell r="AU242">
            <v>310070</v>
          </cell>
          <cell r="AV242">
            <v>310070</v>
          </cell>
          <cell r="AW242">
            <v>310070</v>
          </cell>
          <cell r="AX242">
            <v>310070</v>
          </cell>
          <cell r="AY242">
            <v>310070</v>
          </cell>
          <cell r="AZ242">
            <v>310070</v>
          </cell>
          <cell r="BA242">
            <v>310070</v>
          </cell>
        </row>
        <row r="243">
          <cell r="A243" t="str">
            <v>Virgin Islands (U.S.)</v>
          </cell>
          <cell r="B243" t="str">
            <v>VIR</v>
          </cell>
          <cell r="D243">
            <v>350</v>
          </cell>
          <cell r="E243">
            <v>350</v>
          </cell>
          <cell r="F243">
            <v>350</v>
          </cell>
          <cell r="G243">
            <v>350</v>
          </cell>
          <cell r="H243">
            <v>350</v>
          </cell>
          <cell r="I243">
            <v>350</v>
          </cell>
          <cell r="J243">
            <v>350</v>
          </cell>
          <cell r="K243">
            <v>350</v>
          </cell>
          <cell r="L243">
            <v>350</v>
          </cell>
          <cell r="M243">
            <v>350</v>
          </cell>
          <cell r="N243">
            <v>350</v>
          </cell>
          <cell r="O243">
            <v>350</v>
          </cell>
          <cell r="P243">
            <v>350</v>
          </cell>
          <cell r="Q243">
            <v>350</v>
          </cell>
          <cell r="R243">
            <v>350</v>
          </cell>
          <cell r="S243">
            <v>350</v>
          </cell>
          <cell r="T243">
            <v>350</v>
          </cell>
          <cell r="U243">
            <v>350</v>
          </cell>
          <cell r="V243">
            <v>350</v>
          </cell>
          <cell r="W243">
            <v>350</v>
          </cell>
          <cell r="X243">
            <v>350</v>
          </cell>
          <cell r="Y243">
            <v>350</v>
          </cell>
          <cell r="Z243">
            <v>350</v>
          </cell>
          <cell r="AA243">
            <v>350</v>
          </cell>
          <cell r="AB243">
            <v>350</v>
          </cell>
          <cell r="AC243">
            <v>350</v>
          </cell>
          <cell r="AD243">
            <v>350</v>
          </cell>
          <cell r="AE243">
            <v>350</v>
          </cell>
          <cell r="AF243">
            <v>350</v>
          </cell>
          <cell r="AG243">
            <v>350</v>
          </cell>
          <cell r="AH243">
            <v>350</v>
          </cell>
          <cell r="AI243">
            <v>350</v>
          </cell>
          <cell r="AJ243">
            <v>350</v>
          </cell>
          <cell r="AK243">
            <v>350</v>
          </cell>
          <cell r="AL243">
            <v>350</v>
          </cell>
          <cell r="AM243">
            <v>350</v>
          </cell>
          <cell r="AN243">
            <v>350</v>
          </cell>
          <cell r="AO243">
            <v>350</v>
          </cell>
          <cell r="AP243">
            <v>350</v>
          </cell>
          <cell r="AQ243">
            <v>350</v>
          </cell>
          <cell r="AR243">
            <v>350</v>
          </cell>
          <cell r="AS243">
            <v>350</v>
          </cell>
          <cell r="AT243">
            <v>350</v>
          </cell>
          <cell r="AU243">
            <v>350</v>
          </cell>
          <cell r="AV243">
            <v>350</v>
          </cell>
          <cell r="AW243">
            <v>350</v>
          </cell>
          <cell r="AX243">
            <v>350</v>
          </cell>
          <cell r="AY243">
            <v>350</v>
          </cell>
          <cell r="AZ243">
            <v>350</v>
          </cell>
          <cell r="BA243">
            <v>350</v>
          </cell>
        </row>
        <row r="244">
          <cell r="A244" t="str">
            <v>West Bank and Gaza</v>
          </cell>
          <cell r="B244" t="str">
            <v>PSE</v>
          </cell>
          <cell r="D244">
            <v>6020</v>
          </cell>
          <cell r="E244">
            <v>6020</v>
          </cell>
          <cell r="F244">
            <v>6020</v>
          </cell>
          <cell r="G244">
            <v>6020</v>
          </cell>
          <cell r="H244">
            <v>6020</v>
          </cell>
          <cell r="I244">
            <v>6020</v>
          </cell>
          <cell r="J244">
            <v>6020</v>
          </cell>
          <cell r="K244">
            <v>6020</v>
          </cell>
          <cell r="L244">
            <v>6020</v>
          </cell>
          <cell r="M244">
            <v>6020</v>
          </cell>
          <cell r="N244">
            <v>6020</v>
          </cell>
          <cell r="O244">
            <v>6020</v>
          </cell>
          <cell r="P244">
            <v>6020</v>
          </cell>
          <cell r="Q244">
            <v>6020</v>
          </cell>
          <cell r="R244">
            <v>6020</v>
          </cell>
          <cell r="S244">
            <v>6020</v>
          </cell>
          <cell r="T244">
            <v>6020</v>
          </cell>
          <cell r="U244">
            <v>6020</v>
          </cell>
          <cell r="V244">
            <v>6020</v>
          </cell>
          <cell r="W244">
            <v>6020</v>
          </cell>
          <cell r="X244">
            <v>6020</v>
          </cell>
          <cell r="Y244">
            <v>6020</v>
          </cell>
          <cell r="Z244">
            <v>6020</v>
          </cell>
          <cell r="AA244">
            <v>6020</v>
          </cell>
          <cell r="AB244">
            <v>6020</v>
          </cell>
          <cell r="AC244">
            <v>6020</v>
          </cell>
          <cell r="AD244">
            <v>6020</v>
          </cell>
          <cell r="AE244">
            <v>6020</v>
          </cell>
          <cell r="AF244">
            <v>6020</v>
          </cell>
          <cell r="AG244">
            <v>6020</v>
          </cell>
          <cell r="AH244">
            <v>6020</v>
          </cell>
          <cell r="AI244">
            <v>6020</v>
          </cell>
          <cell r="AJ244">
            <v>6020</v>
          </cell>
          <cell r="AK244">
            <v>6020</v>
          </cell>
          <cell r="AL244">
            <v>6020</v>
          </cell>
          <cell r="AM244">
            <v>6020</v>
          </cell>
          <cell r="AN244">
            <v>6020</v>
          </cell>
          <cell r="AO244">
            <v>6020</v>
          </cell>
          <cell r="AP244">
            <v>6020</v>
          </cell>
          <cell r="AQ244">
            <v>6020</v>
          </cell>
          <cell r="AR244">
            <v>6020</v>
          </cell>
          <cell r="AS244">
            <v>6020</v>
          </cell>
          <cell r="AT244">
            <v>6020</v>
          </cell>
          <cell r="AU244">
            <v>6020</v>
          </cell>
          <cell r="AV244">
            <v>6020</v>
          </cell>
          <cell r="AW244">
            <v>6020</v>
          </cell>
          <cell r="AX244">
            <v>6020</v>
          </cell>
          <cell r="AY244">
            <v>6020</v>
          </cell>
          <cell r="AZ244">
            <v>6020</v>
          </cell>
          <cell r="BA244">
            <v>6020</v>
          </cell>
        </row>
        <row r="245">
          <cell r="A245" t="str">
            <v>Republic of Yemen</v>
          </cell>
          <cell r="B245" t="str">
            <v>YEM</v>
          </cell>
          <cell r="D245">
            <v>527970</v>
          </cell>
          <cell r="E245">
            <v>527970</v>
          </cell>
          <cell r="F245">
            <v>527970</v>
          </cell>
          <cell r="G245">
            <v>527970</v>
          </cell>
          <cell r="H245">
            <v>527970</v>
          </cell>
          <cell r="I245">
            <v>527970</v>
          </cell>
          <cell r="J245">
            <v>527970</v>
          </cell>
          <cell r="K245">
            <v>527970</v>
          </cell>
          <cell r="L245">
            <v>527970</v>
          </cell>
          <cell r="M245">
            <v>527970</v>
          </cell>
          <cell r="N245">
            <v>527970</v>
          </cell>
          <cell r="O245">
            <v>527970</v>
          </cell>
          <cell r="P245">
            <v>527970</v>
          </cell>
          <cell r="Q245">
            <v>527970</v>
          </cell>
          <cell r="R245">
            <v>527970</v>
          </cell>
          <cell r="S245">
            <v>527970</v>
          </cell>
          <cell r="T245">
            <v>527970</v>
          </cell>
          <cell r="U245">
            <v>527970</v>
          </cell>
          <cell r="V245">
            <v>527970</v>
          </cell>
          <cell r="W245">
            <v>527970</v>
          </cell>
          <cell r="X245">
            <v>527970</v>
          </cell>
          <cell r="Y245">
            <v>527970</v>
          </cell>
          <cell r="Z245">
            <v>527970</v>
          </cell>
          <cell r="AA245">
            <v>527970</v>
          </cell>
          <cell r="AB245">
            <v>527970</v>
          </cell>
          <cell r="AC245">
            <v>527970</v>
          </cell>
          <cell r="AD245">
            <v>527970</v>
          </cell>
          <cell r="AE245">
            <v>527970</v>
          </cell>
          <cell r="AF245">
            <v>527970</v>
          </cell>
          <cell r="AG245">
            <v>527970</v>
          </cell>
          <cell r="AH245">
            <v>527970</v>
          </cell>
          <cell r="AI245">
            <v>527970</v>
          </cell>
          <cell r="AJ245">
            <v>527970</v>
          </cell>
          <cell r="AK245">
            <v>527970</v>
          </cell>
          <cell r="AL245">
            <v>527970</v>
          </cell>
          <cell r="AM245">
            <v>527970</v>
          </cell>
          <cell r="AN245">
            <v>527970</v>
          </cell>
          <cell r="AO245">
            <v>527970</v>
          </cell>
          <cell r="AP245">
            <v>527970</v>
          </cell>
          <cell r="AQ245">
            <v>527970</v>
          </cell>
          <cell r="AR245">
            <v>527970</v>
          </cell>
          <cell r="AS245">
            <v>527970</v>
          </cell>
          <cell r="AT245">
            <v>527970</v>
          </cell>
          <cell r="AU245">
            <v>527970</v>
          </cell>
          <cell r="AV245">
            <v>527970</v>
          </cell>
          <cell r="AW245">
            <v>527970</v>
          </cell>
          <cell r="AX245">
            <v>527970</v>
          </cell>
          <cell r="AY245">
            <v>527970</v>
          </cell>
          <cell r="AZ245">
            <v>527970</v>
          </cell>
          <cell r="BA245">
            <v>527970</v>
          </cell>
        </row>
        <row r="246">
          <cell r="A246" t="str">
            <v>Zambia</v>
          </cell>
          <cell r="B246" t="str">
            <v>ZMB</v>
          </cell>
          <cell r="D246">
            <v>743390</v>
          </cell>
          <cell r="E246">
            <v>743390</v>
          </cell>
          <cell r="F246">
            <v>743390</v>
          </cell>
          <cell r="G246">
            <v>743390</v>
          </cell>
          <cell r="H246">
            <v>743390</v>
          </cell>
          <cell r="I246">
            <v>743390</v>
          </cell>
          <cell r="J246">
            <v>743390</v>
          </cell>
          <cell r="K246">
            <v>743390</v>
          </cell>
          <cell r="L246">
            <v>743390</v>
          </cell>
          <cell r="M246">
            <v>743390</v>
          </cell>
          <cell r="N246">
            <v>743390</v>
          </cell>
          <cell r="O246">
            <v>743390</v>
          </cell>
          <cell r="P246">
            <v>743390</v>
          </cell>
          <cell r="Q246">
            <v>743390</v>
          </cell>
          <cell r="R246">
            <v>743390</v>
          </cell>
          <cell r="S246">
            <v>743390</v>
          </cell>
          <cell r="T246">
            <v>743390</v>
          </cell>
          <cell r="U246">
            <v>743390</v>
          </cell>
          <cell r="V246">
            <v>743390</v>
          </cell>
          <cell r="W246">
            <v>743390</v>
          </cell>
          <cell r="X246">
            <v>743390</v>
          </cell>
          <cell r="Y246">
            <v>743390</v>
          </cell>
          <cell r="Z246">
            <v>743390</v>
          </cell>
          <cell r="AA246">
            <v>743390</v>
          </cell>
          <cell r="AB246">
            <v>743390</v>
          </cell>
          <cell r="AC246">
            <v>743390</v>
          </cell>
          <cell r="AD246">
            <v>743390</v>
          </cell>
          <cell r="AE246">
            <v>743390</v>
          </cell>
          <cell r="AF246">
            <v>743390</v>
          </cell>
          <cell r="AG246">
            <v>743390</v>
          </cell>
          <cell r="AH246">
            <v>743390</v>
          </cell>
          <cell r="AI246">
            <v>743390</v>
          </cell>
          <cell r="AJ246">
            <v>743390</v>
          </cell>
          <cell r="AK246">
            <v>743390</v>
          </cell>
          <cell r="AL246">
            <v>743390</v>
          </cell>
          <cell r="AM246">
            <v>743390</v>
          </cell>
          <cell r="AN246">
            <v>743390</v>
          </cell>
          <cell r="AO246">
            <v>743390</v>
          </cell>
          <cell r="AP246">
            <v>743390</v>
          </cell>
          <cell r="AQ246">
            <v>743390</v>
          </cell>
          <cell r="AR246">
            <v>743390</v>
          </cell>
          <cell r="AS246">
            <v>743390</v>
          </cell>
          <cell r="AT246">
            <v>743390</v>
          </cell>
          <cell r="AU246">
            <v>743390</v>
          </cell>
          <cell r="AV246">
            <v>743390</v>
          </cell>
          <cell r="AW246">
            <v>743390</v>
          </cell>
          <cell r="AX246">
            <v>743390</v>
          </cell>
          <cell r="AY246">
            <v>743390</v>
          </cell>
          <cell r="AZ246">
            <v>743390</v>
          </cell>
          <cell r="BA246">
            <v>743390</v>
          </cell>
        </row>
        <row r="247">
          <cell r="A247" t="str">
            <v>Zimbabwe</v>
          </cell>
          <cell r="B247" t="str">
            <v>ZWE</v>
          </cell>
          <cell r="D247">
            <v>386850</v>
          </cell>
          <cell r="E247">
            <v>386850</v>
          </cell>
          <cell r="F247">
            <v>386850</v>
          </cell>
          <cell r="G247">
            <v>386850</v>
          </cell>
          <cell r="H247">
            <v>386850</v>
          </cell>
          <cell r="I247">
            <v>386850</v>
          </cell>
          <cell r="J247">
            <v>386850</v>
          </cell>
          <cell r="K247">
            <v>386850</v>
          </cell>
          <cell r="L247">
            <v>386850</v>
          </cell>
          <cell r="M247">
            <v>386850</v>
          </cell>
          <cell r="N247">
            <v>386850</v>
          </cell>
          <cell r="O247">
            <v>386850</v>
          </cell>
          <cell r="P247">
            <v>386850</v>
          </cell>
          <cell r="Q247">
            <v>386850</v>
          </cell>
          <cell r="R247">
            <v>386850</v>
          </cell>
          <cell r="S247">
            <v>386850</v>
          </cell>
          <cell r="T247">
            <v>386850</v>
          </cell>
          <cell r="U247">
            <v>386850</v>
          </cell>
          <cell r="V247">
            <v>386850</v>
          </cell>
          <cell r="W247">
            <v>386850</v>
          </cell>
          <cell r="X247">
            <v>386850</v>
          </cell>
          <cell r="Y247">
            <v>386850</v>
          </cell>
          <cell r="Z247">
            <v>386850</v>
          </cell>
          <cell r="AA247">
            <v>386850</v>
          </cell>
          <cell r="AB247">
            <v>386850</v>
          </cell>
          <cell r="AC247">
            <v>386850</v>
          </cell>
          <cell r="AD247">
            <v>386850</v>
          </cell>
          <cell r="AE247">
            <v>386850</v>
          </cell>
          <cell r="AF247">
            <v>386850</v>
          </cell>
          <cell r="AG247">
            <v>386850</v>
          </cell>
          <cell r="AH247">
            <v>386850</v>
          </cell>
          <cell r="AI247">
            <v>386850</v>
          </cell>
          <cell r="AJ247">
            <v>386850</v>
          </cell>
          <cell r="AK247">
            <v>386850</v>
          </cell>
          <cell r="AL247">
            <v>386850</v>
          </cell>
          <cell r="AM247">
            <v>386850</v>
          </cell>
          <cell r="AN247">
            <v>386850</v>
          </cell>
          <cell r="AO247">
            <v>386850</v>
          </cell>
          <cell r="AP247">
            <v>386850</v>
          </cell>
          <cell r="AQ247">
            <v>386850</v>
          </cell>
          <cell r="AR247">
            <v>386850</v>
          </cell>
          <cell r="AS247">
            <v>386850</v>
          </cell>
          <cell r="AT247">
            <v>386850</v>
          </cell>
          <cell r="AU247">
            <v>386850</v>
          </cell>
          <cell r="AV247">
            <v>386850</v>
          </cell>
          <cell r="AW247">
            <v>386850</v>
          </cell>
          <cell r="AX247">
            <v>386850</v>
          </cell>
          <cell r="AY247">
            <v>386850</v>
          </cell>
          <cell r="AZ247">
            <v>386850</v>
          </cell>
          <cell r="BA247">
            <v>386850</v>
          </cell>
        </row>
      </sheetData>
      <sheetData sheetId="12">
        <row r="11">
          <cell r="B11" t="str">
            <v>Country</v>
          </cell>
          <cell r="C11" t="str">
            <v>WorldRiskIndex (%)</v>
          </cell>
          <cell r="D11" t="str">
            <v>Exposure (%)</v>
          </cell>
          <cell r="E11" t="str">
            <v>Vulnerability (%)</v>
          </cell>
          <cell r="F11" t="str">
            <v>Susceptibility (%)</v>
          </cell>
          <cell r="G11" t="str">
            <v>Lack of coping (%)</v>
          </cell>
          <cell r="H11" t="str">
            <v>Lack of adaptive capacities (%)</v>
          </cell>
        </row>
        <row r="12">
          <cell r="B12" t="str">
            <v>Vanuatu</v>
          </cell>
          <cell r="C12">
            <v>32</v>
          </cell>
          <cell r="D12">
            <v>56.33</v>
          </cell>
          <cell r="E12">
            <v>56.81</v>
          </cell>
          <cell r="F12">
            <v>37.14</v>
          </cell>
          <cell r="G12">
            <v>79.34</v>
          </cell>
          <cell r="H12">
            <v>53.96</v>
          </cell>
        </row>
        <row r="13">
          <cell r="B13" t="str">
            <v>Tonga</v>
          </cell>
          <cell r="C13">
            <v>29.08</v>
          </cell>
          <cell r="D13">
            <v>56.04</v>
          </cell>
          <cell r="E13">
            <v>51.9</v>
          </cell>
          <cell r="F13">
            <v>28.94</v>
          </cell>
          <cell r="G13">
            <v>81.8</v>
          </cell>
          <cell r="H13">
            <v>44.97</v>
          </cell>
        </row>
        <row r="14">
          <cell r="B14" t="str">
            <v>Philippines</v>
          </cell>
          <cell r="C14">
            <v>24.32</v>
          </cell>
          <cell r="D14">
            <v>45.09</v>
          </cell>
          <cell r="E14">
            <v>53.93</v>
          </cell>
          <cell r="F14">
            <v>34.99</v>
          </cell>
          <cell r="G14">
            <v>82.78</v>
          </cell>
          <cell r="H14">
            <v>44.01</v>
          </cell>
        </row>
        <row r="15">
          <cell r="B15" t="str">
            <v>Solomon Islands</v>
          </cell>
          <cell r="C15">
            <v>23.51</v>
          </cell>
          <cell r="D15">
            <v>36.4</v>
          </cell>
          <cell r="E15">
            <v>64.599999999999994</v>
          </cell>
          <cell r="F15">
            <v>44.11</v>
          </cell>
          <cell r="G15">
            <v>85.95</v>
          </cell>
          <cell r="H15">
            <v>63.74</v>
          </cell>
        </row>
        <row r="16">
          <cell r="B16" t="str">
            <v>Guatemala</v>
          </cell>
          <cell r="C16">
            <v>20.88</v>
          </cell>
          <cell r="D16">
            <v>38.42</v>
          </cell>
          <cell r="E16">
            <v>54.35</v>
          </cell>
          <cell r="F16">
            <v>35.36</v>
          </cell>
          <cell r="G16">
            <v>77.83</v>
          </cell>
          <cell r="H16">
            <v>49.87</v>
          </cell>
        </row>
        <row r="17">
          <cell r="B17" t="str">
            <v>Bangladesh</v>
          </cell>
          <cell r="C17">
            <v>17.45</v>
          </cell>
          <cell r="D17">
            <v>27.52</v>
          </cell>
          <cell r="E17">
            <v>63.41</v>
          </cell>
          <cell r="F17">
            <v>44.96</v>
          </cell>
          <cell r="G17">
            <v>86.49</v>
          </cell>
          <cell r="H17">
            <v>58.77</v>
          </cell>
        </row>
        <row r="18">
          <cell r="B18" t="str">
            <v>Timor-Leste</v>
          </cell>
          <cell r="C18">
            <v>17.45</v>
          </cell>
          <cell r="D18">
            <v>25.97</v>
          </cell>
          <cell r="E18">
            <v>67.17</v>
          </cell>
          <cell r="F18">
            <v>52.42</v>
          </cell>
          <cell r="G18">
            <v>89.16</v>
          </cell>
          <cell r="H18">
            <v>59.93</v>
          </cell>
        </row>
        <row r="19">
          <cell r="B19" t="str">
            <v>Costa Rica</v>
          </cell>
          <cell r="C19">
            <v>16.739999999999998</v>
          </cell>
          <cell r="D19">
            <v>42.39</v>
          </cell>
          <cell r="E19">
            <v>39.5</v>
          </cell>
          <cell r="F19">
            <v>21.96</v>
          </cell>
          <cell r="G19">
            <v>63.39</v>
          </cell>
          <cell r="H19">
            <v>33.14</v>
          </cell>
        </row>
        <row r="20">
          <cell r="B20" t="str">
            <v>Cambodia</v>
          </cell>
          <cell r="C20">
            <v>16.579999999999998</v>
          </cell>
          <cell r="D20">
            <v>26.66</v>
          </cell>
          <cell r="E20">
            <v>62.18</v>
          </cell>
          <cell r="F20">
            <v>48.28</v>
          </cell>
          <cell r="G20">
            <v>86.43</v>
          </cell>
          <cell r="H20">
            <v>51.81</v>
          </cell>
        </row>
        <row r="21">
          <cell r="B21" t="str">
            <v>El Salvador</v>
          </cell>
          <cell r="C21">
            <v>16.489999999999998</v>
          </cell>
          <cell r="D21">
            <v>32.18</v>
          </cell>
          <cell r="E21">
            <v>51.24</v>
          </cell>
          <cell r="F21">
            <v>30.55</v>
          </cell>
          <cell r="G21">
            <v>75.349999999999994</v>
          </cell>
          <cell r="H21">
            <v>47.82</v>
          </cell>
        </row>
        <row r="22">
          <cell r="B22" t="str">
            <v>Nicaragua</v>
          </cell>
          <cell r="C22">
            <v>15.74</v>
          </cell>
          <cell r="D22">
            <v>27.64</v>
          </cell>
          <cell r="E22">
            <v>56.94</v>
          </cell>
          <cell r="F22">
            <v>41.23</v>
          </cell>
          <cell r="G22">
            <v>83</v>
          </cell>
          <cell r="H22">
            <v>46.59</v>
          </cell>
        </row>
        <row r="23">
          <cell r="B23" t="str">
            <v>Papua New Guinea</v>
          </cell>
          <cell r="C23">
            <v>15.45</v>
          </cell>
          <cell r="D23">
            <v>23.26</v>
          </cell>
          <cell r="E23">
            <v>66.41</v>
          </cell>
          <cell r="F23">
            <v>50.04</v>
          </cell>
          <cell r="G23">
            <v>84.83</v>
          </cell>
          <cell r="H23">
            <v>64.36</v>
          </cell>
        </row>
        <row r="24">
          <cell r="B24" t="str">
            <v>Madagascar</v>
          </cell>
          <cell r="C24">
            <v>14.46</v>
          </cell>
          <cell r="D24">
            <v>20.68</v>
          </cell>
          <cell r="E24">
            <v>69.91</v>
          </cell>
          <cell r="F24">
            <v>67.510000000000005</v>
          </cell>
          <cell r="G24">
            <v>85.65</v>
          </cell>
          <cell r="H24">
            <v>56.57</v>
          </cell>
        </row>
        <row r="25">
          <cell r="B25" t="str">
            <v>Brunei Darussalam</v>
          </cell>
          <cell r="C25">
            <v>14.08</v>
          </cell>
          <cell r="D25">
            <v>36.28</v>
          </cell>
          <cell r="E25">
            <v>38.83</v>
          </cell>
          <cell r="F25">
            <v>13.48</v>
          </cell>
          <cell r="G25">
            <v>66.06</v>
          </cell>
          <cell r="H25">
            <v>36.93</v>
          </cell>
        </row>
        <row r="26">
          <cell r="B26" t="str">
            <v>Afghanistan</v>
          </cell>
          <cell r="C26">
            <v>14.06</v>
          </cell>
          <cell r="D26">
            <v>18.45</v>
          </cell>
          <cell r="E26">
            <v>76.19</v>
          </cell>
          <cell r="F26">
            <v>61.09</v>
          </cell>
          <cell r="G26">
            <v>93.94</v>
          </cell>
          <cell r="H26">
            <v>73.55</v>
          </cell>
        </row>
        <row r="27">
          <cell r="B27" t="str">
            <v>Niger</v>
          </cell>
          <cell r="C27">
            <v>14.03</v>
          </cell>
          <cell r="D27">
            <v>18.489999999999998</v>
          </cell>
          <cell r="E27">
            <v>75.86</v>
          </cell>
          <cell r="F27">
            <v>69.38</v>
          </cell>
          <cell r="G27">
            <v>89.54</v>
          </cell>
          <cell r="H27">
            <v>68.650000000000006</v>
          </cell>
        </row>
        <row r="28">
          <cell r="B28" t="str">
            <v>The Gambia</v>
          </cell>
          <cell r="C28">
            <v>13.9</v>
          </cell>
          <cell r="D28">
            <v>22.2</v>
          </cell>
          <cell r="E28">
            <v>62.63</v>
          </cell>
          <cell r="F28">
            <v>45.29</v>
          </cell>
          <cell r="G28">
            <v>83.99</v>
          </cell>
          <cell r="H28">
            <v>58.62</v>
          </cell>
        </row>
        <row r="29">
          <cell r="B29" t="str">
            <v>Bhutan</v>
          </cell>
          <cell r="C29">
            <v>13.65</v>
          </cell>
          <cell r="D29">
            <v>24.63</v>
          </cell>
          <cell r="E29">
            <v>55.42</v>
          </cell>
          <cell r="F29">
            <v>34.56</v>
          </cell>
          <cell r="G29">
            <v>79.02</v>
          </cell>
          <cell r="H29">
            <v>52.67</v>
          </cell>
        </row>
        <row r="30">
          <cell r="B30" t="str">
            <v>Fiji</v>
          </cell>
          <cell r="C30">
            <v>13.57</v>
          </cell>
          <cell r="D30">
            <v>25.87</v>
          </cell>
          <cell r="E30">
            <v>52.48</v>
          </cell>
          <cell r="F30">
            <v>36.32</v>
          </cell>
          <cell r="G30">
            <v>76.44</v>
          </cell>
          <cell r="H30">
            <v>44.67</v>
          </cell>
        </row>
        <row r="31">
          <cell r="B31" t="str">
            <v>Guinea-Bissau</v>
          </cell>
          <cell r="C31">
            <v>13.12</v>
          </cell>
          <cell r="D31">
            <v>18.53</v>
          </cell>
          <cell r="E31">
            <v>70.84</v>
          </cell>
          <cell r="F31">
            <v>59.51</v>
          </cell>
          <cell r="G31">
            <v>89.76</v>
          </cell>
          <cell r="H31">
            <v>63.26</v>
          </cell>
        </row>
        <row r="32">
          <cell r="B32" t="str">
            <v>Jamaica</v>
          </cell>
          <cell r="C32">
            <v>12.89</v>
          </cell>
          <cell r="D32">
            <v>28.11</v>
          </cell>
          <cell r="E32">
            <v>45.85</v>
          </cell>
          <cell r="F32">
            <v>26.32</v>
          </cell>
          <cell r="G32">
            <v>71.39</v>
          </cell>
          <cell r="H32">
            <v>39.83</v>
          </cell>
        </row>
        <row r="33">
          <cell r="B33" t="str">
            <v>Chad</v>
          </cell>
          <cell r="C33">
            <v>12.25</v>
          </cell>
          <cell r="D33">
            <v>16.3</v>
          </cell>
          <cell r="E33">
            <v>75.14</v>
          </cell>
          <cell r="F33">
            <v>64.28</v>
          </cell>
          <cell r="G33">
            <v>94.36</v>
          </cell>
          <cell r="H33">
            <v>66.78</v>
          </cell>
        </row>
        <row r="34">
          <cell r="B34" t="str">
            <v>Honduras</v>
          </cell>
          <cell r="C34">
            <v>12.1</v>
          </cell>
          <cell r="D34">
            <v>21.81</v>
          </cell>
          <cell r="E34">
            <v>55.5</v>
          </cell>
          <cell r="F34">
            <v>37.61</v>
          </cell>
          <cell r="G34">
            <v>80.03</v>
          </cell>
          <cell r="H34">
            <v>48.85</v>
          </cell>
        </row>
        <row r="35">
          <cell r="B35" t="str">
            <v>Dominican Republic</v>
          </cell>
          <cell r="C35">
            <v>12</v>
          </cell>
          <cell r="D35">
            <v>24.91</v>
          </cell>
          <cell r="E35">
            <v>48.17</v>
          </cell>
          <cell r="F35">
            <v>30.83</v>
          </cell>
          <cell r="G35">
            <v>73.55</v>
          </cell>
          <cell r="H35">
            <v>40.14</v>
          </cell>
        </row>
        <row r="36">
          <cell r="B36" t="str">
            <v>Chile</v>
          </cell>
          <cell r="C36">
            <v>11.97</v>
          </cell>
          <cell r="D36">
            <v>31.25</v>
          </cell>
          <cell r="E36">
            <v>38.31</v>
          </cell>
          <cell r="F36">
            <v>21.86</v>
          </cell>
          <cell r="G36">
            <v>55.89</v>
          </cell>
          <cell r="H36">
            <v>37.19</v>
          </cell>
        </row>
        <row r="37">
          <cell r="B37" t="str">
            <v>Mauritius</v>
          </cell>
          <cell r="C37">
            <v>11.91</v>
          </cell>
          <cell r="D37">
            <v>29.59</v>
          </cell>
          <cell r="E37">
            <v>40.24</v>
          </cell>
          <cell r="F37">
            <v>19.57</v>
          </cell>
          <cell r="G37">
            <v>60.08</v>
          </cell>
          <cell r="H37">
            <v>41.08</v>
          </cell>
        </row>
        <row r="38">
          <cell r="B38" t="str">
            <v>Senegal</v>
          </cell>
          <cell r="C38">
            <v>11.76</v>
          </cell>
          <cell r="D38">
            <v>18.7</v>
          </cell>
          <cell r="E38">
            <v>62.9</v>
          </cell>
          <cell r="F38">
            <v>49.02</v>
          </cell>
          <cell r="G38">
            <v>81.99</v>
          </cell>
          <cell r="H38">
            <v>57.68</v>
          </cell>
        </row>
        <row r="39">
          <cell r="B39" t="str">
            <v>Indonesia</v>
          </cell>
          <cell r="C39">
            <v>11.69</v>
          </cell>
          <cell r="D39">
            <v>20.49</v>
          </cell>
          <cell r="E39">
            <v>57.06</v>
          </cell>
          <cell r="F39">
            <v>37.659999999999997</v>
          </cell>
          <cell r="G39">
            <v>83.31</v>
          </cell>
          <cell r="H39">
            <v>50.2</v>
          </cell>
        </row>
        <row r="40">
          <cell r="B40" t="str">
            <v>Burkina Faso</v>
          </cell>
          <cell r="C40">
            <v>11.58</v>
          </cell>
          <cell r="D40">
            <v>16.920000000000002</v>
          </cell>
          <cell r="E40">
            <v>68.459999999999994</v>
          </cell>
          <cell r="F40">
            <v>56.92</v>
          </cell>
          <cell r="G40">
            <v>86.37</v>
          </cell>
          <cell r="H40">
            <v>62.09</v>
          </cell>
        </row>
        <row r="41">
          <cell r="B41" t="str">
            <v>Burundi</v>
          </cell>
          <cell r="C41">
            <v>11.56</v>
          </cell>
          <cell r="D41">
            <v>16.09</v>
          </cell>
          <cell r="E41">
            <v>71.819999999999993</v>
          </cell>
          <cell r="F41">
            <v>63.88</v>
          </cell>
          <cell r="G41">
            <v>90.68</v>
          </cell>
          <cell r="H41">
            <v>60.89</v>
          </cell>
        </row>
        <row r="42">
          <cell r="B42" t="str">
            <v>Mali</v>
          </cell>
          <cell r="C42">
            <v>11.51</v>
          </cell>
          <cell r="D42">
            <v>16.59</v>
          </cell>
          <cell r="E42">
            <v>69.349999999999994</v>
          </cell>
          <cell r="F42">
            <v>54.74</v>
          </cell>
          <cell r="G42">
            <v>85.45</v>
          </cell>
          <cell r="H42">
            <v>67.849999999999994</v>
          </cell>
        </row>
        <row r="43">
          <cell r="B43" t="str">
            <v>Haiti</v>
          </cell>
          <cell r="C43">
            <v>11.45</v>
          </cell>
          <cell r="D43">
            <v>15.95</v>
          </cell>
          <cell r="E43">
            <v>71.77</v>
          </cell>
          <cell r="F43">
            <v>64.03</v>
          </cell>
          <cell r="G43">
            <v>89.46</v>
          </cell>
          <cell r="H43">
            <v>61.83</v>
          </cell>
        </row>
        <row r="44">
          <cell r="B44" t="str">
            <v>Sierra Leone</v>
          </cell>
          <cell r="C44">
            <v>11.25</v>
          </cell>
          <cell r="D44">
            <v>15.31</v>
          </cell>
          <cell r="E44">
            <v>73.5</v>
          </cell>
          <cell r="F44">
            <v>64.790000000000006</v>
          </cell>
          <cell r="G44">
            <v>89.09</v>
          </cell>
          <cell r="H44">
            <v>66.62</v>
          </cell>
        </row>
        <row r="45">
          <cell r="B45" t="str">
            <v>Vietnam</v>
          </cell>
          <cell r="C45">
            <v>11.21</v>
          </cell>
          <cell r="D45">
            <v>22.02</v>
          </cell>
          <cell r="E45">
            <v>50.89</v>
          </cell>
          <cell r="F45">
            <v>30.82</v>
          </cell>
          <cell r="G45">
            <v>78.88</v>
          </cell>
          <cell r="H45">
            <v>42.97</v>
          </cell>
        </row>
        <row r="46">
          <cell r="B46" t="str">
            <v>Japan</v>
          </cell>
          <cell r="C46">
            <v>11.13</v>
          </cell>
          <cell r="D46">
            <v>39.57</v>
          </cell>
          <cell r="E46">
            <v>28.13</v>
          </cell>
          <cell r="F46">
            <v>16.3</v>
          </cell>
          <cell r="G46">
            <v>36.659999999999997</v>
          </cell>
          <cell r="H46">
            <v>31.44</v>
          </cell>
        </row>
        <row r="47">
          <cell r="B47" t="str">
            <v>Benin</v>
          </cell>
          <cell r="C47">
            <v>10.9</v>
          </cell>
          <cell r="D47">
            <v>16.2</v>
          </cell>
          <cell r="E47">
            <v>67.239999999999995</v>
          </cell>
          <cell r="F47">
            <v>54.87</v>
          </cell>
          <cell r="G47">
            <v>84.9</v>
          </cell>
          <cell r="H47">
            <v>61.94</v>
          </cell>
        </row>
        <row r="48">
          <cell r="B48" t="str">
            <v>Togo</v>
          </cell>
          <cell r="C48">
            <v>10.4</v>
          </cell>
          <cell r="D48">
            <v>14.98</v>
          </cell>
          <cell r="E48">
            <v>69.45</v>
          </cell>
          <cell r="F48">
            <v>58.26</v>
          </cell>
          <cell r="G48">
            <v>87.49</v>
          </cell>
          <cell r="H48">
            <v>62.59</v>
          </cell>
        </row>
        <row r="49">
          <cell r="B49" t="str">
            <v>Cameroon</v>
          </cell>
          <cell r="C49">
            <v>10.27</v>
          </cell>
          <cell r="D49">
            <v>16.23</v>
          </cell>
          <cell r="E49">
            <v>63.29</v>
          </cell>
          <cell r="F49">
            <v>47.62</v>
          </cell>
          <cell r="G49">
            <v>85.82</v>
          </cell>
          <cell r="H49">
            <v>56.42</v>
          </cell>
        </row>
        <row r="50">
          <cell r="B50" t="str">
            <v>Albania</v>
          </cell>
          <cell r="C50">
            <v>9.98</v>
          </cell>
          <cell r="D50">
            <v>22.47</v>
          </cell>
          <cell r="E50">
            <v>44.42</v>
          </cell>
          <cell r="F50">
            <v>20.04</v>
          </cell>
          <cell r="G50">
            <v>74.31</v>
          </cell>
          <cell r="H50">
            <v>38.909999999999997</v>
          </cell>
        </row>
        <row r="51">
          <cell r="B51" t="str">
            <v>Mozambique</v>
          </cell>
          <cell r="C51">
            <v>9.98</v>
          </cell>
          <cell r="D51">
            <v>13.86</v>
          </cell>
          <cell r="E51">
            <v>71.95</v>
          </cell>
          <cell r="F51">
            <v>68.19</v>
          </cell>
          <cell r="G51">
            <v>86.16</v>
          </cell>
          <cell r="H51">
            <v>61.52</v>
          </cell>
        </row>
        <row r="52">
          <cell r="B52" t="str">
            <v>Mauritania</v>
          </cell>
          <cell r="C52">
            <v>9.6999999999999993</v>
          </cell>
          <cell r="D52">
            <v>14.57</v>
          </cell>
          <cell r="E52">
            <v>66.59</v>
          </cell>
          <cell r="F52">
            <v>49</v>
          </cell>
          <cell r="G52">
            <v>85.79</v>
          </cell>
          <cell r="H52">
            <v>64.989999999999995</v>
          </cell>
        </row>
        <row r="53">
          <cell r="B53" t="str">
            <v>Zimbabwe</v>
          </cell>
          <cell r="C53">
            <v>9.6300000000000008</v>
          </cell>
          <cell r="D53">
            <v>14.3</v>
          </cell>
          <cell r="E53">
            <v>67.33</v>
          </cell>
          <cell r="F53">
            <v>55.7</v>
          </cell>
          <cell r="G53">
            <v>89.03</v>
          </cell>
          <cell r="H53">
            <v>57.26</v>
          </cell>
        </row>
        <row r="54">
          <cell r="B54" t="str">
            <v>Guinea</v>
          </cell>
          <cell r="C54">
            <v>9.49</v>
          </cell>
          <cell r="D54">
            <v>13.35</v>
          </cell>
          <cell r="E54">
            <v>71.13</v>
          </cell>
          <cell r="F54">
            <v>58.49</v>
          </cell>
          <cell r="G54">
            <v>92.13</v>
          </cell>
          <cell r="H54">
            <v>62.79</v>
          </cell>
        </row>
        <row r="55">
          <cell r="B55" t="str">
            <v>Cape Verde</v>
          </cell>
          <cell r="C55">
            <v>9.4700000000000006</v>
          </cell>
          <cell r="D55">
            <v>17.25</v>
          </cell>
          <cell r="E55">
            <v>54.86</v>
          </cell>
          <cell r="F55">
            <v>39.520000000000003</v>
          </cell>
          <cell r="G55">
            <v>76.86</v>
          </cell>
          <cell r="H55">
            <v>48.2</v>
          </cell>
        </row>
        <row r="56">
          <cell r="B56" t="str">
            <v>Uzbekistan</v>
          </cell>
          <cell r="C56">
            <v>9.3699999999999992</v>
          </cell>
          <cell r="D56">
            <v>17.28</v>
          </cell>
          <cell r="E56">
            <v>54.25</v>
          </cell>
          <cell r="F56">
            <v>33.17</v>
          </cell>
          <cell r="G56">
            <v>77.069999999999993</v>
          </cell>
          <cell r="H56">
            <v>52.51</v>
          </cell>
        </row>
        <row r="57">
          <cell r="B57" t="str">
            <v>Ghana</v>
          </cell>
          <cell r="C57">
            <v>9.35</v>
          </cell>
          <cell r="D57">
            <v>15.67</v>
          </cell>
          <cell r="E57">
            <v>59.66</v>
          </cell>
          <cell r="F57">
            <v>48.25</v>
          </cell>
          <cell r="G57">
            <v>77.099999999999994</v>
          </cell>
          <cell r="H57">
            <v>53.63</v>
          </cell>
        </row>
        <row r="58">
          <cell r="B58" t="str">
            <v>Suriname</v>
          </cell>
          <cell r="C58">
            <v>9.25</v>
          </cell>
          <cell r="D58">
            <v>19.52</v>
          </cell>
          <cell r="E58">
            <v>47.4</v>
          </cell>
          <cell r="F58">
            <v>28.84</v>
          </cell>
          <cell r="G58">
            <v>73.819999999999993</v>
          </cell>
          <cell r="H58">
            <v>39.53</v>
          </cell>
        </row>
        <row r="59">
          <cell r="B59" t="str">
            <v>Sudan</v>
          </cell>
          <cell r="C59">
            <v>9.25</v>
          </cell>
          <cell r="D59">
            <v>13.71</v>
          </cell>
          <cell r="E59">
            <v>67.44</v>
          </cell>
          <cell r="F59">
            <v>51.62</v>
          </cell>
          <cell r="G59">
            <v>90.9</v>
          </cell>
          <cell r="H59">
            <v>59.8</v>
          </cell>
        </row>
        <row r="60">
          <cell r="B60" t="str">
            <v>Liberia</v>
          </cell>
          <cell r="C60">
            <v>9.1999999999999993</v>
          </cell>
          <cell r="D60">
            <v>12.71</v>
          </cell>
          <cell r="E60">
            <v>72.33</v>
          </cell>
          <cell r="F60">
            <v>67.59</v>
          </cell>
          <cell r="G60">
            <v>86.37</v>
          </cell>
          <cell r="H60">
            <v>63.02</v>
          </cell>
        </row>
        <row r="61">
          <cell r="B61" t="str">
            <v>Nigeria</v>
          </cell>
          <cell r="C61">
            <v>9.0299999999999994</v>
          </cell>
          <cell r="D61">
            <v>13.41</v>
          </cell>
          <cell r="E61">
            <v>67.37</v>
          </cell>
          <cell r="F61">
            <v>54.94</v>
          </cell>
          <cell r="G61">
            <v>86.93</v>
          </cell>
          <cell r="H61">
            <v>60.24</v>
          </cell>
        </row>
        <row r="62">
          <cell r="B62" t="str">
            <v>Côte d'Ivoire</v>
          </cell>
          <cell r="C62">
            <v>9.0299999999999994</v>
          </cell>
          <cell r="D62">
            <v>14.5</v>
          </cell>
          <cell r="E62">
            <v>62.27</v>
          </cell>
          <cell r="F62">
            <v>48.39</v>
          </cell>
          <cell r="G62">
            <v>77.239999999999995</v>
          </cell>
          <cell r="H62">
            <v>61.19</v>
          </cell>
        </row>
        <row r="63">
          <cell r="B63" t="str">
            <v>Guyana</v>
          </cell>
          <cell r="C63">
            <v>9.02</v>
          </cell>
          <cell r="D63">
            <v>17.850000000000001</v>
          </cell>
          <cell r="E63">
            <v>50.55</v>
          </cell>
          <cell r="F63">
            <v>29.57</v>
          </cell>
          <cell r="G63">
            <v>76.900000000000006</v>
          </cell>
          <cell r="H63">
            <v>45.18</v>
          </cell>
        </row>
        <row r="64">
          <cell r="B64" t="str">
            <v>Malawi</v>
          </cell>
          <cell r="C64">
            <v>8.99</v>
          </cell>
          <cell r="D64">
            <v>13.73</v>
          </cell>
          <cell r="E64">
            <v>65.48</v>
          </cell>
          <cell r="F64">
            <v>56.63</v>
          </cell>
          <cell r="G64">
            <v>86.05</v>
          </cell>
          <cell r="H64">
            <v>53.76</v>
          </cell>
        </row>
        <row r="65">
          <cell r="B65" t="str">
            <v>Ecuador</v>
          </cell>
          <cell r="C65">
            <v>8.69</v>
          </cell>
          <cell r="D65">
            <v>18.13</v>
          </cell>
          <cell r="E65">
            <v>47.97</v>
          </cell>
          <cell r="F65">
            <v>27.63</v>
          </cell>
          <cell r="G65">
            <v>76.94</v>
          </cell>
          <cell r="H65">
            <v>39.35</v>
          </cell>
        </row>
        <row r="66">
          <cell r="B66" t="str">
            <v>Rwanda</v>
          </cell>
          <cell r="C66">
            <v>8.68</v>
          </cell>
          <cell r="D66">
            <v>13.72</v>
          </cell>
          <cell r="E66">
            <v>63.32</v>
          </cell>
          <cell r="F66">
            <v>59</v>
          </cell>
          <cell r="G66">
            <v>83.11</v>
          </cell>
          <cell r="H66">
            <v>47.84</v>
          </cell>
        </row>
        <row r="67">
          <cell r="B67" t="str">
            <v>Tanzania</v>
          </cell>
          <cell r="C67">
            <v>8.64</v>
          </cell>
          <cell r="D67">
            <v>12.91</v>
          </cell>
          <cell r="E67">
            <v>66.97</v>
          </cell>
          <cell r="F67">
            <v>65.430000000000007</v>
          </cell>
          <cell r="G67">
            <v>83.03</v>
          </cell>
          <cell r="H67">
            <v>52.46</v>
          </cell>
        </row>
        <row r="68">
          <cell r="B68" t="str">
            <v>Myanmar</v>
          </cell>
          <cell r="C68">
            <v>8.5399999999999991</v>
          </cell>
          <cell r="D68">
            <v>14.47</v>
          </cell>
          <cell r="E68">
            <v>59.02</v>
          </cell>
          <cell r="F68">
            <v>41.67</v>
          </cell>
          <cell r="G68">
            <v>79.75</v>
          </cell>
          <cell r="H68">
            <v>55.62</v>
          </cell>
        </row>
        <row r="69">
          <cell r="B69" t="str">
            <v>Kyrgyz Republic</v>
          </cell>
          <cell r="C69">
            <v>8.48</v>
          </cell>
          <cell r="D69">
            <v>17.09</v>
          </cell>
          <cell r="E69">
            <v>49.63</v>
          </cell>
          <cell r="F69">
            <v>28.29</v>
          </cell>
          <cell r="G69">
            <v>76.16</v>
          </cell>
          <cell r="H69">
            <v>44.43</v>
          </cell>
        </row>
        <row r="70">
          <cell r="B70" t="str">
            <v>Zambia</v>
          </cell>
          <cell r="C70">
            <v>8.41</v>
          </cell>
          <cell r="D70">
            <v>12.89</v>
          </cell>
          <cell r="E70">
            <v>65.27</v>
          </cell>
          <cell r="F70">
            <v>61.63</v>
          </cell>
          <cell r="G70">
            <v>81.72</v>
          </cell>
          <cell r="H70">
            <v>52.47</v>
          </cell>
        </row>
        <row r="71">
          <cell r="B71" t="str">
            <v>Ethiopia</v>
          </cell>
          <cell r="C71">
            <v>8.27</v>
          </cell>
          <cell r="D71">
            <v>11.64</v>
          </cell>
          <cell r="E71">
            <v>71.05</v>
          </cell>
          <cell r="F71">
            <v>63.11</v>
          </cell>
          <cell r="G71">
            <v>87.11</v>
          </cell>
          <cell r="H71">
            <v>62.92</v>
          </cell>
        </row>
        <row r="72">
          <cell r="B72" t="str">
            <v>Algeria</v>
          </cell>
          <cell r="C72">
            <v>8.06</v>
          </cell>
          <cell r="D72">
            <v>16.510000000000002</v>
          </cell>
          <cell r="E72">
            <v>48.8</v>
          </cell>
          <cell r="F72">
            <v>22.89</v>
          </cell>
          <cell r="G72">
            <v>76.36</v>
          </cell>
          <cell r="H72">
            <v>47.14</v>
          </cell>
        </row>
        <row r="73">
          <cell r="B73" t="str">
            <v>Angola</v>
          </cell>
          <cell r="C73">
            <v>8.02</v>
          </cell>
          <cell r="D73">
            <v>12.88</v>
          </cell>
          <cell r="E73">
            <v>62.28</v>
          </cell>
          <cell r="F73">
            <v>53.64</v>
          </cell>
          <cell r="G73">
            <v>82.84</v>
          </cell>
          <cell r="H73">
            <v>50.35</v>
          </cell>
        </row>
        <row r="74">
          <cell r="B74" t="str">
            <v>Samoa</v>
          </cell>
          <cell r="C74">
            <v>7.88</v>
          </cell>
          <cell r="D74">
            <v>14.95</v>
          </cell>
          <cell r="E74">
            <v>52.69</v>
          </cell>
          <cell r="F74">
            <v>30.49</v>
          </cell>
          <cell r="G74">
            <v>79.849999999999994</v>
          </cell>
          <cell r="H74">
            <v>47.73</v>
          </cell>
        </row>
        <row r="75">
          <cell r="B75" t="str">
            <v>Lesotho</v>
          </cell>
          <cell r="C75">
            <v>7.86</v>
          </cell>
          <cell r="D75">
            <v>12.46</v>
          </cell>
          <cell r="E75">
            <v>63.12</v>
          </cell>
          <cell r="F75">
            <v>52.04</v>
          </cell>
          <cell r="G75">
            <v>83.46</v>
          </cell>
          <cell r="H75">
            <v>53.86</v>
          </cell>
        </row>
        <row r="76">
          <cell r="B76" t="str">
            <v>Sri Lanka</v>
          </cell>
          <cell r="C76">
            <v>7.84</v>
          </cell>
          <cell r="D76">
            <v>15.05</v>
          </cell>
          <cell r="E76">
            <v>52.14</v>
          </cell>
          <cell r="F76">
            <v>29.49</v>
          </cell>
          <cell r="G76">
            <v>81.02</v>
          </cell>
          <cell r="H76">
            <v>45.91</v>
          </cell>
        </row>
        <row r="77">
          <cell r="B77" t="str">
            <v>Pakistan</v>
          </cell>
          <cell r="C77">
            <v>7.84</v>
          </cell>
          <cell r="D77">
            <v>12.27</v>
          </cell>
          <cell r="E77">
            <v>63.84</v>
          </cell>
          <cell r="F77">
            <v>40.33</v>
          </cell>
          <cell r="G77">
            <v>86.61</v>
          </cell>
          <cell r="H77">
            <v>64.58</v>
          </cell>
        </row>
        <row r="78">
          <cell r="B78" t="str">
            <v>Kenya</v>
          </cell>
          <cell r="C78">
            <v>7.82</v>
          </cell>
          <cell r="D78">
            <v>11.9</v>
          </cell>
          <cell r="E78">
            <v>65.75</v>
          </cell>
          <cell r="F78">
            <v>54.51</v>
          </cell>
          <cell r="G78">
            <v>87.6</v>
          </cell>
          <cell r="H78">
            <v>55.14</v>
          </cell>
        </row>
        <row r="79">
          <cell r="B79" t="str">
            <v>Republic of Congo</v>
          </cell>
          <cell r="C79">
            <v>7.71</v>
          </cell>
          <cell r="D79">
            <v>12.19</v>
          </cell>
          <cell r="E79">
            <v>63.28</v>
          </cell>
          <cell r="F79">
            <v>50.98</v>
          </cell>
          <cell r="G79">
            <v>87.39</v>
          </cell>
          <cell r="H79">
            <v>51.45</v>
          </cell>
        </row>
        <row r="80">
          <cell r="B80" t="str">
            <v>Netherlands</v>
          </cell>
          <cell r="C80">
            <v>7.71</v>
          </cell>
          <cell r="D80">
            <v>29.24</v>
          </cell>
          <cell r="E80">
            <v>26.37</v>
          </cell>
          <cell r="F80">
            <v>13.99</v>
          </cell>
          <cell r="G80">
            <v>38.71</v>
          </cell>
          <cell r="H80">
            <v>26.42</v>
          </cell>
        </row>
        <row r="81">
          <cell r="B81" t="str">
            <v>Panama</v>
          </cell>
          <cell r="C81">
            <v>7.7</v>
          </cell>
          <cell r="D81">
            <v>17.27</v>
          </cell>
          <cell r="E81">
            <v>44.56</v>
          </cell>
          <cell r="F81">
            <v>30.57</v>
          </cell>
          <cell r="G81">
            <v>67.17</v>
          </cell>
          <cell r="H81">
            <v>35.94</v>
          </cell>
        </row>
        <row r="82">
          <cell r="B82" t="str">
            <v>India</v>
          </cell>
          <cell r="C82">
            <v>7.68</v>
          </cell>
          <cell r="D82">
            <v>12.68</v>
          </cell>
          <cell r="E82">
            <v>60.55</v>
          </cell>
          <cell r="F82">
            <v>45.3</v>
          </cell>
          <cell r="G82">
            <v>80.11</v>
          </cell>
          <cell r="H82">
            <v>56.24</v>
          </cell>
        </row>
        <row r="83">
          <cell r="B83" t="str">
            <v>Uganda</v>
          </cell>
          <cell r="C83">
            <v>7.57</v>
          </cell>
          <cell r="D83">
            <v>11.68</v>
          </cell>
          <cell r="E83">
            <v>64.87</v>
          </cell>
          <cell r="F83">
            <v>54.8</v>
          </cell>
          <cell r="G83">
            <v>86.94</v>
          </cell>
          <cell r="H83">
            <v>52.86</v>
          </cell>
        </row>
        <row r="84">
          <cell r="B84" t="str">
            <v>Tajikistan</v>
          </cell>
          <cell r="C84">
            <v>7.47</v>
          </cell>
          <cell r="D84">
            <v>13.56</v>
          </cell>
          <cell r="E84">
            <v>55.11</v>
          </cell>
          <cell r="F84">
            <v>37.44</v>
          </cell>
          <cell r="G84">
            <v>75.62</v>
          </cell>
          <cell r="H84">
            <v>52.28</v>
          </cell>
        </row>
        <row r="85">
          <cell r="B85" t="str">
            <v>Swaziland</v>
          </cell>
          <cell r="C85">
            <v>7.37</v>
          </cell>
          <cell r="D85">
            <v>11.98</v>
          </cell>
          <cell r="E85">
            <v>61.56</v>
          </cell>
          <cell r="F85">
            <v>48.56</v>
          </cell>
          <cell r="G85">
            <v>83.1</v>
          </cell>
          <cell r="H85">
            <v>53.02</v>
          </cell>
        </row>
        <row r="86">
          <cell r="B86" t="str">
            <v>Peru</v>
          </cell>
          <cell r="C86">
            <v>7.24</v>
          </cell>
          <cell r="D86">
            <v>15.08</v>
          </cell>
          <cell r="E86">
            <v>47.99</v>
          </cell>
          <cell r="F86">
            <v>31.75</v>
          </cell>
          <cell r="G86">
            <v>74.86</v>
          </cell>
          <cell r="H86">
            <v>37.36</v>
          </cell>
        </row>
        <row r="87">
          <cell r="B87" t="str">
            <v>Eritrea</v>
          </cell>
          <cell r="C87">
            <v>7.22</v>
          </cell>
          <cell r="D87">
            <v>9.9</v>
          </cell>
          <cell r="E87">
            <v>72.88</v>
          </cell>
          <cell r="F87">
            <v>67.17</v>
          </cell>
          <cell r="G87">
            <v>87.68</v>
          </cell>
          <cell r="H87">
            <v>63.79</v>
          </cell>
        </row>
        <row r="88">
          <cell r="B88" t="str">
            <v>Central African Republic</v>
          </cell>
          <cell r="C88">
            <v>7.18</v>
          </cell>
          <cell r="D88">
            <v>9.91</v>
          </cell>
          <cell r="E88">
            <v>72.42</v>
          </cell>
          <cell r="F88">
            <v>63.34</v>
          </cell>
          <cell r="G88">
            <v>91.2</v>
          </cell>
          <cell r="H88">
            <v>62.72</v>
          </cell>
        </row>
        <row r="89">
          <cell r="B89" t="str">
            <v>Morocco</v>
          </cell>
          <cell r="C89">
            <v>7.17</v>
          </cell>
          <cell r="D89">
            <v>13.41</v>
          </cell>
          <cell r="E89">
            <v>53.49</v>
          </cell>
          <cell r="F89">
            <v>29.72</v>
          </cell>
          <cell r="G89">
            <v>77.12</v>
          </cell>
          <cell r="H89">
            <v>53.64</v>
          </cell>
        </row>
        <row r="90">
          <cell r="B90" t="str">
            <v>Greece</v>
          </cell>
          <cell r="C90">
            <v>7.09</v>
          </cell>
          <cell r="D90">
            <v>20.89</v>
          </cell>
          <cell r="E90">
            <v>33.94</v>
          </cell>
          <cell r="F90">
            <v>16.22</v>
          </cell>
          <cell r="G90">
            <v>53.29</v>
          </cell>
          <cell r="H90">
            <v>32.32</v>
          </cell>
        </row>
        <row r="91">
          <cell r="B91" t="str">
            <v>Djibouti</v>
          </cell>
          <cell r="C91">
            <v>7.05</v>
          </cell>
          <cell r="D91">
            <v>11.14</v>
          </cell>
          <cell r="E91">
            <v>63.29</v>
          </cell>
          <cell r="F91">
            <v>40.08</v>
          </cell>
          <cell r="G91">
            <v>83.56</v>
          </cell>
          <cell r="H91">
            <v>66.22</v>
          </cell>
        </row>
        <row r="92">
          <cell r="B92" t="str">
            <v>Georgia</v>
          </cell>
          <cell r="C92">
            <v>6.97</v>
          </cell>
          <cell r="D92">
            <v>15.11</v>
          </cell>
          <cell r="E92">
            <v>46.15</v>
          </cell>
          <cell r="F92">
            <v>25.37</v>
          </cell>
          <cell r="G92">
            <v>66.97</v>
          </cell>
          <cell r="H92">
            <v>46.12</v>
          </cell>
        </row>
        <row r="93">
          <cell r="B93" t="str">
            <v>Turkmenistan</v>
          </cell>
          <cell r="C93">
            <v>6.95</v>
          </cell>
          <cell r="D93">
            <v>13.77</v>
          </cell>
          <cell r="E93">
            <v>50.44</v>
          </cell>
          <cell r="F93">
            <v>21.64</v>
          </cell>
          <cell r="G93">
            <v>79.27</v>
          </cell>
          <cell r="H93">
            <v>50.43</v>
          </cell>
        </row>
        <row r="94">
          <cell r="B94" t="str">
            <v>Comoros</v>
          </cell>
          <cell r="C94">
            <v>6.93</v>
          </cell>
          <cell r="D94">
            <v>10.1</v>
          </cell>
          <cell r="E94">
            <v>68.599999999999994</v>
          </cell>
          <cell r="F94">
            <v>51.13</v>
          </cell>
          <cell r="G94">
            <v>85.92</v>
          </cell>
          <cell r="H94">
            <v>68.75</v>
          </cell>
        </row>
        <row r="95">
          <cell r="B95" t="str">
            <v>Armenia</v>
          </cell>
          <cell r="C95">
            <v>6.9</v>
          </cell>
          <cell r="D95">
            <v>14.67</v>
          </cell>
          <cell r="E95">
            <v>47.01</v>
          </cell>
          <cell r="F95">
            <v>26.27</v>
          </cell>
          <cell r="G95">
            <v>70.11</v>
          </cell>
          <cell r="H95">
            <v>44.64</v>
          </cell>
        </row>
        <row r="96">
          <cell r="B96" t="str">
            <v>Thailand</v>
          </cell>
          <cell r="C96">
            <v>6.86</v>
          </cell>
          <cell r="D96">
            <v>14.84</v>
          </cell>
          <cell r="E96">
            <v>46.25</v>
          </cell>
          <cell r="F96">
            <v>22.44</v>
          </cell>
          <cell r="G96">
            <v>76.23</v>
          </cell>
          <cell r="H96">
            <v>40.1</v>
          </cell>
        </row>
        <row r="97">
          <cell r="B97" t="str">
            <v>Colombia</v>
          </cell>
          <cell r="C97">
            <v>6.86</v>
          </cell>
          <cell r="D97">
            <v>14</v>
          </cell>
          <cell r="E97">
            <v>49.03</v>
          </cell>
          <cell r="F97">
            <v>30.81</v>
          </cell>
          <cell r="G97">
            <v>75.75</v>
          </cell>
          <cell r="H97">
            <v>40.520000000000003</v>
          </cell>
        </row>
        <row r="98">
          <cell r="B98" t="str">
            <v>Republic of Yemen</v>
          </cell>
          <cell r="C98">
            <v>6.83</v>
          </cell>
          <cell r="D98">
            <v>10.23</v>
          </cell>
          <cell r="E98">
            <v>66.760000000000005</v>
          </cell>
          <cell r="F98">
            <v>47.3</v>
          </cell>
          <cell r="G98">
            <v>87.27</v>
          </cell>
          <cell r="H98">
            <v>65.7</v>
          </cell>
        </row>
        <row r="99">
          <cell r="B99" t="str">
            <v>Azerbaijan</v>
          </cell>
          <cell r="C99">
            <v>6.8</v>
          </cell>
          <cell r="D99">
            <v>13.9</v>
          </cell>
          <cell r="E99">
            <v>48.94</v>
          </cell>
          <cell r="F99">
            <v>32.64</v>
          </cell>
          <cell r="G99">
            <v>68.010000000000005</v>
          </cell>
          <cell r="H99">
            <v>46.16</v>
          </cell>
        </row>
        <row r="100">
          <cell r="B100" t="str">
            <v>Equatorial Guinea</v>
          </cell>
          <cell r="C100">
            <v>6.72</v>
          </cell>
          <cell r="D100">
            <v>11.71</v>
          </cell>
          <cell r="E100">
            <v>57.36</v>
          </cell>
          <cell r="F100">
            <v>34.82</v>
          </cell>
          <cell r="G100">
            <v>87.01</v>
          </cell>
          <cell r="H100">
            <v>50.25</v>
          </cell>
        </row>
        <row r="101">
          <cell r="B101" t="str">
            <v>Trinidad and Tobago</v>
          </cell>
          <cell r="C101">
            <v>6.7</v>
          </cell>
          <cell r="D101">
            <v>15.97</v>
          </cell>
          <cell r="E101">
            <v>41.98</v>
          </cell>
          <cell r="F101">
            <v>20.100000000000001</v>
          </cell>
          <cell r="G101">
            <v>68.599999999999994</v>
          </cell>
          <cell r="H101">
            <v>37.22</v>
          </cell>
        </row>
        <row r="102">
          <cell r="B102" t="str">
            <v>Malaysia</v>
          </cell>
          <cell r="C102">
            <v>6.69</v>
          </cell>
          <cell r="D102">
            <v>15.59</v>
          </cell>
          <cell r="E102">
            <v>42.88</v>
          </cell>
          <cell r="F102">
            <v>20.12</v>
          </cell>
          <cell r="G102">
            <v>69.45</v>
          </cell>
          <cell r="H102">
            <v>39.06</v>
          </cell>
        </row>
        <row r="103">
          <cell r="B103" t="str">
            <v>Namibia</v>
          </cell>
          <cell r="C103">
            <v>6.63</v>
          </cell>
          <cell r="D103">
            <v>11.76</v>
          </cell>
          <cell r="E103">
            <v>56.41</v>
          </cell>
          <cell r="F103">
            <v>48.32</v>
          </cell>
          <cell r="G103">
            <v>75.209999999999994</v>
          </cell>
          <cell r="H103">
            <v>45.69</v>
          </cell>
        </row>
        <row r="104">
          <cell r="B104" t="str">
            <v>Mexico</v>
          </cell>
          <cell r="C104">
            <v>6.53</v>
          </cell>
          <cell r="D104">
            <v>14.75</v>
          </cell>
          <cell r="E104">
            <v>44.27</v>
          </cell>
          <cell r="F104">
            <v>24.52</v>
          </cell>
          <cell r="G104">
            <v>70.13</v>
          </cell>
          <cell r="H104">
            <v>38.17</v>
          </cell>
        </row>
        <row r="105">
          <cell r="B105" t="str">
            <v>Romania</v>
          </cell>
          <cell r="C105">
            <v>6.43</v>
          </cell>
          <cell r="D105">
            <v>15.68</v>
          </cell>
          <cell r="E105">
            <v>41.02</v>
          </cell>
          <cell r="F105">
            <v>23.38</v>
          </cell>
          <cell r="G105">
            <v>61.33</v>
          </cell>
          <cell r="H105">
            <v>38.35</v>
          </cell>
        </row>
        <row r="106">
          <cell r="B106" t="str">
            <v>China</v>
          </cell>
          <cell r="C106">
            <v>6.36</v>
          </cell>
          <cell r="D106">
            <v>12.89</v>
          </cell>
          <cell r="E106">
            <v>49.3</v>
          </cell>
          <cell r="F106">
            <v>31.44</v>
          </cell>
          <cell r="G106">
            <v>73.62</v>
          </cell>
          <cell r="H106">
            <v>42.85</v>
          </cell>
        </row>
        <row r="107">
          <cell r="B107" t="str">
            <v>Gabon</v>
          </cell>
          <cell r="C107">
            <v>6.3</v>
          </cell>
          <cell r="D107">
            <v>11.82</v>
          </cell>
          <cell r="E107">
            <v>53.34</v>
          </cell>
          <cell r="F107">
            <v>34.11</v>
          </cell>
          <cell r="G107">
            <v>83.2</v>
          </cell>
          <cell r="H107">
            <v>42.7</v>
          </cell>
        </row>
        <row r="108">
          <cell r="B108" t="str">
            <v>Bosnia and Herzegovina</v>
          </cell>
          <cell r="C108">
            <v>6.25</v>
          </cell>
          <cell r="D108">
            <v>13.89</v>
          </cell>
          <cell r="E108">
            <v>45</v>
          </cell>
          <cell r="F108">
            <v>19.66</v>
          </cell>
          <cell r="G108">
            <v>73.14</v>
          </cell>
          <cell r="H108">
            <v>42.19</v>
          </cell>
        </row>
        <row r="109">
          <cell r="B109" t="str">
            <v>Syria</v>
          </cell>
          <cell r="C109">
            <v>6.19</v>
          </cell>
          <cell r="D109">
            <v>11.35</v>
          </cell>
          <cell r="E109">
            <v>54.5</v>
          </cell>
          <cell r="F109">
            <v>28.82</v>
          </cell>
          <cell r="G109">
            <v>82.98</v>
          </cell>
          <cell r="H109">
            <v>51.71</v>
          </cell>
        </row>
        <row r="110">
          <cell r="B110" t="str">
            <v>Nepal</v>
          </cell>
          <cell r="C110">
            <v>6.15</v>
          </cell>
          <cell r="D110">
            <v>9.9700000000000006</v>
          </cell>
          <cell r="E110">
            <v>61.69</v>
          </cell>
          <cell r="F110">
            <v>50.72</v>
          </cell>
          <cell r="G110">
            <v>81.84</v>
          </cell>
          <cell r="H110">
            <v>52.52</v>
          </cell>
        </row>
        <row r="111">
          <cell r="B111" t="str">
            <v>Venezuela</v>
          </cell>
          <cell r="C111">
            <v>6.11</v>
          </cell>
          <cell r="D111">
            <v>13.42</v>
          </cell>
          <cell r="E111">
            <v>45.57</v>
          </cell>
          <cell r="F111">
            <v>23.82</v>
          </cell>
          <cell r="G111">
            <v>74.430000000000007</v>
          </cell>
          <cell r="H111">
            <v>38.46</v>
          </cell>
        </row>
        <row r="112">
          <cell r="B112" t="str">
            <v>Cuba</v>
          </cell>
          <cell r="C112">
            <v>5.99</v>
          </cell>
          <cell r="D112">
            <v>15.17</v>
          </cell>
          <cell r="E112">
            <v>39.49</v>
          </cell>
          <cell r="F112">
            <v>17.98</v>
          </cell>
          <cell r="G112">
            <v>69.73</v>
          </cell>
          <cell r="H112">
            <v>30.76</v>
          </cell>
        </row>
        <row r="113">
          <cell r="B113" t="str">
            <v>Belize</v>
          </cell>
          <cell r="C113">
            <v>5.93</v>
          </cell>
          <cell r="D113">
            <v>12.59</v>
          </cell>
          <cell r="E113">
            <v>47.14</v>
          </cell>
          <cell r="F113">
            <v>28.61</v>
          </cell>
          <cell r="G113">
            <v>69.040000000000006</v>
          </cell>
          <cell r="H113">
            <v>43.78</v>
          </cell>
        </row>
        <row r="114">
          <cell r="B114" t="str">
            <v>Macedonia</v>
          </cell>
          <cell r="C114">
            <v>5.86</v>
          </cell>
          <cell r="D114">
            <v>14.28</v>
          </cell>
          <cell r="E114">
            <v>41.03</v>
          </cell>
          <cell r="F114">
            <v>19.28</v>
          </cell>
          <cell r="G114">
            <v>64.739999999999995</v>
          </cell>
          <cell r="H114">
            <v>39.049999999999997</v>
          </cell>
        </row>
        <row r="115">
          <cell r="B115" t="str">
            <v>Lao PDR</v>
          </cell>
          <cell r="C115">
            <v>5.8</v>
          </cell>
          <cell r="D115">
            <v>9.6999999999999993</v>
          </cell>
          <cell r="E115">
            <v>59.78</v>
          </cell>
          <cell r="F115">
            <v>47.38</v>
          </cell>
          <cell r="G115">
            <v>84.77</v>
          </cell>
          <cell r="H115">
            <v>47.2</v>
          </cell>
        </row>
        <row r="116">
          <cell r="B116" t="str">
            <v>Iraq</v>
          </cell>
          <cell r="C116">
            <v>5.77</v>
          </cell>
          <cell r="D116">
            <v>9.18</v>
          </cell>
          <cell r="E116">
            <v>62.87</v>
          </cell>
          <cell r="F116">
            <v>39.33</v>
          </cell>
          <cell r="G116">
            <v>89.09</v>
          </cell>
          <cell r="H116">
            <v>60.2</v>
          </cell>
        </row>
        <row r="117">
          <cell r="B117" t="str">
            <v>Tunisia</v>
          </cell>
          <cell r="C117">
            <v>5.72</v>
          </cell>
          <cell r="D117">
            <v>12.43</v>
          </cell>
          <cell r="E117">
            <v>46.04</v>
          </cell>
          <cell r="F117">
            <v>22.86</v>
          </cell>
          <cell r="G117">
            <v>68.97</v>
          </cell>
          <cell r="H117">
            <v>46.3</v>
          </cell>
        </row>
        <row r="118">
          <cell r="B118" t="str">
            <v>South Africa</v>
          </cell>
          <cell r="C118">
            <v>5.71</v>
          </cell>
          <cell r="D118">
            <v>12.42</v>
          </cell>
          <cell r="E118">
            <v>46.02</v>
          </cell>
          <cell r="F118">
            <v>31.04</v>
          </cell>
          <cell r="G118">
            <v>67.72</v>
          </cell>
          <cell r="H118">
            <v>39.31</v>
          </cell>
        </row>
        <row r="119">
          <cell r="B119" t="str">
            <v>Botswana</v>
          </cell>
          <cell r="C119">
            <v>5.56</v>
          </cell>
          <cell r="D119">
            <v>11.52</v>
          </cell>
          <cell r="E119">
            <v>48.26</v>
          </cell>
          <cell r="F119">
            <v>30.25</v>
          </cell>
          <cell r="G119">
            <v>68.14</v>
          </cell>
          <cell r="H119">
            <v>46.4</v>
          </cell>
        </row>
        <row r="120">
          <cell r="B120" t="str">
            <v>Hungary</v>
          </cell>
          <cell r="C120">
            <v>5.49</v>
          </cell>
          <cell r="D120">
            <v>15.37</v>
          </cell>
          <cell r="E120">
            <v>35.729999999999997</v>
          </cell>
          <cell r="F120">
            <v>16.52</v>
          </cell>
          <cell r="G120">
            <v>54.58</v>
          </cell>
          <cell r="H120">
            <v>36.08</v>
          </cell>
        </row>
        <row r="121">
          <cell r="B121" t="str">
            <v>Serbia</v>
          </cell>
          <cell r="C121">
            <v>5.44</v>
          </cell>
          <cell r="D121">
            <v>13.1</v>
          </cell>
          <cell r="E121">
            <v>41.55</v>
          </cell>
          <cell r="F121">
            <v>19.87</v>
          </cell>
          <cell r="G121">
            <v>66.05</v>
          </cell>
          <cell r="H121">
            <v>38.74</v>
          </cell>
        </row>
        <row r="122">
          <cell r="B122" t="str">
            <v>Turkey</v>
          </cell>
          <cell r="C122">
            <v>5.38</v>
          </cell>
          <cell r="D122">
            <v>11.81</v>
          </cell>
          <cell r="E122">
            <v>45.57</v>
          </cell>
          <cell r="F122">
            <v>21.41</v>
          </cell>
          <cell r="G122">
            <v>68.14</v>
          </cell>
          <cell r="H122">
            <v>47.15</v>
          </cell>
        </row>
        <row r="123">
          <cell r="B123" t="str">
            <v>Bolivia</v>
          </cell>
          <cell r="C123">
            <v>5.16</v>
          </cell>
          <cell r="D123">
            <v>9.34</v>
          </cell>
          <cell r="E123">
            <v>55.23</v>
          </cell>
          <cell r="F123">
            <v>43.45</v>
          </cell>
          <cell r="G123">
            <v>80.64</v>
          </cell>
          <cell r="H123">
            <v>41.61</v>
          </cell>
        </row>
        <row r="124">
          <cell r="B124" t="str">
            <v>Jordan</v>
          </cell>
          <cell r="C124">
            <v>5.13</v>
          </cell>
          <cell r="D124">
            <v>11.5</v>
          </cell>
          <cell r="E124">
            <v>44.61</v>
          </cell>
          <cell r="F124">
            <v>24.18</v>
          </cell>
          <cell r="G124">
            <v>67.33</v>
          </cell>
          <cell r="H124">
            <v>42.33</v>
          </cell>
        </row>
        <row r="125">
          <cell r="B125" t="str">
            <v>Iran</v>
          </cell>
          <cell r="C125">
            <v>5.1100000000000003</v>
          </cell>
          <cell r="D125">
            <v>10.4</v>
          </cell>
          <cell r="E125">
            <v>49.07</v>
          </cell>
          <cell r="F125">
            <v>21.48</v>
          </cell>
          <cell r="G125">
            <v>80.010000000000005</v>
          </cell>
          <cell r="H125">
            <v>45.73</v>
          </cell>
        </row>
        <row r="126">
          <cell r="B126" t="str">
            <v>Lebanon</v>
          </cell>
          <cell r="C126">
            <v>5.01</v>
          </cell>
          <cell r="D126">
            <v>11.12</v>
          </cell>
          <cell r="E126">
            <v>45.03</v>
          </cell>
          <cell r="F126">
            <v>21.05</v>
          </cell>
          <cell r="G126">
            <v>70.28</v>
          </cell>
          <cell r="H126">
            <v>43.75</v>
          </cell>
        </row>
        <row r="127">
          <cell r="B127" t="str">
            <v>Moldova</v>
          </cell>
          <cell r="C127">
            <v>4.78</v>
          </cell>
          <cell r="D127">
            <v>10.24</v>
          </cell>
          <cell r="E127">
            <v>46.74</v>
          </cell>
          <cell r="F127">
            <v>25.61</v>
          </cell>
          <cell r="G127">
            <v>71.319999999999993</v>
          </cell>
          <cell r="H127">
            <v>43.29</v>
          </cell>
        </row>
        <row r="128">
          <cell r="B128" t="str">
            <v>Italy</v>
          </cell>
          <cell r="C128">
            <v>4.74</v>
          </cell>
          <cell r="D128">
            <v>14.14</v>
          </cell>
          <cell r="E128">
            <v>33.54</v>
          </cell>
          <cell r="F128">
            <v>16.07</v>
          </cell>
          <cell r="G128">
            <v>55.83</v>
          </cell>
          <cell r="H128">
            <v>28.7</v>
          </cell>
        </row>
        <row r="129">
          <cell r="B129" t="str">
            <v>The Bahamas</v>
          </cell>
          <cell r="C129">
            <v>4.5199999999999996</v>
          </cell>
          <cell r="D129">
            <v>11.08</v>
          </cell>
          <cell r="E129">
            <v>40.81</v>
          </cell>
          <cell r="F129">
            <v>15.89</v>
          </cell>
          <cell r="G129">
            <v>65.39</v>
          </cell>
          <cell r="H129">
            <v>41.15</v>
          </cell>
        </row>
        <row r="130">
          <cell r="B130" t="str">
            <v>Australia</v>
          </cell>
          <cell r="C130">
            <v>4.28</v>
          </cell>
          <cell r="D130">
            <v>14.72</v>
          </cell>
          <cell r="E130">
            <v>29.09</v>
          </cell>
          <cell r="F130">
            <v>14.52</v>
          </cell>
          <cell r="G130">
            <v>46.5</v>
          </cell>
          <cell r="H130">
            <v>26.26</v>
          </cell>
        </row>
        <row r="131">
          <cell r="B131" t="str">
            <v>New Zealand</v>
          </cell>
          <cell r="C131">
            <v>4.28</v>
          </cell>
          <cell r="D131">
            <v>15.73</v>
          </cell>
          <cell r="E131">
            <v>27.19</v>
          </cell>
          <cell r="F131">
            <v>16.149999999999999</v>
          </cell>
          <cell r="G131">
            <v>40.54</v>
          </cell>
          <cell r="H131">
            <v>24.89</v>
          </cell>
        </row>
        <row r="132">
          <cell r="B132" t="str">
            <v>Brazil</v>
          </cell>
          <cell r="C132">
            <v>4.26</v>
          </cell>
          <cell r="D132">
            <v>9.6999999999999993</v>
          </cell>
          <cell r="E132">
            <v>43.87</v>
          </cell>
          <cell r="F132">
            <v>26.08</v>
          </cell>
          <cell r="G132">
            <v>67.81</v>
          </cell>
          <cell r="H132">
            <v>37.729999999999997</v>
          </cell>
        </row>
        <row r="133">
          <cell r="B133" t="str">
            <v>Ireland</v>
          </cell>
          <cell r="C133">
            <v>4.1500000000000004</v>
          </cell>
          <cell r="D133">
            <v>14.09</v>
          </cell>
          <cell r="E133">
            <v>29.46</v>
          </cell>
          <cell r="F133">
            <v>14.67</v>
          </cell>
          <cell r="G133">
            <v>40.81</v>
          </cell>
          <cell r="H133">
            <v>32.9</v>
          </cell>
        </row>
        <row r="134">
          <cell r="B134" t="str">
            <v>Czech Republic</v>
          </cell>
          <cell r="C134">
            <v>4.1500000000000004</v>
          </cell>
          <cell r="D134">
            <v>11</v>
          </cell>
          <cell r="E134">
            <v>37.75</v>
          </cell>
          <cell r="F134">
            <v>14.37</v>
          </cell>
          <cell r="G134">
            <v>66.67</v>
          </cell>
          <cell r="H134">
            <v>32.22</v>
          </cell>
        </row>
        <row r="135">
          <cell r="B135" t="str">
            <v>Korea</v>
          </cell>
          <cell r="C135">
            <v>4.1399999999999997</v>
          </cell>
          <cell r="D135">
            <v>12.34</v>
          </cell>
          <cell r="E135">
            <v>33.549999999999997</v>
          </cell>
          <cell r="F135">
            <v>14.67</v>
          </cell>
          <cell r="G135">
            <v>50.82</v>
          </cell>
          <cell r="H135">
            <v>35.17</v>
          </cell>
        </row>
        <row r="136">
          <cell r="B136" t="str">
            <v>Paraguay</v>
          </cell>
          <cell r="C136">
            <v>4.12</v>
          </cell>
          <cell r="D136">
            <v>7.68</v>
          </cell>
          <cell r="E136">
            <v>53.63</v>
          </cell>
          <cell r="F136">
            <v>34.369999999999997</v>
          </cell>
          <cell r="G136">
            <v>81.99</v>
          </cell>
          <cell r="H136">
            <v>44.51</v>
          </cell>
        </row>
        <row r="137">
          <cell r="B137" t="str">
            <v>United Arab Emirates</v>
          </cell>
          <cell r="C137">
            <v>4.09</v>
          </cell>
          <cell r="D137">
            <v>10.48</v>
          </cell>
          <cell r="E137">
            <v>38.99</v>
          </cell>
          <cell r="F137">
            <v>10.85</v>
          </cell>
          <cell r="G137">
            <v>58.78</v>
          </cell>
          <cell r="H137">
            <v>47.35</v>
          </cell>
        </row>
        <row r="138">
          <cell r="B138" t="str">
            <v>Bulgaria</v>
          </cell>
          <cell r="C138">
            <v>4.08</v>
          </cell>
          <cell r="D138">
            <v>11.08</v>
          </cell>
          <cell r="E138">
            <v>36.78</v>
          </cell>
          <cell r="F138">
            <v>17.3</v>
          </cell>
          <cell r="G138">
            <v>57.92</v>
          </cell>
          <cell r="H138">
            <v>35.119999999999997</v>
          </cell>
        </row>
        <row r="139">
          <cell r="B139" t="str">
            <v>Kazakhstan</v>
          </cell>
          <cell r="C139">
            <v>4.04</v>
          </cell>
          <cell r="D139">
            <v>9.7100000000000009</v>
          </cell>
          <cell r="E139">
            <v>41.55</v>
          </cell>
          <cell r="F139">
            <v>20.350000000000001</v>
          </cell>
          <cell r="G139">
            <v>60.96</v>
          </cell>
          <cell r="H139">
            <v>43.35</v>
          </cell>
        </row>
        <row r="140">
          <cell r="B140" t="str">
            <v>Uruguay</v>
          </cell>
          <cell r="C140">
            <v>3.94</v>
          </cell>
          <cell r="D140">
            <v>10.84</v>
          </cell>
          <cell r="E140">
            <v>36.35</v>
          </cell>
          <cell r="F140">
            <v>21.19</v>
          </cell>
          <cell r="G140">
            <v>50.74</v>
          </cell>
          <cell r="H140">
            <v>37.130000000000003</v>
          </cell>
        </row>
        <row r="141">
          <cell r="B141" t="str">
            <v>Argentina</v>
          </cell>
          <cell r="C141">
            <v>3.77</v>
          </cell>
          <cell r="D141">
            <v>9.7100000000000009</v>
          </cell>
          <cell r="E141">
            <v>38.799999999999997</v>
          </cell>
          <cell r="F141">
            <v>23.22</v>
          </cell>
          <cell r="G141">
            <v>60.34</v>
          </cell>
          <cell r="H141">
            <v>32.85</v>
          </cell>
        </row>
        <row r="142">
          <cell r="B142" t="str">
            <v>São Tomé and Príncipe</v>
          </cell>
          <cell r="C142">
            <v>3.73</v>
          </cell>
          <cell r="D142">
            <v>6.28</v>
          </cell>
          <cell r="E142">
            <v>59.45</v>
          </cell>
          <cell r="F142">
            <v>45.58</v>
          </cell>
          <cell r="G142">
            <v>80.260000000000005</v>
          </cell>
          <cell r="H142">
            <v>52.52</v>
          </cell>
        </row>
        <row r="143">
          <cell r="B143" t="str">
            <v>Slovenia</v>
          </cell>
          <cell r="C143">
            <v>3.72</v>
          </cell>
          <cell r="D143">
            <v>11.75</v>
          </cell>
          <cell r="E143">
            <v>31.65</v>
          </cell>
          <cell r="F143">
            <v>14.18</v>
          </cell>
          <cell r="G143">
            <v>49.12</v>
          </cell>
          <cell r="H143">
            <v>31.65</v>
          </cell>
        </row>
        <row r="144">
          <cell r="B144" t="str">
            <v>United States</v>
          </cell>
          <cell r="C144">
            <v>3.72</v>
          </cell>
          <cell r="D144">
            <v>12</v>
          </cell>
          <cell r="E144">
            <v>30.98</v>
          </cell>
          <cell r="F144">
            <v>16.8</v>
          </cell>
          <cell r="G144">
            <v>48.65</v>
          </cell>
          <cell r="H144">
            <v>27.49</v>
          </cell>
        </row>
        <row r="145">
          <cell r="B145" t="str">
            <v>Croatia</v>
          </cell>
          <cell r="C145">
            <v>3.71</v>
          </cell>
          <cell r="D145">
            <v>11.17</v>
          </cell>
          <cell r="E145">
            <v>33.22</v>
          </cell>
          <cell r="F145">
            <v>16.63</v>
          </cell>
          <cell r="G145">
            <v>50.69</v>
          </cell>
          <cell r="H145">
            <v>32.35</v>
          </cell>
        </row>
        <row r="146">
          <cell r="B146" t="str">
            <v>Kuwait</v>
          </cell>
          <cell r="C146">
            <v>3.71</v>
          </cell>
          <cell r="D146">
            <v>8.9600000000000009</v>
          </cell>
          <cell r="E146">
            <v>41.35</v>
          </cell>
          <cell r="F146">
            <v>12.68</v>
          </cell>
          <cell r="G146">
            <v>65.33</v>
          </cell>
          <cell r="H146">
            <v>46.04</v>
          </cell>
        </row>
        <row r="147">
          <cell r="B147" t="str">
            <v>Libya</v>
          </cell>
          <cell r="C147">
            <v>3.67</v>
          </cell>
          <cell r="D147">
            <v>7.53</v>
          </cell>
          <cell r="E147">
            <v>48.74</v>
          </cell>
          <cell r="F147">
            <v>24.12</v>
          </cell>
          <cell r="G147">
            <v>73.53</v>
          </cell>
          <cell r="H147">
            <v>48.57</v>
          </cell>
        </row>
        <row r="148">
          <cell r="B148" t="str">
            <v>Portugal</v>
          </cell>
          <cell r="C148">
            <v>3.62</v>
          </cell>
          <cell r="D148">
            <v>11.02</v>
          </cell>
          <cell r="E148">
            <v>32.85</v>
          </cell>
          <cell r="F148">
            <v>17.34</v>
          </cell>
          <cell r="G148">
            <v>49.78</v>
          </cell>
          <cell r="H148">
            <v>31.43</v>
          </cell>
        </row>
        <row r="149">
          <cell r="B149" t="str">
            <v>United Kingdom</v>
          </cell>
          <cell r="C149">
            <v>3.61</v>
          </cell>
          <cell r="D149">
            <v>11.61</v>
          </cell>
          <cell r="E149">
            <v>31.11</v>
          </cell>
          <cell r="F149">
            <v>15.51</v>
          </cell>
          <cell r="G149">
            <v>47.55</v>
          </cell>
          <cell r="H149">
            <v>30.25</v>
          </cell>
        </row>
        <row r="150">
          <cell r="B150" t="str">
            <v>Russia</v>
          </cell>
          <cell r="C150">
            <v>3.56</v>
          </cell>
          <cell r="D150">
            <v>9.07</v>
          </cell>
          <cell r="E150">
            <v>39.270000000000003</v>
          </cell>
          <cell r="F150">
            <v>19.88</v>
          </cell>
          <cell r="G150">
            <v>59.48</v>
          </cell>
          <cell r="H150">
            <v>38.450000000000003</v>
          </cell>
        </row>
        <row r="151">
          <cell r="B151" t="str">
            <v>Belgium</v>
          </cell>
          <cell r="C151">
            <v>3.51</v>
          </cell>
          <cell r="D151">
            <v>11.82</v>
          </cell>
          <cell r="E151">
            <v>29.66</v>
          </cell>
          <cell r="F151">
            <v>15.03</v>
          </cell>
          <cell r="G151">
            <v>42.05</v>
          </cell>
          <cell r="H151">
            <v>31.92</v>
          </cell>
        </row>
        <row r="152">
          <cell r="B152" t="str">
            <v>Cyprus</v>
          </cell>
          <cell r="C152">
            <v>3.46</v>
          </cell>
          <cell r="D152">
            <v>10.62</v>
          </cell>
          <cell r="E152">
            <v>32.630000000000003</v>
          </cell>
          <cell r="F152">
            <v>15.1</v>
          </cell>
          <cell r="G152">
            <v>50.09</v>
          </cell>
          <cell r="H152">
            <v>32.69</v>
          </cell>
        </row>
        <row r="153">
          <cell r="B153" t="str">
            <v>Mongolia</v>
          </cell>
          <cell r="C153">
            <v>3.43</v>
          </cell>
          <cell r="D153">
            <v>6.99</v>
          </cell>
          <cell r="E153">
            <v>49.13</v>
          </cell>
          <cell r="F153">
            <v>35.15</v>
          </cell>
          <cell r="G153">
            <v>67.53</v>
          </cell>
          <cell r="H153">
            <v>44.7</v>
          </cell>
        </row>
        <row r="154">
          <cell r="B154" t="str">
            <v>Poland</v>
          </cell>
          <cell r="C154">
            <v>3.42</v>
          </cell>
          <cell r="D154">
            <v>9.6</v>
          </cell>
          <cell r="E154">
            <v>35.619999999999997</v>
          </cell>
          <cell r="F154">
            <v>17.27</v>
          </cell>
          <cell r="G154">
            <v>56.89</v>
          </cell>
          <cell r="H154">
            <v>32.72</v>
          </cell>
        </row>
        <row r="155">
          <cell r="B155" t="str">
            <v>Austria</v>
          </cell>
          <cell r="C155">
            <v>3.41</v>
          </cell>
          <cell r="D155">
            <v>13.4</v>
          </cell>
          <cell r="E155">
            <v>25.48</v>
          </cell>
          <cell r="F155">
            <v>13.85</v>
          </cell>
          <cell r="G155">
            <v>37.520000000000003</v>
          </cell>
          <cell r="H155">
            <v>25.06</v>
          </cell>
        </row>
        <row r="156">
          <cell r="B156" t="str">
            <v>Slovak Republic</v>
          </cell>
          <cell r="C156">
            <v>3.38</v>
          </cell>
          <cell r="D156">
            <v>10.18</v>
          </cell>
          <cell r="E156">
            <v>33.22</v>
          </cell>
          <cell r="F156">
            <v>14.43</v>
          </cell>
          <cell r="G156">
            <v>54.8</v>
          </cell>
          <cell r="H156">
            <v>30.43</v>
          </cell>
        </row>
        <row r="157">
          <cell r="B157" t="str">
            <v>Spain</v>
          </cell>
          <cell r="C157">
            <v>3.29</v>
          </cell>
          <cell r="D157">
            <v>10.65</v>
          </cell>
          <cell r="E157">
            <v>30.87</v>
          </cell>
          <cell r="F157">
            <v>15.06</v>
          </cell>
          <cell r="G157">
            <v>49.65</v>
          </cell>
          <cell r="H157">
            <v>27.91</v>
          </cell>
        </row>
        <row r="158">
          <cell r="B158" t="str">
            <v>Latvia</v>
          </cell>
          <cell r="C158">
            <v>3.09</v>
          </cell>
          <cell r="D158">
            <v>8.66</v>
          </cell>
          <cell r="E158">
            <v>35.630000000000003</v>
          </cell>
          <cell r="F158">
            <v>21.39</v>
          </cell>
          <cell r="G158">
            <v>55.32</v>
          </cell>
          <cell r="H158">
            <v>30.17</v>
          </cell>
        </row>
        <row r="159">
          <cell r="B159" t="str">
            <v>Ukraine</v>
          </cell>
          <cell r="C159">
            <v>3.02</v>
          </cell>
          <cell r="D159">
            <v>7.2</v>
          </cell>
          <cell r="E159">
            <v>41.91</v>
          </cell>
          <cell r="F159">
            <v>21.49</v>
          </cell>
          <cell r="G159">
            <v>62.05</v>
          </cell>
          <cell r="H159">
            <v>42.2</v>
          </cell>
        </row>
        <row r="160">
          <cell r="B160" t="str">
            <v>Belarus</v>
          </cell>
          <cell r="C160">
            <v>2.98</v>
          </cell>
          <cell r="D160">
            <v>8.0299999999999994</v>
          </cell>
          <cell r="E160">
            <v>37.15</v>
          </cell>
          <cell r="F160">
            <v>17.190000000000001</v>
          </cell>
          <cell r="G160">
            <v>58.07</v>
          </cell>
          <cell r="H160">
            <v>36.19</v>
          </cell>
        </row>
        <row r="161">
          <cell r="B161" t="str">
            <v>Germany</v>
          </cell>
          <cell r="C161">
            <v>2.96</v>
          </cell>
          <cell r="D161">
            <v>11.14</v>
          </cell>
          <cell r="E161">
            <v>26.55</v>
          </cell>
          <cell r="F161">
            <v>14.78</v>
          </cell>
          <cell r="G161">
            <v>39.200000000000003</v>
          </cell>
          <cell r="H161">
            <v>25.67</v>
          </cell>
        </row>
        <row r="162">
          <cell r="B162" t="str">
            <v>Lithuania</v>
          </cell>
          <cell r="C162">
            <v>2.89</v>
          </cell>
          <cell r="D162">
            <v>8.39</v>
          </cell>
          <cell r="E162">
            <v>34.43</v>
          </cell>
          <cell r="F162">
            <v>19.579999999999998</v>
          </cell>
          <cell r="G162">
            <v>49.53</v>
          </cell>
          <cell r="H162">
            <v>34.19</v>
          </cell>
        </row>
        <row r="163">
          <cell r="B163" t="str">
            <v>Denmark</v>
          </cell>
          <cell r="C163">
            <v>2.86</v>
          </cell>
          <cell r="D163">
            <v>10.53</v>
          </cell>
          <cell r="E163">
            <v>27.16</v>
          </cell>
          <cell r="F163">
            <v>14.56</v>
          </cell>
          <cell r="G163">
            <v>39.82</v>
          </cell>
          <cell r="H163">
            <v>27.11</v>
          </cell>
        </row>
        <row r="164">
          <cell r="B164" t="str">
            <v>Singapore</v>
          </cell>
          <cell r="C164">
            <v>2.85</v>
          </cell>
          <cell r="D164">
            <v>9.2100000000000009</v>
          </cell>
          <cell r="E164">
            <v>30.97</v>
          </cell>
          <cell r="F164">
            <v>14.6</v>
          </cell>
          <cell r="G164">
            <v>47.37</v>
          </cell>
          <cell r="H164">
            <v>30.94</v>
          </cell>
        </row>
        <row r="165">
          <cell r="B165" t="str">
            <v>Oman</v>
          </cell>
          <cell r="C165">
            <v>2.8</v>
          </cell>
          <cell r="D165">
            <v>6.41</v>
          </cell>
          <cell r="E165">
            <v>43.6</v>
          </cell>
          <cell r="F165">
            <v>21.08</v>
          </cell>
          <cell r="G165">
            <v>60.82</v>
          </cell>
          <cell r="H165">
            <v>48.91</v>
          </cell>
        </row>
        <row r="166">
          <cell r="B166" t="str">
            <v>France</v>
          </cell>
          <cell r="C166">
            <v>2.76</v>
          </cell>
          <cell r="D166">
            <v>9.64</v>
          </cell>
          <cell r="E166">
            <v>28.6</v>
          </cell>
          <cell r="F166">
            <v>15.45</v>
          </cell>
          <cell r="G166">
            <v>42.23</v>
          </cell>
          <cell r="H166">
            <v>28.11</v>
          </cell>
        </row>
        <row r="167">
          <cell r="B167" t="str">
            <v>Luxembourg</v>
          </cell>
          <cell r="C167">
            <v>2.7</v>
          </cell>
          <cell r="D167">
            <v>10.09</v>
          </cell>
          <cell r="E167">
            <v>26.78</v>
          </cell>
          <cell r="F167">
            <v>11.92</v>
          </cell>
          <cell r="G167">
            <v>39.99</v>
          </cell>
          <cell r="H167">
            <v>28.43</v>
          </cell>
        </row>
        <row r="168">
          <cell r="B168" t="str">
            <v>Seychelles</v>
          </cell>
          <cell r="C168">
            <v>2.68</v>
          </cell>
          <cell r="D168">
            <v>6.09</v>
          </cell>
          <cell r="E168">
            <v>43.97</v>
          </cell>
          <cell r="F168">
            <v>21.16</v>
          </cell>
          <cell r="G168">
            <v>71.650000000000006</v>
          </cell>
          <cell r="H168">
            <v>39.1</v>
          </cell>
        </row>
        <row r="169">
          <cell r="B169" t="str">
            <v>Israel</v>
          </cell>
          <cell r="C169">
            <v>2.6</v>
          </cell>
          <cell r="D169">
            <v>7.13</v>
          </cell>
          <cell r="E169">
            <v>36.44</v>
          </cell>
          <cell r="F169">
            <v>18.399999999999999</v>
          </cell>
          <cell r="G169">
            <v>56.2</v>
          </cell>
          <cell r="H169">
            <v>34.729999999999997</v>
          </cell>
        </row>
        <row r="170">
          <cell r="B170" t="str">
            <v>Canada</v>
          </cell>
          <cell r="C170">
            <v>2.57</v>
          </cell>
          <cell r="D170">
            <v>9.08</v>
          </cell>
          <cell r="E170">
            <v>28.32</v>
          </cell>
          <cell r="F170">
            <v>14.04</v>
          </cell>
          <cell r="G170">
            <v>44.58</v>
          </cell>
          <cell r="H170">
            <v>26.35</v>
          </cell>
        </row>
        <row r="171">
          <cell r="B171" t="str">
            <v>Switzerland</v>
          </cell>
          <cell r="C171">
            <v>2.5499999999999998</v>
          </cell>
          <cell r="D171">
            <v>9.9600000000000009</v>
          </cell>
          <cell r="E171">
            <v>25.57</v>
          </cell>
          <cell r="F171">
            <v>14.27</v>
          </cell>
          <cell r="G171">
            <v>36.89</v>
          </cell>
          <cell r="H171">
            <v>25.56</v>
          </cell>
        </row>
        <row r="172">
          <cell r="B172" t="str">
            <v>Barbados</v>
          </cell>
          <cell r="C172">
            <v>2.44</v>
          </cell>
          <cell r="D172">
            <v>6.87</v>
          </cell>
          <cell r="E172">
            <v>35.54</v>
          </cell>
          <cell r="F172">
            <v>15.76</v>
          </cell>
          <cell r="G172">
            <v>50.34</v>
          </cell>
          <cell r="H172">
            <v>40.520000000000003</v>
          </cell>
        </row>
        <row r="173">
          <cell r="B173" t="str">
            <v>Egypt</v>
          </cell>
          <cell r="C173">
            <v>2.38</v>
          </cell>
          <cell r="D173">
            <v>4.79</v>
          </cell>
          <cell r="E173">
            <v>49.62</v>
          </cell>
          <cell r="F173">
            <v>23.2</v>
          </cell>
          <cell r="G173">
            <v>76.62</v>
          </cell>
          <cell r="H173">
            <v>49.04</v>
          </cell>
        </row>
        <row r="174">
          <cell r="B174" t="str">
            <v>Grenada</v>
          </cell>
          <cell r="C174">
            <v>2.29</v>
          </cell>
          <cell r="D174">
            <v>4.9000000000000004</v>
          </cell>
          <cell r="E174">
            <v>46.71</v>
          </cell>
          <cell r="F174">
            <v>26.14</v>
          </cell>
          <cell r="G174">
            <v>68.7</v>
          </cell>
          <cell r="H174">
            <v>45.29</v>
          </cell>
        </row>
        <row r="175">
          <cell r="B175" t="str">
            <v>Norway</v>
          </cell>
          <cell r="C175">
            <v>2.2799999999999998</v>
          </cell>
          <cell r="D175">
            <v>8.75</v>
          </cell>
          <cell r="E175">
            <v>26.09</v>
          </cell>
          <cell r="F175">
            <v>13.98</v>
          </cell>
          <cell r="G175">
            <v>38.520000000000003</v>
          </cell>
          <cell r="H175">
            <v>25.77</v>
          </cell>
        </row>
        <row r="176">
          <cell r="B176" t="str">
            <v>Estonia</v>
          </cell>
          <cell r="C176">
            <v>2.25</v>
          </cell>
          <cell r="D176">
            <v>6.8</v>
          </cell>
          <cell r="E176">
            <v>33.15</v>
          </cell>
          <cell r="F176">
            <v>17.899999999999999</v>
          </cell>
          <cell r="G176">
            <v>51.09</v>
          </cell>
          <cell r="H176">
            <v>30.47</v>
          </cell>
        </row>
        <row r="177">
          <cell r="B177" t="str">
            <v>Finland</v>
          </cell>
          <cell r="C177">
            <v>2.06</v>
          </cell>
          <cell r="D177">
            <v>8.14</v>
          </cell>
          <cell r="E177">
            <v>25.27</v>
          </cell>
          <cell r="F177">
            <v>14.67</v>
          </cell>
          <cell r="G177">
            <v>36.549999999999997</v>
          </cell>
          <cell r="H177">
            <v>24.59</v>
          </cell>
        </row>
        <row r="178">
          <cell r="B178" t="str">
            <v>Sweden</v>
          </cell>
          <cell r="C178">
            <v>2</v>
          </cell>
          <cell r="D178">
            <v>8.14</v>
          </cell>
          <cell r="E178">
            <v>24.57</v>
          </cell>
          <cell r="F178">
            <v>14.34</v>
          </cell>
          <cell r="G178">
            <v>35.46</v>
          </cell>
          <cell r="H178">
            <v>23.91</v>
          </cell>
        </row>
        <row r="179">
          <cell r="B179" t="str">
            <v>Kiribati</v>
          </cell>
          <cell r="C179">
            <v>1.88</v>
          </cell>
          <cell r="D179">
            <v>3.31</v>
          </cell>
          <cell r="E179">
            <v>56.87</v>
          </cell>
          <cell r="F179">
            <v>41.52</v>
          </cell>
          <cell r="G179">
            <v>83.54</v>
          </cell>
          <cell r="H179">
            <v>45.56</v>
          </cell>
        </row>
        <row r="180">
          <cell r="B180" t="str">
            <v>Bahrain</v>
          </cell>
          <cell r="C180">
            <v>1.66</v>
          </cell>
          <cell r="D180">
            <v>4.03</v>
          </cell>
          <cell r="E180">
            <v>41.27</v>
          </cell>
          <cell r="F180">
            <v>15.74</v>
          </cell>
          <cell r="G180">
            <v>61.07</v>
          </cell>
          <cell r="H180">
            <v>47.01</v>
          </cell>
        </row>
        <row r="181">
          <cell r="B181" t="str">
            <v>Iceland</v>
          </cell>
          <cell r="C181">
            <v>1.56</v>
          </cell>
          <cell r="D181">
            <v>6.22</v>
          </cell>
          <cell r="E181">
            <v>25.01</v>
          </cell>
          <cell r="F181">
            <v>14.06</v>
          </cell>
          <cell r="G181">
            <v>37.04</v>
          </cell>
          <cell r="H181">
            <v>23.94</v>
          </cell>
        </row>
        <row r="182">
          <cell r="B182" t="str">
            <v>Saudi Arabia</v>
          </cell>
          <cell r="C182">
            <v>1.26</v>
          </cell>
          <cell r="D182">
            <v>2.91</v>
          </cell>
          <cell r="E182">
            <v>43.3</v>
          </cell>
          <cell r="F182">
            <v>18.260000000000002</v>
          </cell>
          <cell r="G182">
            <v>67.84</v>
          </cell>
          <cell r="H182">
            <v>43.8</v>
          </cell>
        </row>
        <row r="183">
          <cell r="B183" t="str">
            <v>Malta</v>
          </cell>
          <cell r="C183">
            <v>0.72</v>
          </cell>
          <cell r="D183">
            <v>2.15</v>
          </cell>
          <cell r="E183">
            <v>33.340000000000003</v>
          </cell>
          <cell r="F183">
            <v>15.21</v>
          </cell>
          <cell r="G183">
            <v>50.13</v>
          </cell>
          <cell r="H183">
            <v>34.67</v>
          </cell>
        </row>
        <row r="184">
          <cell r="B184" t="str">
            <v>Qatar</v>
          </cell>
          <cell r="C184">
            <v>0.02</v>
          </cell>
          <cell r="D184">
            <v>0.05</v>
          </cell>
          <cell r="E184">
            <v>33.18</v>
          </cell>
          <cell r="F184">
            <v>9.4</v>
          </cell>
          <cell r="G184">
            <v>52.12</v>
          </cell>
          <cell r="H184">
            <v>38.03</v>
          </cell>
        </row>
      </sheetData>
      <sheetData sheetId="13"/>
      <sheetData sheetId="14"/>
      <sheetData sheetId="15"/>
      <sheetData sheetId="16">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165.96766980748768</v>
          </cell>
          <cell r="Y2">
            <v>187.78846384481434</v>
          </cell>
          <cell r="Z2">
            <v>209.80428118406613</v>
          </cell>
          <cell r="AA2">
            <v>232.34358048871999</v>
          </cell>
          <cell r="AB2">
            <v>255.66932761041224</v>
          </cell>
          <cell r="AC2">
            <v>279.98074259589191</v>
          </cell>
          <cell r="AD2">
            <v>305.3055522158038</v>
          </cell>
          <cell r="AE2">
            <v>331.58460581483382</v>
          </cell>
          <cell r="AF2">
            <v>358.51659721550988</v>
          </cell>
          <cell r="AG2">
            <v>385.88613418221144</v>
          </cell>
          <cell r="AH2">
            <v>413.58133850716291</v>
          </cell>
          <cell r="AI2">
            <v>441.53178064076661</v>
          </cell>
          <cell r="AJ2">
            <v>469.71128764835311</v>
          </cell>
          <cell r="AK2">
            <v>498.0999987888452</v>
          </cell>
          <cell r="AL2">
            <v>526.64233044468222</v>
          </cell>
          <cell r="AM2">
            <v>555.25630901041507</v>
          </cell>
          <cell r="AN2">
            <v>0.272586264613425</v>
          </cell>
          <cell r="AO2">
            <v>73.948481792038308</v>
          </cell>
        </row>
        <row r="3">
          <cell r="A3" t="str">
            <v>Albania</v>
          </cell>
          <cell r="B3">
            <v>316.28456032201336</v>
          </cell>
          <cell r="C3">
            <v>318.16464533729027</v>
          </cell>
          <cell r="D3">
            <v>319.81551474934702</v>
          </cell>
          <cell r="E3">
            <v>320.92715650159056</v>
          </cell>
          <cell r="F3">
            <v>321.18218338993438</v>
          </cell>
          <cell r="G3">
            <v>320.2798166452759</v>
          </cell>
          <cell r="H3">
            <v>317.99784566461318</v>
          </cell>
          <cell r="I3">
            <v>314.15230167849148</v>
          </cell>
          <cell r="J3">
            <v>308.80177746081</v>
          </cell>
          <cell r="K3">
            <v>302.25849276868291</v>
          </cell>
          <cell r="L3">
            <v>295.09426958461631</v>
          </cell>
          <cell r="M3">
            <v>288.53403496342946</v>
          </cell>
          <cell r="N3">
            <v>284.15989326409544</v>
          </cell>
          <cell r="O3">
            <v>283.05045849595297</v>
          </cell>
          <cell r="P3">
            <v>285.65309573569982</v>
          </cell>
          <cell r="Q3">
            <v>292.0072154750743</v>
          </cell>
          <cell r="R3">
            <v>301.94596724845769</v>
          </cell>
          <cell r="S3">
            <v>315.26856843548052</v>
          </cell>
          <cell r="T3">
            <v>331.90355674328862</v>
          </cell>
          <cell r="U3">
            <v>351.45438419467303</v>
          </cell>
          <cell r="V3">
            <v>373.3921772449919</v>
          </cell>
          <cell r="W3">
            <v>397.1820885076566</v>
          </cell>
          <cell r="X3">
            <v>422.32003882362864</v>
          </cell>
          <cell r="Y3">
            <v>448.39374814879307</v>
          </cell>
          <cell r="Z3">
            <v>475.00330605079847</v>
          </cell>
          <cell r="AA3">
            <v>501.74497461580557</v>
          </cell>
          <cell r="AB3">
            <v>528.20088286946702</v>
          </cell>
          <cell r="AC3">
            <v>553.94436009127742</v>
          </cell>
          <cell r="AD3">
            <v>578.54739673203665</v>
          </cell>
          <cell r="AE3">
            <v>601.63476964163181</v>
          </cell>
          <cell r="AF3">
            <v>623.05946170262951</v>
          </cell>
          <cell r="AG3">
            <v>642.87115810118007</v>
          </cell>
          <cell r="AH3">
            <v>661.31944940640744</v>
          </cell>
          <cell r="AI3">
            <v>678.78432460642387</v>
          </cell>
          <cell r="AJ3">
            <v>695.62448819527731</v>
          </cell>
          <cell r="AK3">
            <v>712.11477142095157</v>
          </cell>
          <cell r="AL3">
            <v>728.44533064947768</v>
          </cell>
          <cell r="AM3">
            <v>744.72853453267703</v>
          </cell>
          <cell r="AN3">
            <v>0.29621152220381669</v>
          </cell>
          <cell r="AO3">
            <v>114.18241515648275</v>
          </cell>
        </row>
        <row r="4">
          <cell r="A4" t="str">
            <v>Algeria</v>
          </cell>
          <cell r="B4">
            <v>2747.7893515586311</v>
          </cell>
          <cell r="C4">
            <v>2842.2384351797486</v>
          </cell>
          <cell r="D4">
            <v>2935.5517052852797</v>
          </cell>
          <cell r="E4">
            <v>3025.3033040078403</v>
          </cell>
          <cell r="F4">
            <v>3108.5806664271936</v>
          </cell>
          <cell r="G4">
            <v>3182.6459145830236</v>
          </cell>
          <cell r="H4">
            <v>3245.8070438507411</v>
          </cell>
          <cell r="I4">
            <v>3298.4766404599268</v>
          </cell>
          <cell r="J4">
            <v>3342.4724102016544</v>
          </cell>
          <cell r="K4">
            <v>3380.2534424623982</v>
          </cell>
          <cell r="L4">
            <v>3413.8413525266151</v>
          </cell>
          <cell r="M4">
            <v>3446.0258612541384</v>
          </cell>
          <cell r="N4">
            <v>3480.4616559795345</v>
          </cell>
          <cell r="O4">
            <v>3520.9265054248281</v>
          </cell>
          <cell r="P4">
            <v>3571.5302317522483</v>
          </cell>
          <cell r="Q4">
            <v>3635.5713220697771</v>
          </cell>
          <cell r="R4">
            <v>3714.7213011678732</v>
          </cell>
          <cell r="S4">
            <v>3809.6959406162978</v>
          </cell>
          <cell r="T4">
            <v>3920.8089589731326</v>
          </cell>
          <cell r="U4">
            <v>4047.4264753902953</v>
          </cell>
          <cell r="V4">
            <v>4188.7509294299725</v>
          </cell>
          <cell r="W4">
            <v>4343.804325900448</v>
          </cell>
          <cell r="X4">
            <v>4510.8813103157054</v>
          </cell>
          <cell r="Y4">
            <v>4687.1099649307253</v>
          </cell>
          <cell r="Z4">
            <v>4868.7677988973301</v>
          </cell>
          <cell r="AA4">
            <v>5052.5732717180354</v>
          </cell>
          <cell r="AB4">
            <v>5236.3294449063824</v>
          </cell>
          <cell r="AC4">
            <v>5419.6243172587328</v>
          </cell>
          <cell r="AD4">
            <v>5603.0394731223823</v>
          </cell>
          <cell r="AE4">
            <v>5787.9178436720404</v>
          </cell>
          <cell r="AF4">
            <v>5975.8485353511915</v>
          </cell>
          <cell r="AG4">
            <v>6168.1906061665986</v>
          </cell>
          <cell r="AH4">
            <v>6366.0885387715134</v>
          </cell>
          <cell r="AI4">
            <v>6570.0197897575217</v>
          </cell>
          <cell r="AJ4">
            <v>6779.6871003284932</v>
          </cell>
          <cell r="AK4">
            <v>6994.1324537907221</v>
          </cell>
          <cell r="AL4">
            <v>7211.8410724472187</v>
          </cell>
          <cell r="AM4">
            <v>7430.958704063085</v>
          </cell>
          <cell r="AN4">
            <v>0.24514852548815652</v>
          </cell>
          <cell r="AO4">
            <v>992.18477281419837</v>
          </cell>
        </row>
        <row r="5">
          <cell r="A5" t="str">
            <v>Angola</v>
          </cell>
          <cell r="B5">
            <v>330.20122792201749</v>
          </cell>
          <cell r="C5">
            <v>337.29594685284843</v>
          </cell>
          <cell r="D5">
            <v>344.45950350445918</v>
          </cell>
          <cell r="E5">
            <v>351.61030612910105</v>
          </cell>
          <cell r="F5">
            <v>358.44469794398077</v>
          </cell>
          <cell r="G5">
            <v>364.50079910501393</v>
          </cell>
          <cell r="H5">
            <v>369.29163278867617</v>
          </cell>
          <cell r="I5">
            <v>372.36914418039305</v>
          </cell>
          <cell r="J5">
            <v>373.38312213770342</v>
          </cell>
          <cell r="K5">
            <v>372.20519407634214</v>
          </cell>
          <cell r="L5">
            <v>369.16050619066692</v>
          </cell>
          <cell r="M5">
            <v>365.04124273427215</v>
          </cell>
          <cell r="N5">
            <v>360.99254289884544</v>
          </cell>
          <cell r="O5">
            <v>358.59379344873167</v>
          </cell>
          <cell r="P5">
            <v>359.66064571928723</v>
          </cell>
          <cell r="Q5">
            <v>365.3465531113813</v>
          </cell>
          <cell r="R5">
            <v>376.17126256869011</v>
          </cell>
          <cell r="S5">
            <v>392.40838550377612</v>
          </cell>
          <cell r="T5">
            <v>414.65862070351477</v>
          </cell>
          <cell r="U5">
            <v>443.91226309974365</v>
          </cell>
          <cell r="V5">
            <v>481.32670141726521</v>
          </cell>
          <cell r="W5">
            <v>528.07364174988447</v>
          </cell>
          <cell r="X5">
            <v>585.09910317723381</v>
          </cell>
          <cell r="Y5">
            <v>652.80008836144691</v>
          </cell>
          <cell r="Z5">
            <v>731.1419589328849</v>
          </cell>
          <cell r="AA5">
            <v>819.16071563829462</v>
          </cell>
          <cell r="AB5">
            <v>914.80566963509375</v>
          </cell>
          <cell r="AC5">
            <v>1015.3423649243172</v>
          </cell>
          <cell r="AD5">
            <v>1117.9528888106486</v>
          </cell>
          <cell r="AE5">
            <v>1220.7784749495286</v>
          </cell>
          <cell r="AF5">
            <v>1323.4288381082913</v>
          </cell>
          <cell r="AG5">
            <v>1426.2590983047751</v>
          </cell>
          <cell r="AH5">
            <v>1529.7846771757354</v>
          </cell>
          <cell r="AI5">
            <v>1634.1089553748805</v>
          </cell>
          <cell r="AJ5">
            <v>1739.2256067841606</v>
          </cell>
          <cell r="AK5">
            <v>1845.0009457317774</v>
          </cell>
          <cell r="AL5">
            <v>1951.2043404780907</v>
          </cell>
          <cell r="AM5">
            <v>2057.5975398261426</v>
          </cell>
          <cell r="AN5">
            <v>0.57089846081067253</v>
          </cell>
          <cell r="AO5">
            <v>324.6249417212556</v>
          </cell>
        </row>
        <row r="6">
          <cell r="A6" t="str">
            <v>Antigua and Barbuda</v>
          </cell>
          <cell r="B6">
            <v>0.77156360719408623</v>
          </cell>
          <cell r="C6">
            <v>0.83383723672566246</v>
          </cell>
          <cell r="D6">
            <v>0.8966552301852978</v>
          </cell>
          <cell r="E6">
            <v>0.96078357913379475</v>
          </cell>
          <cell r="F6">
            <v>1.0265017228301028</v>
          </cell>
          <cell r="G6">
            <v>1.0934512647418331</v>
          </cell>
          <cell r="H6">
            <v>1.1608587911082955</v>
          </cell>
          <cell r="I6">
            <v>1.2276463755213816</v>
          </cell>
          <cell r="J6">
            <v>1.2927075036619</v>
          </cell>
          <cell r="K6">
            <v>1.3552791974554455</v>
          </cell>
          <cell r="L6">
            <v>1.4150014037909935</v>
          </cell>
          <cell r="M6">
            <v>1.4722012775829656</v>
          </cell>
          <cell r="N6">
            <v>1.5276259597078725</v>
          </cell>
          <cell r="O6">
            <v>1.5822705782663955</v>
          </cell>
          <cell r="P6">
            <v>1.6369440017621368</v>
          </cell>
          <cell r="Q6">
            <v>1.6924923929160354</v>
          </cell>
          <cell r="R6">
            <v>1.7502324744314084</v>
          </cell>
          <cell r="S6">
            <v>1.8105560450824127</v>
          </cell>
          <cell r="T6">
            <v>1.8733325788988908</v>
          </cell>
          <cell r="U6">
            <v>1.9382459894598605</v>
          </cell>
          <cell r="V6">
            <v>2.005046864555351</v>
          </cell>
          <cell r="W6">
            <v>2.0738333320807927</v>
          </cell>
          <cell r="X6">
            <v>2.1450430512860623</v>
          </cell>
          <cell r="Y6">
            <v>2.2178653481002297</v>
          </cell>
          <cell r="Z6">
            <v>2.2900291179395031</v>
          </cell>
          <cell r="AA6">
            <v>2.3582246027390892</v>
          </cell>
          <cell r="AB6">
            <v>2.4180617532547983</v>
          </cell>
          <cell r="AC6">
            <v>2.465038274215051</v>
          </cell>
          <cell r="AD6">
            <v>2.4969412528157182</v>
          </cell>
          <cell r="AE6">
            <v>2.5152873935105218</v>
          </cell>
          <cell r="AF6">
            <v>2.5254239882250253</v>
          </cell>
          <cell r="AG6">
            <v>2.5333654549496867</v>
          </cell>
          <cell r="AH6">
            <v>2.5434019717927137</v>
          </cell>
          <cell r="AI6">
            <v>2.5579000623128176</v>
          </cell>
          <cell r="AJ6">
            <v>2.5774422303507825</v>
          </cell>
          <cell r="AK6">
            <v>2.6012819791242636</v>
          </cell>
          <cell r="AL6">
            <v>2.6279183895474088</v>
          </cell>
          <cell r="AM6">
            <v>2.6557077227431227</v>
          </cell>
          <cell r="AN6">
            <v>0.32720841523913968</v>
          </cell>
          <cell r="AO6">
            <v>0.56609456364230126</v>
          </cell>
        </row>
        <row r="7">
          <cell r="A7" t="str">
            <v>Argentina</v>
          </cell>
          <cell r="B7">
            <v>193.39777082344608</v>
          </cell>
          <cell r="C7">
            <v>192.98621891484217</v>
          </cell>
          <cell r="D7">
            <v>192.6970192980038</v>
          </cell>
          <cell r="E7">
            <v>192.66088207554805</v>
          </cell>
          <cell r="F7">
            <v>192.95873715711201</v>
          </cell>
          <cell r="G7">
            <v>193.69218563157722</v>
          </cell>
          <cell r="H7">
            <v>195.019471216254</v>
          </cell>
          <cell r="I7">
            <v>197.01007577213693</v>
          </cell>
          <cell r="J7">
            <v>199.76350644805808</v>
          </cell>
          <cell r="K7">
            <v>203.43945963512809</v>
          </cell>
          <cell r="L7">
            <v>208.19056665997701</v>
          </cell>
          <cell r="M7">
            <v>213.98615425288364</v>
          </cell>
          <cell r="N7">
            <v>220.53997347752696</v>
          </cell>
          <cell r="O7">
            <v>227.4439738550571</v>
          </cell>
          <cell r="P7">
            <v>234.31061517184889</v>
          </cell>
          <cell r="Q7">
            <v>240.84296747572668</v>
          </cell>
          <cell r="R7">
            <v>246.90407466279626</v>
          </cell>
          <cell r="S7">
            <v>252.38041095440622</v>
          </cell>
          <cell r="T7">
            <v>257.25566982527704</v>
          </cell>
          <cell r="U7">
            <v>261.76415064058517</v>
          </cell>
          <cell r="V7">
            <v>266.44882606725423</v>
          </cell>
          <cell r="W7">
            <v>272.01871726580202</v>
          </cell>
          <cell r="X7">
            <v>279.28008713607375</v>
          </cell>
          <cell r="Y7">
            <v>288.95898140525674</v>
          </cell>
          <cell r="Z7">
            <v>301.34100492917753</v>
          </cell>
          <cell r="AA7">
            <v>316.38519274961004</v>
          </cell>
          <cell r="AB7">
            <v>333.82857985903638</v>
          </cell>
          <cell r="AC7">
            <v>353.29197932244261</v>
          </cell>
          <cell r="AD7">
            <v>374.36356840622437</v>
          </cell>
          <cell r="AE7">
            <v>396.69030458355286</v>
          </cell>
          <cell r="AF7">
            <v>420.00994964353697</v>
          </cell>
          <cell r="AG7">
            <v>443.96040232945006</v>
          </cell>
          <cell r="AH7">
            <v>468.20076188813005</v>
          </cell>
          <cell r="AI7">
            <v>492.54623354312048</v>
          </cell>
          <cell r="AJ7">
            <v>516.91971489908349</v>
          </cell>
          <cell r="AK7">
            <v>541.29911122524993</v>
          </cell>
          <cell r="AL7">
            <v>565.68371064185988</v>
          </cell>
          <cell r="AM7">
            <v>590.0729901569008</v>
          </cell>
          <cell r="AN7">
            <v>0.27672769313408929</v>
          </cell>
          <cell r="AO7">
            <v>72.32815697794436</v>
          </cell>
        </row>
        <row r="8">
          <cell r="A8" t="str">
            <v>Armenia</v>
          </cell>
          <cell r="B8">
            <v>0</v>
          </cell>
          <cell r="C8">
            <v>0</v>
          </cell>
          <cell r="D8">
            <v>0</v>
          </cell>
          <cell r="E8">
            <v>0</v>
          </cell>
          <cell r="F8">
            <v>0</v>
          </cell>
          <cell r="G8">
            <v>0</v>
          </cell>
          <cell r="H8">
            <v>0</v>
          </cell>
          <cell r="I8">
            <v>0</v>
          </cell>
          <cell r="J8">
            <v>0</v>
          </cell>
          <cell r="K8">
            <v>0</v>
          </cell>
          <cell r="L8">
            <v>0</v>
          </cell>
          <cell r="M8">
            <v>0</v>
          </cell>
          <cell r="N8">
            <v>793.96548316566168</v>
          </cell>
          <cell r="O8">
            <v>848.32742538803984</v>
          </cell>
          <cell r="P8">
            <v>904.80064277876136</v>
          </cell>
          <cell r="Q8">
            <v>965.6515062522891</v>
          </cell>
          <cell r="R8">
            <v>1033.2032202952985</v>
          </cell>
          <cell r="S8">
            <v>1109.9586943319416</v>
          </cell>
          <cell r="T8">
            <v>1198.4334855834172</v>
          </cell>
          <cell r="U8">
            <v>1300.7386543276048</v>
          </cell>
          <cell r="V8">
            <v>1418.3667159865495</v>
          </cell>
          <cell r="W8">
            <v>1551.5289094390207</v>
          </cell>
          <cell r="X8">
            <v>1698.6651964039218</v>
          </cell>
          <cell r="Y8">
            <v>1856.2878495057662</v>
          </cell>
          <cell r="Z8">
            <v>2019.5220094050276</v>
          </cell>
          <cell r="AA8">
            <v>2182.7215282671218</v>
          </cell>
          <cell r="AB8">
            <v>2339.6998881634145</v>
          </cell>
          <cell r="AC8">
            <v>2484.8721658826003</v>
          </cell>
          <cell r="AD8">
            <v>2614.64539933174</v>
          </cell>
          <cell r="AE8">
            <v>2729.457644759068</v>
          </cell>
          <cell r="AF8">
            <v>2834.4867144195005</v>
          </cell>
          <cell r="AG8">
            <v>2934.1316841203629</v>
          </cell>
          <cell r="AH8">
            <v>3031.5184425247858</v>
          </cell>
          <cell r="AI8">
            <v>3128.6944014546953</v>
          </cell>
          <cell r="AJ8">
            <v>3226.7312083067704</v>
          </cell>
          <cell r="AK8">
            <v>3325.9265664631439</v>
          </cell>
          <cell r="AL8">
            <v>3426.0443872228802</v>
          </cell>
          <cell r="AM8">
            <v>3526.5921762204125</v>
          </cell>
          <cell r="AN8">
            <v>0.41838465105931888</v>
          </cell>
          <cell r="AO8">
            <v>728.39648189352283</v>
          </cell>
        </row>
        <row r="9">
          <cell r="A9" t="str">
            <v>Australia</v>
          </cell>
          <cell r="B9">
            <v>494.31299077877645</v>
          </cell>
          <cell r="C9">
            <v>511.17607684088074</v>
          </cell>
          <cell r="D9">
            <v>528.13766299519727</v>
          </cell>
          <cell r="E9">
            <v>545.43563856552942</v>
          </cell>
          <cell r="F9">
            <v>563.27715624572863</v>
          </cell>
          <cell r="G9">
            <v>581.63803234399086</v>
          </cell>
          <cell r="H9">
            <v>600.41935160605453</v>
          </cell>
          <cell r="I9">
            <v>619.58157845421829</v>
          </cell>
          <cell r="J9">
            <v>639.08075379472018</v>
          </cell>
          <cell r="K9">
            <v>658.940632749256</v>
          </cell>
          <cell r="L9">
            <v>679.31014290157441</v>
          </cell>
          <cell r="M9">
            <v>700.55502550793142</v>
          </cell>
          <cell r="N9">
            <v>723.16646039556724</v>
          </cell>
          <cell r="O9">
            <v>747.47305713664264</v>
          </cell>
          <cell r="P9">
            <v>773.6026506993627</v>
          </cell>
          <cell r="Q9">
            <v>801.52021548056621</v>
          </cell>
          <cell r="R9">
            <v>831.12047937009834</v>
          </cell>
          <cell r="S9">
            <v>862.19666810299861</v>
          </cell>
          <cell r="T9">
            <v>894.47735262060519</v>
          </cell>
          <cell r="U9">
            <v>927.65007718322624</v>
          </cell>
          <cell r="V9">
            <v>961.47323252496381</v>
          </cell>
          <cell r="W9">
            <v>995.81091860808772</v>
          </cell>
          <cell r="X9">
            <v>1030.5898330696182</v>
          </cell>
          <cell r="Y9">
            <v>1065.7087543604948</v>
          </cell>
          <cell r="Z9">
            <v>1101.0814826009607</v>
          </cell>
          <cell r="AA9">
            <v>1136.6095403676541</v>
          </cell>
          <cell r="AB9">
            <v>1172.2630554112036</v>
          </cell>
          <cell r="AC9">
            <v>1208.0703900785613</v>
          </cell>
          <cell r="AD9">
            <v>1244.0680061625669</v>
          </cell>
          <cell r="AE9">
            <v>1280.4909715552744</v>
          </cell>
          <cell r="AF9">
            <v>1317.7199740871124</v>
          </cell>
          <cell r="AG9">
            <v>1356.0899618729561</v>
          </cell>
          <cell r="AH9">
            <v>1395.84246328681</v>
          </cell>
          <cell r="AI9">
            <v>1437.0081470839491</v>
          </cell>
          <cell r="AJ9">
            <v>1479.41427738678</v>
          </cell>
          <cell r="AK9">
            <v>1522.7547168468695</v>
          </cell>
          <cell r="AL9">
            <v>1566.6634453419172</v>
          </cell>
          <cell r="AM9">
            <v>1610.7978255811533</v>
          </cell>
          <cell r="AN9">
            <v>0.30831761063297436</v>
          </cell>
          <cell r="AO9">
            <v>265.47156135602125</v>
          </cell>
        </row>
        <row r="10">
          <cell r="A10" t="str">
            <v>Austria</v>
          </cell>
          <cell r="B10">
            <v>140.91874051268229</v>
          </cell>
          <cell r="C10">
            <v>143.69575017248394</v>
          </cell>
          <cell r="D10">
            <v>146.50262242715877</v>
          </cell>
          <cell r="E10">
            <v>149.36988236985511</v>
          </cell>
          <cell r="F10">
            <v>152.32807886944968</v>
          </cell>
          <cell r="G10">
            <v>155.42019197112066</v>
          </cell>
          <cell r="H10">
            <v>158.6770509313516</v>
          </cell>
          <cell r="I10">
            <v>162.1203130869149</v>
          </cell>
          <cell r="J10">
            <v>165.76605526526947</v>
          </cell>
          <cell r="K10">
            <v>169.61691116300503</v>
          </cell>
          <cell r="L10">
            <v>173.64106392405856</v>
          </cell>
          <cell r="M10">
            <v>177.79446758073706</v>
          </cell>
          <cell r="N10">
            <v>182.05084552610688</v>
          </cell>
          <cell r="O10">
            <v>186.41871647742695</v>
          </cell>
          <cell r="P10">
            <v>190.93305069669518</v>
          </cell>
          <cell r="Q10">
            <v>195.6185012811352</v>
          </cell>
          <cell r="R10">
            <v>200.48529082100367</v>
          </cell>
          <cell r="S10">
            <v>205.51971689374597</v>
          </cell>
          <cell r="T10">
            <v>210.68314416859729</v>
          </cell>
          <cell r="U10">
            <v>215.90737014585542</v>
          </cell>
          <cell r="V10">
            <v>221.11967088413212</v>
          </cell>
          <cell r="W10">
            <v>226.2649687405806</v>
          </cell>
          <cell r="X10">
            <v>231.33353936351276</v>
          </cell>
          <cell r="Y10">
            <v>236.32890871383478</v>
          </cell>
          <cell r="Z10">
            <v>241.25571735881761</v>
          </cell>
          <cell r="AA10">
            <v>246.0898067785939</v>
          </cell>
          <cell r="AB10">
            <v>250.78940127970804</v>
          </cell>
          <cell r="AC10">
            <v>255.30425710091853</v>
          </cell>
          <cell r="AD10">
            <v>259.61866646818675</v>
          </cell>
          <cell r="AE10">
            <v>263.80053903646484</v>
          </cell>
          <cell r="AF10">
            <v>267.99506779602308</v>
          </cell>
          <cell r="AG10">
            <v>272.28105034676707</v>
          </cell>
          <cell r="AH10">
            <v>276.68846361064215</v>
          </cell>
          <cell r="AI10">
            <v>281.23736400612603</v>
          </cell>
          <cell r="AJ10">
            <v>285.91922331558999</v>
          </cell>
          <cell r="AK10">
            <v>290.70149968134399</v>
          </cell>
          <cell r="AL10">
            <v>295.54247901254212</v>
          </cell>
          <cell r="AM10">
            <v>300.40461222152499</v>
          </cell>
          <cell r="AN10">
            <v>0.20698960068912117</v>
          </cell>
          <cell r="AO10">
            <v>41.757883838528244</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5.0210715018708409</v>
          </cell>
          <cell r="O11">
            <v>4.858221862378576</v>
          </cell>
          <cell r="P11">
            <v>4.7198215078676027</v>
          </cell>
          <cell r="Q11">
            <v>4.6391575046954268</v>
          </cell>
          <cell r="R11">
            <v>4.6484387041408777</v>
          </cell>
          <cell r="S11">
            <v>4.7735923824358286</v>
          </cell>
          <cell r="T11">
            <v>5.0351914287707427</v>
          </cell>
          <cell r="U11">
            <v>5.4508528085117254</v>
          </cell>
          <cell r="V11">
            <v>6.035311572737176</v>
          </cell>
          <cell r="W11">
            <v>6.8016742444403748</v>
          </cell>
          <cell r="X11">
            <v>7.7588742308872289</v>
          </cell>
          <cell r="Y11">
            <v>8.9076481968992436</v>
          </cell>
          <cell r="Z11">
            <v>10.235834064989049</v>
          </cell>
          <cell r="AA11">
            <v>11.713663275700283</v>
          </cell>
          <cell r="AB11">
            <v>13.287758928926689</v>
          </cell>
          <cell r="AC11">
            <v>14.887157491805013</v>
          </cell>
          <cell r="AD11">
            <v>16.441907842182733</v>
          </cell>
          <cell r="AE11">
            <v>17.900547282989276</v>
          </cell>
          <cell r="AF11">
            <v>19.232634038732236</v>
          </cell>
          <cell r="AG11">
            <v>20.431400861089315</v>
          </cell>
          <cell r="AH11">
            <v>21.510484161350888</v>
          </cell>
          <cell r="AI11">
            <v>22.492136342196442</v>
          </cell>
          <cell r="AJ11">
            <v>23.403044964691947</v>
          </cell>
          <cell r="AK11">
            <v>24.268696226481424</v>
          </cell>
          <cell r="AL11">
            <v>25.110595875561962</v>
          </cell>
          <cell r="AM11">
            <v>25.944282697665844</v>
          </cell>
          <cell r="AN11">
            <v>0.57040352769245339</v>
          </cell>
          <cell r="AO11">
            <v>5.4981412711196374</v>
          </cell>
        </row>
        <row r="12">
          <cell r="A12" t="str">
            <v>The Bahamas</v>
          </cell>
          <cell r="B12">
            <v>4.0484077168660324</v>
          </cell>
          <cell r="C12">
            <v>4.17780652426329</v>
          </cell>
          <cell r="D12">
            <v>4.3074212544918877</v>
          </cell>
          <cell r="E12">
            <v>4.4352097651405318</v>
          </cell>
          <cell r="F12">
            <v>4.5580657012530095</v>
          </cell>
          <cell r="G12">
            <v>4.673390610221702</v>
          </cell>
          <cell r="H12">
            <v>4.7789453824264587</v>
          </cell>
          <cell r="I12">
            <v>4.8735770021449119</v>
          </cell>
          <cell r="J12">
            <v>4.9574129998304306</v>
          </cell>
          <cell r="K12">
            <v>5.0327251359149336</v>
          </cell>
          <cell r="L12">
            <v>5.1042410408320338</v>
          </cell>
          <cell r="M12">
            <v>5.1795910936561969</v>
          </cell>
          <cell r="N12">
            <v>5.2691532630535658</v>
          </cell>
          <cell r="O12">
            <v>5.3825696067537212</v>
          </cell>
          <cell r="P12">
            <v>5.5261206498557076</v>
          </cell>
          <cell r="Q12">
            <v>5.7017412213910337</v>
          </cell>
          <cell r="R12">
            <v>5.9069249438926512</v>
          </cell>
          <cell r="S12">
            <v>6.134558027679601</v>
          </cell>
          <cell r="T12">
            <v>6.3733574336319965</v>
          </cell>
          <cell r="U12">
            <v>6.6120145423531529</v>
          </cell>
          <cell r="V12">
            <v>6.8396971601100658</v>
          </cell>
          <cell r="W12">
            <v>7.0482529477461995</v>
          </cell>
          <cell r="X12">
            <v>7.2327925945039171</v>
          </cell>
          <cell r="Y12">
            <v>7.3914842601481228</v>
          </cell>
          <cell r="Z12">
            <v>7.5256881784986795</v>
          </cell>
          <cell r="AA12">
            <v>7.6374197407739697</v>
          </cell>
          <cell r="AB12">
            <v>7.7286674564073863</v>
          </cell>
          <cell r="AC12">
            <v>7.8028356374245842</v>
          </cell>
          <cell r="AD12">
            <v>7.8657819212871418</v>
          </cell>
          <cell r="AE12">
            <v>7.9262255890823932</v>
          </cell>
          <cell r="AF12">
            <v>7.9940381026848</v>
          </cell>
          <cell r="AG12">
            <v>8.0753586680779978</v>
          </cell>
          <cell r="AH12">
            <v>8.1726361102187752</v>
          </cell>
          <cell r="AI12">
            <v>8.2853456673831403</v>
          </cell>
          <cell r="AJ12">
            <v>8.4109562167449141</v>
          </cell>
          <cell r="AK12">
            <v>8.5459531788040834</v>
          </cell>
          <cell r="AL12">
            <v>8.6864924118931874</v>
          </cell>
          <cell r="AM12">
            <v>8.8291402425567238</v>
          </cell>
          <cell r="AN12">
            <v>0.22188463809315412</v>
          </cell>
          <cell r="AO12">
            <v>1.3458792435581104</v>
          </cell>
        </row>
        <row r="13">
          <cell r="A13" t="str">
            <v>Bahrain</v>
          </cell>
          <cell r="B13">
            <v>1.2875885415821906</v>
          </cell>
          <cell r="C13">
            <v>1.3350301386417058</v>
          </cell>
          <cell r="D13">
            <v>1.3824358502853991</v>
          </cell>
          <cell r="E13">
            <v>1.4296094897110312</v>
          </cell>
          <cell r="F13">
            <v>1.4765705116135093</v>
          </cell>
          <cell r="G13">
            <v>1.5240622757906295</v>
          </cell>
          <cell r="H13">
            <v>1.5737124369240523</v>
          </cell>
          <cell r="I13">
            <v>1.6274080269375319</v>
          </cell>
          <cell r="J13">
            <v>1.6868789533855828</v>
          </cell>
          <cell r="K13">
            <v>1.752971043553343</v>
          </cell>
          <cell r="L13">
            <v>1.8259613351920951</v>
          </cell>
          <cell r="M13">
            <v>1.9056171556175883</v>
          </cell>
          <cell r="N13">
            <v>1.9917062187936503</v>
          </cell>
          <cell r="O13">
            <v>2.0835200671279326</v>
          </cell>
          <cell r="P13">
            <v>2.1802531808401504</v>
          </cell>
          <cell r="Q13">
            <v>2.2826348394787401</v>
          </cell>
          <cell r="R13">
            <v>2.3919017907837361</v>
          </cell>
          <cell r="S13">
            <v>2.5096544341003857</v>
          </cell>
          <cell r="T13">
            <v>2.6377141508660982</v>
          </cell>
          <cell r="U13">
            <v>2.7777057781772783</v>
          </cell>
          <cell r="V13">
            <v>2.9309770116216702</v>
          </cell>
          <cell r="W13">
            <v>3.0983284890052447</v>
          </cell>
          <cell r="X13">
            <v>3.279901078017756</v>
          </cell>
          <cell r="Y13">
            <v>3.4748223614589073</v>
          </cell>
          <cell r="Z13">
            <v>3.6809509113482228</v>
          </cell>
          <cell r="AA13">
            <v>3.8952070760906383</v>
          </cell>
          <cell r="AB13">
            <v>4.1134216949776068</v>
          </cell>
          <cell r="AC13">
            <v>4.3310035365396748</v>
          </cell>
          <cell r="AD13">
            <v>4.5433171523576119</v>
          </cell>
          <cell r="AE13">
            <v>4.7469570586467915</v>
          </cell>
          <cell r="AF13">
            <v>4.9404346000990103</v>
          </cell>
          <cell r="AG13">
            <v>5.1236015508195951</v>
          </cell>
          <cell r="AH13">
            <v>5.2979053389128845</v>
          </cell>
          <cell r="AI13">
            <v>5.4654773769750209</v>
          </cell>
          <cell r="AJ13">
            <v>5.6284200242130176</v>
          </cell>
          <cell r="AK13">
            <v>5.7886308660641355</v>
          </cell>
          <cell r="AL13">
            <v>5.9475732877235066</v>
          </cell>
          <cell r="AM13">
            <v>6.1061343657256213</v>
          </cell>
          <cell r="AN13">
            <v>0.44401780677567382</v>
          </cell>
          <cell r="AO13">
            <v>1.1908260466036749</v>
          </cell>
        </row>
        <row r="14">
          <cell r="A14" t="str">
            <v>Bangladesh</v>
          </cell>
          <cell r="B14">
            <v>890.76481187798527</v>
          </cell>
          <cell r="C14">
            <v>928.04838489065298</v>
          </cell>
          <cell r="D14">
            <v>965.49114978454088</v>
          </cell>
          <cell r="E14">
            <v>1003.3175445919625</v>
          </cell>
          <cell r="F14">
            <v>1041.7424358473859</v>
          </cell>
          <cell r="G14">
            <v>1081.0374946393592</v>
          </cell>
          <cell r="H14">
            <v>1121.5684276979566</v>
          </cell>
          <cell r="I14">
            <v>1163.7955868068582</v>
          </cell>
          <cell r="J14">
            <v>1208.303229472765</v>
          </cell>
          <cell r="K14">
            <v>1255.7096473343095</v>
          </cell>
          <cell r="L14">
            <v>1306.5008397353961</v>
          </cell>
          <cell r="M14">
            <v>1361.0701195465863</v>
          </cell>
          <cell r="N14">
            <v>1419.7838912410873</v>
          </cell>
          <cell r="O14">
            <v>1482.9840080966403</v>
          </cell>
          <cell r="P14">
            <v>1551.0529344785755</v>
          </cell>
          <cell r="Q14">
            <v>1624.3973946712572</v>
          </cell>
          <cell r="R14">
            <v>1703.4380836142636</v>
          </cell>
          <cell r="S14">
            <v>1788.6167223004609</v>
          </cell>
          <cell r="T14">
            <v>1880.4210908865714</v>
          </cell>
          <cell r="U14">
            <v>1979.439222306313</v>
          </cell>
          <cell r="V14">
            <v>2086.3485785845378</v>
          </cell>
          <cell r="W14">
            <v>2201.9500695230345</v>
          </cell>
          <cell r="X14">
            <v>2327.2142691377462</v>
          </cell>
          <cell r="Y14">
            <v>2463.1420607493874</v>
          </cell>
          <cell r="Z14">
            <v>2610.5802649872935</v>
          </cell>
          <cell r="AA14">
            <v>2770.1977118733066</v>
          </cell>
          <cell r="AB14">
            <v>2942.5045287793951</v>
          </cell>
          <cell r="AC14">
            <v>3127.8911959587945</v>
          </cell>
          <cell r="AD14">
            <v>3326.705328376946</v>
          </cell>
          <cell r="AE14">
            <v>3539.2504790397034</v>
          </cell>
          <cell r="AF14">
            <v>3765.6592876691498</v>
          </cell>
          <cell r="AG14">
            <v>4005.723959196971</v>
          </cell>
          <cell r="AH14">
            <v>4258.8665856781618</v>
          </cell>
          <cell r="AI14">
            <v>4523.9989495757472</v>
          </cell>
          <cell r="AJ14">
            <v>4799.3082974959698</v>
          </cell>
          <cell r="AK14">
            <v>5082.287846549315</v>
          </cell>
          <cell r="AL14">
            <v>5370.0156608713087</v>
          </cell>
          <cell r="AM14">
            <v>5659.6799061319825</v>
          </cell>
          <cell r="AN14">
            <v>0.4684232802600018</v>
          </cell>
          <cell r="AO14">
            <v>906.46712609380734</v>
          </cell>
        </row>
        <row r="15">
          <cell r="A15" t="str">
            <v>Barbados</v>
          </cell>
          <cell r="B15">
            <v>0.77557241693985934</v>
          </cell>
          <cell r="C15">
            <v>0.78221134652776914</v>
          </cell>
          <cell r="D15">
            <v>0.78917455194628028</v>
          </cell>
          <cell r="E15">
            <v>0.7968941955607165</v>
          </cell>
          <cell r="F15">
            <v>0.8054506942169386</v>
          </cell>
          <cell r="G15">
            <v>0.81453552280520003</v>
          </cell>
          <cell r="H15">
            <v>0.82363564927358457</v>
          </cell>
          <cell r="I15">
            <v>0.83203268634212391</v>
          </cell>
          <cell r="J15">
            <v>0.83911189023811428</v>
          </cell>
          <cell r="K15">
            <v>0.84449819032543028</v>
          </cell>
          <cell r="L15">
            <v>0.84828539706556527</v>
          </cell>
          <cell r="M15">
            <v>0.85130233901675856</v>
          </cell>
          <cell r="N15">
            <v>0.85476499076659351</v>
          </cell>
          <cell r="O15">
            <v>0.85990630351248576</v>
          </cell>
          <cell r="P15">
            <v>0.86745157854418498</v>
          </cell>
          <cell r="Q15">
            <v>0.87762705411631614</v>
          </cell>
          <cell r="R15">
            <v>0.89025445269806236</v>
          </cell>
          <cell r="S15">
            <v>0.90481922621744371</v>
          </cell>
          <cell r="T15">
            <v>0.92066428207549911</v>
          </cell>
          <cell r="U15">
            <v>0.93725433541109304</v>
          </cell>
          <cell r="V15">
            <v>0.95435745854233511</v>
          </cell>
          <cell r="W15">
            <v>0.97191918043322378</v>
          </cell>
          <cell r="X15">
            <v>0.99010145546233419</v>
          </cell>
          <cell r="Y15">
            <v>1.0088570462039097</v>
          </cell>
          <cell r="Z15">
            <v>1.0278177006775699</v>
          </cell>
          <cell r="AA15">
            <v>1.0462965964408957</v>
          </cell>
          <cell r="AB15">
            <v>1.0635587340446915</v>
          </cell>
          <cell r="AC15">
            <v>1.0790361480753532</v>
          </cell>
          <cell r="AD15">
            <v>1.0925352857788295</v>
          </cell>
          <cell r="AE15">
            <v>1.1045022329203156</v>
          </cell>
          <cell r="AF15">
            <v>1.1158677224072182</v>
          </cell>
          <cell r="AG15">
            <v>1.1274574648177409</v>
          </cell>
          <cell r="AH15">
            <v>1.139898493506015</v>
          </cell>
          <cell r="AI15">
            <v>1.1535532671779944</v>
          </cell>
          <cell r="AJ15">
            <v>1.168495259604573</v>
          </cell>
          <cell r="AK15">
            <v>1.1845424118848642</v>
          </cell>
          <cell r="AL15">
            <v>1.2013277125219359</v>
          </cell>
          <cell r="AM15">
            <v>1.2184287259000077</v>
          </cell>
          <cell r="AN15">
            <v>0.12083244740504709</v>
          </cell>
          <cell r="AO15">
            <v>0.11138393201275851</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60445.665113406605</v>
          </cell>
          <cell r="O16">
            <v>60514.547821230211</v>
          </cell>
          <cell r="P16">
            <v>60717.036737919749</v>
          </cell>
          <cell r="Q16">
            <v>61263.562674128843</v>
          </cell>
          <cell r="R16">
            <v>62359.565653131926</v>
          </cell>
          <cell r="S16">
            <v>64131.900931462114</v>
          </cell>
          <cell r="T16">
            <v>66632.70669912119</v>
          </cell>
          <cell r="U16">
            <v>69884.417166796309</v>
          </cell>
          <cell r="V16">
            <v>73906.213648183446</v>
          </cell>
          <cell r="W16">
            <v>78703.738275310578</v>
          </cell>
          <cell r="X16">
            <v>84268.656253723835</v>
          </cell>
          <cell r="Y16">
            <v>90564.943106216277</v>
          </cell>
          <cell r="Z16">
            <v>97511.546613043683</v>
          </cell>
          <cell r="AA16">
            <v>104975.60459339966</v>
          </cell>
          <cell r="AB16">
            <v>112800.74130034738</v>
          </cell>
          <cell r="AC16">
            <v>120822.26665101603</v>
          </cell>
          <cell r="AD16">
            <v>128893.04806953135</v>
          </cell>
          <cell r="AE16">
            <v>136902.35584350888</v>
          </cell>
          <cell r="AF16">
            <v>144822.70759986882</v>
          </cell>
          <cell r="AG16">
            <v>152632.01921709627</v>
          </cell>
          <cell r="AH16">
            <v>160340.79249767764</v>
          </cell>
          <cell r="AI16">
            <v>167993.18554192837</v>
          </cell>
          <cell r="AJ16">
            <v>175636.68101518709</v>
          </cell>
          <cell r="AK16">
            <v>183299.32764737325</v>
          </cell>
          <cell r="AL16">
            <v>190986.54352825438</v>
          </cell>
          <cell r="AM16">
            <v>198687.86580112425</v>
          </cell>
          <cell r="AN16">
            <v>0.34113440141230661</v>
          </cell>
          <cell r="AO16">
            <v>31260.759040881894</v>
          </cell>
        </row>
        <row r="17">
          <cell r="A17" t="str">
            <v>Belgium</v>
          </cell>
          <cell r="B17">
            <v>189.19093045748008</v>
          </cell>
          <cell r="C17">
            <v>192.72119063850687</v>
          </cell>
          <cell r="D17">
            <v>196.31021151495887</v>
          </cell>
          <cell r="E17">
            <v>200.04306187587616</v>
          </cell>
          <cell r="F17">
            <v>204.00656839514932</v>
          </cell>
          <cell r="G17">
            <v>208.25979712791002</v>
          </cell>
          <cell r="H17">
            <v>212.83588844533838</v>
          </cell>
          <cell r="I17">
            <v>217.73672474733547</v>
          </cell>
          <cell r="J17">
            <v>222.92518954934897</v>
          </cell>
          <cell r="K17">
            <v>228.32574911935316</v>
          </cell>
          <cell r="L17">
            <v>233.87021782982885</v>
          </cell>
          <cell r="M17">
            <v>239.5246825620633</v>
          </cell>
          <cell r="N17">
            <v>245.30566801904547</v>
          </cell>
          <cell r="O17">
            <v>251.26661207814359</v>
          </cell>
          <cell r="P17">
            <v>257.47243593653548</v>
          </cell>
          <cell r="Q17">
            <v>263.92286467061757</v>
          </cell>
          <cell r="R17">
            <v>270.57092899742094</v>
          </cell>
          <cell r="S17">
            <v>277.36660098727049</v>
          </cell>
          <cell r="T17">
            <v>284.22786342051677</v>
          </cell>
          <cell r="U17">
            <v>291.07261306763763</v>
          </cell>
          <cell r="V17">
            <v>297.80355806490576</v>
          </cell>
          <cell r="W17">
            <v>304.33984041791746</v>
          </cell>
          <cell r="X17">
            <v>310.65713655162</v>
          </cell>
          <cell r="Y17">
            <v>316.74681448678155</v>
          </cell>
          <cell r="Z17">
            <v>322.59434087865401</v>
          </cell>
          <cell r="AA17">
            <v>328.14341423762141</v>
          </cell>
          <cell r="AB17">
            <v>333.33966966528124</v>
          </cell>
          <cell r="AC17">
            <v>338.13107812085474</v>
          </cell>
          <cell r="AD17">
            <v>342.50471386691038</v>
          </cell>
          <cell r="AE17">
            <v>346.53664038480798</v>
          </cell>
          <cell r="AF17">
            <v>350.38137401723833</v>
          </cell>
          <cell r="AG17">
            <v>354.13204470304396</v>
          </cell>
          <cell r="AH17">
            <v>357.85906864089509</v>
          </cell>
          <cell r="AI17">
            <v>361.6385315824316</v>
          </cell>
          <cell r="AJ17">
            <v>365.5151785928843</v>
          </cell>
          <cell r="AK17">
            <v>369.49394942165958</v>
          </cell>
          <cell r="AL17">
            <v>373.54787203223515</v>
          </cell>
          <cell r="AM17">
            <v>377.63497489387203</v>
          </cell>
          <cell r="AN17">
            <v>0.20004896348126394</v>
          </cell>
          <cell r="AO17">
            <v>53.964873461954781</v>
          </cell>
        </row>
        <row r="18">
          <cell r="A18" t="str">
            <v>Belize</v>
          </cell>
          <cell r="B18">
            <v>0.36706360610045008</v>
          </cell>
          <cell r="C18">
            <v>0.40423227350251562</v>
          </cell>
          <cell r="D18">
            <v>0.44235030484357662</v>
          </cell>
          <cell r="E18">
            <v>0.48295474132760341</v>
          </cell>
          <cell r="F18">
            <v>0.52743912111013058</v>
          </cell>
          <cell r="G18">
            <v>0.57690743493341645</v>
          </cell>
          <cell r="H18">
            <v>0.63223928232861792</v>
          </cell>
          <cell r="I18">
            <v>0.69352518847755762</v>
          </cell>
          <cell r="J18">
            <v>0.75987328573877222</v>
          </cell>
          <cell r="K18">
            <v>0.82997645458602265</v>
          </cell>
          <cell r="L18">
            <v>0.90215884263568202</v>
          </cell>
          <cell r="M18">
            <v>0.97479483295826341</v>
          </cell>
          <cell r="N18">
            <v>1.0465172201979227</v>
          </cell>
          <cell r="O18">
            <v>1.1165608506692331</v>
          </cell>
          <cell r="P18">
            <v>1.1852853984847884</v>
          </cell>
          <cell r="Q18">
            <v>1.2542049292504907</v>
          </cell>
          <cell r="R18">
            <v>1.3253206545873937</v>
          </cell>
          <cell r="S18">
            <v>1.4005117368240463</v>
          </cell>
          <cell r="T18">
            <v>1.4810041317431233</v>
          </cell>
          <cell r="U18">
            <v>1.5670686777590586</v>
          </cell>
          <cell r="V18">
            <v>1.657696171968855</v>
          </cell>
          <cell r="W18">
            <v>1.7509267246919245</v>
          </cell>
          <cell r="X18">
            <v>1.8448634845279905</v>
          </cell>
          <cell r="Y18">
            <v>1.9375703328298584</v>
          </cell>
          <cell r="Z18">
            <v>2.0270225161050521</v>
          </cell>
          <cell r="AA18">
            <v>2.1118895775327982</v>
          </cell>
          <cell r="AB18">
            <v>2.1915708351312717</v>
          </cell>
          <cell r="AC18">
            <v>2.26597671114332</v>
          </cell>
          <cell r="AD18">
            <v>2.3357419194604772</v>
          </cell>
          <cell r="AE18">
            <v>2.401771406862844</v>
          </cell>
          <cell r="AF18">
            <v>2.4653627009359163</v>
          </cell>
          <cell r="AG18">
            <v>2.5275356151965611</v>
          </cell>
          <cell r="AH18">
            <v>2.5890463361522866</v>
          </cell>
          <cell r="AI18">
            <v>2.6503756941586354</v>
          </cell>
          <cell r="AJ18">
            <v>2.7118040562096271</v>
          </cell>
          <cell r="AK18">
            <v>2.7734380323576944</v>
          </cell>
          <cell r="AL18">
            <v>2.835256192093174</v>
          </cell>
          <cell r="AM18">
            <v>2.8971627245828255</v>
          </cell>
          <cell r="AN18">
            <v>0.51193245900266682</v>
          </cell>
          <cell r="AO18">
            <v>0.69571488339101217</v>
          </cell>
        </row>
        <row r="19">
          <cell r="A19" t="str">
            <v>Benin</v>
          </cell>
          <cell r="B19">
            <v>904.94138970694462</v>
          </cell>
          <cell r="C19">
            <v>915.79522648834086</v>
          </cell>
          <cell r="D19">
            <v>926.80657937266767</v>
          </cell>
          <cell r="E19">
            <v>938.35952219797207</v>
          </cell>
          <cell r="F19">
            <v>951.1124330085745</v>
          </cell>
          <cell r="G19">
            <v>965.69161462681529</v>
          </cell>
          <cell r="H19">
            <v>982.6011655449488</v>
          </cell>
          <cell r="I19">
            <v>1002.4834781089611</v>
          </cell>
          <cell r="J19">
            <v>1026.2192730093891</v>
          </cell>
          <cell r="K19">
            <v>1054.5200061556798</v>
          </cell>
          <cell r="L19">
            <v>1088.0283207271862</v>
          </cell>
          <cell r="M19">
            <v>1126.7446198417047</v>
          </cell>
          <cell r="N19">
            <v>1170.5808934097595</v>
          </cell>
          <cell r="O19">
            <v>1219.4295951434576</v>
          </cell>
          <cell r="P19">
            <v>1273.0579598208085</v>
          </cell>
          <cell r="Q19">
            <v>1331.2953762683871</v>
          </cell>
          <cell r="R19">
            <v>1393.7447337145604</v>
          </cell>
          <cell r="S19">
            <v>1459.9559476250113</v>
          </cell>
          <cell r="T19">
            <v>1529.3748661282768</v>
          </cell>
          <cell r="U19">
            <v>1601.4744578766438</v>
          </cell>
          <cell r="V19">
            <v>1675.6399828611159</v>
          </cell>
          <cell r="W19">
            <v>1751.2602264939305</v>
          </cell>
          <cell r="X19">
            <v>1827.764594358714</v>
          </cell>
          <cell r="Y19">
            <v>1904.9076697741541</v>
          </cell>
          <cell r="Z19">
            <v>1982.7965001153507</v>
          </cell>
          <cell r="AA19">
            <v>2061.8551960596624</v>
          </cell>
          <cell r="AB19">
            <v>2142.6429932832939</v>
          </cell>
          <cell r="AC19">
            <v>2225.6356555018533</v>
          </cell>
          <cell r="AD19">
            <v>2311.1881064981153</v>
          </cell>
          <cell r="AE19">
            <v>2399.6901834998366</v>
          </cell>
          <cell r="AF19">
            <v>2491.8297826697922</v>
          </cell>
          <cell r="AG19">
            <v>2588.3320683357583</v>
          </cell>
          <cell r="AH19">
            <v>2689.6571169988129</v>
          </cell>
          <cell r="AI19">
            <v>2795.7893144766772</v>
          </cell>
          <cell r="AJ19">
            <v>2906.1135154170834</v>
          </cell>
          <cell r="AK19">
            <v>3019.6018413229972</v>
          </cell>
          <cell r="AL19">
            <v>3135.0277185432133</v>
          </cell>
          <cell r="AM19">
            <v>3251.2290750132966</v>
          </cell>
          <cell r="AN19">
            <v>0.35658078459012238</v>
          </cell>
          <cell r="AO19">
            <v>537.3868589808402</v>
          </cell>
        </row>
        <row r="20">
          <cell r="A20" t="str">
            <v>Bhutan</v>
          </cell>
          <cell r="B20">
            <v>4.5909188833535923</v>
          </cell>
          <cell r="C20">
            <v>5.2182987983986502</v>
          </cell>
          <cell r="D20">
            <v>5.8487495246101719</v>
          </cell>
          <cell r="E20">
            <v>6.488788885170635</v>
          </cell>
          <cell r="F20">
            <v>7.1439972080164145</v>
          </cell>
          <cell r="G20">
            <v>7.8190069322321776</v>
          </cell>
          <cell r="H20">
            <v>8.513810524822425</v>
          </cell>
          <cell r="I20">
            <v>9.2198303834693345</v>
          </cell>
          <cell r="J20">
            <v>9.9210008006068637</v>
          </cell>
          <cell r="K20">
            <v>10.608467764834272</v>
          </cell>
          <cell r="L20">
            <v>11.278517256744751</v>
          </cell>
          <cell r="M20">
            <v>11.933390579283151</v>
          </cell>
          <cell r="N20">
            <v>12.586583862826869</v>
          </cell>
          <cell r="O20">
            <v>13.255849331960471</v>
          </cell>
          <cell r="P20">
            <v>13.962273372640254</v>
          </cell>
          <cell r="Q20">
            <v>14.726043877502914</v>
          </cell>
          <cell r="R20">
            <v>15.56608600545874</v>
          </cell>
          <cell r="S20">
            <v>16.502034476642997</v>
          </cell>
          <cell r="T20">
            <v>17.553953151136355</v>
          </cell>
          <cell r="U20">
            <v>18.74125554425305</v>
          </cell>
          <cell r="V20">
            <v>20.081755639795961</v>
          </cell>
          <cell r="W20">
            <v>21.59345486612543</v>
          </cell>
          <cell r="X20">
            <v>23.290897095203842</v>
          </cell>
          <cell r="Y20">
            <v>25.186241650332335</v>
          </cell>
          <cell r="Z20">
            <v>27.295198883859999</v>
          </cell>
          <cell r="AA20">
            <v>29.636196731632605</v>
          </cell>
          <cell r="AB20">
            <v>32.224301140657317</v>
          </cell>
          <cell r="AC20">
            <v>35.067006090624979</v>
          </cell>
          <cell r="AD20">
            <v>38.158132549819847</v>
          </cell>
          <cell r="AE20">
            <v>41.504721425619934</v>
          </cell>
          <cell r="AF20">
            <v>45.113112299905055</v>
          </cell>
          <cell r="AG20">
            <v>48.981107540298808</v>
          </cell>
          <cell r="AH20">
            <v>53.104998391425745</v>
          </cell>
          <cell r="AI20">
            <v>57.467205022507443</v>
          </cell>
          <cell r="AJ20">
            <v>62.028417618851208</v>
          </cell>
          <cell r="AK20">
            <v>66.734334315539257</v>
          </cell>
          <cell r="AL20">
            <v>71.531929071465314</v>
          </cell>
          <cell r="AM20">
            <v>76.35413250236769</v>
          </cell>
          <cell r="AN20">
            <v>0.64856516467233416</v>
          </cell>
          <cell r="AO20">
            <v>12.355388988310718</v>
          </cell>
        </row>
        <row r="21">
          <cell r="A21" t="str">
            <v>Bolivia</v>
          </cell>
          <cell r="B21">
            <v>14.563439661821304</v>
          </cell>
          <cell r="C21">
            <v>14.447343789279479</v>
          </cell>
          <cell r="D21">
            <v>14.338193520119441</v>
          </cell>
          <cell r="E21">
            <v>14.251491019830182</v>
          </cell>
          <cell r="F21">
            <v>14.206366518699497</v>
          </cell>
          <cell r="G21">
            <v>14.220495336816876</v>
          </cell>
          <cell r="H21">
            <v>14.31026912908481</v>
          </cell>
          <cell r="I21">
            <v>14.488294597037621</v>
          </cell>
          <cell r="J21">
            <v>14.758935750918784</v>
          </cell>
          <cell r="K21">
            <v>15.119853655001398</v>
          </cell>
          <cell r="L21">
            <v>15.563320016049369</v>
          </cell>
          <cell r="M21">
            <v>16.077998004276594</v>
          </cell>
          <cell r="N21">
            <v>16.651347589736471</v>
          </cell>
          <cell r="O21">
            <v>17.272608762439628</v>
          </cell>
          <cell r="P21">
            <v>17.92974803649933</v>
          </cell>
          <cell r="Q21">
            <v>18.610305838404447</v>
          </cell>
          <cell r="R21">
            <v>19.302865114278859</v>
          </cell>
          <cell r="S21">
            <v>19.9986757518624</v>
          </cell>
          <cell r="T21">
            <v>20.692968987752106</v>
          </cell>
          <cell r="U21">
            <v>21.387759301026389</v>
          </cell>
          <cell r="V21">
            <v>22.095301480886139</v>
          </cell>
          <cell r="W21">
            <v>22.832062723521986</v>
          </cell>
          <cell r="X21">
            <v>23.617117210315694</v>
          </cell>
          <cell r="Y21">
            <v>24.468548495413817</v>
          </cell>
          <cell r="Z21">
            <v>25.401248960859743</v>
          </cell>
          <cell r="AA21">
            <v>26.425665503742724</v>
          </cell>
          <cell r="AB21">
            <v>27.544852531543416</v>
          </cell>
          <cell r="AC21">
            <v>28.761047796705043</v>
          </cell>
          <cell r="AD21">
            <v>30.071860526355387</v>
          </cell>
          <cell r="AE21">
            <v>31.472529469655186</v>
          </cell>
          <cell r="AF21">
            <v>32.960354770501617</v>
          </cell>
          <cell r="AG21">
            <v>34.530851278095305</v>
          </cell>
          <cell r="AH21">
            <v>36.175790293931854</v>
          </cell>
          <cell r="AI21">
            <v>37.884074606725925</v>
          </cell>
          <cell r="AJ21">
            <v>39.642419102252852</v>
          </cell>
          <cell r="AK21">
            <v>41.436237920220705</v>
          </cell>
          <cell r="AL21">
            <v>43.250941009315028</v>
          </cell>
          <cell r="AM21">
            <v>45.073815939019163</v>
          </cell>
          <cell r="AN21">
            <v>0.30498294403042198</v>
          </cell>
          <cell r="AO21">
            <v>6.274773616938857</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12.384951624110228</v>
          </cell>
          <cell r="U22">
            <v>13.104310476767715</v>
          </cell>
          <cell r="V22">
            <v>13.8202998131841</v>
          </cell>
          <cell r="W22">
            <v>14.531947012350601</v>
          </cell>
          <cell r="X22">
            <v>15.239266455126598</v>
          </cell>
          <cell r="Y22">
            <v>15.93943305224796</v>
          </cell>
          <cell r="Z22">
            <v>16.626909049899282</v>
          </cell>
          <cell r="AA22">
            <v>17.292212363742681</v>
          </cell>
          <cell r="AB22">
            <v>17.924771818941284</v>
          </cell>
          <cell r="AC22">
            <v>18.51266411702079</v>
          </cell>
          <cell r="AD22">
            <v>19.046528241317478</v>
          </cell>
          <cell r="AE22">
            <v>19.524946533997429</v>
          </cell>
          <cell r="AF22">
            <v>19.960136054813539</v>
          </cell>
          <cell r="AG22">
            <v>20.367144398178727</v>
          </cell>
          <cell r="AH22">
            <v>20.760877797957779</v>
          </cell>
          <cell r="AI22">
            <v>21.155421044033694</v>
          </cell>
          <cell r="AJ22">
            <v>21.5601001483099</v>
          </cell>
          <cell r="AK22">
            <v>21.977566912249483</v>
          </cell>
          <cell r="AL22">
            <v>22.404872135832424</v>
          </cell>
          <cell r="AM22">
            <v>22.836640949916202</v>
          </cell>
          <cell r="AN22">
            <v>0.15718541530284738</v>
          </cell>
          <cell r="AO22">
            <v>2.6303353618224832</v>
          </cell>
        </row>
        <row r="23">
          <cell r="A23" t="str">
            <v>Botswana</v>
          </cell>
          <cell r="B23">
            <v>3.280187369924549</v>
          </cell>
          <cell r="C23">
            <v>3.8398712190403366</v>
          </cell>
          <cell r="D23">
            <v>4.4025931944568786</v>
          </cell>
          <cell r="E23">
            <v>4.9717527102845258</v>
          </cell>
          <cell r="F23">
            <v>5.5516332486890603</v>
          </cell>
          <cell r="G23">
            <v>6.1465607647334171</v>
          </cell>
          <cell r="H23">
            <v>6.7583448809936391</v>
          </cell>
          <cell r="I23">
            <v>7.3844096123984349</v>
          </cell>
          <cell r="J23">
            <v>8.0165955250665775</v>
          </cell>
          <cell r="K23">
            <v>8.6441290889928553</v>
          </cell>
          <cell r="L23">
            <v>9.2639808189213877</v>
          </cell>
          <cell r="M23">
            <v>9.8786899387063691</v>
          </cell>
          <cell r="N23">
            <v>10.498255864012776</v>
          </cell>
          <cell r="O23">
            <v>11.140231111118522</v>
          </cell>
          <cell r="P23">
            <v>11.82330563766139</v>
          </cell>
          <cell r="Q23">
            <v>12.565157090167979</v>
          </cell>
          <cell r="R23">
            <v>13.374760058788276</v>
          </cell>
          <cell r="S23">
            <v>14.253727562770587</v>
          </cell>
          <cell r="T23">
            <v>15.193465020775333</v>
          </cell>
          <cell r="U23">
            <v>16.178400575835227</v>
          </cell>
          <cell r="V23">
            <v>17.190647720775225</v>
          </cell>
          <cell r="W23">
            <v>18.214875942661934</v>
          </cell>
          <cell r="X23">
            <v>19.237858251354204</v>
          </cell>
          <cell r="Y23">
            <v>20.244318897284277</v>
          </cell>
          <cell r="Z23">
            <v>21.222823548370844</v>
          </cell>
          <cell r="AA23">
            <v>22.168094683559758</v>
          </cell>
          <cell r="AB23">
            <v>23.083636546313159</v>
          </cell>
          <cell r="AC23">
            <v>23.975902433257584</v>
          </cell>
          <cell r="AD23">
            <v>24.856649275556443</v>
          </cell>
          <cell r="AE23">
            <v>25.745364980040566</v>
          </cell>
          <cell r="AF23">
            <v>26.667810960785218</v>
          </cell>
          <cell r="AG23">
            <v>27.634564982065253</v>
          </cell>
          <cell r="AH23">
            <v>28.649226698547672</v>
          </cell>
          <cell r="AI23">
            <v>29.710750115078831</v>
          </cell>
          <cell r="AJ23">
            <v>30.812336969519603</v>
          </cell>
          <cell r="AK23">
            <v>31.943641498580064</v>
          </cell>
          <cell r="AL23">
            <v>33.092744569275105</v>
          </cell>
          <cell r="AM23">
            <v>34.24870063363381</v>
          </cell>
          <cell r="AN23">
            <v>0.53108251792988415</v>
          </cell>
          <cell r="AO23">
            <v>7.5249181463025385</v>
          </cell>
        </row>
        <row r="24">
          <cell r="A24" t="str">
            <v>Brazil</v>
          </cell>
          <cell r="B24">
            <v>643.80644813797346</v>
          </cell>
          <cell r="C24">
            <v>659.18398407964889</v>
          </cell>
          <cell r="D24">
            <v>674.99014553994459</v>
          </cell>
          <cell r="E24">
            <v>691.62627819668432</v>
          </cell>
          <cell r="F24">
            <v>709.34749627229235</v>
          </cell>
          <cell r="G24">
            <v>727.8717912072259</v>
          </cell>
          <cell r="H24">
            <v>746.54138947921899</v>
          </cell>
          <cell r="I24">
            <v>764.66824965393334</v>
          </cell>
          <cell r="J24">
            <v>781.8942264022387</v>
          </cell>
          <cell r="K24">
            <v>798.29048189846537</v>
          </cell>
          <cell r="L24">
            <v>814.20657605292104</v>
          </cell>
          <cell r="M24">
            <v>830.365613956929</v>
          </cell>
          <cell r="N24">
            <v>847.35675494128304</v>
          </cell>
          <cell r="O24">
            <v>865.55622219720749</v>
          </cell>
          <cell r="P24">
            <v>884.91961136651389</v>
          </cell>
          <cell r="Q24">
            <v>905.17557586904184</v>
          </cell>
          <cell r="R24">
            <v>926.0818130109659</v>
          </cell>
          <cell r="S24">
            <v>947.61463433977008</v>
          </cell>
          <cell r="T24">
            <v>969.95922327282847</v>
          </cell>
          <cell r="U24">
            <v>993.61389688411737</v>
          </cell>
          <cell r="V24">
            <v>1019.1701400148847</v>
          </cell>
          <cell r="W24">
            <v>1047.1010885375374</v>
          </cell>
          <cell r="X24">
            <v>1077.9286969243333</v>
          </cell>
          <cell r="Y24">
            <v>1112.0790787621552</v>
          </cell>
          <cell r="Z24">
            <v>1149.8497906686423</v>
          </cell>
          <cell r="AA24">
            <v>1191.1904684738126</v>
          </cell>
          <cell r="AB24">
            <v>1235.9406701009973</v>
          </cell>
          <cell r="AC24">
            <v>1283.7759287887893</v>
          </cell>
          <cell r="AD24">
            <v>1334.2249310747716</v>
          </cell>
          <cell r="AE24">
            <v>1386.9355742086393</v>
          </cell>
          <cell r="AF24">
            <v>1441.8402661293396</v>
          </cell>
          <cell r="AG24">
            <v>1498.5840890337329</v>
          </cell>
          <cell r="AH24">
            <v>1556.9989624573864</v>
          </cell>
          <cell r="AI24">
            <v>1616.9352950455302</v>
          </cell>
          <cell r="AJ24">
            <v>1678.1318758188202</v>
          </cell>
          <cell r="AK24">
            <v>1740.2580008474565</v>
          </cell>
          <cell r="AL24">
            <v>1802.9456174434517</v>
          </cell>
          <cell r="AM24">
            <v>1865.8571129103436</v>
          </cell>
          <cell r="AN24">
            <v>0.25140104751136932</v>
          </cell>
          <cell r="AO24">
            <v>243.24379950569858</v>
          </cell>
        </row>
        <row r="25">
          <cell r="A25" t="str">
            <v>Brunei Darussalam</v>
          </cell>
          <cell r="B25">
            <v>0</v>
          </cell>
          <cell r="C25">
            <v>0</v>
          </cell>
          <cell r="D25">
            <v>0</v>
          </cell>
          <cell r="E25">
            <v>0</v>
          </cell>
          <cell r="F25">
            <v>0</v>
          </cell>
          <cell r="G25">
            <v>7.866024434540714</v>
          </cell>
          <cell r="H25">
            <v>7.9813852944022843</v>
          </cell>
          <cell r="I25">
            <v>8.1006659099184475</v>
          </cell>
          <cell r="J25">
            <v>8.2282621837997727</v>
          </cell>
          <cell r="K25">
            <v>8.3681033596576455</v>
          </cell>
          <cell r="L25">
            <v>8.5220860592654493</v>
          </cell>
          <cell r="M25">
            <v>8.690445870799989</v>
          </cell>
          <cell r="N25">
            <v>8.8711075218454152</v>
          </cell>
          <cell r="O25">
            <v>9.0606112812778807</v>
          </cell>
          <cell r="P25">
            <v>9.2563763427550825</v>
          </cell>
          <cell r="Q25">
            <v>9.4550757871219364</v>
          </cell>
          <cell r="R25">
            <v>9.6535089317958107</v>
          </cell>
          <cell r="S25">
            <v>9.8507643363228503</v>
          </cell>
          <cell r="T25">
            <v>10.049025470931241</v>
          </cell>
          <cell r="U25">
            <v>10.250128162485941</v>
          </cell>
          <cell r="V25">
            <v>10.453027983142597</v>
          </cell>
          <cell r="W25">
            <v>10.654769223431996</v>
          </cell>
          <cell r="X25">
            <v>10.851325894053501</v>
          </cell>
          <cell r="Y25">
            <v>11.038424313472147</v>
          </cell>
          <cell r="Z25">
            <v>11.213697541212436</v>
          </cell>
          <cell r="AA25">
            <v>11.378014393664149</v>
          </cell>
          <cell r="AB25">
            <v>11.53429671180494</v>
          </cell>
          <cell r="AC25">
            <v>11.686326192675823</v>
          </cell>
          <cell r="AD25">
            <v>11.842221566199767</v>
          </cell>
          <cell r="AE25">
            <v>12.013098300372976</v>
          </cell>
          <cell r="AF25">
            <v>12.20918964752966</v>
          </cell>
          <cell r="AG25">
            <v>12.436057877000298</v>
          </cell>
          <cell r="AH25">
            <v>12.69563336164007</v>
          </cell>
          <cell r="AI25">
            <v>12.986195895534152</v>
          </cell>
          <cell r="AJ25">
            <v>13.303578939151322</v>
          </cell>
          <cell r="AK25">
            <v>13.640253994005011</v>
          </cell>
          <cell r="AL25">
            <v>13.988406772217136</v>
          </cell>
          <cell r="AM25">
            <v>14.340910445969564</v>
          </cell>
          <cell r="AN25">
            <v>6.602836103328398E-2</v>
          </cell>
          <cell r="AO25">
            <v>1.4050455886857625</v>
          </cell>
        </row>
        <row r="26">
          <cell r="A26" t="str">
            <v>Bulgaria</v>
          </cell>
          <cell r="B26">
            <v>46.059753042242882</v>
          </cell>
          <cell r="C26">
            <v>47.307163136296715</v>
          </cell>
          <cell r="D26">
            <v>48.52011569992812</v>
          </cell>
          <cell r="E26">
            <v>49.639801571351697</v>
          </cell>
          <cell r="F26">
            <v>50.589780431782764</v>
          </cell>
          <cell r="G26">
            <v>51.278803946723109</v>
          </cell>
          <cell r="H26">
            <v>51.613475977356671</v>
          </cell>
          <cell r="I26">
            <v>51.500422345400168</v>
          </cell>
          <cell r="J26">
            <v>50.870124112796752</v>
          </cell>
          <cell r="K26">
            <v>49.703428118035568</v>
          </cell>
          <cell r="L26">
            <v>48.05141995847778</v>
          </cell>
          <cell r="M26">
            <v>46.044200950304216</v>
          </cell>
          <cell r="N26">
            <v>43.854988210110903</v>
          </cell>
          <cell r="O26">
            <v>41.663866844990828</v>
          </cell>
          <cell r="P26">
            <v>39.640302079935864</v>
          </cell>
          <cell r="Q26">
            <v>37.915300471487988</v>
          </cell>
          <cell r="R26">
            <v>36.587785555389807</v>
          </cell>
          <cell r="S26">
            <v>35.736017862669058</v>
          </cell>
          <cell r="T26">
            <v>35.402040068799565</v>
          </cell>
          <cell r="U26">
            <v>35.580934670628451</v>
          </cell>
          <cell r="V26">
            <v>36.236943764314859</v>
          </cell>
          <cell r="W26">
            <v>37.30904009931163</v>
          </cell>
          <cell r="X26">
            <v>38.722196987428468</v>
          </cell>
          <cell r="Y26">
            <v>40.391137339481972</v>
          </cell>
          <cell r="Z26">
            <v>42.223072096414434</v>
          </cell>
          <cell r="AA26">
            <v>44.121910825773341</v>
          </cell>
          <cell r="AB26">
            <v>45.996982374142029</v>
          </cell>
          <cell r="AC26">
            <v>47.771236479846088</v>
          </cell>
          <cell r="AD26">
            <v>49.39210305746969</v>
          </cell>
          <cell r="AE26">
            <v>50.844989656798553</v>
          </cell>
          <cell r="AF26">
            <v>52.168992797043686</v>
          </cell>
          <cell r="AG26">
            <v>53.412379100848099</v>
          </cell>
          <cell r="AH26">
            <v>54.621385262884374</v>
          </cell>
          <cell r="AI26">
            <v>55.836454186816617</v>
          </cell>
          <cell r="AJ26">
            <v>57.084364923680084</v>
          </cell>
          <cell r="AK26">
            <v>58.374071982641851</v>
          </cell>
          <cell r="AL26">
            <v>59.697746223632208</v>
          </cell>
          <cell r="AM26">
            <v>61.037267786755017</v>
          </cell>
          <cell r="AN26">
            <v>0.13162024418973031</v>
          </cell>
          <cell r="AO26">
            <v>5.9070783467258288</v>
          </cell>
        </row>
        <row r="27">
          <cell r="A27" t="str">
            <v>Burkina Faso</v>
          </cell>
          <cell r="B27">
            <v>807.65902102000916</v>
          </cell>
          <cell r="C27">
            <v>836.98067717033712</v>
          </cell>
          <cell r="D27">
            <v>866.59677311046494</v>
          </cell>
          <cell r="E27">
            <v>897.02569185848915</v>
          </cell>
          <cell r="F27">
            <v>928.83390870140158</v>
          </cell>
          <cell r="G27">
            <v>962.22713200760882</v>
          </cell>
          <cell r="H27">
            <v>996.86998105850319</v>
          </cell>
          <cell r="I27">
            <v>1032.5404838154009</v>
          </cell>
          <cell r="J27">
            <v>1069.5581584290333</v>
          </cell>
          <cell r="K27">
            <v>1108.4024682119775</v>
          </cell>
          <cell r="L27">
            <v>1149.9503348925202</v>
          </cell>
          <cell r="M27">
            <v>1195.3262255168286</v>
          </cell>
          <cell r="N27">
            <v>1245.4183537821441</v>
          </cell>
          <cell r="O27">
            <v>1301.4465011305399</v>
          </cell>
          <cell r="P27">
            <v>1364.4896754662677</v>
          </cell>
          <cell r="Q27">
            <v>1435.3520496822739</v>
          </cell>
          <cell r="R27">
            <v>1514.1000599168424</v>
          </cell>
          <cell r="S27">
            <v>1600.0916018114342</v>
          </cell>
          <cell r="T27">
            <v>1692.6915104083414</v>
          </cell>
          <cell r="U27">
            <v>1791.3685147317415</v>
          </cell>
          <cell r="V27">
            <v>1895.9461287017286</v>
          </cell>
          <cell r="W27">
            <v>2006.6945510910798</v>
          </cell>
          <cell r="X27">
            <v>2123.8236493855543</v>
          </cell>
          <cell r="Y27">
            <v>2247.6253555600015</v>
          </cell>
          <cell r="Z27">
            <v>2378.1794550954141</v>
          </cell>
          <cell r="AA27">
            <v>2515.756119917186</v>
          </cell>
          <cell r="AB27">
            <v>2660.5254873997555</v>
          </cell>
          <cell r="AC27">
            <v>2813.2331737183899</v>
          </cell>
          <cell r="AD27">
            <v>2975.1718401743578</v>
          </cell>
          <cell r="AE27">
            <v>3147.6181363317446</v>
          </cell>
          <cell r="AF27">
            <v>3331.6731933528913</v>
          </cell>
          <cell r="AG27">
            <v>3527.4748610368215</v>
          </cell>
          <cell r="AH27">
            <v>3734.7766672490293</v>
          </cell>
          <cell r="AI27">
            <v>3952.8262012446412</v>
          </cell>
          <cell r="AJ27">
            <v>4180.0291656062927</v>
          </cell>
          <cell r="AK27">
            <v>4414.0935509041728</v>
          </cell>
          <cell r="AL27">
            <v>4652.3856660524079</v>
          </cell>
          <cell r="AM27">
            <v>4892.3856744560826</v>
          </cell>
          <cell r="AN27">
            <v>0.46903121748859522</v>
          </cell>
          <cell r="AO27">
            <v>812.31298273366565</v>
          </cell>
        </row>
        <row r="28">
          <cell r="A28" t="str">
            <v>Burundi</v>
          </cell>
          <cell r="B28">
            <v>829.64796125941859</v>
          </cell>
          <cell r="C28">
            <v>873.33869054948707</v>
          </cell>
          <cell r="D28">
            <v>916.76635022696132</v>
          </cell>
          <cell r="E28">
            <v>959.94504377375222</v>
          </cell>
          <cell r="F28">
            <v>1002.636801169501</v>
          </cell>
          <cell r="G28">
            <v>1044.2510419561113</v>
          </cell>
          <cell r="H28">
            <v>1083.4320176637909</v>
          </cell>
          <cell r="I28">
            <v>1118.7340194031869</v>
          </cell>
          <cell r="J28">
            <v>1148.5660081083086</v>
          </cell>
          <cell r="K28">
            <v>1171.426764519133</v>
          </cell>
          <cell r="L28">
            <v>1186.1739692945544</v>
          </cell>
          <cell r="M28">
            <v>1191.9554254482755</v>
          </cell>
          <cell r="N28">
            <v>1188.4767163010531</v>
          </cell>
          <cell r="O28">
            <v>1176.6613709191613</v>
          </cell>
          <cell r="P28">
            <v>1158.8180112058635</v>
          </cell>
          <cell r="Q28">
            <v>1137.9309453552319</v>
          </cell>
          <cell r="R28">
            <v>1117.3621714492797</v>
          </cell>
          <cell r="S28">
            <v>1100.1126381164681</v>
          </cell>
          <cell r="T28">
            <v>1088.1463222707653</v>
          </cell>
          <cell r="U28">
            <v>1082.6046244449742</v>
          </cell>
          <cell r="V28">
            <v>1084.4097219491903</v>
          </cell>
          <cell r="W28">
            <v>1094.212385849059</v>
          </cell>
          <cell r="X28">
            <v>1112.2834899907343</v>
          </cell>
          <cell r="Y28">
            <v>1138.5902143618798</v>
          </cell>
          <cell r="Z28">
            <v>1172.8656940502515</v>
          </cell>
          <cell r="AA28">
            <v>1214.6148519999863</v>
          </cell>
          <cell r="AB28">
            <v>1263.1919242147189</v>
          </cell>
          <cell r="AC28">
            <v>1317.888998178084</v>
          </cell>
          <cell r="AD28">
            <v>1378.1009221315685</v>
          </cell>
          <cell r="AE28">
            <v>1443.3877943348789</v>
          </cell>
          <cell r="AF28">
            <v>1513.5464738264056</v>
          </cell>
          <cell r="AG28">
            <v>1588.4439117011905</v>
          </cell>
          <cell r="AH28">
            <v>1667.8646643160109</v>
          </cell>
          <cell r="AI28">
            <v>1751.3928889106328</v>
          </cell>
          <cell r="AJ28">
            <v>1838.3717660816615</v>
          </cell>
          <cell r="AK28">
            <v>1927.8949675365959</v>
          </cell>
          <cell r="AL28">
            <v>2018.9667073221185</v>
          </cell>
          <cell r="AM28">
            <v>2110.6617298095457</v>
          </cell>
          <cell r="AN28">
            <v>0.14298926168818765</v>
          </cell>
          <cell r="AO28">
            <v>164.87789376946779</v>
          </cell>
        </row>
        <row r="29">
          <cell r="A29" t="str">
            <v>Cambodia</v>
          </cell>
          <cell r="B29">
            <v>0</v>
          </cell>
          <cell r="C29">
            <v>0</v>
          </cell>
          <cell r="D29">
            <v>0</v>
          </cell>
          <cell r="E29">
            <v>0</v>
          </cell>
          <cell r="F29">
            <v>0</v>
          </cell>
          <cell r="G29">
            <v>0</v>
          </cell>
          <cell r="H29">
            <v>5435.106707691325</v>
          </cell>
          <cell r="I29">
            <v>5871.4730269379179</v>
          </cell>
          <cell r="J29">
            <v>6305.0023091075973</v>
          </cell>
          <cell r="K29">
            <v>6736.7485768540701</v>
          </cell>
          <cell r="L29">
            <v>7173.3417997399683</v>
          </cell>
          <cell r="M29">
            <v>7624.9536415593802</v>
          </cell>
          <cell r="N29">
            <v>8101.7241981089919</v>
          </cell>
          <cell r="O29">
            <v>8614.6895487698948</v>
          </cell>
          <cell r="P29">
            <v>9176.4676309420938</v>
          </cell>
          <cell r="Q29">
            <v>9799.4672765378909</v>
          </cell>
          <cell r="R29">
            <v>10497.301371160169</v>
          </cell>
          <cell r="S29">
            <v>11284.546747646431</v>
          </cell>
          <cell r="T29">
            <v>12175.121815122577</v>
          </cell>
          <cell r="U29">
            <v>13180.27637523804</v>
          </cell>
          <cell r="V29">
            <v>14305.204661491027</v>
          </cell>
          <cell r="W29">
            <v>15552.772863627368</v>
          </cell>
          <cell r="X29">
            <v>16923.621504777981</v>
          </cell>
          <cell r="Y29">
            <v>18415.164839437512</v>
          </cell>
          <cell r="Z29">
            <v>20017.902187052819</v>
          </cell>
          <cell r="AA29">
            <v>21714.309378676386</v>
          </cell>
          <cell r="AB29">
            <v>23481.023963490163</v>
          </cell>
          <cell r="AC29">
            <v>25297.631456889339</v>
          </cell>
          <cell r="AD29">
            <v>27152.704394634206</v>
          </cell>
          <cell r="AE29">
            <v>29050.534227916163</v>
          </cell>
          <cell r="AF29">
            <v>31010.560543980268</v>
          </cell>
          <cell r="AG29">
            <v>33048.644587792412</v>
          </cell>
          <cell r="AH29">
            <v>35174.57199887868</v>
          </cell>
          <cell r="AI29">
            <v>37390.177210887232</v>
          </cell>
          <cell r="AJ29">
            <v>39688.237507477432</v>
          </cell>
          <cell r="AK29">
            <v>42052.236810199778</v>
          </cell>
          <cell r="AL29">
            <v>44458.594935529996</v>
          </cell>
          <cell r="AM29">
            <v>46882.579901841797</v>
          </cell>
          <cell r="AN29">
            <v>0.55718354132253634</v>
          </cell>
          <cell r="AO29">
            <v>8528.0433176229108</v>
          </cell>
        </row>
        <row r="30">
          <cell r="A30" t="str">
            <v>Cameroon</v>
          </cell>
          <cell r="B30">
            <v>4921.6239597048625</v>
          </cell>
          <cell r="C30">
            <v>5156.5574523191272</v>
          </cell>
          <cell r="D30">
            <v>5383.8329453363431</v>
          </cell>
          <cell r="E30">
            <v>5592.8710346362695</v>
          </cell>
          <cell r="F30">
            <v>5771.577306645303</v>
          </cell>
          <cell r="G30">
            <v>5907.8330874434751</v>
          </cell>
          <cell r="H30">
            <v>5991.8831300443626</v>
          </cell>
          <cell r="I30">
            <v>6019.8438465871077</v>
          </cell>
          <cell r="J30">
            <v>5997.2736079104106</v>
          </cell>
          <cell r="K30">
            <v>5937.4000163870987</v>
          </cell>
          <cell r="L30">
            <v>5856.0079983108944</v>
          </cell>
          <cell r="M30">
            <v>5770.9319398116495</v>
          </cell>
          <cell r="N30">
            <v>5699.0852370361054</v>
          </cell>
          <cell r="O30">
            <v>5655.1414967328874</v>
          </cell>
          <cell r="P30">
            <v>5650.5610932802583</v>
          </cell>
          <cell r="Q30">
            <v>5692.3322560891538</v>
          </cell>
          <cell r="R30">
            <v>5781.7175036377075</v>
          </cell>
          <cell r="S30">
            <v>5915.5139118431607</v>
          </cell>
          <cell r="T30">
            <v>6087.7821515863752</v>
          </cell>
          <cell r="U30">
            <v>6291.3176446297821</v>
          </cell>
          <cell r="V30">
            <v>6518.8512612199474</v>
          </cell>
          <cell r="W30">
            <v>6763.6897551571392</v>
          </cell>
          <cell r="X30">
            <v>7020.0752176294263</v>
          </cell>
          <cell r="Y30">
            <v>7283.7217022733084</v>
          </cell>
          <cell r="Z30">
            <v>7552.0219805489887</v>
          </cell>
          <cell r="AA30">
            <v>7824.3085368939383</v>
          </cell>
          <cell r="AB30">
            <v>8101.9386959401372</v>
          </cell>
          <cell r="AC30">
            <v>8387.3526969506256</v>
          </cell>
          <cell r="AD30">
            <v>8683.8533922290408</v>
          </cell>
          <cell r="AE30">
            <v>8995.5226371095159</v>
          </cell>
          <cell r="AF30">
            <v>9326.4213030038918</v>
          </cell>
          <cell r="AG30">
            <v>9679.1873649529116</v>
          </cell>
          <cell r="AH30">
            <v>10054.31784496728</v>
          </cell>
          <cell r="AI30">
            <v>10450.377201408175</v>
          </cell>
          <cell r="AJ30">
            <v>10864.1352541871</v>
          </cell>
          <cell r="AK30">
            <v>11291.050281201473</v>
          </cell>
          <cell r="AL30">
            <v>11725.981467806843</v>
          </cell>
          <cell r="AM30">
            <v>12164.105786546746</v>
          </cell>
          <cell r="AN30">
            <v>0.19577085261153249</v>
          </cell>
          <cell r="AO30">
            <v>1292.1979451141594</v>
          </cell>
        </row>
        <row r="31">
          <cell r="A31" t="str">
            <v>Canada</v>
          </cell>
          <cell r="B31">
            <v>613.94871757081728</v>
          </cell>
          <cell r="C31">
            <v>632.76142239994806</v>
          </cell>
          <cell r="D31">
            <v>651.68878005337069</v>
          </cell>
          <cell r="E31">
            <v>670.99105913137748</v>
          </cell>
          <cell r="F31">
            <v>690.69980043372698</v>
          </cell>
          <cell r="G31">
            <v>710.59569416886382</v>
          </cell>
          <cell r="H31">
            <v>730.38705254089507</v>
          </cell>
          <cell r="I31">
            <v>749.83755081223921</v>
          </cell>
          <cell r="J31">
            <v>768.74167371990586</v>
          </cell>
          <cell r="K31">
            <v>787.04217049278213</v>
          </cell>
          <cell r="L31">
            <v>805.02139362255605</v>
          </cell>
          <cell r="M31">
            <v>823.32855389598785</v>
          </cell>
          <cell r="N31">
            <v>842.81582816361197</v>
          </cell>
          <cell r="O31">
            <v>864.18261773700294</v>
          </cell>
          <cell r="P31">
            <v>887.85139564609915</v>
          </cell>
          <cell r="Q31">
            <v>913.94465874346906</v>
          </cell>
          <cell r="R31">
            <v>942.44899992522016</v>
          </cell>
          <cell r="S31">
            <v>973.19970550002529</v>
          </cell>
          <cell r="T31">
            <v>1005.7412117773047</v>
          </cell>
          <cell r="U31">
            <v>1039.4055780114782</v>
          </cell>
          <cell r="V31">
            <v>1073.3771313391926</v>
          </cell>
          <cell r="W31">
            <v>1106.90400311698</v>
          </cell>
          <cell r="X31">
            <v>1139.5057033879805</v>
          </cell>
          <cell r="Y31">
            <v>1170.8341621641648</v>
          </cell>
          <cell r="Z31">
            <v>1200.6753024236234</v>
          </cell>
          <cell r="AA31">
            <v>1228.8526255228053</v>
          </cell>
          <cell r="AB31">
            <v>1255.2952697939229</v>
          </cell>
          <cell r="AC31">
            <v>1280.1219173139609</v>
          </cell>
          <cell r="AD31">
            <v>1303.7286274619644</v>
          </cell>
          <cell r="AE31">
            <v>1326.8228404438387</v>
          </cell>
          <cell r="AF31">
            <v>1350.2776201908696</v>
          </cell>
          <cell r="AG31">
            <v>1374.5350222299041</v>
          </cell>
          <cell r="AH31">
            <v>1399.7842558858808</v>
          </cell>
          <cell r="AI31">
            <v>1426.0449902614394</v>
          </cell>
          <cell r="AJ31">
            <v>1453.1941319003602</v>
          </cell>
          <cell r="AK31">
            <v>1481.0028974438092</v>
          </cell>
          <cell r="AL31">
            <v>1509.2001922139489</v>
          </cell>
          <cell r="AM31">
            <v>1537.5454425585035</v>
          </cell>
          <cell r="AN31">
            <v>0.24886379666726402</v>
          </cell>
          <cell r="AO31">
            <v>240.43014548380631</v>
          </cell>
        </row>
        <row r="32">
          <cell r="A32" t="str">
            <v>Cape Verde</v>
          </cell>
          <cell r="B32">
            <v>5.7635171965780723</v>
          </cell>
          <cell r="C32">
            <v>6.1206934805080015</v>
          </cell>
          <cell r="D32">
            <v>6.4773845924721503</v>
          </cell>
          <cell r="E32">
            <v>6.8338784256996572</v>
          </cell>
          <cell r="F32">
            <v>7.1894190274949397</v>
          </cell>
          <cell r="G32">
            <v>7.5447116609054161</v>
          </cell>
          <cell r="H32">
            <v>7.9010073987035527</v>
          </cell>
          <cell r="I32">
            <v>8.2628101970527617</v>
          </cell>
          <cell r="J32">
            <v>8.6365739381294215</v>
          </cell>
          <cell r="K32">
            <v>9.0305644021393814</v>
          </cell>
          <cell r="L32">
            <v>9.4561916299071953</v>
          </cell>
          <cell r="M32">
            <v>9.9291700182360234</v>
          </cell>
          <cell r="N32">
            <v>10.465912047629953</v>
          </cell>
          <cell r="O32">
            <v>11.080138498410708</v>
          </cell>
          <cell r="P32">
            <v>11.780451030423714</v>
          </cell>
          <cell r="Q32">
            <v>12.571469918530294</v>
          </cell>
          <cell r="R32">
            <v>13.454230927287529</v>
          </cell>
          <cell r="S32">
            <v>14.4268351220672</v>
          </cell>
          <cell r="T32">
            <v>15.483841258968205</v>
          </cell>
          <cell r="U32">
            <v>16.616539742868774</v>
          </cell>
          <cell r="V32">
            <v>17.814252566057451</v>
          </cell>
          <cell r="W32">
            <v>19.071136323394093</v>
          </cell>
          <cell r="X32">
            <v>20.386625084077977</v>
          </cell>
          <cell r="Y32">
            <v>21.764121554074453</v>
          </cell>
          <cell r="Z32">
            <v>23.208122188508082</v>
          </cell>
          <cell r="AA32">
            <v>24.720042226962683</v>
          </cell>
          <cell r="AB32">
            <v>26.292965687136991</v>
          </cell>
          <cell r="AC32">
            <v>27.911116164460115</v>
          </cell>
          <cell r="AD32">
            <v>29.558297597489787</v>
          </cell>
          <cell r="AE32">
            <v>31.224412763139139</v>
          </cell>
          <cell r="AF32">
            <v>32.906671462346402</v>
          </cell>
          <cell r="AG32">
            <v>34.604179368418414</v>
          </cell>
          <cell r="AH32">
            <v>36.31747544003855</v>
          </cell>
          <cell r="AI32">
            <v>38.048236842206002</v>
          </cell>
          <cell r="AJ32">
            <v>39.797045985519574</v>
          </cell>
          <cell r="AK32">
            <v>41.562032912155999</v>
          </cell>
          <cell r="AL32">
            <v>43.33858720443682</v>
          </cell>
          <cell r="AM32">
            <v>45.120338115562021</v>
          </cell>
          <cell r="AN32">
            <v>0.55560344984456278</v>
          </cell>
          <cell r="AO32">
            <v>8.8286652785854329</v>
          </cell>
        </row>
        <row r="33">
          <cell r="A33" t="str">
            <v>Central African Republic</v>
          </cell>
          <cell r="B33">
            <v>523.18339677099686</v>
          </cell>
          <cell r="C33">
            <v>532.88350221712562</v>
          </cell>
          <cell r="D33">
            <v>542.30454369554445</v>
          </cell>
          <cell r="E33">
            <v>551.43298221637201</v>
          </cell>
          <cell r="F33">
            <v>560.22678335277158</v>
          </cell>
          <cell r="G33">
            <v>568.19900285574261</v>
          </cell>
          <cell r="H33">
            <v>574.8323186427566</v>
          </cell>
          <cell r="I33">
            <v>579.70730860272749</v>
          </cell>
          <cell r="J33">
            <v>582.85184743814193</v>
          </cell>
          <cell r="K33">
            <v>584.42659676545907</v>
          </cell>
          <cell r="L33">
            <v>584.79541972675668</v>
          </cell>
          <cell r="M33">
            <v>584.60332349645807</v>
          </cell>
          <cell r="N33">
            <v>584.53967105171876</v>
          </cell>
          <cell r="O33">
            <v>585.2220721347295</v>
          </cell>
          <cell r="P33">
            <v>587.010859777164</v>
          </cell>
          <cell r="Q33">
            <v>589.9218762893488</v>
          </cell>
          <cell r="R33">
            <v>593.8281753838387</v>
          </cell>
          <cell r="S33">
            <v>598.71278201029497</v>
          </cell>
          <cell r="T33">
            <v>604.14338936454033</v>
          </cell>
          <cell r="U33">
            <v>609.6383328222945</v>
          </cell>
          <cell r="V33">
            <v>614.84418386563186</v>
          </cell>
          <cell r="W33">
            <v>619.70006064840368</v>
          </cell>
          <cell r="X33">
            <v>624.50695948580506</v>
          </cell>
          <cell r="Y33">
            <v>629.9182560865471</v>
          </cell>
          <cell r="Z33">
            <v>636.85234656448279</v>
          </cell>
          <cell r="AA33">
            <v>645.97632447259969</v>
          </cell>
          <cell r="AB33">
            <v>657.69710989824046</v>
          </cell>
          <cell r="AC33">
            <v>672.21680968402165</v>
          </cell>
          <cell r="AD33">
            <v>689.65319957357735</v>
          </cell>
          <cell r="AE33">
            <v>710.1347572137015</v>
          </cell>
          <cell r="AF33">
            <v>733.76095825545224</v>
          </cell>
          <cell r="AG33">
            <v>760.51421077775035</v>
          </cell>
          <cell r="AH33">
            <v>790.25407327696234</v>
          </cell>
          <cell r="AI33">
            <v>822.67651214167711</v>
          </cell>
          <cell r="AJ33">
            <v>857.31791302771398</v>
          </cell>
          <cell r="AK33">
            <v>893.5586564694753</v>
          </cell>
          <cell r="AL33">
            <v>930.75036387108628</v>
          </cell>
          <cell r="AM33">
            <v>968.31412007197753</v>
          </cell>
          <cell r="AN33">
            <v>9.1422228007160614E-2</v>
          </cell>
          <cell r="AO33">
            <v>55.762529036642789</v>
          </cell>
        </row>
        <row r="34">
          <cell r="A34" t="str">
            <v>Chad</v>
          </cell>
          <cell r="B34">
            <v>367.32256965353372</v>
          </cell>
          <cell r="C34">
            <v>392.17194723876599</v>
          </cell>
          <cell r="D34">
            <v>417.40756912746292</v>
          </cell>
          <cell r="E34">
            <v>443.11479015070148</v>
          </cell>
          <cell r="F34">
            <v>469.02038944828405</v>
          </cell>
          <cell r="G34">
            <v>494.83296825850579</v>
          </cell>
          <cell r="H34">
            <v>520.21584392517889</v>
          </cell>
          <cell r="I34">
            <v>544.89571410953045</v>
          </cell>
          <cell r="J34">
            <v>568.70784803353592</v>
          </cell>
          <cell r="K34">
            <v>591.54296777807531</v>
          </cell>
          <cell r="L34">
            <v>613.52440694369318</v>
          </cell>
          <cell r="M34">
            <v>634.89530945315357</v>
          </cell>
          <cell r="N34">
            <v>655.99206515978324</v>
          </cell>
          <cell r="O34">
            <v>677.67851082237746</v>
          </cell>
          <cell r="P34">
            <v>701.29944254813347</v>
          </cell>
          <cell r="Q34">
            <v>728.3177213360251</v>
          </cell>
          <cell r="R34">
            <v>760.45687375954469</v>
          </cell>
          <cell r="S34">
            <v>799.37453917882442</v>
          </cell>
          <cell r="T34">
            <v>846.49374821640072</v>
          </cell>
          <cell r="U34">
            <v>903.03039610302164</v>
          </cell>
          <cell r="V34">
            <v>970.06334058727123</v>
          </cell>
          <cell r="W34">
            <v>1047.9121654567034</v>
          </cell>
          <cell r="X34">
            <v>1135.3941010929991</v>
          </cell>
          <cell r="Y34">
            <v>1230.0012962232729</v>
          </cell>
          <cell r="Z34">
            <v>1327.803288563709</v>
          </cell>
          <cell r="AA34">
            <v>1423.9629928682589</v>
          </cell>
          <cell r="AB34">
            <v>1515.5902010052366</v>
          </cell>
          <cell r="AC34">
            <v>1601.988074914274</v>
          </cell>
          <cell r="AD34">
            <v>1683.7618745249497</v>
          </cell>
          <cell r="AE34">
            <v>1761.9849790177002</v>
          </cell>
          <cell r="AF34">
            <v>1837.6535288277121</v>
          </cell>
          <cell r="AG34">
            <v>1910.7028145999946</v>
          </cell>
          <cell r="AH34">
            <v>1981.4085916912798</v>
          </cell>
          <cell r="AI34">
            <v>2049.9605973123003</v>
          </cell>
          <cell r="AJ34">
            <v>2117.0658727568753</v>
          </cell>
          <cell r="AK34">
            <v>2183.2926033457011</v>
          </cell>
          <cell r="AL34">
            <v>2249.0532856719051</v>
          </cell>
          <cell r="AM34">
            <v>2314.6367702951575</v>
          </cell>
          <cell r="AN34">
            <v>0.51156579661396118</v>
          </cell>
          <cell r="AO34">
            <v>472.83250086378928</v>
          </cell>
        </row>
        <row r="35">
          <cell r="A35" t="str">
            <v>Chile</v>
          </cell>
          <cell r="B35">
            <v>23488.903061833902</v>
          </cell>
          <cell r="C35">
            <v>24064.760847563364</v>
          </cell>
          <cell r="D35">
            <v>24671.256772674486</v>
          </cell>
          <cell r="E35">
            <v>25380.403618073295</v>
          </cell>
          <cell r="F35">
            <v>26261.202786939069</v>
          </cell>
          <cell r="G35">
            <v>27365.724246270351</v>
          </cell>
          <cell r="H35">
            <v>28734.239765196278</v>
          </cell>
          <cell r="I35">
            <v>30389.114420383288</v>
          </cell>
          <cell r="J35">
            <v>32335.433830845861</v>
          </cell>
          <cell r="K35">
            <v>34562.227721394636</v>
          </cell>
          <cell r="L35">
            <v>37043.983708531792</v>
          </cell>
          <cell r="M35">
            <v>39751.128561545564</v>
          </cell>
          <cell r="N35">
            <v>42637.750482638861</v>
          </cell>
          <cell r="O35">
            <v>45642.744118399125</v>
          </cell>
          <cell r="P35">
            <v>48707.879960587416</v>
          </cell>
          <cell r="Q35">
            <v>51777.798039780813</v>
          </cell>
          <cell r="R35">
            <v>54795.598496950508</v>
          </cell>
          <cell r="S35">
            <v>57723.761752669896</v>
          </cell>
          <cell r="T35">
            <v>60553.729592542841</v>
          </cell>
          <cell r="U35">
            <v>63314.736994646511</v>
          </cell>
          <cell r="V35">
            <v>66065.604501132635</v>
          </cell>
          <cell r="W35">
            <v>68862.624524206476</v>
          </cell>
          <cell r="X35">
            <v>71760.237661061969</v>
          </cell>
          <cell r="Y35">
            <v>74805.076883651011</v>
          </cell>
          <cell r="Z35">
            <v>78021.765777314853</v>
          </cell>
          <cell r="AA35">
            <v>81406.029028558245</v>
          </cell>
          <cell r="AB35">
            <v>84941.40638611278</v>
          </cell>
          <cell r="AC35">
            <v>88613.831838424463</v>
          </cell>
          <cell r="AD35">
            <v>92423.834970078155</v>
          </cell>
          <cell r="AE35">
            <v>96394.801667274485</v>
          </cell>
          <cell r="AF35">
            <v>100562.45132651328</v>
          </cell>
          <cell r="AG35">
            <v>104927.06997762162</v>
          </cell>
          <cell r="AH35">
            <v>109468.82062716143</v>
          </cell>
          <cell r="AI35">
            <v>114162.47910191845</v>
          </cell>
          <cell r="AJ35">
            <v>118976.88809240678</v>
          </cell>
          <cell r="AK35">
            <v>123877.34381812133</v>
          </cell>
          <cell r="AL35">
            <v>128828.66545763295</v>
          </cell>
          <cell r="AM35">
            <v>133799.94658133126</v>
          </cell>
          <cell r="AN35">
            <v>0.45929377957468409</v>
          </cell>
          <cell r="AO35">
            <v>25662.854972131965</v>
          </cell>
        </row>
        <row r="36">
          <cell r="A36" t="str">
            <v>China</v>
          </cell>
          <cell r="B36">
            <v>687.58538757445831</v>
          </cell>
          <cell r="C36">
            <v>801.14218105781492</v>
          </cell>
          <cell r="D36">
            <v>915.781260665427</v>
          </cell>
          <cell r="E36">
            <v>1032.9454507109717</v>
          </cell>
          <cell r="F36">
            <v>1154.0535729014721</v>
          </cell>
          <cell r="G36">
            <v>1280.324394436841</v>
          </cell>
          <cell r="H36">
            <v>1413.1052167879761</v>
          </cell>
          <cell r="I36">
            <v>1554.1844874814069</v>
          </cell>
          <cell r="J36">
            <v>1705.629501875783</v>
          </cell>
          <cell r="K36">
            <v>1870.04716045494</v>
          </cell>
          <cell r="L36">
            <v>2050.8867186839552</v>
          </cell>
          <cell r="M36">
            <v>2251.529450423357</v>
          </cell>
          <cell r="N36">
            <v>2474.1955623468334</v>
          </cell>
          <cell r="O36">
            <v>2719.7136866238388</v>
          </cell>
          <cell r="P36">
            <v>2988.3023898003594</v>
          </cell>
          <cell r="Q36">
            <v>3280.4848415561428</v>
          </cell>
          <cell r="R36">
            <v>3598.0003476729335</v>
          </cell>
          <cell r="S36">
            <v>3944.2800955169146</v>
          </cell>
          <cell r="T36">
            <v>4324.7246189775387</v>
          </cell>
          <cell r="U36">
            <v>4746.769160989089</v>
          </cell>
          <cell r="V36">
            <v>5219.3283082960725</v>
          </cell>
          <cell r="W36">
            <v>5751.9836360331055</v>
          </cell>
          <cell r="X36">
            <v>6354.3164862518433</v>
          </cell>
          <cell r="Y36">
            <v>7034.9136046436124</v>
          </cell>
          <cell r="Z36">
            <v>7800.4774720372197</v>
          </cell>
          <cell r="AA36">
            <v>8655.2018732150354</v>
          </cell>
          <cell r="AB36">
            <v>9599.9579982390569</v>
          </cell>
          <cell r="AC36">
            <v>10632.193778439132</v>
          </cell>
          <cell r="AD36">
            <v>11747.024165162715</v>
          </cell>
          <cell r="AE36">
            <v>12940.174211972868</v>
          </cell>
          <cell r="AF36">
            <v>14207.133310781028</v>
          </cell>
          <cell r="AG36">
            <v>15542.0259213789</v>
          </cell>
          <cell r="AH36">
            <v>16938.317970450375</v>
          </cell>
          <cell r="AI36">
            <v>18388.529835465561</v>
          </cell>
          <cell r="AJ36">
            <v>19882.991974190056</v>
          </cell>
          <cell r="AK36">
            <v>21410.041756034803</v>
          </cell>
          <cell r="AL36">
            <v>22956.964700668846</v>
          </cell>
          <cell r="AM36">
            <v>24511.922510200882</v>
          </cell>
          <cell r="AN36">
            <v>0.85328664107438301</v>
          </cell>
          <cell r="AO36">
            <v>4273.8572325385776</v>
          </cell>
        </row>
        <row r="37">
          <cell r="A37" t="str">
            <v>Colombia</v>
          </cell>
          <cell r="B37">
            <v>149066.0330306566</v>
          </cell>
          <cell r="C37">
            <v>154902.0265753787</v>
          </cell>
          <cell r="D37">
            <v>160804.69934979422</v>
          </cell>
          <cell r="E37">
            <v>166884.5085178428</v>
          </cell>
          <cell r="F37">
            <v>173251.76887996614</v>
          </cell>
          <cell r="G37">
            <v>179981.16249142744</v>
          </cell>
          <cell r="H37">
            <v>187102.78983869019</v>
          </cell>
          <cell r="I37">
            <v>194587.32187330359</v>
          </cell>
          <cell r="J37">
            <v>202376.14491842999</v>
          </cell>
          <cell r="K37">
            <v>210405.39728849864</v>
          </cell>
          <cell r="L37">
            <v>218606.95143875451</v>
          </cell>
          <cell r="M37">
            <v>226897.06896155758</v>
          </cell>
          <cell r="N37">
            <v>235183.81213488022</v>
          </cell>
          <cell r="O37">
            <v>243335.80012707922</v>
          </cell>
          <cell r="P37">
            <v>251196.39858516253</v>
          </cell>
          <cell r="Q37">
            <v>258635.05153486741</v>
          </cell>
          <cell r="R37">
            <v>265595.27110607945</v>
          </cell>
          <cell r="S37">
            <v>272154.78770333558</v>
          </cell>
          <cell r="T37">
            <v>278511.87876011187</v>
          </cell>
          <cell r="U37">
            <v>285015.01566285099</v>
          </cell>
          <cell r="V37">
            <v>292115.65557039448</v>
          </cell>
          <cell r="W37">
            <v>300181.79368495534</v>
          </cell>
          <cell r="X37">
            <v>309507.87865304266</v>
          </cell>
          <cell r="Y37">
            <v>320281.93118431611</v>
          </cell>
          <cell r="Z37">
            <v>332564.78320190479</v>
          </cell>
          <cell r="AA37">
            <v>346298.62731709471</v>
          </cell>
          <cell r="AB37">
            <v>361348.66830915271</v>
          </cell>
          <cell r="AC37">
            <v>377518.68468417478</v>
          </cell>
          <cell r="AD37">
            <v>394628.34826516523</v>
          </cell>
          <cell r="AE37">
            <v>412601.9740282867</v>
          </cell>
          <cell r="AF37">
            <v>431435.03346705006</v>
          </cell>
          <cell r="AG37">
            <v>451080.76833468332</v>
          </cell>
          <cell r="AH37">
            <v>471425.26004974393</v>
          </cell>
          <cell r="AI37">
            <v>492342.78234744264</v>
          </cell>
          <cell r="AJ37">
            <v>513704.72987249267</v>
          </cell>
          <cell r="AK37">
            <v>535379.18148613267</v>
          </cell>
          <cell r="AL37">
            <v>557237.60864087648</v>
          </cell>
          <cell r="AM37">
            <v>579168.33812437649</v>
          </cell>
          <cell r="AN37">
            <v>0.31584248307617979</v>
          </cell>
          <cell r="AO37">
            <v>85317.523555633044</v>
          </cell>
        </row>
        <row r="38">
          <cell r="A38" t="str">
            <v>Comoros</v>
          </cell>
          <cell r="B38">
            <v>77.047470530232744</v>
          </cell>
          <cell r="C38">
            <v>79.306407431310788</v>
          </cell>
          <cell r="D38">
            <v>81.536869627086503</v>
          </cell>
          <cell r="E38">
            <v>83.699848337944445</v>
          </cell>
          <cell r="F38">
            <v>85.755256087998305</v>
          </cell>
          <cell r="G38">
            <v>87.665476917982318</v>
          </cell>
          <cell r="H38">
            <v>89.409792307750678</v>
          </cell>
          <cell r="I38">
            <v>90.982768967977776</v>
          </cell>
          <cell r="J38">
            <v>92.394655686260506</v>
          </cell>
          <cell r="K38">
            <v>93.67055356051597</v>
          </cell>
          <cell r="L38">
            <v>94.86114713179866</v>
          </cell>
          <cell r="M38">
            <v>95.999745405557917</v>
          </cell>
          <cell r="N38">
            <v>97.137175915925056</v>
          </cell>
          <cell r="O38">
            <v>98.278278742975814</v>
          </cell>
          <cell r="P38">
            <v>99.448502207626674</v>
          </cell>
          <cell r="Q38">
            <v>100.71231184336438</v>
          </cell>
          <cell r="R38">
            <v>102.10756816159939</v>
          </cell>
          <cell r="S38">
            <v>103.66782855530855</v>
          </cell>
          <cell r="T38">
            <v>105.39495473585264</v>
          </cell>
          <cell r="U38">
            <v>107.28522012903937</v>
          </cell>
          <cell r="V38">
            <v>109.32391861331793</v>
          </cell>
          <cell r="W38">
            <v>111.48654186584707</v>
          </cell>
          <cell r="X38">
            <v>113.7334523776524</v>
          </cell>
          <cell r="Y38">
            <v>116.02414722110107</v>
          </cell>
          <cell r="Z38">
            <v>118.3410189447837</v>
          </cell>
          <cell r="AA38">
            <v>120.69515862507988</v>
          </cell>
          <cell r="AB38">
            <v>123.10033714892137</v>
          </cell>
          <cell r="AC38">
            <v>125.5996338169891</v>
          </cell>
          <cell r="AD38">
            <v>128.25673455847479</v>
          </cell>
          <cell r="AE38">
            <v>131.13708896440028</v>
          </cell>
          <cell r="AF38">
            <v>134.29359928020264</v>
          </cell>
          <cell r="AG38">
            <v>137.76080686167492</v>
          </cell>
          <cell r="AH38">
            <v>141.54985707180813</v>
          </cell>
          <cell r="AI38">
            <v>145.64321720497657</v>
          </cell>
          <cell r="AJ38">
            <v>149.98982598483639</v>
          </cell>
          <cell r="AK38">
            <v>154.51948996299402</v>
          </cell>
          <cell r="AL38">
            <v>159.1570274312075</v>
          </cell>
          <cell r="AM38">
            <v>163.83631178160493</v>
          </cell>
          <cell r="AN38">
            <v>0.16134698595919897</v>
          </cell>
          <cell r="AO38">
            <v>16.820999449085615</v>
          </cell>
        </row>
        <row r="39">
          <cell r="A39" t="str">
            <v>Democratic Republic of Congo</v>
          </cell>
          <cell r="B39">
            <v>510.50335246021876</v>
          </cell>
          <cell r="C39">
            <v>516.20046389554693</v>
          </cell>
          <cell r="D39">
            <v>521.73178180627292</v>
          </cell>
          <cell r="E39">
            <v>526.75540802883904</v>
          </cell>
          <cell r="F39">
            <v>530.67536658162487</v>
          </cell>
          <cell r="G39">
            <v>532.66134740272139</v>
          </cell>
          <cell r="H39">
            <v>531.85333676440314</v>
          </cell>
          <cell r="I39">
            <v>527.36624746491748</v>
          </cell>
          <cell r="J39">
            <v>518.54824893486784</v>
          </cell>
          <cell r="K39">
            <v>505.17393813020834</v>
          </cell>
          <cell r="L39">
            <v>487.55899951754441</v>
          </cell>
          <cell r="M39">
            <v>466.62177818217947</v>
          </cell>
          <cell r="N39">
            <v>443.68803921424137</v>
          </cell>
          <cell r="O39">
            <v>420.25415992203608</v>
          </cell>
          <cell r="P39">
            <v>397.71045722172715</v>
          </cell>
          <cell r="Q39">
            <v>376.99223643025789</v>
          </cell>
          <cell r="R39">
            <v>358.66030829235427</v>
          </cell>
          <cell r="S39">
            <v>343.13197118843971</v>
          </cell>
          <cell r="T39">
            <v>330.82395041601399</v>
          </cell>
          <cell r="U39">
            <v>322.11372156069245</v>
          </cell>
          <cell r="V39">
            <v>317.40367070393023</v>
          </cell>
          <cell r="W39">
            <v>317.06586671157555</v>
          </cell>
          <cell r="X39">
            <v>321.26899174243732</v>
          </cell>
          <cell r="Y39">
            <v>329.9193392882089</v>
          </cell>
          <cell r="Z39">
            <v>342.71965292315906</v>
          </cell>
          <cell r="AA39">
            <v>359.25689282867461</v>
          </cell>
          <cell r="AB39">
            <v>379.08561265691066</v>
          </cell>
          <cell r="AC39">
            <v>401.82740713173553</v>
          </cell>
          <cell r="AD39">
            <v>427.17687485044843</v>
          </cell>
          <cell r="AE39">
            <v>454.91599033903123</v>
          </cell>
          <cell r="AF39">
            <v>484.91330937496127</v>
          </cell>
          <cell r="AG39">
            <v>516.97011783232551</v>
          </cell>
          <cell r="AH39">
            <v>550.83444849146122</v>
          </cell>
          <cell r="AI39">
            <v>586.21212295438261</v>
          </cell>
          <cell r="AJ39">
            <v>622.76043833818903</v>
          </cell>
          <cell r="AK39">
            <v>660.10225053043609</v>
          </cell>
          <cell r="AL39">
            <v>697.87763103529744</v>
          </cell>
          <cell r="AM39">
            <v>735.80526885164238</v>
          </cell>
          <cell r="AN39">
            <v>0.1873423608895928</v>
          </cell>
          <cell r="AO39">
            <v>80.917549712458239</v>
          </cell>
        </row>
        <row r="40">
          <cell r="A40" t="str">
            <v>Republic of Congo</v>
          </cell>
          <cell r="B40">
            <v>399.97972589912536</v>
          </cell>
          <cell r="C40">
            <v>424.67730101880994</v>
          </cell>
          <cell r="D40">
            <v>449.69677887950326</v>
          </cell>
          <cell r="E40">
            <v>475.54789921202592</v>
          </cell>
          <cell r="F40">
            <v>502.78492395840351</v>
          </cell>
          <cell r="G40">
            <v>531.85678606854117</v>
          </cell>
          <cell r="H40">
            <v>562.94517925275989</v>
          </cell>
          <cell r="I40">
            <v>595.7861293606951</v>
          </cell>
          <cell r="J40">
            <v>629.47327044945496</v>
          </cell>
          <cell r="K40">
            <v>662.24549528254045</v>
          </cell>
          <cell r="L40">
            <v>692.26807391895795</v>
          </cell>
          <cell r="M40">
            <v>718.62812146488852</v>
          </cell>
          <cell r="N40">
            <v>741.11007228732342</v>
          </cell>
          <cell r="O40">
            <v>760.11460953860501</v>
          </cell>
          <cell r="P40">
            <v>776.63763564820226</v>
          </cell>
          <cell r="Q40">
            <v>792.00179695019835</v>
          </cell>
          <cell r="R40">
            <v>807.25576342219438</v>
          </cell>
          <cell r="S40">
            <v>823.31918707228954</v>
          </cell>
          <cell r="T40">
            <v>841.16443227436071</v>
          </cell>
          <cell r="U40">
            <v>861.60517153156184</v>
          </cell>
          <cell r="V40">
            <v>885.41972302430327</v>
          </cell>
          <cell r="W40">
            <v>912.93035321767957</v>
          </cell>
          <cell r="X40">
            <v>944.38333134654238</v>
          </cell>
          <cell r="Y40">
            <v>980.00762311356686</v>
          </cell>
          <cell r="Z40">
            <v>1020.1178609079625</v>
          </cell>
          <cell r="AA40">
            <v>1064.8356008878031</v>
          </cell>
          <cell r="AB40">
            <v>1114.0222206020828</v>
          </cell>
          <cell r="AC40">
            <v>1167.6027415909175</v>
          </cell>
          <cell r="AD40">
            <v>1225.7419631884022</v>
          </cell>
          <cell r="AE40">
            <v>1288.1285973127231</v>
          </cell>
          <cell r="AF40">
            <v>1354.0179662501816</v>
          </cell>
          <cell r="AG40">
            <v>1422.4912663139521</v>
          </cell>
          <cell r="AH40">
            <v>1492.9087541547071</v>
          </cell>
          <cell r="AI40">
            <v>1564.8412937599799</v>
          </cell>
          <cell r="AJ40">
            <v>1637.812841575756</v>
          </cell>
          <cell r="AK40">
            <v>1711.3795011104214</v>
          </cell>
          <cell r="AL40">
            <v>1785.2446974566044</v>
          </cell>
          <cell r="AM40">
            <v>1859.2183106958291</v>
          </cell>
          <cell r="AN40">
            <v>0.33571316868977835</v>
          </cell>
          <cell r="AO40">
            <v>277.26548085547802</v>
          </cell>
        </row>
        <row r="41">
          <cell r="A41" t="str">
            <v>Costa Rica</v>
          </cell>
          <cell r="B41">
            <v>603.88101755389391</v>
          </cell>
          <cell r="C41">
            <v>620.8283719184368</v>
          </cell>
          <cell r="D41">
            <v>638.4069961074407</v>
          </cell>
          <cell r="E41">
            <v>657.55894622618234</v>
          </cell>
          <cell r="F41">
            <v>678.88627841886398</v>
          </cell>
          <cell r="G41">
            <v>702.71072936742576</v>
          </cell>
          <cell r="H41">
            <v>729.36585296961903</v>
          </cell>
          <cell r="I41">
            <v>759.00784582952087</v>
          </cell>
          <cell r="J41">
            <v>791.72821602151237</v>
          </cell>
          <cell r="K41">
            <v>827.6017931616791</v>
          </cell>
          <cell r="L41">
            <v>866.61945470589148</v>
          </cell>
          <cell r="M41">
            <v>908.77323017840342</v>
          </cell>
          <cell r="N41">
            <v>953.96409455640946</v>
          </cell>
          <cell r="O41">
            <v>1001.7744905153201</v>
          </cell>
          <cell r="P41">
            <v>1051.8189797849816</v>
          </cell>
          <cell r="Q41">
            <v>1103.9757591900875</v>
          </cell>
          <cell r="R41">
            <v>1158.3724857574812</v>
          </cell>
          <cell r="S41">
            <v>1215.2868989221054</v>
          </cell>
          <cell r="T41">
            <v>1274.7020632613273</v>
          </cell>
          <cell r="U41">
            <v>1336.3669443632934</v>
          </cell>
          <cell r="V41">
            <v>1400.2031771835368</v>
          </cell>
          <cell r="W41">
            <v>1466.7506972339575</v>
          </cell>
          <cell r="X41">
            <v>1536.7810082546198</v>
          </cell>
          <cell r="Y41">
            <v>1610.7849270132497</v>
          </cell>
          <cell r="Z41">
            <v>1688.6898101950258</v>
          </cell>
          <cell r="AA41">
            <v>1770.0676552149948</v>
          </cell>
          <cell r="AB41">
            <v>1854.0270213862527</v>
          </cell>
          <cell r="AC41">
            <v>1939.3660014697455</v>
          </cell>
          <cell r="AD41">
            <v>2025.2594280125563</v>
          </cell>
          <cell r="AE41">
            <v>2111.9066135470712</v>
          </cell>
          <cell r="AF41">
            <v>2200.2301563255501</v>
          </cell>
          <cell r="AG41">
            <v>2290.7964184647817</v>
          </cell>
          <cell r="AH41">
            <v>2383.9039605182998</v>
          </cell>
          <cell r="AI41">
            <v>2479.5828988549902</v>
          </cell>
          <cell r="AJ41">
            <v>2577.5694102385555</v>
          </cell>
          <cell r="AK41">
            <v>2677.3378324441483</v>
          </cell>
          <cell r="AL41">
            <v>2778.2185191445351</v>
          </cell>
          <cell r="AM41">
            <v>2879.5520156880416</v>
          </cell>
          <cell r="AN41">
            <v>0.42049413188071466</v>
          </cell>
          <cell r="AO41">
            <v>522.6806889368894</v>
          </cell>
        </row>
        <row r="42">
          <cell r="A42" t="str">
            <v>Côte d'Ivoire</v>
          </cell>
          <cell r="B42">
            <v>4822.3519764682042</v>
          </cell>
          <cell r="C42">
            <v>4861.4658237975973</v>
          </cell>
          <cell r="D42">
            <v>4901.0140913623081</v>
          </cell>
          <cell r="E42">
            <v>4943.1763311596787</v>
          </cell>
          <cell r="F42">
            <v>4991.5824642734278</v>
          </cell>
          <cell r="G42">
            <v>5049.6296484756749</v>
          </cell>
          <cell r="H42">
            <v>5119.014236895805</v>
          </cell>
          <cell r="I42">
            <v>5200.8870461784454</v>
          </cell>
          <cell r="J42">
            <v>5297.5571505992666</v>
          </cell>
          <cell r="K42">
            <v>5411.4114139721542</v>
          </cell>
          <cell r="L42">
            <v>5544.5415686049992</v>
          </cell>
          <cell r="M42">
            <v>5699.1597526659725</v>
          </cell>
          <cell r="N42">
            <v>5875.6760486371941</v>
          </cell>
          <cell r="O42">
            <v>6071.1737614741232</v>
          </cell>
          <cell r="P42">
            <v>6277.5100956458464</v>
          </cell>
          <cell r="Q42">
            <v>6486.31258800671</v>
          </cell>
          <cell r="R42">
            <v>6687.0194144546022</v>
          </cell>
          <cell r="S42">
            <v>6868.1670250073448</v>
          </cell>
          <cell r="T42">
            <v>7020.5867755382105</v>
          </cell>
          <cell r="U42">
            <v>7139.5511716703977</v>
          </cell>
          <cell r="V42">
            <v>7226.5051212717235</v>
          </cell>
          <cell r="W42">
            <v>7289.2656504933002</v>
          </cell>
          <cell r="X42">
            <v>7337.5522442735219</v>
          </cell>
          <cell r="Y42">
            <v>7382.3736210458537</v>
          </cell>
          <cell r="Z42">
            <v>7434.377566801023</v>
          </cell>
          <cell r="AA42">
            <v>7502.1781413192994</v>
          </cell>
          <cell r="AB42">
            <v>7592.9695987129408</v>
          </cell>
          <cell r="AC42">
            <v>7713.2342516810122</v>
          </cell>
          <cell r="AD42">
            <v>7868.3764769354484</v>
          </cell>
          <cell r="AE42">
            <v>8062.7065586713734</v>
          </cell>
          <cell r="AF42">
            <v>8299.6604363145561</v>
          </cell>
          <cell r="AG42">
            <v>8582.7742437040506</v>
          </cell>
          <cell r="AH42">
            <v>8915.2476903157658</v>
          </cell>
          <cell r="AI42">
            <v>9293.2041231885723</v>
          </cell>
          <cell r="AJ42">
            <v>9708.7686024581799</v>
          </cell>
          <cell r="AK42">
            <v>10151.576247028412</v>
          </cell>
          <cell r="AL42">
            <v>10610.525899778511</v>
          </cell>
          <cell r="AM42">
            <v>11075.755141117437</v>
          </cell>
          <cell r="AN42">
            <v>0.18269686391248263</v>
          </cell>
          <cell r="AO42">
            <v>1179.3068994377361</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134.4560862392635</v>
          </cell>
          <cell r="O43">
            <v>140.25129585477782</v>
          </cell>
          <cell r="P43">
            <v>146.15392460789951</v>
          </cell>
          <cell r="Q43">
            <v>152.20469867768813</v>
          </cell>
          <cell r="R43">
            <v>158.39744499712427</v>
          </cell>
          <cell r="S43">
            <v>164.71242351241159</v>
          </cell>
          <cell r="T43">
            <v>171.14243971978246</v>
          </cell>
          <cell r="U43">
            <v>177.71529488034511</v>
          </cell>
          <cell r="V43">
            <v>184.47192585801</v>
          </cell>
          <cell r="W43">
            <v>191.38584656788407</v>
          </cell>
          <cell r="X43">
            <v>198.3670316664942</v>
          </cell>
          <cell r="Y43">
            <v>205.25789734468839</v>
          </cell>
          <cell r="Z43">
            <v>211.85354947664968</v>
          </cell>
          <cell r="AA43">
            <v>217.93688496311418</v>
          </cell>
          <cell r="AB43">
            <v>223.29686521005152</v>
          </cell>
          <cell r="AC43">
            <v>227.75861277380022</v>
          </cell>
          <cell r="AD43">
            <v>231.23915155859828</v>
          </cell>
          <cell r="AE43">
            <v>233.82042934094571</v>
          </cell>
          <cell r="AF43">
            <v>235.76750238175646</v>
          </cell>
          <cell r="AG43">
            <v>237.35321264853496</v>
          </cell>
          <cell r="AH43">
            <v>238.81077708496812</v>
          </cell>
          <cell r="AI43">
            <v>240.31701050825748</v>
          </cell>
          <cell r="AJ43">
            <v>241.96595996475486</v>
          </cell>
          <cell r="AK43">
            <v>243.77589239572964</v>
          </cell>
          <cell r="AL43">
            <v>245.70771514280355</v>
          </cell>
          <cell r="AM43">
            <v>247.69412662364104</v>
          </cell>
          <cell r="AN43">
            <v>0.18122765630980356</v>
          </cell>
          <cell r="AO43">
            <v>34.827810125746609</v>
          </cell>
        </row>
        <row r="44">
          <cell r="A44" t="str">
            <v>Cyprus</v>
          </cell>
          <cell r="B44">
            <v>3.7816798525645168</v>
          </cell>
          <cell r="C44">
            <v>4.0816837521751959</v>
          </cell>
          <cell r="D44">
            <v>4.3839608532602297</v>
          </cell>
          <cell r="E44">
            <v>4.6912875197722208</v>
          </cell>
          <cell r="F44">
            <v>5.0065105071311695</v>
          </cell>
          <cell r="G44">
            <v>5.3318036955593522</v>
          </cell>
          <cell r="H44">
            <v>5.6696058602077315</v>
          </cell>
          <cell r="I44">
            <v>6.0217577392716768</v>
          </cell>
          <cell r="J44">
            <v>6.3880040123444823</v>
          </cell>
          <cell r="K44">
            <v>6.7663717816267228</v>
          </cell>
          <cell r="L44">
            <v>7.1543781091955276</v>
          </cell>
          <cell r="M44">
            <v>7.5503663393117613</v>
          </cell>
          <cell r="N44">
            <v>7.9546960351443285</v>
          </cell>
          <cell r="O44">
            <v>8.3663330964690168</v>
          </cell>
          <cell r="P44">
            <v>8.7857464627101702</v>
          </cell>
          <cell r="Q44">
            <v>9.2113617423274441</v>
          </cell>
          <cell r="R44">
            <v>9.6401770791533909</v>
          </cell>
          <cell r="S44">
            <v>10.072086999597291</v>
          </cell>
          <cell r="T44">
            <v>10.507314259276885</v>
          </cell>
          <cell r="U44">
            <v>10.944310743813944</v>
          </cell>
          <cell r="V44">
            <v>11.380365196237465</v>
          </cell>
          <cell r="W44">
            <v>11.812253252138307</v>
          </cell>
          <cell r="X44">
            <v>12.237336895144953</v>
          </cell>
          <cell r="Y44">
            <v>12.653855576364508</v>
          </cell>
          <cell r="Z44">
            <v>13.059205377952626</v>
          </cell>
          <cell r="AA44">
            <v>13.448043826301314</v>
          </cell>
          <cell r="AB44">
            <v>13.813476394023052</v>
          </cell>
          <cell r="AC44">
            <v>14.148148115467306</v>
          </cell>
          <cell r="AD44">
            <v>14.446119261043309</v>
          </cell>
          <cell r="AE44">
            <v>14.706628620005622</v>
          </cell>
          <cell r="AF44">
            <v>14.936373788998372</v>
          </cell>
          <cell r="AG44">
            <v>15.144086078465625</v>
          </cell>
          <cell r="AH44">
            <v>15.339943060961465</v>
          </cell>
          <cell r="AI44">
            <v>15.534241448255322</v>
          </cell>
          <cell r="AJ44">
            <v>15.733678521507009</v>
          </cell>
          <cell r="AK44">
            <v>15.940579147393782</v>
          </cell>
          <cell r="AL44">
            <v>16.15362140737783</v>
          </cell>
          <cell r="AM44">
            <v>16.369607591447405</v>
          </cell>
          <cell r="AN44">
            <v>0.38624096005979192</v>
          </cell>
          <cell r="AO44">
            <v>3.6704397423223463</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2257.1691892578533</v>
          </cell>
          <cell r="R45">
            <v>2322.9354619624351</v>
          </cell>
          <cell r="S45">
            <v>2389.4103227744381</v>
          </cell>
          <cell r="T45">
            <v>2458.4101351816594</v>
          </cell>
          <cell r="U45">
            <v>2531.9868094441517</v>
          </cell>
          <cell r="V45">
            <v>2611.6808644701505</v>
          </cell>
          <cell r="W45">
            <v>2698.1899110734485</v>
          </cell>
          <cell r="X45">
            <v>2791.5962314231365</v>
          </cell>
          <cell r="Y45">
            <v>2891.2915585775722</v>
          </cell>
          <cell r="Z45">
            <v>2995.6080932808813</v>
          </cell>
          <cell r="AA45">
            <v>3101.8330106914132</v>
          </cell>
          <cell r="AB45">
            <v>3206.4869550347089</v>
          </cell>
          <cell r="AC45">
            <v>3306.2328004293945</v>
          </cell>
          <cell r="AD45">
            <v>3399.0167014437484</v>
          </cell>
          <cell r="AE45">
            <v>3484.9831946417548</v>
          </cell>
          <cell r="AF45">
            <v>3566.6400895729621</v>
          </cell>
          <cell r="AG45">
            <v>3646.2919338405</v>
          </cell>
          <cell r="AH45">
            <v>3726.1724141517689</v>
          </cell>
          <cell r="AI45">
            <v>3808.2369078757629</v>
          </cell>
          <cell r="AJ45">
            <v>3893.407548239958</v>
          </cell>
          <cell r="AK45">
            <v>3981.5001493930731</v>
          </cell>
          <cell r="AL45">
            <v>4071.5943800014265</v>
          </cell>
          <cell r="AM45">
            <v>4162.5363372374059</v>
          </cell>
          <cell r="AN45">
            <v>0.15703516325628175</v>
          </cell>
          <cell r="AO45">
            <v>458.72523713466143</v>
          </cell>
        </row>
        <row r="46">
          <cell r="A46" t="str">
            <v>Denmark</v>
          </cell>
          <cell r="B46">
            <v>903.87051236889351</v>
          </cell>
          <cell r="C46">
            <v>928.57089171530345</v>
          </cell>
          <cell r="D46">
            <v>953.38161593802442</v>
          </cell>
          <cell r="E46">
            <v>978.1952209962144</v>
          </cell>
          <cell r="F46">
            <v>1002.7751066896511</v>
          </cell>
          <cell r="G46">
            <v>1026.7568006081499</v>
          </cell>
          <cell r="H46">
            <v>1049.8043092746291</v>
          </cell>
          <cell r="I46">
            <v>1071.7750112059255</v>
          </cell>
          <cell r="J46">
            <v>1093.0069118261301</v>
          </cell>
          <cell r="K46">
            <v>1114.1307664472745</v>
          </cell>
          <cell r="L46">
            <v>1135.8420612631285</v>
          </cell>
          <cell r="M46">
            <v>1158.7527648029893</v>
          </cell>
          <cell r="N46">
            <v>1183.3519649835227</v>
          </cell>
          <cell r="O46">
            <v>1209.9228720733645</v>
          </cell>
          <cell r="P46">
            <v>1238.521666691315</v>
          </cell>
          <cell r="Q46">
            <v>1268.7013907354412</v>
          </cell>
          <cell r="R46">
            <v>1299.8666794368974</v>
          </cell>
          <cell r="S46">
            <v>1331.3470641194826</v>
          </cell>
          <cell r="T46">
            <v>1362.4428093126271</v>
          </cell>
          <cell r="U46">
            <v>1392.5249289045657</v>
          </cell>
          <cell r="V46">
            <v>1421.0133686904073</v>
          </cell>
          <cell r="W46">
            <v>1447.426305176215</v>
          </cell>
          <cell r="X46">
            <v>1471.5901011811477</v>
          </cell>
          <cell r="Y46">
            <v>1493.4775064726027</v>
          </cell>
          <cell r="Z46">
            <v>1513.0341198061656</v>
          </cell>
          <cell r="AA46">
            <v>1530.0158848726958</v>
          </cell>
          <cell r="AB46">
            <v>1544.1321541649911</v>
          </cell>
          <cell r="AC46">
            <v>1555.2446813271222</v>
          </cell>
          <cell r="AD46">
            <v>1563.7510384615093</v>
          </cell>
          <cell r="AE46">
            <v>1570.7264408573019</v>
          </cell>
          <cell r="AF46">
            <v>1577.7114734190341</v>
          </cell>
          <cell r="AG46">
            <v>1585.7029466426666</v>
          </cell>
          <cell r="AH46">
            <v>1595.2805062899697</v>
          </cell>
          <cell r="AI46">
            <v>1606.6879586562877</v>
          </cell>
          <cell r="AJ46">
            <v>1619.8161249740647</v>
          </cell>
          <cell r="AK46">
            <v>1634.2721168891815</v>
          </cell>
          <cell r="AL46">
            <v>1649.5344447977786</v>
          </cell>
          <cell r="AM46">
            <v>1665.1134779271049</v>
          </cell>
          <cell r="AN46">
            <v>0.17609250531537862</v>
          </cell>
          <cell r="AO46">
            <v>225.49397754668436</v>
          </cell>
        </row>
        <row r="47">
          <cell r="A47" t="str">
            <v>Djibouti</v>
          </cell>
          <cell r="B47">
            <v>0</v>
          </cell>
          <cell r="C47">
            <v>0</v>
          </cell>
          <cell r="D47">
            <v>0</v>
          </cell>
          <cell r="E47">
            <v>0</v>
          </cell>
          <cell r="F47">
            <v>0</v>
          </cell>
          <cell r="G47">
            <v>0</v>
          </cell>
          <cell r="H47">
            <v>0</v>
          </cell>
          <cell r="I47">
            <v>0</v>
          </cell>
          <cell r="J47">
            <v>0</v>
          </cell>
          <cell r="K47">
            <v>0</v>
          </cell>
          <cell r="L47">
            <v>0</v>
          </cell>
          <cell r="M47">
            <v>74.203982947590205</v>
          </cell>
          <cell r="N47">
            <v>72.79892083201743</v>
          </cell>
          <cell r="O47">
            <v>71.421318886968749</v>
          </cell>
          <cell r="P47">
            <v>70.140218074648075</v>
          </cell>
          <cell r="Q47">
            <v>69.02880616838965</v>
          </cell>
          <cell r="R47">
            <v>68.170458760781202</v>
          </cell>
          <cell r="S47">
            <v>67.645033382726524</v>
          </cell>
          <cell r="T47">
            <v>67.509192977521622</v>
          </cell>
          <cell r="U47">
            <v>67.796740154635245</v>
          </cell>
          <cell r="V47">
            <v>68.520625593760911</v>
          </cell>
          <cell r="W47">
            <v>69.689702573045764</v>
          </cell>
          <cell r="X47">
            <v>71.304588114699371</v>
          </cell>
          <cell r="Y47">
            <v>73.359832215200797</v>
          </cell>
          <cell r="Z47">
            <v>75.845858989882117</v>
          </cell>
          <cell r="AA47">
            <v>78.751104231923406</v>
          </cell>
          <cell r="AB47">
            <v>82.058865144605917</v>
          </cell>
          <cell r="AC47">
            <v>85.742127888891673</v>
          </cell>
          <cell r="AD47">
            <v>89.767919974296632</v>
          </cell>
          <cell r="AE47">
            <v>94.101837631447808</v>
          </cell>
          <cell r="AF47">
            <v>98.717627891229242</v>
          </cell>
          <cell r="AG47">
            <v>103.5992894082105</v>
          </cell>
          <cell r="AH47">
            <v>108.72808455804885</v>
          </cell>
          <cell r="AI47">
            <v>114.07794282231946</v>
          </cell>
          <cell r="AJ47">
            <v>119.61329283701704</v>
          </cell>
          <cell r="AK47">
            <v>125.28916380991308</v>
          </cell>
          <cell r="AL47">
            <v>131.05265202040889</v>
          </cell>
          <cell r="AM47">
            <v>136.85181210980664</v>
          </cell>
          <cell r="AN47">
            <v>0.14254990953158575</v>
          </cell>
          <cell r="AO47">
            <v>10.997888786455583</v>
          </cell>
        </row>
        <row r="48">
          <cell r="A48" t="str">
            <v>Dominica</v>
          </cell>
          <cell r="B48">
            <v>0.42014972405484563</v>
          </cell>
          <cell r="C48">
            <v>0.44151720748875084</v>
          </cell>
          <cell r="D48">
            <v>0.46293319368210761</v>
          </cell>
          <cell r="E48">
            <v>0.48455101331947992</v>
          </cell>
          <cell r="F48">
            <v>0.50652466514861072</v>
          </cell>
          <cell r="G48">
            <v>0.52888263778404798</v>
          </cell>
          <cell r="H48">
            <v>0.55156817318885343</v>
          </cell>
          <cell r="I48">
            <v>0.57429568694824817</v>
          </cell>
          <cell r="J48">
            <v>0.59667391291556504</v>
          </cell>
          <cell r="K48">
            <v>0.61833862807465423</v>
          </cell>
          <cell r="L48">
            <v>0.63915887028021012</v>
          </cell>
          <cell r="M48">
            <v>0.65895029110618075</v>
          </cell>
          <cell r="N48">
            <v>0.67765695342371179</v>
          </cell>
          <cell r="O48">
            <v>0.69529341719288706</v>
          </cell>
          <cell r="P48">
            <v>0.71193767283955334</v>
          </cell>
          <cell r="Q48">
            <v>0.72768477661762854</v>
          </cell>
          <cell r="R48">
            <v>0.74263040805263503</v>
          </cell>
          <cell r="S48">
            <v>0.75682339890391892</v>
          </cell>
          <cell r="T48">
            <v>0.77034627685029977</v>
          </cell>
          <cell r="U48">
            <v>0.7833133355815578</v>
          </cell>
          <cell r="V48">
            <v>0.79594540601897035</v>
          </cell>
          <cell r="W48">
            <v>0.80857018572799899</v>
          </cell>
          <cell r="X48">
            <v>0.82159591821391564</v>
          </cell>
          <cell r="Y48">
            <v>0.83542514512471255</v>
          </cell>
          <cell r="Z48">
            <v>0.85014444892624264</v>
          </cell>
          <cell r="AA48">
            <v>0.86587616063311168</v>
          </cell>
          <cell r="AB48">
            <v>0.88270116677066279</v>
          </cell>
          <cell r="AC48">
            <v>0.90035159225790806</v>
          </cell>
          <cell r="AD48">
            <v>0.91834255034615286</v>
          </cell>
          <cell r="AE48">
            <v>0.9361356383641235</v>
          </cell>
          <cell r="AF48">
            <v>0.95364902813708463</v>
          </cell>
          <cell r="AG48">
            <v>0.97100953510665955</v>
          </cell>
          <cell r="AH48">
            <v>0.98840748443310067</v>
          </cell>
          <cell r="AI48">
            <v>1.0059831059255939</v>
          </cell>
          <cell r="AJ48">
            <v>1.0237925545489941</v>
          </cell>
          <cell r="AK48">
            <v>1.0418021542088998</v>
          </cell>
          <cell r="AL48">
            <v>1.0599303032654199</v>
          </cell>
          <cell r="AM48">
            <v>1.0781073785365745</v>
          </cell>
          <cell r="AN48">
            <v>0.22526651474524856</v>
          </cell>
          <cell r="AO48">
            <v>0.16112875247414163</v>
          </cell>
        </row>
        <row r="49">
          <cell r="A49" t="str">
            <v>Dominican Republic</v>
          </cell>
          <cell r="B49">
            <v>96.255640163121853</v>
          </cell>
          <cell r="C49">
            <v>98.884549558333404</v>
          </cell>
          <cell r="D49">
            <v>101.51822255191374</v>
          </cell>
          <cell r="E49">
            <v>104.1812872466483</v>
          </cell>
          <cell r="F49">
            <v>106.90904951980338</v>
          </cell>
          <cell r="G49">
            <v>109.76834237617877</v>
          </cell>
          <cell r="H49">
            <v>112.84368832537618</v>
          </cell>
          <cell r="I49">
            <v>116.18564645323553</v>
          </cell>
          <cell r="J49">
            <v>119.81751896234304</v>
          </cell>
          <cell r="K49">
            <v>123.81334159075251</v>
          </cell>
          <cell r="L49">
            <v>128.28770488689432</v>
          </cell>
          <cell r="M49">
            <v>133.41030598329132</v>
          </cell>
          <cell r="N49">
            <v>139.29067496359741</v>
          </cell>
          <cell r="O49">
            <v>145.93849885163351</v>
          </cell>
          <cell r="P49">
            <v>153.33457792158461</v>
          </cell>
          <cell r="Q49">
            <v>161.46286745911939</v>
          </cell>
          <cell r="R49">
            <v>170.27019697069068</v>
          </cell>
          <cell r="S49">
            <v>179.66718728816008</v>
          </cell>
          <cell r="T49">
            <v>189.55273727368225</v>
          </cell>
          <cell r="U49">
            <v>199.85541391653024</v>
          </cell>
          <cell r="V49">
            <v>210.56262683324027</v>
          </cell>
          <cell r="W49">
            <v>221.74885150118325</v>
          </cell>
          <cell r="X49">
            <v>233.58652712939767</v>
          </cell>
          <cell r="Y49">
            <v>246.27406441191027</v>
          </cell>
          <cell r="Z49">
            <v>260.04731877145377</v>
          </cell>
          <cell r="AA49">
            <v>275.04670498664177</v>
          </cell>
          <cell r="AB49">
            <v>291.21052464837328</v>
          </cell>
          <cell r="AC49">
            <v>308.34712229768093</v>
          </cell>
          <cell r="AD49">
            <v>326.25288722911358</v>
          </cell>
          <cell r="AE49">
            <v>344.78666751424328</v>
          </cell>
          <cell r="AF49">
            <v>363.85605235235084</v>
          </cell>
          <cell r="AG49">
            <v>383.34640426757466</v>
          </cell>
          <cell r="AH49">
            <v>403.19569526052959</v>
          </cell>
          <cell r="AI49">
            <v>423.36507328915479</v>
          </cell>
          <cell r="AJ49">
            <v>443.81391935878412</v>
          </cell>
          <cell r="AK49">
            <v>464.47951374185976</v>
          </cell>
          <cell r="AL49">
            <v>485.28312751723615</v>
          </cell>
          <cell r="AM49">
            <v>506.14446662634907</v>
          </cell>
          <cell r="AN49">
            <v>0.45106746904715334</v>
          </cell>
          <cell r="AO49">
            <v>86.778519240087363</v>
          </cell>
        </row>
        <row r="50">
          <cell r="A50" t="str">
            <v>Ecuador</v>
          </cell>
          <cell r="B50">
            <v>10.451023708379385</v>
          </cell>
          <cell r="C50">
            <v>10.674263109322023</v>
          </cell>
          <cell r="D50">
            <v>10.898562273180868</v>
          </cell>
          <cell r="E50">
            <v>11.127928331778904</v>
          </cell>
          <cell r="F50">
            <v>11.368392794207306</v>
          </cell>
          <cell r="G50">
            <v>11.622607886239459</v>
          </cell>
          <cell r="H50">
            <v>11.891971905706669</v>
          </cell>
          <cell r="I50">
            <v>12.179037071577847</v>
          </cell>
          <cell r="J50">
            <v>12.488445883764843</v>
          </cell>
          <cell r="K50">
            <v>12.816830471463723</v>
          </cell>
          <cell r="L50">
            <v>13.161648505032902</v>
          </cell>
          <cell r="M50">
            <v>13.518259350116164</v>
          </cell>
          <cell r="N50">
            <v>13.880265887306956</v>
          </cell>
          <cell r="O50">
            <v>14.242588403697566</v>
          </cell>
          <cell r="P50">
            <v>14.602784527507207</v>
          </cell>
          <cell r="Q50">
            <v>14.960246002918124</v>
          </cell>
          <cell r="R50">
            <v>15.319696728837485</v>
          </cell>
          <cell r="S50">
            <v>15.689218144143281</v>
          </cell>
          <cell r="T50">
            <v>16.080894720425121</v>
          </cell>
          <cell r="U50">
            <v>16.51224874783118</v>
          </cell>
          <cell r="V50">
            <v>17.005133569305382</v>
          </cell>
          <cell r="W50">
            <v>17.572610040313339</v>
          </cell>
          <cell r="X50">
            <v>18.220517680627605</v>
          </cell>
          <cell r="Y50">
            <v>18.949539909617613</v>
          </cell>
          <cell r="Z50">
            <v>19.754574969846512</v>
          </cell>
          <cell r="AA50">
            <v>20.623215704781277</v>
          </cell>
          <cell r="AB50">
            <v>21.543779208190411</v>
          </cell>
          <cell r="AC50">
            <v>22.508010416794608</v>
          </cell>
          <cell r="AD50">
            <v>23.511836475232656</v>
          </cell>
          <cell r="AE50">
            <v>24.550204423975394</v>
          </cell>
          <cell r="AF50">
            <v>25.623262938741334</v>
          </cell>
          <cell r="AG50">
            <v>26.726848651009227</v>
          </cell>
          <cell r="AH50">
            <v>27.850395562870414</v>
          </cell>
          <cell r="AI50">
            <v>28.985349189906149</v>
          </cell>
          <cell r="AJ50">
            <v>30.125921092068975</v>
          </cell>
          <cell r="AK50">
            <v>31.268669337412366</v>
          </cell>
          <cell r="AL50">
            <v>32.411952783069111</v>
          </cell>
          <cell r="AM50">
            <v>33.555263592797878</v>
          </cell>
          <cell r="AN50">
            <v>0.29027951327491397</v>
          </cell>
          <cell r="AO50">
            <v>4.7177355724828933</v>
          </cell>
        </row>
        <row r="51">
          <cell r="A51" t="str">
            <v>Egypt</v>
          </cell>
          <cell r="B51">
            <v>138.95944956505105</v>
          </cell>
          <cell r="C51">
            <v>148.66455998398871</v>
          </cell>
          <cell r="D51">
            <v>158.37531590727588</v>
          </cell>
          <cell r="E51">
            <v>168.03661723942213</v>
          </cell>
          <cell r="F51">
            <v>177.53956072586431</v>
          </cell>
          <cell r="G51">
            <v>186.76062693964496</v>
          </cell>
          <cell r="H51">
            <v>195.60026084654797</v>
          </cell>
          <cell r="I51">
            <v>204.02427114296069</v>
          </cell>
          <cell r="J51">
            <v>212.0674239168051</v>
          </cell>
          <cell r="K51">
            <v>219.83572254457354</v>
          </cell>
          <cell r="L51">
            <v>227.51030616359026</v>
          </cell>
          <cell r="M51">
            <v>235.33547668573379</v>
          </cell>
          <cell r="N51">
            <v>243.5950829612467</v>
          </cell>
          <cell r="O51">
            <v>252.58287907351419</v>
          </cell>
          <cell r="P51">
            <v>262.52701827630898</v>
          </cell>
          <cell r="Q51">
            <v>273.56891503266871</v>
          </cell>
          <cell r="R51">
            <v>285.76594362286795</v>
          </cell>
          <cell r="S51">
            <v>299.09496917685459</v>
          </cell>
          <cell r="T51">
            <v>313.45991738834766</v>
          </cell>
          <cell r="U51">
            <v>328.72331425929769</v>
          </cell>
          <cell r="V51">
            <v>344.78511661777168</v>
          </cell>
          <cell r="W51">
            <v>361.62387814924369</v>
          </cell>
          <cell r="X51">
            <v>379.31733137301001</v>
          </cell>
          <cell r="Y51">
            <v>397.99900002687463</v>
          </cell>
          <cell r="Z51">
            <v>417.79823453491133</v>
          </cell>
          <cell r="AA51">
            <v>438.77439532092518</v>
          </cell>
          <cell r="AB51">
            <v>460.87886046337206</v>
          </cell>
          <cell r="AC51">
            <v>483.9272640874986</v>
          </cell>
          <cell r="AD51">
            <v>507.66945171391762</v>
          </cell>
          <cell r="AE51">
            <v>531.880996222367</v>
          </cell>
          <cell r="AF51">
            <v>556.47392597544535</v>
          </cell>
          <cell r="AG51">
            <v>581.49825937352762</v>
          </cell>
          <cell r="AH51">
            <v>607.17694555723426</v>
          </cell>
          <cell r="AI51">
            <v>633.75752107345045</v>
          </cell>
          <cell r="AJ51">
            <v>661.34546301348905</v>
          </cell>
          <cell r="AK51">
            <v>689.83649325792828</v>
          </cell>
          <cell r="AL51">
            <v>718.94501905721143</v>
          </cell>
          <cell r="AM51">
            <v>748.31921272920249</v>
          </cell>
          <cell r="AN51">
            <v>0.41393941541107332</v>
          </cell>
          <cell r="AO51">
            <v>129.28691802918615</v>
          </cell>
        </row>
        <row r="52">
          <cell r="A52" t="str">
            <v>El Salvador</v>
          </cell>
          <cell r="B52">
            <v>4.3092312995680109</v>
          </cell>
          <cell r="C52">
            <v>4.3041330630984165</v>
          </cell>
          <cell r="D52">
            <v>4.3033525136331416</v>
          </cell>
          <cell r="E52">
            <v>4.3128560075455216</v>
          </cell>
          <cell r="F52">
            <v>4.3374463760725606</v>
          </cell>
          <cell r="G52">
            <v>4.3813178903758061</v>
          </cell>
          <cell r="H52">
            <v>4.4483703578560787</v>
          </cell>
          <cell r="I52">
            <v>4.5420404070104405</v>
          </cell>
          <cell r="J52">
            <v>4.6647109627573933</v>
          </cell>
          <cell r="K52">
            <v>4.8178645459453335</v>
          </cell>
          <cell r="L52">
            <v>5.0016965677950846</v>
          </cell>
          <cell r="M52">
            <v>5.2140237940680167</v>
          </cell>
          <cell r="N52">
            <v>5.4506560248475466</v>
          </cell>
          <cell r="O52">
            <v>5.7049928222764112</v>
          </cell>
          <cell r="P52">
            <v>5.969407188248872</v>
          </cell>
          <cell r="Q52">
            <v>6.2366421964364269</v>
          </cell>
          <cell r="R52">
            <v>6.5006368486280852</v>
          </cell>
          <cell r="S52">
            <v>6.7577537246484924</v>
          </cell>
          <cell r="T52">
            <v>7.005239035836011</v>
          </cell>
          <cell r="U52">
            <v>7.2414514562825172</v>
          </cell>
          <cell r="V52">
            <v>7.4659672697215269</v>
          </cell>
          <cell r="W52">
            <v>7.6796682453237315</v>
          </cell>
          <cell r="X52">
            <v>7.8840864795626064</v>
          </cell>
          <cell r="Y52">
            <v>8.0805573864583931</v>
          </cell>
          <cell r="Z52">
            <v>8.2699655152357039</v>
          </cell>
          <cell r="AA52">
            <v>8.4525798412545701</v>
          </cell>
          <cell r="AB52">
            <v>8.6276496847226625</v>
          </cell>
          <cell r="AC52">
            <v>8.7944885674351063</v>
          </cell>
          <cell r="AD52">
            <v>8.9540335143397982</v>
          </cell>
          <cell r="AE52">
            <v>9.1105466647102844</v>
          </cell>
          <cell r="AF52">
            <v>9.2711798226767144</v>
          </cell>
          <cell r="AG52">
            <v>9.4415193257221297</v>
          </cell>
          <cell r="AH52">
            <v>9.6252597131028068</v>
          </cell>
          <cell r="AI52">
            <v>9.823770330817803</v>
          </cell>
          <cell r="AJ52">
            <v>10.036097927735145</v>
          </cell>
          <cell r="AK52">
            <v>10.25933154941468</v>
          </cell>
          <cell r="AL52">
            <v>10.489359262138905</v>
          </cell>
          <cell r="AM52">
            <v>10.722115816696167</v>
          </cell>
          <cell r="AN52">
            <v>0.27986511765779654</v>
          </cell>
          <cell r="AO52">
            <v>1.8150657925447904</v>
          </cell>
        </row>
        <row r="53">
          <cell r="A53" t="str">
            <v>Equatorial Guinea</v>
          </cell>
          <cell r="B53">
            <v>55.140520427280251</v>
          </cell>
          <cell r="C53">
            <v>47.512185452354338</v>
          </cell>
          <cell r="D53">
            <v>39.765345273155624</v>
          </cell>
          <cell r="E53">
            <v>31.764242830887756</v>
          </cell>
          <cell r="F53">
            <v>23.443417614022831</v>
          </cell>
          <cell r="G53">
            <v>14.911136682724054</v>
          </cell>
          <cell r="H53">
            <v>6.5375729210143945</v>
          </cell>
          <cell r="I53">
            <v>-0.89581215391041447</v>
          </cell>
          <cell r="J53">
            <v>-6.1255927540647832</v>
          </cell>
          <cell r="K53">
            <v>-7.3077649699240181</v>
          </cell>
          <cell r="L53">
            <v>-1.9502689644227778</v>
          </cell>
          <cell r="M53">
            <v>13.091612749203518</v>
          </cell>
          <cell r="N53">
            <v>41.551490347363675</v>
          </cell>
          <cell r="O53">
            <v>87.595627878974454</v>
          </cell>
          <cell r="P53">
            <v>155.73416448947899</v>
          </cell>
          <cell r="Q53">
            <v>250.44445304553068</v>
          </cell>
          <cell r="R53">
            <v>375.63022476888813</v>
          </cell>
          <cell r="S53">
            <v>533.84649635085464</v>
          </cell>
          <cell r="T53">
            <v>725.81720223504453</v>
          </cell>
          <cell r="U53">
            <v>951.74034190156351</v>
          </cell>
          <cell r="V53">
            <v>1210.5124328081667</v>
          </cell>
          <cell r="W53">
            <v>1498.9979989935939</v>
          </cell>
          <cell r="X53">
            <v>1810.8052301685027</v>
          </cell>
          <cell r="Y53">
            <v>2139.0094760536158</v>
          </cell>
          <cell r="Z53">
            <v>2475.84894406797</v>
          </cell>
          <cell r="AA53">
            <v>2811.8528568700663</v>
          </cell>
          <cell r="AB53">
            <v>3139.9516276777254</v>
          </cell>
          <cell r="AC53">
            <v>3454.7645411400676</v>
          </cell>
          <cell r="AD53">
            <v>3749.6942656294354</v>
          </cell>
          <cell r="AE53">
            <v>4020.2474641067706</v>
          </cell>
          <cell r="AF53">
            <v>4265.0027868767202</v>
          </cell>
          <cell r="AG53">
            <v>4485.2313796028629</v>
          </cell>
          <cell r="AH53">
            <v>4682.1256800800102</v>
          </cell>
          <cell r="AI53">
            <v>4857.6169723069452</v>
          </cell>
          <cell r="AJ53">
            <v>5014.2420434816504</v>
          </cell>
          <cell r="AK53">
            <v>5156.6052910790386</v>
          </cell>
          <cell r="AL53">
            <v>5291.0711721392063</v>
          </cell>
          <cell r="AM53">
            <v>5423.3202407914596</v>
          </cell>
          <cell r="AN53">
            <v>1.2683327302041321</v>
          </cell>
          <cell r="AO53">
            <v>1522.0058398716533</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5.3967636595664965</v>
          </cell>
          <cell r="O54">
            <v>5.7376913167303458</v>
          </cell>
          <cell r="P54">
            <v>6.07082133729853</v>
          </cell>
          <cell r="Q54">
            <v>6.3830991715080803</v>
          </cell>
          <cell r="R54">
            <v>6.6637820562230425</v>
          </cell>
          <cell r="S54">
            <v>6.9027762365923797</v>
          </cell>
          <cell r="T54">
            <v>7.0937301372028223</v>
          </cell>
          <cell r="U54">
            <v>7.237194420275177</v>
          </cell>
          <cell r="V54">
            <v>7.3402124466582235</v>
          </cell>
          <cell r="W54">
            <v>7.4150256329979882</v>
          </cell>
          <cell r="X54">
            <v>7.4684632714739143</v>
          </cell>
          <cell r="Y54">
            <v>7.5071443979354662</v>
          </cell>
          <cell r="Z54">
            <v>7.5391634155173666</v>
          </cell>
          <cell r="AA54">
            <v>7.5716832833749841</v>
          </cell>
          <cell r="AB54">
            <v>7.6116953265085119</v>
          </cell>
          <cell r="AC54">
            <v>7.667624037084396</v>
          </cell>
          <cell r="AD54">
            <v>7.7481869540039972</v>
          </cell>
          <cell r="AE54">
            <v>7.8629253757978317</v>
          </cell>
          <cell r="AF54">
            <v>8.0138087314563737</v>
          </cell>
          <cell r="AG54">
            <v>8.1967971962121169</v>
          </cell>
          <cell r="AH54">
            <v>8.4019328579829935</v>
          </cell>
          <cell r="AI54">
            <v>8.6179798327248118</v>
          </cell>
          <cell r="AJ54">
            <v>8.8364529078135501</v>
          </cell>
          <cell r="AK54">
            <v>9.0524370722979448</v>
          </cell>
          <cell r="AL54">
            <v>9.2643727861485914</v>
          </cell>
          <cell r="AM54">
            <v>9.4732361386131068</v>
          </cell>
          <cell r="AN54">
            <v>0.79810781463348801</v>
          </cell>
          <cell r="AO54">
            <v>0.75999036764601102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4.9625794147766662</v>
          </cell>
          <cell r="P55">
            <v>5.3720139705704089</v>
          </cell>
          <cell r="Q55">
            <v>5.7874527322163845</v>
          </cell>
          <cell r="R55">
            <v>6.2158897658611219</v>
          </cell>
          <cell r="S55">
            <v>6.6623346103289869</v>
          </cell>
          <cell r="T55">
            <v>7.1287079067857304</v>
          </cell>
          <cell r="U55">
            <v>7.6163169502938128</v>
          </cell>
          <cell r="V55">
            <v>8.1256219568478354</v>
          </cell>
          <cell r="W55">
            <v>8.6511499729394643</v>
          </cell>
          <cell r="X55">
            <v>9.1834118254918842</v>
          </cell>
          <cell r="Y55">
            <v>9.7094468416988846</v>
          </cell>
          <cell r="Z55">
            <v>10.214100230499339</v>
          </cell>
          <cell r="AA55">
            <v>10.681722732415126</v>
          </cell>
          <cell r="AB55">
            <v>11.097244085663135</v>
          </cell>
          <cell r="AC55">
            <v>11.450596801136099</v>
          </cell>
          <cell r="AD55">
            <v>11.743850948870122</v>
          </cell>
          <cell r="AE55">
            <v>11.996900630889948</v>
          </cell>
          <cell r="AF55">
            <v>12.239671439731621</v>
          </cell>
          <cell r="AG55">
            <v>12.491419961622279</v>
          </cell>
          <cell r="AH55">
            <v>12.760776068391744</v>
          </cell>
          <cell r="AI55">
            <v>13.051765432253614</v>
          </cell>
          <cell r="AJ55">
            <v>13.36355596473757</v>
          </cell>
          <cell r="AK55">
            <v>13.691907923050756</v>
          </cell>
          <cell r="AL55">
            <v>14.030736004752947</v>
          </cell>
          <cell r="AM55">
            <v>14.373825828173405</v>
          </cell>
          <cell r="AN55">
            <v>0.91338272630062112</v>
          </cell>
          <cell r="AO55">
            <v>2.5136838291407102</v>
          </cell>
        </row>
        <row r="56">
          <cell r="A56" t="str">
            <v>Ethiopia</v>
          </cell>
          <cell r="B56">
            <v>38.542851622668898</v>
          </cell>
          <cell r="C56">
            <v>39.034770281841553</v>
          </cell>
          <cell r="D56">
            <v>39.529040424787517</v>
          </cell>
          <cell r="E56">
            <v>40.025445832461685</v>
          </cell>
          <cell r="F56">
            <v>40.519989881571071</v>
          </cell>
          <cell r="G56">
            <v>41.03064149049807</v>
          </cell>
          <cell r="H56">
            <v>41.582659678809335</v>
          </cell>
          <cell r="I56">
            <v>42.156407051166553</v>
          </cell>
          <cell r="J56">
            <v>42.717249615443322</v>
          </cell>
          <cell r="K56">
            <v>43.265419309001558</v>
          </cell>
          <cell r="L56">
            <v>43.833025573048751</v>
          </cell>
          <cell r="M56">
            <v>44.476473655702371</v>
          </cell>
          <cell r="N56">
            <v>45.282678549349399</v>
          </cell>
          <cell r="O56">
            <v>46.328790509819783</v>
          </cell>
          <cell r="P56">
            <v>47.635383007449974</v>
          </cell>
          <cell r="Q56">
            <v>49.208941607478238</v>
          </cell>
          <cell r="R56">
            <v>51.044458045068339</v>
          </cell>
          <cell r="S56">
            <v>53.138154639309256</v>
          </cell>
          <cell r="T56">
            <v>55.534039128839275</v>
          </cell>
          <cell r="U56">
            <v>58.322737705903577</v>
          </cell>
          <cell r="V56">
            <v>61.594156171458948</v>
          </cell>
          <cell r="W56">
            <v>65.443102949403141</v>
          </cell>
          <cell r="X56">
            <v>69.971434901919309</v>
          </cell>
          <cell r="Y56">
            <v>75.29578786169661</v>
          </cell>
          <cell r="Z56">
            <v>81.513223312404989</v>
          </cell>
          <cell r="AA56">
            <v>88.633714859097424</v>
          </cell>
          <cell r="AB56">
            <v>96.596073873702835</v>
          </cell>
          <cell r="AC56">
            <v>105.29081457955917</v>
          </cell>
          <cell r="AD56">
            <v>114.57723046126731</v>
          </cell>
          <cell r="AE56">
            <v>124.30670685763256</v>
          </cell>
          <cell r="AF56">
            <v>134.34675680284755</v>
          </cell>
          <cell r="AG56">
            <v>144.60026626252855</v>
          </cell>
          <cell r="AH56">
            <v>155.00747363426333</v>
          </cell>
          <cell r="AI56">
            <v>165.54747465301443</v>
          </cell>
          <cell r="AJ56">
            <v>176.20899031740174</v>
          </cell>
          <cell r="AK56">
            <v>186.97007687951495</v>
          </cell>
          <cell r="AL56">
            <v>197.79784068826973</v>
          </cell>
          <cell r="AM56">
            <v>208.65471732378666</v>
          </cell>
          <cell r="AN56">
            <v>0.47547771746643974</v>
          </cell>
          <cell r="AO56">
            <v>30.688794373075744</v>
          </cell>
        </row>
        <row r="57">
          <cell r="A57" t="str">
            <v>Fiji</v>
          </cell>
          <cell r="B57">
            <v>2.1844501521594855</v>
          </cell>
          <cell r="C57">
            <v>2.2261409639910217</v>
          </cell>
          <cell r="D57">
            <v>2.2681072743009629</v>
          </cell>
          <cell r="E57">
            <v>2.3118131719278039</v>
          </cell>
          <cell r="F57">
            <v>2.35923167296703</v>
          </cell>
          <cell r="G57">
            <v>2.4114376617948472</v>
          </cell>
          <cell r="H57">
            <v>2.4703737060577908</v>
          </cell>
          <cell r="I57">
            <v>2.5374079967844478</v>
          </cell>
          <cell r="J57">
            <v>2.6142949879428277</v>
          </cell>
          <cell r="K57">
            <v>2.7006950535330945</v>
          </cell>
          <cell r="L57">
            <v>2.794215617675984</v>
          </cell>
          <cell r="M57">
            <v>2.8928971539569015</v>
          </cell>
          <cell r="N57">
            <v>2.9958679797844914</v>
          </cell>
          <cell r="O57">
            <v>3.1015674410278291</v>
          </cell>
          <cell r="P57">
            <v>3.2084462037581445</v>
          </cell>
          <cell r="Q57">
            <v>3.3146892596363906</v>
          </cell>
          <cell r="R57">
            <v>3.4187071382859382</v>
          </cell>
          <cell r="S57">
            <v>3.5196634767337946</v>
          </cell>
          <cell r="T57">
            <v>3.6180448406241066</v>
          </cell>
          <cell r="U57">
            <v>3.7138511608336824</v>
          </cell>
          <cell r="V57">
            <v>3.8060319198330892</v>
          </cell>
          <cell r="W57">
            <v>3.894768088484557</v>
          </cell>
          <cell r="X57">
            <v>3.9798603184519852</v>
          </cell>
          <cell r="Y57">
            <v>4.060591580514429</v>
          </cell>
          <cell r="Z57">
            <v>4.1360862422664226</v>
          </cell>
          <cell r="AA57">
            <v>4.2048927554973563</v>
          </cell>
          <cell r="AB57">
            <v>4.2664187095739559</v>
          </cell>
          <cell r="AC57">
            <v>4.3212927663079732</v>
          </cell>
          <cell r="AD57">
            <v>4.3715594004154195</v>
          </cell>
          <cell r="AE57">
            <v>4.4197501589492267</v>
          </cell>
          <cell r="AF57">
            <v>4.4688309949581724</v>
          </cell>
          <cell r="AG57">
            <v>4.5211603599015406</v>
          </cell>
          <cell r="AH57">
            <v>4.5779283952890344</v>
          </cell>
          <cell r="AI57">
            <v>4.6394836390313419</v>
          </cell>
          <cell r="AJ57">
            <v>4.7054453450862601</v>
          </cell>
          <cell r="AK57">
            <v>4.774847931021271</v>
          </cell>
          <cell r="AL57">
            <v>4.8463813609529964</v>
          </cell>
          <cell r="AM57">
            <v>4.9187671196878435</v>
          </cell>
          <cell r="AN57">
            <v>0.23659530168061044</v>
          </cell>
          <cell r="AO57">
            <v>0.79195209816441547</v>
          </cell>
        </row>
        <row r="58">
          <cell r="A58" t="str">
            <v>Finland</v>
          </cell>
          <cell r="B58">
            <v>79.743252401340555</v>
          </cell>
          <cell r="C58">
            <v>82.09909364701474</v>
          </cell>
          <cell r="D58">
            <v>84.455422368675514</v>
          </cell>
          <cell r="E58">
            <v>86.799955105839317</v>
          </cell>
          <cell r="F58">
            <v>89.108664174335843</v>
          </cell>
          <cell r="G58">
            <v>91.34745233893635</v>
          </cell>
          <cell r="H58">
            <v>93.475775722668715</v>
          </cell>
          <cell r="I58">
            <v>95.45345592517144</v>
          </cell>
          <cell r="J58">
            <v>97.243506788856379</v>
          </cell>
          <cell r="K58">
            <v>98.82510759688364</v>
          </cell>
          <cell r="L58">
            <v>100.22632256452476</v>
          </cell>
          <cell r="M58">
            <v>101.55995483108246</v>
          </cell>
          <cell r="N58">
            <v>103.01523431021417</v>
          </cell>
          <cell r="O58">
            <v>104.77961136726647</v>
          </cell>
          <cell r="P58">
            <v>106.98884402448383</v>
          </cell>
          <cell r="Q58">
            <v>109.70151419043806</v>
          </cell>
          <cell r="R58">
            <v>112.91203533345613</v>
          </cell>
          <cell r="S58">
            <v>116.56338577996064</v>
          </cell>
          <cell r="T58">
            <v>120.55248350303958</v>
          </cell>
          <cell r="U58">
            <v>124.76086261798133</v>
          </cell>
          <cell r="V58">
            <v>129.07252240504386</v>
          </cell>
          <cell r="W58">
            <v>133.37898351830532</v>
          </cell>
          <cell r="X58">
            <v>137.60299138779345</v>
          </cell>
          <cell r="Y58">
            <v>141.68564160835297</v>
          </cell>
          <cell r="Z58">
            <v>145.56893986095062</v>
          </cell>
          <cell r="AA58">
            <v>149.18268541046962</v>
          </cell>
          <cell r="AB58">
            <v>152.46358812318365</v>
          </cell>
          <cell r="AC58">
            <v>155.36177101126174</v>
          </cell>
          <cell r="AD58">
            <v>157.87436120564098</v>
          </cell>
          <cell r="AE58">
            <v>160.10035812714594</v>
          </cell>
          <cell r="AF58">
            <v>162.2203675845447</v>
          </cell>
          <cell r="AG58">
            <v>164.33563180533386</v>
          </cell>
          <cell r="AH58">
            <v>166.50360934116458</v>
          </cell>
          <cell r="AI58">
            <v>168.76188242563472</v>
          </cell>
          <cell r="AJ58">
            <v>171.11593719893048</v>
          </cell>
          <cell r="AK58">
            <v>173.54656097698162</v>
          </cell>
          <cell r="AL58">
            <v>176.02516170372866</v>
          </cell>
          <cell r="AM58">
            <v>178.52307171334226</v>
          </cell>
          <cell r="AN58">
            <v>0.22827141070513851</v>
          </cell>
          <cell r="AO58">
            <v>27.024908050416613</v>
          </cell>
        </row>
        <row r="59">
          <cell r="A59" t="str">
            <v>France</v>
          </cell>
          <cell r="B59">
            <v>1013.9985547606843</v>
          </cell>
          <cell r="C59">
            <v>1037.5622013939892</v>
          </cell>
          <cell r="D59">
            <v>1061.2978324796873</v>
          </cell>
          <cell r="E59">
            <v>1085.4137304562316</v>
          </cell>
          <cell r="F59">
            <v>1110.1685794372786</v>
          </cell>
          <cell r="G59">
            <v>1135.7623862319219</v>
          </cell>
          <cell r="H59">
            <v>1162.2560218548822</v>
          </cell>
          <cell r="I59">
            <v>1189.5125134585605</v>
          </cell>
          <cell r="J59">
            <v>1217.1977079768096</v>
          </cell>
          <cell r="K59">
            <v>1244.7947272088963</v>
          </cell>
          <cell r="L59">
            <v>1271.8501358743194</v>
          </cell>
          <cell r="M59">
            <v>1298.2280614204888</v>
          </cell>
          <cell r="N59">
            <v>1324.1773499360704</v>
          </cell>
          <cell r="O59">
            <v>1350.2001968955258</v>
          </cell>
          <cell r="P59">
            <v>1376.9498042739554</v>
          </cell>
          <cell r="Q59">
            <v>1404.8607120775048</v>
          </cell>
          <cell r="R59">
            <v>1434.16953226958</v>
          </cell>
          <cell r="S59">
            <v>1464.9409696928119</v>
          </cell>
          <cell r="T59">
            <v>1496.921973867135</v>
          </cell>
          <cell r="U59">
            <v>1529.5385146155554</v>
          </cell>
          <cell r="V59">
            <v>1562.0639520224083</v>
          </cell>
          <cell r="W59">
            <v>1593.7636510258731</v>
          </cell>
          <cell r="X59">
            <v>1624.1616070439047</v>
          </cell>
          <cell r="Y59">
            <v>1653.0075389842007</v>
          </cell>
          <cell r="Z59">
            <v>1680.1255696840185</v>
          </cell>
          <cell r="AA59">
            <v>1705.2708065907739</v>
          </cell>
          <cell r="AB59">
            <v>1728.244301455042</v>
          </cell>
          <cell r="AC59">
            <v>1748.9562479614904</v>
          </cell>
          <cell r="AD59">
            <v>1767.6523467802358</v>
          </cell>
          <cell r="AE59">
            <v>1785.1002361017802</v>
          </cell>
          <cell r="AF59">
            <v>1802.367170648823</v>
          </cell>
          <cell r="AG59">
            <v>1820.1726027830455</v>
          </cell>
          <cell r="AH59">
            <v>1838.9573231596405</v>
          </cell>
          <cell r="AI59">
            <v>1859.0096464059711</v>
          </cell>
          <cell r="AJ59">
            <v>1880.3635239178034</v>
          </cell>
          <cell r="AK59">
            <v>1902.7808006268435</v>
          </cell>
          <cell r="AL59">
            <v>1925.8772262256198</v>
          </cell>
          <cell r="AM59">
            <v>1949.2519424003922</v>
          </cell>
          <cell r="AN59">
            <v>0.18015207106391004</v>
          </cell>
          <cell r="AO59">
            <v>257.17095210816751</v>
          </cell>
        </row>
        <row r="60">
          <cell r="A60" t="str">
            <v>Gabon</v>
          </cell>
          <cell r="B60">
            <v>1182.5843268193828</v>
          </cell>
          <cell r="C60">
            <v>1200.7926492213192</v>
          </cell>
          <cell r="D60">
            <v>1219.3768883550617</v>
          </cell>
          <cell r="E60">
            <v>1238.4187244602033</v>
          </cell>
          <cell r="F60">
            <v>1258.0000188927861</v>
          </cell>
          <cell r="G60">
            <v>1278.2562757642502</v>
          </cell>
          <cell r="H60">
            <v>1299.790278997107</v>
          </cell>
          <cell r="I60">
            <v>1324.2262797562255</v>
          </cell>
          <cell r="J60">
            <v>1353.7047664165041</v>
          </cell>
          <cell r="K60">
            <v>1388.5569245552786</v>
          </cell>
          <cell r="L60">
            <v>1427.4100120857192</v>
          </cell>
          <cell r="M60">
            <v>1468.6647476754442</v>
          </cell>
          <cell r="N60">
            <v>1510.8097598712138</v>
          </cell>
          <cell r="O60">
            <v>1552.8884997430337</v>
          </cell>
          <cell r="P60">
            <v>1593.6073207621973</v>
          </cell>
          <cell r="Q60">
            <v>1631.4976414025684</v>
          </cell>
          <cell r="R60">
            <v>1665.0788069303883</v>
          </cell>
          <cell r="S60">
            <v>1693.2712261978727</v>
          </cell>
          <cell r="T60">
            <v>1715.6665199879333</v>
          </cell>
          <cell r="U60">
            <v>1733.2395968215023</v>
          </cell>
          <cell r="V60">
            <v>1748.7617000196331</v>
          </cell>
          <cell r="W60">
            <v>1764.9296769351633</v>
          </cell>
          <cell r="X60">
            <v>1783.8857579207349</v>
          </cell>
          <cell r="Y60">
            <v>1807.4198765596384</v>
          </cell>
          <cell r="Z60">
            <v>1836.7311088559566</v>
          </cell>
          <cell r="AA60">
            <v>1872.6213320481761</v>
          </cell>
          <cell r="AB60">
            <v>1915.4411122862236</v>
          </cell>
          <cell r="AC60">
            <v>1965.271802399544</v>
          </cell>
          <cell r="AD60">
            <v>2021.7143440947193</v>
          </cell>
          <cell r="AE60">
            <v>2084.4291810543368</v>
          </cell>
          <cell r="AF60">
            <v>2153.028623520036</v>
          </cell>
          <cell r="AG60">
            <v>2226.166099922913</v>
          </cell>
          <cell r="AH60">
            <v>2302.1649724588628</v>
          </cell>
          <cell r="AI60">
            <v>2379.5130823245522</v>
          </cell>
          <cell r="AJ60">
            <v>2457.350880992059</v>
          </cell>
          <cell r="AK60">
            <v>2535.2324791102151</v>
          </cell>
          <cell r="AL60">
            <v>2613.0055385179317</v>
          </cell>
          <cell r="AM60">
            <v>2690.6871662630183</v>
          </cell>
          <cell r="AN60">
            <v>0.18482785051172884</v>
          </cell>
          <cell r="AO60">
            <v>299.86148104340486</v>
          </cell>
        </row>
        <row r="61">
          <cell r="A61" t="str">
            <v>The Gambia</v>
          </cell>
          <cell r="B61">
            <v>6.8551270550081043</v>
          </cell>
          <cell r="C61">
            <v>7.1461567499113299</v>
          </cell>
          <cell r="D61">
            <v>7.4386751742644748</v>
          </cell>
          <cell r="E61">
            <v>7.7260794900183436</v>
          </cell>
          <cell r="F61">
            <v>8.0039101073810972</v>
          </cell>
          <cell r="G61">
            <v>8.2773166416607094</v>
          </cell>
          <cell r="H61">
            <v>8.5516596070913398</v>
          </cell>
          <cell r="I61">
            <v>8.8327063514905415</v>
          </cell>
          <cell r="J61">
            <v>9.125857626604958</v>
          </cell>
          <cell r="K61">
            <v>9.4357171206663235</v>
          </cell>
          <cell r="L61">
            <v>9.764649945640322</v>
          </cell>
          <cell r="M61">
            <v>10.113544042285975</v>
          </cell>
          <cell r="N61">
            <v>10.483810851905897</v>
          </cell>
          <cell r="O61">
            <v>10.876016375379844</v>
          </cell>
          <cell r="P61">
            <v>11.290618505068513</v>
          </cell>
          <cell r="Q61">
            <v>11.730454969578803</v>
          </cell>
          <cell r="R61">
            <v>12.200857312466926</v>
          </cell>
          <cell r="S61">
            <v>12.701332527593308</v>
          </cell>
          <cell r="T61">
            <v>13.227719035693703</v>
          </cell>
          <cell r="U61">
            <v>13.773011932227927</v>
          </cell>
          <cell r="V61">
            <v>14.330179122298862</v>
          </cell>
          <cell r="W61">
            <v>14.895168391687109</v>
          </cell>
          <cell r="X61">
            <v>15.469105734950281</v>
          </cell>
          <cell r="Y61">
            <v>16.061185462729124</v>
          </cell>
          <cell r="Z61">
            <v>16.677840828314878</v>
          </cell>
          <cell r="AA61">
            <v>17.327263230371493</v>
          </cell>
          <cell r="AB61">
            <v>18.024675659279769</v>
          </cell>
          <cell r="AC61">
            <v>18.785248473116788</v>
          </cell>
          <cell r="AD61">
            <v>19.618515273366832</v>
          </cell>
          <cell r="AE61">
            <v>20.527687176783019</v>
          </cell>
          <cell r="AF61">
            <v>21.513030147384793</v>
          </cell>
          <cell r="AG61">
            <v>22.575683277423764</v>
          </cell>
          <cell r="AH61">
            <v>23.719155357677696</v>
          </cell>
          <cell r="AI61">
            <v>24.94578834615012</v>
          </cell>
          <cell r="AJ61">
            <v>26.241512647267786</v>
          </cell>
          <cell r="AK61">
            <v>27.584960781995935</v>
          </cell>
          <cell r="AL61">
            <v>28.954680144827137</v>
          </cell>
          <cell r="AM61">
            <v>30.334098522434001</v>
          </cell>
          <cell r="AN61">
            <v>0.35575477450923398</v>
          </cell>
          <cell r="AO61">
            <v>4.5954712402812614</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4.2594963780056005</v>
          </cell>
          <cell r="Q62">
            <v>4.5811711071319721</v>
          </cell>
          <cell r="R62">
            <v>4.9046708724782873</v>
          </cell>
          <cell r="S62">
            <v>5.2315889991931703</v>
          </cell>
          <cell r="T62">
            <v>5.5648321037004624</v>
          </cell>
          <cell r="U62">
            <v>5.9106809124320714</v>
          </cell>
          <cell r="V62">
            <v>6.2770578307828977</v>
          </cell>
          <cell r="W62">
            <v>6.6717584550235225</v>
          </cell>
          <cell r="X62">
            <v>7.0999378031166982</v>
          </cell>
          <cell r="Y62">
            <v>7.5629833084749407</v>
          </cell>
          <cell r="Z62">
            <v>8.057703026479599</v>
          </cell>
          <cell r="AA62">
            <v>8.579065179427273</v>
          </cell>
          <cell r="AB62">
            <v>9.1195709593497654</v>
          </cell>
          <cell r="AC62">
            <v>9.6715309064846036</v>
          </cell>
          <cell r="AD62">
            <v>10.229689851475817</v>
          </cell>
          <cell r="AE62">
            <v>10.797257315902591</v>
          </cell>
          <cell r="AF62">
            <v>11.382765922829355</v>
          </cell>
          <cell r="AG62">
            <v>11.990335722161511</v>
          </cell>
          <cell r="AH62">
            <v>12.620289104576162</v>
          </cell>
          <cell r="AI62">
            <v>13.270725103528797</v>
          </cell>
          <cell r="AJ62">
            <v>13.938289861429141</v>
          </cell>
          <cell r="AK62">
            <v>14.618532269651631</v>
          </cell>
          <cell r="AL62">
            <v>15.306498320956413</v>
          </cell>
          <cell r="AM62">
            <v>15.997568685407124</v>
          </cell>
          <cell r="AN62">
            <v>0.3188534374061453</v>
          </cell>
          <cell r="AO62">
            <v>2.4426316116339919</v>
          </cell>
        </row>
        <row r="63">
          <cell r="A63" t="str">
            <v>Germany</v>
          </cell>
          <cell r="B63">
            <v>1368.7362158029505</v>
          </cell>
          <cell r="C63">
            <v>1399.6580472079552</v>
          </cell>
          <cell r="D63">
            <v>1431.1461364549305</v>
          </cell>
          <cell r="E63">
            <v>1464.0395009137671</v>
          </cell>
          <cell r="F63">
            <v>1499.0225665898067</v>
          </cell>
          <cell r="G63">
            <v>1536.5163244792525</v>
          </cell>
          <cell r="H63">
            <v>1576.7348099124094</v>
          </cell>
          <cell r="I63">
            <v>1619.6342549747897</v>
          </cell>
          <cell r="J63">
            <v>1664.8760936527819</v>
          </cell>
          <cell r="K63">
            <v>1711.6253173830264</v>
          </cell>
          <cell r="L63">
            <v>1758.6845466656355</v>
          </cell>
          <cell r="M63">
            <v>1804.6638188268914</v>
          </cell>
          <cell r="N63">
            <v>1848.4786257264198</v>
          </cell>
          <cell r="O63">
            <v>1889.7867710355767</v>
          </cell>
          <cell r="P63">
            <v>1928.8321621684543</v>
          </cell>
          <cell r="Q63">
            <v>1965.8387688287889</v>
          </cell>
          <cell r="R63">
            <v>2001.0972990986329</v>
          </cell>
          <cell r="S63">
            <v>2034.9376933717504</v>
          </cell>
          <cell r="T63">
            <v>2067.5394790509185</v>
          </cell>
          <cell r="U63">
            <v>2098.9475966051968</v>
          </cell>
          <cell r="V63">
            <v>2129.0806017131358</v>
          </cell>
          <cell r="W63">
            <v>2157.7763740872333</v>
          </cell>
          <cell r="X63">
            <v>2185.1797974228562</v>
          </cell>
          <cell r="Y63">
            <v>2211.8094816744997</v>
          </cell>
          <cell r="Z63">
            <v>2238.2892888224301</v>
          </cell>
          <cell r="AA63">
            <v>2264.9975160301688</v>
          </cell>
          <cell r="AB63">
            <v>2291.9555775730123</v>
          </cell>
          <cell r="AC63">
            <v>2318.7444325659558</v>
          </cell>
          <cell r="AD63">
            <v>2345.0986343482637</v>
          </cell>
          <cell r="AE63">
            <v>2371.4214219335408</v>
          </cell>
          <cell r="AF63">
            <v>2398.7141479919092</v>
          </cell>
          <cell r="AG63">
            <v>2427.0918609741552</v>
          </cell>
          <cell r="AH63">
            <v>2456.3233878511464</v>
          </cell>
          <cell r="AI63">
            <v>2486.2699369840084</v>
          </cell>
          <cell r="AJ63">
            <v>2516.7426028553555</v>
          </cell>
          <cell r="AK63">
            <v>2547.5639305779609</v>
          </cell>
          <cell r="AL63">
            <v>2578.576049236045</v>
          </cell>
          <cell r="AM63">
            <v>2609.6579286080487</v>
          </cell>
          <cell r="AN63">
            <v>0.17133833746260727</v>
          </cell>
          <cell r="AO63">
            <v>332.02668632027172</v>
          </cell>
        </row>
        <row r="64">
          <cell r="A64" t="str">
            <v>Ghana</v>
          </cell>
          <cell r="B64">
            <v>11.936829955053026</v>
          </cell>
          <cell r="C64">
            <v>12.407590971067277</v>
          </cell>
          <cell r="D64">
            <v>12.886823687530997</v>
          </cell>
          <cell r="E64">
            <v>13.393383895182982</v>
          </cell>
          <cell r="F64">
            <v>13.944949147886719</v>
          </cell>
          <cell r="G64">
            <v>14.548533160553859</v>
          </cell>
          <cell r="H64">
            <v>15.205210156617182</v>
          </cell>
          <cell r="I64">
            <v>15.911879027903931</v>
          </cell>
          <cell r="J64">
            <v>16.660806564675177</v>
          </cell>
          <cell r="K64">
            <v>17.441200766912949</v>
          </cell>
          <cell r="L64">
            <v>18.246351568952527</v>
          </cell>
          <cell r="M64">
            <v>19.073686897460057</v>
          </cell>
          <cell r="N64">
            <v>19.922681163412157</v>
          </cell>
          <cell r="O64">
            <v>20.795871908810845</v>
          </cell>
          <cell r="P64">
            <v>21.698289864024016</v>
          </cell>
          <cell r="Q64">
            <v>22.638137040331458</v>
          </cell>
          <cell r="R64">
            <v>23.62509255037272</v>
          </cell>
          <cell r="S64">
            <v>24.669764136384035</v>
          </cell>
          <cell r="T64">
            <v>25.784138615097906</v>
          </cell>
          <cell r="U64">
            <v>26.983545161882983</v>
          </cell>
          <cell r="V64">
            <v>28.288281565956947</v>
          </cell>
          <cell r="W64">
            <v>29.723940164918645</v>
          </cell>
          <cell r="X64">
            <v>31.319880480707354</v>
          </cell>
          <cell r="Y64">
            <v>33.107762633613177</v>
          </cell>
          <cell r="Z64">
            <v>35.119527939119131</v>
          </cell>
          <cell r="AA64">
            <v>37.385550086372106</v>
          </cell>
          <cell r="AB64">
            <v>39.93202748512779</v>
          </cell>
          <cell r="AC64">
            <v>42.779223044278162</v>
          </cell>
          <cell r="AD64">
            <v>45.938519397863899</v>
          </cell>
          <cell r="AE64">
            <v>49.409166949482916</v>
          </cell>
          <cell r="AF64">
            <v>53.18174090875447</v>
          </cell>
          <cell r="AG64">
            <v>57.221424815802983</v>
          </cell>
          <cell r="AH64">
            <v>61.466454801665336</v>
          </cell>
          <cell r="AI64">
            <v>65.856412749220382</v>
          </cell>
          <cell r="AJ64">
            <v>70.340205993330315</v>
          </cell>
          <cell r="AK64">
            <v>74.878347741365118</v>
          </cell>
          <cell r="AL64">
            <v>79.44249914076147</v>
          </cell>
          <cell r="AM64">
            <v>84.015267861542398</v>
          </cell>
          <cell r="AN64">
            <v>0.47807484987406107</v>
          </cell>
          <cell r="AO64">
            <v>12.716519276556204</v>
          </cell>
        </row>
        <row r="65">
          <cell r="A65" t="str">
            <v>Greece</v>
          </cell>
          <cell r="B65">
            <v>97.892572296098237</v>
          </cell>
          <cell r="C65">
            <v>98.331156499591174</v>
          </cell>
          <cell r="D65">
            <v>98.800514980123125</v>
          </cell>
          <cell r="E65">
            <v>99.342120449737195</v>
          </cell>
          <cell r="F65">
            <v>99.992190470675254</v>
          </cell>
          <cell r="G65">
            <v>100.76567140068177</v>
          </cell>
          <cell r="H65">
            <v>101.66928769279441</v>
          </cell>
          <cell r="I65">
            <v>102.71868708604404</v>
          </cell>
          <cell r="J65">
            <v>103.93467444253361</v>
          </cell>
          <cell r="K65">
            <v>105.30962775350558</v>
          </cell>
          <cell r="L65">
            <v>106.83816826577709</v>
          </cell>
          <cell r="M65">
            <v>108.54299094863021</v>
          </cell>
          <cell r="N65">
            <v>110.45957908868922</v>
          </cell>
          <cell r="O65">
            <v>112.65267606309212</v>
          </cell>
          <cell r="P65">
            <v>115.20491945808996</v>
          </cell>
          <cell r="Q65">
            <v>118.17695009930294</v>
          </cell>
          <cell r="R65">
            <v>121.60397961777032</v>
          </cell>
          <cell r="S65">
            <v>125.48973014353834</v>
          </cell>
          <cell r="T65">
            <v>129.7992840104755</v>
          </cell>
          <cell r="U65">
            <v>134.4630562510149</v>
          </cell>
          <cell r="V65">
            <v>139.37474905748488</v>
          </cell>
          <cell r="W65">
            <v>144.38784405970364</v>
          </cell>
          <cell r="X65">
            <v>149.32487539691451</v>
          </cell>
          <cell r="Y65">
            <v>153.98450876776383</v>
          </cell>
          <cell r="Z65">
            <v>158.14100111692878</v>
          </cell>
          <cell r="AA65">
            <v>161.5849143014089</v>
          </cell>
          <cell r="AB65">
            <v>164.14951016703441</v>
          </cell>
          <cell r="AC65">
            <v>165.71335141662144</v>
          </cell>
          <cell r="AD65">
            <v>166.25130565131576</v>
          </cell>
          <cell r="AE65">
            <v>165.87159695809694</v>
          </cell>
          <cell r="AF65">
            <v>164.80796636743136</v>
          </cell>
          <cell r="AG65">
            <v>163.36521894020441</v>
          </cell>
          <cell r="AH65">
            <v>161.86920007362718</v>
          </cell>
          <cell r="AI65">
            <v>160.56672297550872</v>
          </cell>
          <cell r="AJ65">
            <v>159.5666888529218</v>
          </cell>
          <cell r="AK65">
            <v>158.85379168318406</v>
          </cell>
          <cell r="AL65">
            <v>158.33623855508395</v>
          </cell>
          <cell r="AM65">
            <v>157.90067864057806</v>
          </cell>
          <cell r="AN65">
            <v>0.20334918883623271</v>
          </cell>
          <cell r="AO65">
            <v>25.983861991107137</v>
          </cell>
        </row>
        <row r="66">
          <cell r="A66" t="str">
            <v>Grenada</v>
          </cell>
          <cell r="B66">
            <v>0.50914643749597444</v>
          </cell>
          <cell r="C66">
            <v>0.53900728101244444</v>
          </cell>
          <cell r="D66">
            <v>0.56918666015395469</v>
          </cell>
          <cell r="E66">
            <v>0.60007303773542098</v>
          </cell>
          <cell r="F66">
            <v>0.63199300997021945</v>
          </cell>
          <cell r="G66">
            <v>0.66499244269437197</v>
          </cell>
          <cell r="H66">
            <v>0.69881727164419793</v>
          </cell>
          <cell r="I66">
            <v>0.73295350812907301</v>
          </cell>
          <cell r="J66">
            <v>0.76691899074193104</v>
          </cell>
          <cell r="K66">
            <v>0.80057202299441499</v>
          </cell>
          <cell r="L66">
            <v>0.8339617184907484</v>
          </cell>
          <cell r="M66">
            <v>0.86744147060521082</v>
          </cell>
          <cell r="N66">
            <v>0.90177505552717396</v>
          </cell>
          <cell r="O66">
            <v>0.93811183473995741</v>
          </cell>
          <cell r="P66">
            <v>0.9777434191716089</v>
          </cell>
          <cell r="Q66">
            <v>1.021630301402777</v>
          </cell>
          <cell r="R66">
            <v>1.070305539822394</v>
          </cell>
          <cell r="S66">
            <v>1.1237258898053644</v>
          </cell>
          <cell r="T66">
            <v>1.1810650513283685</v>
          </cell>
          <cell r="U66">
            <v>1.2406194654700329</v>
          </cell>
          <cell r="V66">
            <v>1.3006149227957002</v>
          </cell>
          <cell r="W66">
            <v>1.359561019216013</v>
          </cell>
          <cell r="X66">
            <v>1.4165412014136565</v>
          </cell>
          <cell r="Y66">
            <v>1.4704733058791564</v>
          </cell>
          <cell r="Z66">
            <v>1.5199797570889015</v>
          </cell>
          <cell r="AA66">
            <v>1.5640382464604894</v>
          </cell>
          <cell r="AB66">
            <v>1.601506667840628</v>
          </cell>
          <cell r="AC66">
            <v>1.6325625326114204</v>
          </cell>
          <cell r="AD66">
            <v>1.6575882854765631</v>
          </cell>
          <cell r="AE66">
            <v>1.6778807458136389</v>
          </cell>
          <cell r="AF66">
            <v>1.6956908501454642</v>
          </cell>
          <cell r="AG66">
            <v>1.7130207275367189</v>
          </cell>
          <cell r="AH66">
            <v>1.7312355985506285</v>
          </cell>
          <cell r="AI66">
            <v>1.7510604764750515</v>
          </cell>
          <cell r="AJ66">
            <v>1.7726480186123397</v>
          </cell>
          <cell r="AK66">
            <v>1.7957102775000942</v>
          </cell>
          <cell r="AL66">
            <v>1.8197228254897928</v>
          </cell>
          <cell r="AM66">
            <v>1.8441241321579125</v>
          </cell>
          <cell r="AN66">
            <v>0.36378456141867677</v>
          </cell>
          <cell r="AO66">
            <v>0.40106677972432403</v>
          </cell>
        </row>
        <row r="67">
          <cell r="A67" t="str">
            <v>Guatemala</v>
          </cell>
          <cell r="B67">
            <v>87.354626251052167</v>
          </cell>
          <cell r="C67">
            <v>87.509388986395749</v>
          </cell>
          <cell r="D67">
            <v>87.706715459228803</v>
          </cell>
          <cell r="E67">
            <v>88.036085517176843</v>
          </cell>
          <cell r="F67">
            <v>88.599271853273095</v>
          </cell>
          <cell r="G67">
            <v>89.484566305378991</v>
          </cell>
          <cell r="H67">
            <v>90.765567992823193</v>
          </cell>
          <cell r="I67">
            <v>92.487100371880587</v>
          </cell>
          <cell r="J67">
            <v>94.653271218897828</v>
          </cell>
          <cell r="K67">
            <v>97.241277306502752</v>
          </cell>
          <cell r="L67">
            <v>100.21469269513422</v>
          </cell>
          <cell r="M67">
            <v>103.53437867216606</v>
          </cell>
          <cell r="N67">
            <v>107.15881959802073</v>
          </cell>
          <cell r="O67">
            <v>111.04163604639903</v>
          </cell>
          <cell r="P67">
            <v>115.14318039502155</v>
          </cell>
          <cell r="Q67">
            <v>119.42897866114488</v>
          </cell>
          <cell r="R67">
            <v>123.86793505807545</v>
          </cell>
          <cell r="S67">
            <v>128.44045401250818</v>
          </cell>
          <cell r="T67">
            <v>133.12778060055723</v>
          </cell>
          <cell r="U67">
            <v>137.91767535821165</v>
          </cell>
          <cell r="V67">
            <v>142.81672101545493</v>
          </cell>
          <cell r="W67">
            <v>147.8522635486884</v>
          </cell>
          <cell r="X67">
            <v>153.05881172415886</v>
          </cell>
          <cell r="Y67">
            <v>158.4621316726263</v>
          </cell>
          <cell r="Z67">
            <v>164.08401140760904</v>
          </cell>
          <cell r="AA67">
            <v>169.92686762589918</v>
          </cell>
          <cell r="AB67">
            <v>175.96685691021267</v>
          </cell>
          <cell r="AC67">
            <v>182.14808716700648</v>
          </cell>
          <cell r="AD67">
            <v>188.41190773363545</v>
          </cell>
          <cell r="AE67">
            <v>194.74585707578433</v>
          </cell>
          <cell r="AF67">
            <v>201.18230458180153</v>
          </cell>
          <cell r="AG67">
            <v>207.74567106927756</v>
          </cell>
          <cell r="AH67">
            <v>214.4420343099849</v>
          </cell>
          <cell r="AI67">
            <v>221.26897536500331</v>
          </cell>
          <cell r="AJ67">
            <v>228.21275495231265</v>
          </cell>
          <cell r="AK67">
            <v>235.24829403624273</v>
          </cell>
          <cell r="AL67">
            <v>242.34238603160026</v>
          </cell>
          <cell r="AM67">
            <v>249.4606614128295</v>
          </cell>
          <cell r="AN67">
            <v>0.2982748063225274</v>
          </cell>
          <cell r="AO67">
            <v>38.870006634947629</v>
          </cell>
        </row>
        <row r="68">
          <cell r="A68" t="str">
            <v>Guinea</v>
          </cell>
          <cell r="B68">
            <v>2951.6099970118416</v>
          </cell>
          <cell r="C68">
            <v>3044.7365594528205</v>
          </cell>
          <cell r="D68">
            <v>3139.2637019236809</v>
          </cell>
          <cell r="E68">
            <v>3237.249838859776</v>
          </cell>
          <cell r="F68">
            <v>3341.0258376772222</v>
          </cell>
          <cell r="G68">
            <v>3452.626807403537</v>
          </cell>
          <cell r="H68">
            <v>3573.2034186894648</v>
          </cell>
          <cell r="I68">
            <v>3703.5321641117143</v>
          </cell>
          <cell r="J68">
            <v>3843.8731020601008</v>
          </cell>
          <cell r="K68">
            <v>3993.828659283321</v>
          </cell>
          <cell r="L68">
            <v>4153.2349715094706</v>
          </cell>
          <cell r="M68">
            <v>4322.2105678738126</v>
          </cell>
          <cell r="N68">
            <v>4501.3014677965139</v>
          </cell>
          <cell r="O68">
            <v>4690.4018750190035</v>
          </cell>
          <cell r="P68">
            <v>4888.3563786047434</v>
          </cell>
          <cell r="Q68">
            <v>5093.2884388670082</v>
          </cell>
          <cell r="R68">
            <v>5302.468462333024</v>
          </cell>
          <cell r="S68">
            <v>5512.5123311413472</v>
          </cell>
          <cell r="T68">
            <v>5719.8823928072015</v>
          </cell>
          <cell r="U68">
            <v>5921.526411534398</v>
          </cell>
          <cell r="V68">
            <v>6115.3536675986743</v>
          </cell>
          <cell r="W68">
            <v>6300.8418271604251</v>
          </cell>
          <cell r="X68">
            <v>6478.8522097040568</v>
          </cell>
          <cell r="Y68">
            <v>6652.1319164423758</v>
          </cell>
          <cell r="Z68">
            <v>6826.2378464911444</v>
          </cell>
          <cell r="AA68">
            <v>7008.6150798017024</v>
          </cell>
          <cell r="AB68">
            <v>7208.4566778604767</v>
          </cell>
          <cell r="AC68">
            <v>7436.9783113558778</v>
          </cell>
          <cell r="AD68">
            <v>7707.2202041977089</v>
          </cell>
          <cell r="AE68">
            <v>8033.0610071822166</v>
          </cell>
          <cell r="AF68">
            <v>8430.2283590636689</v>
          </cell>
          <cell r="AG68">
            <v>8912.8193485245101</v>
          </cell>
          <cell r="AH68">
            <v>9490.8526406565488</v>
          </cell>
          <cell r="AI68">
            <v>10168.29257706635</v>
          </cell>
          <cell r="AJ68">
            <v>10941.13357295391</v>
          </cell>
          <cell r="AK68">
            <v>11794.818177748561</v>
          </cell>
          <cell r="AL68">
            <v>12701.089645150096</v>
          </cell>
          <cell r="AM68">
            <v>13628.413547080823</v>
          </cell>
          <cell r="AN68">
            <v>0.32591683570032587</v>
          </cell>
          <cell r="AO68">
            <v>1746.6792720487319</v>
          </cell>
        </row>
        <row r="69">
          <cell r="A69" t="str">
            <v>Guinea-Bissau</v>
          </cell>
          <cell r="B69">
            <v>194.13915602270217</v>
          </cell>
          <cell r="C69">
            <v>199.42023198239201</v>
          </cell>
          <cell r="D69">
            <v>204.77236638185482</v>
          </cell>
          <cell r="E69">
            <v>210.27484534103965</v>
          </cell>
          <cell r="F69">
            <v>216.04577131607701</v>
          </cell>
          <cell r="G69">
            <v>222.11608830968692</v>
          </cell>
          <cell r="H69">
            <v>228.48273261142856</v>
          </cell>
          <cell r="I69">
            <v>235.13936962776424</v>
          </cell>
          <cell r="J69">
            <v>241.99054743904205</v>
          </cell>
          <cell r="K69">
            <v>248.90809042933236</v>
          </cell>
          <cell r="L69">
            <v>255.70799750831512</v>
          </cell>
          <cell r="M69">
            <v>262.15042668137698</v>
          </cell>
          <cell r="N69">
            <v>267.98312597882136</v>
          </cell>
          <cell r="O69">
            <v>273.00675916413792</v>
          </cell>
          <cell r="P69">
            <v>277.04469874102801</v>
          </cell>
          <cell r="Q69">
            <v>279.94821962155174</v>
          </cell>
          <cell r="R69">
            <v>281.64307973035892</v>
          </cell>
          <cell r="S69">
            <v>282.22608479588382</v>
          </cell>
          <cell r="T69">
            <v>282.08467974925702</v>
          </cell>
          <cell r="U69">
            <v>282.0931786736503</v>
          </cell>
          <cell r="V69">
            <v>282.71557885474283</v>
          </cell>
          <cell r="W69">
            <v>284.1895457914772</v>
          </cell>
          <cell r="X69">
            <v>286.71503919424867</v>
          </cell>
          <cell r="Y69">
            <v>290.49446331553776</v>
          </cell>
          <cell r="Z69">
            <v>295.66907201588242</v>
          </cell>
          <cell r="AA69">
            <v>302.29213452266526</v>
          </cell>
          <cell r="AB69">
            <v>310.35726934311009</v>
          </cell>
          <cell r="AC69">
            <v>319.856793639214</v>
          </cell>
          <cell r="AD69">
            <v>330.76562187954289</v>
          </cell>
          <cell r="AE69">
            <v>343.04510059627057</v>
          </cell>
          <cell r="AF69">
            <v>356.63652010277542</v>
          </cell>
          <cell r="AG69">
            <v>371.43680970647301</v>
          </cell>
          <cell r="AH69">
            <v>387.28020351375119</v>
          </cell>
          <cell r="AI69">
            <v>403.97730753393313</v>
          </cell>
          <cell r="AJ69">
            <v>421.3215357412044</v>
          </cell>
          <cell r="AK69">
            <v>439.10508903441121</v>
          </cell>
          <cell r="AL69">
            <v>457.13599295498773</v>
          </cell>
          <cell r="AM69">
            <v>475.25847215402399</v>
          </cell>
          <cell r="AN69">
            <v>0.1647091912773882</v>
          </cell>
          <cell r="AO69">
            <v>44.879916168868561</v>
          </cell>
        </row>
        <row r="70">
          <cell r="A70" t="str">
            <v>Guyana</v>
          </cell>
          <cell r="B70">
            <v>201.23742241833529</v>
          </cell>
          <cell r="C70">
            <v>195.22808477303434</v>
          </cell>
          <cell r="D70">
            <v>189.31650290355003</v>
          </cell>
          <cell r="E70">
            <v>183.77014173796866</v>
          </cell>
          <cell r="F70">
            <v>178.896781175341</v>
          </cell>
          <cell r="G70">
            <v>174.8776996973381</v>
          </cell>
          <cell r="H70">
            <v>171.85291797387754</v>
          </cell>
          <cell r="I70">
            <v>169.96777967790348</v>
          </cell>
          <cell r="J70">
            <v>169.39908930262141</v>
          </cell>
          <cell r="K70">
            <v>170.37168354445768</v>
          </cell>
          <cell r="L70">
            <v>173.05959820681247</v>
          </cell>
          <cell r="M70">
            <v>177.49509225764137</v>
          </cell>
          <cell r="N70">
            <v>183.49475868283182</v>
          </cell>
          <cell r="O70">
            <v>190.70645954569477</v>
          </cell>
          <cell r="P70">
            <v>198.67392932271289</v>
          </cell>
          <cell r="Q70">
            <v>206.90661789491196</v>
          </cell>
          <cell r="R70">
            <v>214.9588558500906</v>
          </cell>
          <cell r="S70">
            <v>222.45022759709829</v>
          </cell>
          <cell r="T70">
            <v>229.15483898628355</v>
          </cell>
          <cell r="U70">
            <v>235.0689035920239</v>
          </cell>
          <cell r="V70">
            <v>240.30193659883403</v>
          </cell>
          <cell r="W70">
            <v>245.08941415530839</v>
          </cell>
          <cell r="X70">
            <v>249.70712304405302</v>
          </cell>
          <cell r="Y70">
            <v>254.47851590612103</v>
          </cell>
          <cell r="Z70">
            <v>259.75725415212491</v>
          </cell>
          <cell r="AA70">
            <v>265.86301403361597</v>
          </cell>
          <cell r="AB70">
            <v>273.0680292606242</v>
          </cell>
          <cell r="AC70">
            <v>281.48650340284343</v>
          </cell>
          <cell r="AD70">
            <v>291.13075973736119</v>
          </cell>
          <cell r="AE70">
            <v>302.01161650723668</v>
          </cell>
          <cell r="AF70">
            <v>314.09753435815537</v>
          </cell>
          <cell r="AG70">
            <v>327.30102777073034</v>
          </cell>
          <cell r="AH70">
            <v>341.48736588199307</v>
          </cell>
          <cell r="AI70">
            <v>356.4727875512678</v>
          </cell>
          <cell r="AJ70">
            <v>372.0071479790588</v>
          </cell>
          <cell r="AK70">
            <v>387.83520449035763</v>
          </cell>
          <cell r="AL70">
            <v>403.7589529303653</v>
          </cell>
          <cell r="AM70">
            <v>419.70542709937922</v>
          </cell>
          <cell r="AN70">
            <v>0.21169479382863551</v>
          </cell>
          <cell r="AO70">
            <v>47.242207873146228</v>
          </cell>
        </row>
        <row r="71">
          <cell r="A71" t="str">
            <v>Haiti</v>
          </cell>
          <cell r="B71">
            <v>13.154451130008589</v>
          </cell>
          <cell r="C71">
            <v>13.087810245501108</v>
          </cell>
          <cell r="D71">
            <v>13.021084849693542</v>
          </cell>
          <cell r="E71">
            <v>12.956162328830793</v>
          </cell>
          <cell r="F71">
            <v>12.893849220660826</v>
          </cell>
          <cell r="G71">
            <v>12.832590439643297</v>
          </cell>
          <cell r="H71">
            <v>12.769342408031248</v>
          </cell>
          <cell r="I71">
            <v>12.701155643681286</v>
          </cell>
          <cell r="J71">
            <v>12.626157240369713</v>
          </cell>
          <cell r="K71">
            <v>12.54367273543601</v>
          </cell>
          <cell r="L71">
            <v>12.455696093815963</v>
          </cell>
          <cell r="M71">
            <v>12.366254553090998</v>
          </cell>
          <cell r="N71">
            <v>12.281728389904382</v>
          </cell>
          <cell r="O71">
            <v>12.213345335368466</v>
          </cell>
          <cell r="P71">
            <v>12.175135836696558</v>
          </cell>
          <cell r="Q71">
            <v>12.178426887748286</v>
          </cell>
          <cell r="R71">
            <v>12.218374124016309</v>
          </cell>
          <cell r="S71">
            <v>12.284378912115807</v>
          </cell>
          <cell r="T71">
            <v>12.36448887742179</v>
          </cell>
          <cell r="U71">
            <v>12.448007856188109</v>
          </cell>
          <cell r="V71">
            <v>12.527404795894398</v>
          </cell>
          <cell r="W71">
            <v>12.600918565458409</v>
          </cell>
          <cell r="X71">
            <v>12.672893985838948</v>
          </cell>
          <cell r="Y71">
            <v>12.751676692340245</v>
          </cell>
          <cell r="Z71">
            <v>12.848563380408134</v>
          </cell>
          <cell r="AA71">
            <v>12.977483978565049</v>
          </cell>
          <cell r="AB71">
            <v>13.149452781529339</v>
          </cell>
          <cell r="AC71">
            <v>13.373539244233704</v>
          </cell>
          <cell r="AD71">
            <v>13.658028293795548</v>
          </cell>
          <cell r="AE71">
            <v>14.012549464889938</v>
          </cell>
          <cell r="AF71">
            <v>14.446372009253986</v>
          </cell>
          <cell r="AG71">
            <v>14.968779683975901</v>
          </cell>
          <cell r="AH71">
            <v>15.57714252605135</v>
          </cell>
          <cell r="AI71">
            <v>16.259102775636247</v>
          </cell>
          <cell r="AJ71">
            <v>16.997411247625987</v>
          </cell>
          <cell r="AK71">
            <v>17.773557729159599</v>
          </cell>
          <cell r="AL71">
            <v>18.570387894899856</v>
          </cell>
          <cell r="AM71">
            <v>19.374621842217934</v>
          </cell>
          <cell r="AN71">
            <v>5.0602467530459605E-2</v>
          </cell>
          <cell r="AO71">
            <v>0.65081063128419292</v>
          </cell>
        </row>
        <row r="72">
          <cell r="A72" t="str">
            <v>Honduras</v>
          </cell>
          <cell r="B72">
            <v>58.480536791722336</v>
          </cell>
          <cell r="C72">
            <v>60.00094784710528</v>
          </cell>
          <cell r="D72">
            <v>61.544083534571001</v>
          </cell>
          <cell r="E72">
            <v>63.15557900773122</v>
          </cell>
          <cell r="F72">
            <v>64.87988858485194</v>
          </cell>
          <cell r="G72">
            <v>66.738490794121844</v>
          </cell>
          <cell r="H72">
            <v>68.73908527788106</v>
          </cell>
          <cell r="I72">
            <v>70.883606770528516</v>
          </cell>
          <cell r="J72">
            <v>73.152999153684334</v>
          </cell>
          <cell r="K72">
            <v>75.525970241263323</v>
          </cell>
          <cell r="L72">
            <v>77.988867855643463</v>
          </cell>
          <cell r="M72">
            <v>80.543920116790105</v>
          </cell>
          <cell r="N72">
            <v>83.185356466112125</v>
          </cell>
          <cell r="O72">
            <v>85.89895714385051</v>
          </cell>
          <cell r="P72">
            <v>88.680468825585109</v>
          </cell>
          <cell r="Q72">
            <v>91.560908615457308</v>
          </cell>
          <cell r="R72">
            <v>94.567098929352611</v>
          </cell>
          <cell r="S72">
            <v>97.728873097001966</v>
          </cell>
          <cell r="T72">
            <v>101.08188345884277</v>
          </cell>
          <cell r="U72">
            <v>104.68350362434236</v>
          </cell>
          <cell r="V72">
            <v>108.60827836837969</v>
          </cell>
          <cell r="W72">
            <v>112.89248742959023</v>
          </cell>
          <cell r="X72">
            <v>117.5528677629257</v>
          </cell>
          <cell r="Y72">
            <v>122.57282144904194</v>
          </cell>
          <cell r="Z72">
            <v>127.89694189096549</v>
          </cell>
          <cell r="AA72">
            <v>133.43250427723251</v>
          </cell>
          <cell r="AB72">
            <v>139.07028437746945</v>
          </cell>
          <cell r="AC72">
            <v>144.70559291853047</v>
          </cell>
          <cell r="AD72">
            <v>150.27092778349498</v>
          </cell>
          <cell r="AE72">
            <v>155.76851092625714</v>
          </cell>
          <cell r="AF72">
            <v>161.27705502287608</v>
          </cell>
          <cell r="AG72">
            <v>166.86313764014841</v>
          </cell>
          <cell r="AH72">
            <v>172.56897579464189</v>
          </cell>
          <cell r="AI72">
            <v>178.41398512652287</v>
          </cell>
          <cell r="AJ72">
            <v>184.39478151801129</v>
          </cell>
          <cell r="AK72">
            <v>190.48633100006174</v>
          </cell>
          <cell r="AL72">
            <v>196.64911178844881</v>
          </cell>
          <cell r="AM72">
            <v>202.84137878894643</v>
          </cell>
          <cell r="AN72">
            <v>0.3281307567299101</v>
          </cell>
          <cell r="AO72">
            <v>32.914923727221897</v>
          </cell>
        </row>
        <row r="73">
          <cell r="A73" t="str">
            <v>Hong Kong SAR</v>
          </cell>
          <cell r="B73">
            <v>396.88004069695609</v>
          </cell>
          <cell r="C73">
            <v>435.11635745525263</v>
          </cell>
          <cell r="D73">
            <v>473.53768380657959</v>
          </cell>
          <cell r="E73">
            <v>512.52166576941488</v>
          </cell>
          <cell r="F73">
            <v>552.38991252417054</v>
          </cell>
          <cell r="G73">
            <v>593.29516659356443</v>
          </cell>
          <cell r="H73">
            <v>635.31356137507237</v>
          </cell>
          <cell r="I73">
            <v>678.07452860023454</v>
          </cell>
          <cell r="J73">
            <v>720.94611438684058</v>
          </cell>
          <cell r="K73">
            <v>763.42400956667757</v>
          </cell>
          <cell r="L73">
            <v>805.28622382766423</v>
          </cell>
          <cell r="M73">
            <v>846.33477676205246</v>
          </cell>
          <cell r="N73">
            <v>886.27562572381737</v>
          </cell>
          <cell r="O73">
            <v>924.76128029931351</v>
          </cell>
          <cell r="P73">
            <v>961.50380381765717</v>
          </cell>
          <cell r="Q73">
            <v>996.42915680497163</v>
          </cell>
          <cell r="R73">
            <v>1029.8787217492036</v>
          </cell>
          <cell r="S73">
            <v>1062.49005957025</v>
          </cell>
          <cell r="T73">
            <v>1095.2926139705153</v>
          </cell>
          <cell r="U73">
            <v>1129.9221580567016</v>
          </cell>
          <cell r="V73">
            <v>1167.6159187958058</v>
          </cell>
          <cell r="W73">
            <v>1209.1360415742577</v>
          </cell>
          <cell r="X73">
            <v>1255.253322590529</v>
          </cell>
          <cell r="Y73">
            <v>1306.3901176273494</v>
          </cell>
          <cell r="Z73">
            <v>1362.3753492415426</v>
          </cell>
          <cell r="AA73">
            <v>1422.2926288136593</v>
          </cell>
          <cell r="AB73">
            <v>1484.9633742318345</v>
          </cell>
          <cell r="AC73">
            <v>1549.293927096066</v>
          </cell>
          <cell r="AD73">
            <v>1614.6532152640336</v>
          </cell>
          <cell r="AE73">
            <v>1681.2078073224566</v>
          </cell>
          <cell r="AF73">
            <v>1749.6440297054135</v>
          </cell>
          <cell r="AG73">
            <v>1820.0612907737579</v>
          </cell>
          <cell r="AH73">
            <v>1892.4302885912896</v>
          </cell>
          <cell r="AI73">
            <v>1966.7523983140707</v>
          </cell>
          <cell r="AJ73">
            <v>2042.8037122122503</v>
          </cell>
          <cell r="AK73">
            <v>2120.1833985728363</v>
          </cell>
          <cell r="AL73">
            <v>2198.3917985607145</v>
          </cell>
          <cell r="AM73">
            <v>2276.9379193550426</v>
          </cell>
          <cell r="AN73">
            <v>0.3941808946384488</v>
          </cell>
          <cell r="AO73">
            <v>408.00876638920016</v>
          </cell>
        </row>
        <row r="74">
          <cell r="A74" t="str">
            <v>Hungary</v>
          </cell>
          <cell r="B74">
            <v>16101.990279981768</v>
          </cell>
          <cell r="C74">
            <v>16263.216194045548</v>
          </cell>
          <cell r="D74">
            <v>16417.97741530951</v>
          </cell>
          <cell r="E74">
            <v>16556.163009033378</v>
          </cell>
          <cell r="F74">
            <v>16666.985116323784</v>
          </cell>
          <cell r="G74">
            <v>16738.779168197019</v>
          </cell>
          <cell r="H74">
            <v>16762.273064506131</v>
          </cell>
          <cell r="I74">
            <v>16729.441393422196</v>
          </cell>
          <cell r="J74">
            <v>16635.858942471237</v>
          </cell>
          <cell r="K74">
            <v>16487.965655245051</v>
          </cell>
          <cell r="L74">
            <v>16303.886185910715</v>
          </cell>
          <cell r="M74">
            <v>16116.219982082865</v>
          </cell>
          <cell r="N74">
            <v>15967.61066951702</v>
          </cell>
          <cell r="O74">
            <v>15892.039604147871</v>
          </cell>
          <cell r="P74">
            <v>15911.639095214936</v>
          </cell>
          <cell r="Q74">
            <v>16036.596465916262</v>
          </cell>
          <cell r="R74">
            <v>16269.289658497741</v>
          </cell>
          <cell r="S74">
            <v>16606.882650546104</v>
          </cell>
          <cell r="T74">
            <v>17039.309293063099</v>
          </cell>
          <cell r="U74">
            <v>17550.716730545013</v>
          </cell>
          <cell r="V74">
            <v>18121.7127045575</v>
          </cell>
          <cell r="W74">
            <v>18729.590789360762</v>
          </cell>
          <cell r="X74">
            <v>19349.852542169428</v>
          </cell>
          <cell r="Y74">
            <v>19956.767452304528</v>
          </cell>
          <cell r="Z74">
            <v>20525.543193665384</v>
          </cell>
          <cell r="AA74">
            <v>21033.839505628279</v>
          </cell>
          <cell r="AB74">
            <v>21465.777385632839</v>
          </cell>
          <cell r="AC74">
            <v>21815.324796062407</v>
          </cell>
          <cell r="AD74">
            <v>22090.564515443995</v>
          </cell>
          <cell r="AE74">
            <v>22310.427434343994</v>
          </cell>
          <cell r="AF74">
            <v>22504.001168174345</v>
          </cell>
          <cell r="AG74">
            <v>22692.619188003551</v>
          </cell>
          <cell r="AH74">
            <v>22890.66003321837</v>
          </cell>
          <cell r="AI74">
            <v>23107.358221325529</v>
          </cell>
          <cell r="AJ74">
            <v>23344.838859499563</v>
          </cell>
          <cell r="AK74">
            <v>23599.950302701756</v>
          </cell>
          <cell r="AL74">
            <v>23866.429807298395</v>
          </cell>
          <cell r="AM74">
            <v>24137.555526628748</v>
          </cell>
          <cell r="AN74">
            <v>0.13180006840081035</v>
          </cell>
          <cell r="AO74">
            <v>2387.4382237890491</v>
          </cell>
        </row>
        <row r="75">
          <cell r="A75" t="str">
            <v>Iceland</v>
          </cell>
          <cell r="B75">
            <v>406.77826301738781</v>
          </cell>
          <cell r="C75">
            <v>418.43953770249959</v>
          </cell>
          <cell r="D75">
            <v>430.09065975743749</v>
          </cell>
          <cell r="E75">
            <v>441.76777117500262</v>
          </cell>
          <cell r="F75">
            <v>453.5279473504217</v>
          </cell>
          <cell r="G75">
            <v>465.2394559671713</v>
          </cell>
          <cell r="H75">
            <v>476.63877523522353</v>
          </cell>
          <cell r="I75">
            <v>487.35847880487887</v>
          </cell>
          <cell r="J75">
            <v>497.09845257408563</v>
          </cell>
          <cell r="K75">
            <v>505.9317876527432</v>
          </cell>
          <cell r="L75">
            <v>514.20267062501011</v>
          </cell>
          <cell r="M75">
            <v>522.45160019851755</v>
          </cell>
          <cell r="N75">
            <v>531.39413837464633</v>
          </cell>
          <cell r="O75">
            <v>541.82652115279222</v>
          </cell>
          <cell r="P75">
            <v>554.35724314860431</v>
          </cell>
          <cell r="Q75">
            <v>569.370063766204</v>
          </cell>
          <cell r="R75">
            <v>587.08611997822652</v>
          </cell>
          <cell r="S75">
            <v>607.42007811964527</v>
          </cell>
          <cell r="T75">
            <v>630.06075332565104</v>
          </cell>
          <cell r="U75">
            <v>654.54511995023802</v>
          </cell>
          <cell r="V75">
            <v>680.40600481414401</v>
          </cell>
          <cell r="W75">
            <v>707.18500353860441</v>
          </cell>
          <cell r="X75">
            <v>734.45712169671299</v>
          </cell>
          <cell r="Y75">
            <v>761.83111482617801</v>
          </cell>
          <cell r="Z75">
            <v>788.68663724774024</v>
          </cell>
          <cell r="AA75">
            <v>814.07371213387876</v>
          </cell>
          <cell r="AB75">
            <v>837.01530628459511</v>
          </cell>
          <cell r="AC75">
            <v>856.82171937855207</v>
          </cell>
          <cell r="AD75">
            <v>873.25804803156632</v>
          </cell>
          <cell r="AE75">
            <v>886.87429166566892</v>
          </cell>
          <cell r="AF75">
            <v>898.95972922257533</v>
          </cell>
          <cell r="AG75">
            <v>910.76197672734406</v>
          </cell>
          <cell r="AH75">
            <v>923.01096291280794</v>
          </cell>
          <cell r="AI75">
            <v>936.05939674452657</v>
          </cell>
          <cell r="AJ75">
            <v>949.97198755893112</v>
          </cell>
          <cell r="AK75">
            <v>964.6259207250074</v>
          </cell>
          <cell r="AL75">
            <v>979.77004173615205</v>
          </cell>
          <cell r="AM75">
            <v>995.12158687851161</v>
          </cell>
          <cell r="AN75">
            <v>0.26058984756956444</v>
          </cell>
          <cell r="AO75">
            <v>163.24256943089796</v>
          </cell>
        </row>
        <row r="76">
          <cell r="A76" t="str">
            <v>India</v>
          </cell>
          <cell r="B76">
            <v>8355.8804248403248</v>
          </cell>
          <cell r="C76">
            <v>8891.4467229186266</v>
          </cell>
          <cell r="D76">
            <v>9429.0704867485256</v>
          </cell>
          <cell r="E76">
            <v>9972.7989548524311</v>
          </cell>
          <cell r="F76">
            <v>10526.994330885267</v>
          </cell>
          <cell r="G76">
            <v>11096.918578953431</v>
          </cell>
          <cell r="H76">
            <v>11687.867439854464</v>
          </cell>
          <cell r="I76">
            <v>12304.621988596371</v>
          </cell>
          <cell r="J76">
            <v>12950.929865788616</v>
          </cell>
          <cell r="K76">
            <v>13628.148612154697</v>
          </cell>
          <cell r="L76">
            <v>14338.746529760225</v>
          </cell>
          <cell r="M76">
            <v>15088.426444549264</v>
          </cell>
          <cell r="N76">
            <v>15886.874297168273</v>
          </cell>
          <cell r="O76">
            <v>16743.409803818216</v>
          </cell>
          <cell r="P76">
            <v>17665.602147728376</v>
          </cell>
          <cell r="Q76">
            <v>18658.463484089854</v>
          </cell>
          <cell r="R76">
            <v>19725.447216616467</v>
          </cell>
          <cell r="S76">
            <v>20871.391854181136</v>
          </cell>
          <cell r="T76">
            <v>22106.062223490611</v>
          </cell>
          <cell r="U76">
            <v>23445.973062709825</v>
          </cell>
          <cell r="V76">
            <v>24915.130657768805</v>
          </cell>
          <cell r="W76">
            <v>26543.968953970481</v>
          </cell>
          <cell r="X76">
            <v>28367.083140040097</v>
          </cell>
          <cell r="Y76">
            <v>30416.782295163197</v>
          </cell>
          <cell r="Z76">
            <v>32716.85325712492</v>
          </cell>
          <cell r="AA76">
            <v>35280.916000758771</v>
          </cell>
          <cell r="AB76">
            <v>38111.740648327002</v>
          </cell>
          <cell r="AC76">
            <v>41204.179092084276</v>
          </cell>
          <cell r="AD76">
            <v>44549.723407801983</v>
          </cell>
          <cell r="AE76">
            <v>48143.325000330668</v>
          </cell>
          <cell r="AF76">
            <v>51975.64249044285</v>
          </cell>
          <cell r="AG76">
            <v>56026.131868907738</v>
          </cell>
          <cell r="AH76">
            <v>60274.677731590105</v>
          </cell>
          <cell r="AI76">
            <v>64698.755135665662</v>
          </cell>
          <cell r="AJ76">
            <v>69269.203800994204</v>
          </cell>
          <cell r="AK76">
            <v>73949.456566078865</v>
          </cell>
          <cell r="AL76">
            <v>78698.099991412833</v>
          </cell>
          <cell r="AM76">
            <v>83475.14649182852</v>
          </cell>
          <cell r="AN76">
            <v>0.57786134047007454</v>
          </cell>
          <cell r="AO76">
            <v>13572.997701780052</v>
          </cell>
        </row>
        <row r="77">
          <cell r="A77" t="str">
            <v>Indonesia</v>
          </cell>
          <cell r="B77">
            <v>528044.71094626724</v>
          </cell>
          <cell r="C77">
            <v>564487.88179740601</v>
          </cell>
          <cell r="D77">
            <v>601192.22280908213</v>
          </cell>
          <cell r="E77">
            <v>638737.04767385882</v>
          </cell>
          <cell r="F77">
            <v>677786.72624620842</v>
          </cell>
          <cell r="G77">
            <v>718970.88061386452</v>
          </cell>
          <cell r="H77">
            <v>762936.96702209848</v>
          </cell>
          <cell r="I77">
            <v>810105.79599004297</v>
          </cell>
          <cell r="J77">
            <v>860640.98679660971</v>
          </cell>
          <cell r="K77">
            <v>914340.40077080985</v>
          </cell>
          <cell r="L77">
            <v>970577.87823368842</v>
          </cell>
          <cell r="M77">
            <v>1028376.4392185825</v>
          </cell>
          <cell r="N77">
            <v>1086482.6195164919</v>
          </cell>
          <cell r="O77">
            <v>1143443.8552862306</v>
          </cell>
          <cell r="P77">
            <v>1197678.8631814476</v>
          </cell>
          <cell r="Q77">
            <v>1247766.51863293</v>
          </cell>
          <cell r="R77">
            <v>1292777.7315396501</v>
          </cell>
          <cell r="S77">
            <v>1332799.5117042512</v>
          </cell>
          <cell r="T77">
            <v>1369539.8280139791</v>
          </cell>
          <cell r="U77">
            <v>1406611.1599490375</v>
          </cell>
          <cell r="V77">
            <v>1447163.56520949</v>
          </cell>
          <cell r="W77">
            <v>1493618.6559159101</v>
          </cell>
          <cell r="X77">
            <v>1547824.1075367762</v>
          </cell>
          <cell r="Y77">
            <v>1611095.4659814083</v>
          </cell>
          <cell r="Z77">
            <v>1684322.2000837578</v>
          </cell>
          <cell r="AA77">
            <v>1768054.5370179624</v>
          </cell>
          <cell r="AB77">
            <v>1862564.649957322</v>
          </cell>
          <cell r="AC77">
            <v>1967952.3187049569</v>
          </cell>
          <cell r="AD77">
            <v>2084162.9435644136</v>
          </cell>
          <cell r="AE77">
            <v>2211105.6746521895</v>
          </cell>
          <cell r="AF77">
            <v>2348672.5936491373</v>
          </cell>
          <cell r="AG77">
            <v>2496433.2291995874</v>
          </cell>
          <cell r="AH77">
            <v>2653608.7636413788</v>
          </cell>
          <cell r="AI77">
            <v>2819088.4670303557</v>
          </cell>
          <cell r="AJ77">
            <v>2991360.5194159471</v>
          </cell>
          <cell r="AK77">
            <v>3168582.2966972785</v>
          </cell>
          <cell r="AL77">
            <v>3348779.810669316</v>
          </cell>
          <cell r="AM77">
            <v>3530160.2481300533</v>
          </cell>
          <cell r="AN77">
            <v>0.41971969325907615</v>
          </cell>
          <cell r="AO77">
            <v>546635.95023333351</v>
          </cell>
        </row>
        <row r="78">
          <cell r="A78" t="str">
            <v>Iran</v>
          </cell>
          <cell r="B78">
            <v>175296.95702637825</v>
          </cell>
          <cell r="C78">
            <v>181638.94560372026</v>
          </cell>
          <cell r="D78">
            <v>187804.43102079848</v>
          </cell>
          <cell r="E78">
            <v>193501.33503131193</v>
          </cell>
          <cell r="F78">
            <v>198505.3117887516</v>
          </cell>
          <cell r="G78">
            <v>202803.12775629532</v>
          </cell>
          <cell r="H78">
            <v>206614.00341923334</v>
          </cell>
          <cell r="I78">
            <v>210439.59547529297</v>
          </cell>
          <cell r="J78">
            <v>214809.95816800921</v>
          </cell>
          <cell r="K78">
            <v>220199.57020616409</v>
          </cell>
          <cell r="L78">
            <v>226695.56777685953</v>
          </cell>
          <cell r="M78">
            <v>234053.03677513584</v>
          </cell>
          <cell r="N78">
            <v>241996.74911826468</v>
          </cell>
          <cell r="O78">
            <v>250429.2786357663</v>
          </cell>
          <cell r="P78">
            <v>259458.62001597832</v>
          </cell>
          <cell r="Q78">
            <v>269272.49283088074</v>
          </cell>
          <cell r="R78">
            <v>280038.98980229377</v>
          </cell>
          <cell r="S78">
            <v>291876.74366372882</v>
          </cell>
          <cell r="T78">
            <v>304934.95353067428</v>
          </cell>
          <cell r="U78">
            <v>319370.82965198118</v>
          </cell>
          <cell r="V78">
            <v>335299.22235119384</v>
          </cell>
          <cell r="W78">
            <v>352706.4128053367</v>
          </cell>
          <cell r="X78">
            <v>371448.4743079223</v>
          </cell>
          <cell r="Y78">
            <v>391195.44102440996</v>
          </cell>
          <cell r="Z78">
            <v>411516.53237717965</v>
          </cell>
          <cell r="AA78">
            <v>431973.90337836731</v>
          </cell>
          <cell r="AB78">
            <v>452156.32371633692</v>
          </cell>
          <cell r="AC78">
            <v>471667.46404566884</v>
          </cell>
          <cell r="AD78">
            <v>490193.31178377994</v>
          </cell>
          <cell r="AE78">
            <v>507600.16970763053</v>
          </cell>
          <cell r="AF78">
            <v>523777.62747634295</v>
          </cell>
          <cell r="AG78">
            <v>538659.02305196319</v>
          </cell>
          <cell r="AH78">
            <v>552361.65812177386</v>
          </cell>
          <cell r="AI78">
            <v>565145.21602253802</v>
          </cell>
          <cell r="AJ78">
            <v>577294.76744980086</v>
          </cell>
          <cell r="AK78">
            <v>589063.22430888203</v>
          </cell>
          <cell r="AL78">
            <v>600642.76581060328</v>
          </cell>
          <cell r="AM78">
            <v>612160.41496269754</v>
          </cell>
          <cell r="AN78">
            <v>0.36769486296000092</v>
          </cell>
          <cell r="AO78">
            <v>114306.3867864115</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27597.804997748488</v>
          </cell>
          <cell r="AB79">
            <v>30446.844626622547</v>
          </cell>
          <cell r="AC79">
            <v>33331.506935519123</v>
          </cell>
          <cell r="AD79">
            <v>36313.880458194501</v>
          </cell>
          <cell r="AE79">
            <v>39458.619179049776</v>
          </cell>
          <cell r="AF79">
            <v>42835.081747904085</v>
          </cell>
          <cell r="AG79">
            <v>46501.37969278606</v>
          </cell>
          <cell r="AH79">
            <v>50473.849334245286</v>
          </cell>
          <cell r="AI79">
            <v>54728.6716859035</v>
          </cell>
          <cell r="AJ79">
            <v>59209.51037803998</v>
          </cell>
          <cell r="AK79">
            <v>63848.573014074958</v>
          </cell>
          <cell r="AL79">
            <v>68581.00925364827</v>
          </cell>
          <cell r="AM79">
            <v>73349.385696258993</v>
          </cell>
          <cell r="AN79">
            <v>0.18468036256702602</v>
          </cell>
          <cell r="AO79">
            <v>6766.8235026285383</v>
          </cell>
        </row>
        <row r="80">
          <cell r="A80" t="str">
            <v>Ireland</v>
          </cell>
          <cell r="B80">
            <v>48.188450180677201</v>
          </cell>
          <cell r="C80">
            <v>49.107980616116102</v>
          </cell>
          <cell r="D80">
            <v>50.042066549748228</v>
          </cell>
          <cell r="E80">
            <v>51.023103673605647</v>
          </cell>
          <cell r="F80">
            <v>52.099587014222941</v>
          </cell>
          <cell r="G80">
            <v>53.322530561398615</v>
          </cell>
          <cell r="H80">
            <v>54.751142434788932</v>
          </cell>
          <cell r="I80">
            <v>56.450895448436164</v>
          </cell>
          <cell r="J80">
            <v>58.481530992034713</v>
          </cell>
          <cell r="K80">
            <v>60.899781500794603</v>
          </cell>
          <cell r="L80">
            <v>63.755894100005506</v>
          </cell>
          <cell r="M80">
            <v>67.10191809994916</v>
          </cell>
          <cell r="N80">
            <v>71.010243869907214</v>
          </cell>
          <cell r="O80">
            <v>75.550942598161839</v>
          </cell>
          <cell r="P80">
            <v>80.776623034296108</v>
          </cell>
          <cell r="Q80">
            <v>86.693044501911515</v>
          </cell>
          <cell r="R80">
            <v>93.248630094266588</v>
          </cell>
          <cell r="S80">
            <v>100.34194245960073</v>
          </cell>
          <cell r="T80">
            <v>107.81820794521066</v>
          </cell>
          <cell r="U80">
            <v>115.49436347379705</v>
          </cell>
          <cell r="V80">
            <v>123.1603638886085</v>
          </cell>
          <cell r="W80">
            <v>130.60665039815561</v>
          </cell>
          <cell r="X80">
            <v>137.65492057206291</v>
          </cell>
          <cell r="Y80">
            <v>144.14418547597342</v>
          </cell>
          <cell r="Z80">
            <v>149.9380169698095</v>
          </cell>
          <cell r="AA80">
            <v>154.91792505873374</v>
          </cell>
          <cell r="AB80">
            <v>158.99120957821069</v>
          </cell>
          <cell r="AC80">
            <v>162.1226011131175</v>
          </cell>
          <cell r="AD80">
            <v>164.37886815254919</v>
          </cell>
          <cell r="AE80">
            <v>165.98518317446965</v>
          </cell>
          <cell r="AF80">
            <v>167.24966997531723</v>
          </cell>
          <cell r="AG80">
            <v>168.42656051978554</v>
          </cell>
          <cell r="AH80">
            <v>169.69665007281503</v>
          </cell>
          <cell r="AI80">
            <v>171.16680829414832</v>
          </cell>
          <cell r="AJ80">
            <v>172.86566834279986</v>
          </cell>
          <cell r="AK80">
            <v>174.76170529484261</v>
          </cell>
          <cell r="AL80">
            <v>176.78679754292151</v>
          </cell>
          <cell r="AM80">
            <v>178.86533642673305</v>
          </cell>
          <cell r="AN80">
            <v>0.4437093687412898</v>
          </cell>
          <cell r="AO80">
            <v>44.700044904272936</v>
          </cell>
        </row>
        <row r="81">
          <cell r="A81" t="str">
            <v>Israel</v>
          </cell>
          <cell r="B81">
            <v>205.50187560967814</v>
          </cell>
          <cell r="C81">
            <v>214.11141652338409</v>
          </cell>
          <cell r="D81">
            <v>222.79887868099325</v>
          </cell>
          <cell r="E81">
            <v>231.73474916117499</v>
          </cell>
          <cell r="F81">
            <v>241.12702625578873</v>
          </cell>
          <cell r="G81">
            <v>251.19045076508209</v>
          </cell>
          <cell r="H81">
            <v>262.10395322674469</v>
          </cell>
          <cell r="I81">
            <v>274.01574967081535</v>
          </cell>
          <cell r="J81">
            <v>287.02229659506548</v>
          </cell>
          <cell r="K81">
            <v>301.24162300055826</v>
          </cell>
          <cell r="L81">
            <v>316.78168492240627</v>
          </cell>
          <cell r="M81">
            <v>333.63877216571649</v>
          </cell>
          <cell r="N81">
            <v>351.73450768637173</v>
          </cell>
          <cell r="O81">
            <v>370.89010671859762</v>
          </cell>
          <cell r="P81">
            <v>390.87694941975604</v>
          </cell>
          <cell r="Q81">
            <v>411.35579488002304</v>
          </cell>
          <cell r="R81">
            <v>431.92918269537699</v>
          </cell>
          <cell r="S81">
            <v>452.31848451299612</v>
          </cell>
          <cell r="T81">
            <v>472.39053015310469</v>
          </cell>
          <cell r="U81">
            <v>492.10424459079701</v>
          </cell>
          <cell r="V81">
            <v>511.49995749963625</v>
          </cell>
          <cell r="W81">
            <v>530.66352610727768</v>
          </cell>
          <cell r="X81">
            <v>549.99202806638016</v>
          </cell>
          <cell r="Y81">
            <v>569.99000576853007</v>
          </cell>
          <cell r="Z81">
            <v>591.04502132464961</v>
          </cell>
          <cell r="AA81">
            <v>613.30907678797587</v>
          </cell>
          <cell r="AB81">
            <v>636.75277399849926</v>
          </cell>
          <cell r="AC81">
            <v>661.22571402833046</v>
          </cell>
          <cell r="AD81">
            <v>686.55839020959502</v>
          </cell>
          <cell r="AE81">
            <v>712.66641873413528</v>
          </cell>
          <cell r="AF81">
            <v>739.5670018916976</v>
          </cell>
          <cell r="AG81">
            <v>767.17616778468675</v>
          </cell>
          <cell r="AH81">
            <v>795.3802144965905</v>
          </cell>
          <cell r="AI81">
            <v>824.10630843305</v>
          </cell>
          <cell r="AJ81">
            <v>853.2460238547402</v>
          </cell>
          <cell r="AK81">
            <v>882.67216193800562</v>
          </cell>
          <cell r="AL81">
            <v>912.26222362064334</v>
          </cell>
          <cell r="AM81">
            <v>941.91370822107035</v>
          </cell>
          <cell r="AN81">
            <v>0.39448162164155476</v>
          </cell>
          <cell r="AO81">
            <v>173.63742655754132</v>
          </cell>
        </row>
        <row r="82">
          <cell r="A82" t="str">
            <v>Italy</v>
          </cell>
          <cell r="B82">
            <v>897.58363404411887</v>
          </cell>
          <cell r="C82">
            <v>920.20609721785047</v>
          </cell>
          <cell r="D82">
            <v>943.06367405114088</v>
          </cell>
          <cell r="E82">
            <v>966.47228723137027</v>
          </cell>
          <cell r="F82">
            <v>990.66211270540748</v>
          </cell>
          <cell r="G82">
            <v>1015.6288435478074</v>
          </cell>
          <cell r="H82">
            <v>1041.1960117060703</v>
          </cell>
          <cell r="I82">
            <v>1067.0376806922186</v>
          </cell>
          <cell r="J82">
            <v>1092.7089739012142</v>
          </cell>
          <cell r="K82">
            <v>1117.7162079210966</v>
          </cell>
          <cell r="L82">
            <v>1141.7056896008928</v>
          </cell>
          <cell r="M82">
            <v>1164.5886437104193</v>
          </cell>
          <cell r="N82">
            <v>1186.5361681234831</v>
          </cell>
          <cell r="O82">
            <v>1207.9179842767869</v>
          </cell>
          <cell r="P82">
            <v>1229.1817719257988</v>
          </cell>
          <cell r="Q82">
            <v>1250.5375009832192</v>
          </cell>
          <cell r="R82">
            <v>1271.9995036424903</v>
          </cell>
          <cell r="S82">
            <v>1293.5221270872221</v>
          </cell>
          <cell r="T82">
            <v>1314.9263234645996</v>
          </cell>
          <cell r="U82">
            <v>1335.9192836509351</v>
          </cell>
          <cell r="V82">
            <v>1356.066075287895</v>
          </cell>
          <cell r="W82">
            <v>1374.7684531806362</v>
          </cell>
          <cell r="X82">
            <v>1391.5455213814366</v>
          </cell>
          <cell r="Y82">
            <v>1406.1014794107684</v>
          </cell>
          <cell r="Z82">
            <v>1418.2207415752891</v>
          </cell>
          <cell r="AA82">
            <v>1427.6158673875484</v>
          </cell>
          <cell r="AB82">
            <v>1434.0484789443431</v>
          </cell>
          <cell r="AC82">
            <v>1437.3678396685941</v>
          </cell>
          <cell r="AD82">
            <v>1437.7623781937791</v>
          </cell>
          <cell r="AE82">
            <v>1435.9735547566895</v>
          </cell>
          <cell r="AF82">
            <v>1433.1193258121791</v>
          </cell>
          <cell r="AG82">
            <v>1429.9013922675342</v>
          </cell>
          <cell r="AH82">
            <v>1426.8853417719195</v>
          </cell>
          <cell r="AI82">
            <v>1424.5940180518246</v>
          </cell>
          <cell r="AJ82">
            <v>1423.2658414160196</v>
          </cell>
          <cell r="AK82">
            <v>1422.8373719927561</v>
          </cell>
          <cell r="AL82">
            <v>1423.0264914961256</v>
          </cell>
          <cell r="AM82">
            <v>1423.4773079202921</v>
          </cell>
          <cell r="AN82">
            <v>0.14677054994832922</v>
          </cell>
          <cell r="AO82">
            <v>180.85618300592864</v>
          </cell>
        </row>
        <row r="83">
          <cell r="A83" t="str">
            <v>Jamaica</v>
          </cell>
          <cell r="B83">
            <v>457.49575687567568</v>
          </cell>
          <cell r="C83">
            <v>473.09235087926618</v>
          </cell>
          <cell r="D83">
            <v>488.6667673140999</v>
          </cell>
          <cell r="E83">
            <v>504.2199151026274</v>
          </cell>
          <cell r="F83">
            <v>519.76644549415823</v>
          </cell>
          <cell r="G83">
            <v>535.38273058697553</v>
          </cell>
          <cell r="H83">
            <v>551.09986802442063</v>
          </cell>
          <cell r="I83">
            <v>566.70114814396516</v>
          </cell>
          <cell r="J83">
            <v>581.92230260283668</v>
          </cell>
          <cell r="K83">
            <v>596.71617157682294</v>
          </cell>
          <cell r="L83">
            <v>610.8655722156833</v>
          </cell>
          <cell r="M83">
            <v>624.10086995340885</v>
          </cell>
          <cell r="N83">
            <v>636.24683450183375</v>
          </cell>
          <cell r="O83">
            <v>647.14202687325803</v>
          </cell>
          <cell r="P83">
            <v>656.69107973496341</v>
          </cell>
          <cell r="Q83">
            <v>664.89785548549912</v>
          </cell>
          <cell r="R83">
            <v>671.89314572606463</v>
          </cell>
          <cell r="S83">
            <v>678.0213735030045</v>
          </cell>
          <cell r="T83">
            <v>683.75395040540241</v>
          </cell>
          <cell r="U83">
            <v>689.51881428731201</v>
          </cell>
          <cell r="V83">
            <v>695.57498349873276</v>
          </cell>
          <cell r="W83">
            <v>702.02477824679113</v>
          </cell>
          <cell r="X83">
            <v>708.81246890362615</v>
          </cell>
          <cell r="Y83">
            <v>715.75120805890924</v>
          </cell>
          <cell r="Z83">
            <v>722.50164361327529</v>
          </cell>
          <cell r="AA83">
            <v>728.75681138677021</v>
          </cell>
          <cell r="AB83">
            <v>734.26981076330696</v>
          </cell>
          <cell r="AC83">
            <v>738.85636301293084</v>
          </cell>
          <cell r="AD83">
            <v>742.55082129805396</v>
          </cell>
          <cell r="AE83">
            <v>745.66869515095925</v>
          </cell>
          <cell r="AF83">
            <v>748.70893589094896</v>
          </cell>
          <cell r="AG83">
            <v>752.08822788581551</v>
          </cell>
          <cell r="AH83">
            <v>756.00456614444192</v>
          </cell>
          <cell r="AI83">
            <v>760.51450339685323</v>
          </cell>
          <cell r="AJ83">
            <v>765.56759671162979</v>
          </cell>
          <cell r="AK83">
            <v>771.03945812338338</v>
          </cell>
          <cell r="AL83">
            <v>776.76971369960961</v>
          </cell>
          <cell r="AM83">
            <v>782.60443492657021</v>
          </cell>
          <cell r="AN83">
            <v>0.14019686379727689</v>
          </cell>
          <cell r="AO83">
            <v>90.13676844511734</v>
          </cell>
        </row>
        <row r="84">
          <cell r="A84" t="str">
            <v>Japan</v>
          </cell>
          <cell r="B84">
            <v>263836.99834697973</v>
          </cell>
          <cell r="C84">
            <v>278191.59113999415</v>
          </cell>
          <cell r="D84">
            <v>292606.1526995388</v>
          </cell>
          <cell r="E84">
            <v>307169.78003074386</v>
          </cell>
          <cell r="F84">
            <v>321951.47071174422</v>
          </cell>
          <cell r="G84">
            <v>336943.43051036721</v>
          </cell>
          <cell r="H84">
            <v>352046.94605732255</v>
          </cell>
          <cell r="I84">
            <v>367120.61036821635</v>
          </cell>
          <cell r="J84">
            <v>381923.47026808152</v>
          </cell>
          <cell r="K84">
            <v>396104.80167826876</v>
          </cell>
          <cell r="L84">
            <v>409310.60587744787</v>
          </cell>
          <cell r="M84">
            <v>421246.71906750608</v>
          </cell>
          <cell r="N84">
            <v>431770.81394155597</v>
          </cell>
          <cell r="O84">
            <v>440914.15491203504</v>
          </cell>
          <cell r="P84">
            <v>448812.28029196523</v>
          </cell>
          <cell r="Q84">
            <v>455621.13324524823</v>
          </cell>
          <cell r="R84">
            <v>461476.33313286601</v>
          </cell>
          <cell r="S84">
            <v>466511.8669833481</v>
          </cell>
          <cell r="T84">
            <v>470920.41449389519</v>
          </cell>
          <cell r="U84">
            <v>474977.56369187444</v>
          </cell>
          <cell r="V84">
            <v>478902.61545971403</v>
          </cell>
          <cell r="W84">
            <v>482808.7370429234</v>
          </cell>
          <cell r="X84">
            <v>486768.54153241485</v>
          </cell>
          <cell r="Y84">
            <v>490791.90564867161</v>
          </cell>
          <cell r="Z84">
            <v>494800.16969685262</v>
          </cell>
          <cell r="AA84">
            <v>498666.43792563013</v>
          </cell>
          <cell r="AB84">
            <v>502290.21988670778</v>
          </cell>
          <cell r="AC84">
            <v>505623.57075253298</v>
          </cell>
          <cell r="AD84">
            <v>508720.16249668587</v>
          </cell>
          <cell r="AE84">
            <v>511814.28938522137</v>
          </cell>
          <cell r="AF84">
            <v>515235.35305922746</v>
          </cell>
          <cell r="AG84">
            <v>519090.49726593983</v>
          </cell>
          <cell r="AH84">
            <v>523447.52822200186</v>
          </cell>
          <cell r="AI84">
            <v>528258.13417139766</v>
          </cell>
          <cell r="AJ84">
            <v>533417.79193589115</v>
          </cell>
          <cell r="AK84">
            <v>538806.04104553221</v>
          </cell>
          <cell r="AL84">
            <v>544315.58363101189</v>
          </cell>
          <cell r="AM84">
            <v>549867.85539256595</v>
          </cell>
          <cell r="AN84">
            <v>0.18001396233253161</v>
          </cell>
          <cell r="AO84">
            <v>77490.214546092699</v>
          </cell>
        </row>
        <row r="85">
          <cell r="A85" t="str">
            <v>Jordan</v>
          </cell>
          <cell r="B85">
            <v>3.1603015525536495</v>
          </cell>
          <cell r="C85">
            <v>3.236445709343192</v>
          </cell>
          <cell r="D85">
            <v>3.3091668506071978</v>
          </cell>
          <cell r="E85">
            <v>3.3756975037266983</v>
          </cell>
          <cell r="F85">
            <v>3.4355185275766531</v>
          </cell>
          <cell r="G85">
            <v>3.4889138059947533</v>
          </cell>
          <cell r="H85">
            <v>3.5378520375429225</v>
          </cell>
          <cell r="I85">
            <v>3.5844827827231369</v>
          </cell>
          <cell r="J85">
            <v>3.6325770816619438</v>
          </cell>
          <cell r="K85">
            <v>3.6879211466586588</v>
          </cell>
          <cell r="L85">
            <v>3.7583854191959776</v>
          </cell>
          <cell r="M85">
            <v>3.8492511292900096</v>
          </cell>
          <cell r="N85">
            <v>3.9624056527649039</v>
          </cell>
          <cell r="O85">
            <v>4.0959838541519087</v>
          </cell>
          <cell r="P85">
            <v>4.2482265414546232</v>
          </cell>
          <cell r="Q85">
            <v>4.4179246841351283</v>
          </cell>
          <cell r="R85">
            <v>4.6049669862409583</v>
          </cell>
          <cell r="S85">
            <v>4.8113429049782965</v>
          </cell>
          <cell r="T85">
            <v>5.0402322276909146</v>
          </cell>
          <cell r="U85">
            <v>5.2955113126728017</v>
          </cell>
          <cell r="V85">
            <v>5.5809341959410368</v>
          </cell>
          <cell r="W85">
            <v>5.8992798003859717</v>
          </cell>
          <cell r="X85">
            <v>6.2517077069385465</v>
          </cell>
          <cell r="Y85">
            <v>6.6374246985258445</v>
          </cell>
          <cell r="Z85">
            <v>7.0534604810055619</v>
          </cell>
          <cell r="AA85">
            <v>7.4933305132501369</v>
          </cell>
          <cell r="AB85">
            <v>7.9482556493219505</v>
          </cell>
          <cell r="AC85">
            <v>8.408323438150882</v>
          </cell>
          <cell r="AD85">
            <v>8.8639088721735906</v>
          </cell>
          <cell r="AE85">
            <v>9.3075937094452268</v>
          </cell>
          <cell r="AF85">
            <v>9.7358506192992031</v>
          </cell>
          <cell r="AG85">
            <v>10.14967633397448</v>
          </cell>
          <cell r="AH85">
            <v>10.552559079517025</v>
          </cell>
          <cell r="AI85">
            <v>10.948800318633063</v>
          </cell>
          <cell r="AJ85">
            <v>11.342295923233648</v>
          </cell>
          <cell r="AK85">
            <v>11.735733762043496</v>
          </cell>
          <cell r="AL85">
            <v>12.130228744554994</v>
          </cell>
          <cell r="AM85">
            <v>12.525528442640091</v>
          </cell>
          <cell r="AN85">
            <v>0.40209458745167914</v>
          </cell>
          <cell r="AO85">
            <v>2.1595351021431886</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435.33722288465555</v>
          </cell>
          <cell r="O86">
            <v>428.12201956203791</v>
          </cell>
          <cell r="P86">
            <v>421.88870401057369</v>
          </cell>
          <cell r="Q86">
            <v>418.18236380579594</v>
          </cell>
          <cell r="R86">
            <v>418.56419948313197</v>
          </cell>
          <cell r="S86">
            <v>424.29858793995095</v>
          </cell>
          <cell r="T86">
            <v>436.36926407879059</v>
          </cell>
          <cell r="U86">
            <v>455.48497692278914</v>
          </cell>
          <cell r="V86">
            <v>481.88278285429703</v>
          </cell>
          <cell r="W86">
            <v>515.24350848643667</v>
          </cell>
          <cell r="X86">
            <v>554.81964260378743</v>
          </cell>
          <cell r="Y86">
            <v>599.69444890606451</v>
          </cell>
          <cell r="Z86">
            <v>648.87455466694485</v>
          </cell>
          <cell r="AA86">
            <v>701.35006267104472</v>
          </cell>
          <cell r="AB86">
            <v>756.176870156311</v>
          </cell>
          <cell r="AC86">
            <v>812.58769373398025</v>
          </cell>
          <cell r="AD86">
            <v>870.21317131372587</v>
          </cell>
          <cell r="AE86">
            <v>929.2261638678815</v>
          </cell>
          <cell r="AF86">
            <v>990.0428806556431</v>
          </cell>
          <cell r="AG86">
            <v>1052.8384292975279</v>
          </cell>
          <cell r="AH86">
            <v>1117.5949686074966</v>
          </cell>
          <cell r="AI86">
            <v>1184.2018231065347</v>
          </cell>
          <cell r="AJ86">
            <v>1252.4199676295525</v>
          </cell>
          <cell r="AK86">
            <v>1321.8788187803955</v>
          </cell>
          <cell r="AL86">
            <v>1392.1201034866133</v>
          </cell>
          <cell r="AM86">
            <v>1462.6867704879517</v>
          </cell>
          <cell r="AN86">
            <v>0.34664830494829413</v>
          </cell>
          <cell r="AO86">
            <v>214.07608470307684</v>
          </cell>
        </row>
        <row r="87">
          <cell r="A87" t="str">
            <v>Kenya</v>
          </cell>
          <cell r="B87">
            <v>521.71530898201922</v>
          </cell>
          <cell r="C87">
            <v>546.79726817658002</v>
          </cell>
          <cell r="D87">
            <v>571.9506842813206</v>
          </cell>
          <cell r="E87">
            <v>597.28449152465498</v>
          </cell>
          <cell r="F87">
            <v>622.97171729218394</v>
          </cell>
          <cell r="G87">
            <v>649.08828405426141</v>
          </cell>
          <cell r="H87">
            <v>675.45015710831933</v>
          </cell>
          <cell r="I87">
            <v>701.59531891124709</v>
          </cell>
          <cell r="J87">
            <v>726.95394034885101</v>
          </cell>
          <cell r="K87">
            <v>750.97314911782473</v>
          </cell>
          <cell r="L87">
            <v>773.29180351137325</v>
          </cell>
          <cell r="M87">
            <v>793.84010033152356</v>
          </cell>
          <cell r="N87">
            <v>812.93886834518855</v>
          </cell>
          <cell r="O87">
            <v>831.20287531596591</v>
          </cell>
          <cell r="P87">
            <v>849.2609203240014</v>
          </cell>
          <cell r="Q87">
            <v>867.56547369628129</v>
          </cell>
          <cell r="R87">
            <v>886.41802655655169</v>
          </cell>
          <cell r="S87">
            <v>906.14364529159616</v>
          </cell>
          <cell r="T87">
            <v>927.25137602263226</v>
          </cell>
          <cell r="U87">
            <v>950.25689841796145</v>
          </cell>
          <cell r="V87">
            <v>975.77345838565896</v>
          </cell>
          <cell r="W87">
            <v>1004.5073428496203</v>
          </cell>
          <cell r="X87">
            <v>1037.0602241498843</v>
          </cell>
          <cell r="Y87">
            <v>1074.0980511979942</v>
          </cell>
          <cell r="Z87">
            <v>1116.0558006639938</v>
          </cell>
          <cell r="AA87">
            <v>1163.0494687059472</v>
          </cell>
          <cell r="AB87">
            <v>1214.9375934752786</v>
          </cell>
          <cell r="AC87">
            <v>1271.5033784363522</v>
          </cell>
          <cell r="AD87">
            <v>1332.6667511187798</v>
          </cell>
          <cell r="AE87">
            <v>1398.777905267809</v>
          </cell>
          <cell r="AF87">
            <v>1470.2065371175004</v>
          </cell>
          <cell r="AG87">
            <v>1547.0337138492355</v>
          </cell>
          <cell r="AH87">
            <v>1629.0981072732211</v>
          </cell>
          <cell r="AI87">
            <v>1715.950702061172</v>
          </cell>
          <cell r="AJ87">
            <v>1806.8236518120702</v>
          </cell>
          <cell r="AK87">
            <v>1900.672363104286</v>
          </cell>
          <cell r="AL87">
            <v>1996.3324459980688</v>
          </cell>
          <cell r="AM87">
            <v>2092.7161969226254</v>
          </cell>
          <cell r="AN87">
            <v>0.29959088600125577</v>
          </cell>
          <cell r="AO87">
            <v>276.82778822703068</v>
          </cell>
        </row>
        <row r="88">
          <cell r="A88" t="str">
            <v>Kiribati</v>
          </cell>
          <cell r="B88">
            <v>8.3260811695799908E-2</v>
          </cell>
          <cell r="C88">
            <v>8.3274136020599202E-2</v>
          </cell>
          <cell r="D88">
            <v>8.3294852228440491E-2</v>
          </cell>
          <cell r="E88">
            <v>8.3307610842159777E-2</v>
          </cell>
          <cell r="F88">
            <v>8.332411386230866E-2</v>
          </cell>
          <cell r="G88">
            <v>8.338298718101711E-2</v>
          </cell>
          <cell r="H88">
            <v>8.3589615551791979E-2</v>
          </cell>
          <cell r="I88">
            <v>8.4055553856329956E-2</v>
          </cell>
          <cell r="J88">
            <v>8.488646082080982E-2</v>
          </cell>
          <cell r="K88">
            <v>8.6107439632847033E-2</v>
          </cell>
          <cell r="L88">
            <v>8.7784728871848947E-2</v>
          </cell>
          <cell r="M88">
            <v>8.9943492720894469E-2</v>
          </cell>
          <cell r="N88">
            <v>9.2561048074343982E-2</v>
          </cell>
          <cell r="O88">
            <v>9.5605276899348918E-2</v>
          </cell>
          <cell r="P88">
            <v>9.9038450682317258E-2</v>
          </cell>
          <cell r="Q88">
            <v>0.10280678814066353</v>
          </cell>
          <cell r="R88">
            <v>0.10685612348497907</v>
          </cell>
          <cell r="S88">
            <v>0.11107422304444857</v>
          </cell>
          <cell r="T88">
            <v>0.11531029191340691</v>
          </cell>
          <cell r="U88">
            <v>0.1193927929557445</v>
          </cell>
          <cell r="V88">
            <v>0.12320708611621761</v>
          </cell>
          <cell r="W88">
            <v>0.12667460341002512</v>
          </cell>
          <cell r="X88">
            <v>0.12976470599120371</v>
          </cell>
          <cell r="Y88">
            <v>0.13242000897968986</v>
          </cell>
          <cell r="Z88">
            <v>0.13461548043550797</v>
          </cell>
          <cell r="AA88">
            <v>0.13638188832888556</v>
          </cell>
          <cell r="AB88">
            <v>0.13779384582569504</v>
          </cell>
          <cell r="AC88">
            <v>0.13895214720851998</v>
          </cell>
          <cell r="AD88">
            <v>0.13998964830168698</v>
          </cell>
          <cell r="AE88">
            <v>0.14105968345743741</v>
          </cell>
          <cell r="AF88">
            <v>0.1422956905449958</v>
          </cell>
          <cell r="AG88">
            <v>0.14377051059901227</v>
          </cell>
          <cell r="AH88">
            <v>0.14550402774868698</v>
          </cell>
          <cell r="AI88">
            <v>0.14746842101722996</v>
          </cell>
          <cell r="AJ88">
            <v>0.14961082915036436</v>
          </cell>
          <cell r="AK88">
            <v>0.15187370668364103</v>
          </cell>
          <cell r="AL88">
            <v>0.15420339986110718</v>
          </cell>
          <cell r="AM88">
            <v>0.1565575178599736</v>
          </cell>
          <cell r="AN88">
            <v>0.21385546339309361</v>
          </cell>
          <cell r="AO88">
            <v>2.3295423305827737E-2</v>
          </cell>
        </row>
        <row r="89">
          <cell r="A89" t="str">
            <v>Korea</v>
          </cell>
          <cell r="B89">
            <v>127884.67880613645</v>
          </cell>
          <cell r="C89">
            <v>148966.89551043039</v>
          </cell>
          <cell r="D89">
            <v>170229.29742666296</v>
          </cell>
          <cell r="E89">
            <v>191929.45981166849</v>
          </cell>
          <cell r="F89">
            <v>214319.65394801469</v>
          </cell>
          <cell r="G89">
            <v>237636.57352015248</v>
          </cell>
          <cell r="H89">
            <v>262065.12267305257</v>
          </cell>
          <cell r="I89">
            <v>287661.49481648416</v>
          </cell>
          <cell r="J89">
            <v>314383.99413348601</v>
          </cell>
          <cell r="K89">
            <v>342146.51185893192</v>
          </cell>
          <cell r="L89">
            <v>370881.55128636077</v>
          </cell>
          <cell r="M89">
            <v>400476.13159072225</v>
          </cell>
          <cell r="N89">
            <v>430798.31543410226</v>
          </cell>
          <cell r="O89">
            <v>461759.65416267951</v>
          </cell>
          <cell r="P89">
            <v>493245.35596829158</v>
          </cell>
          <cell r="Q89">
            <v>525075.67450114945</v>
          </cell>
          <cell r="R89">
            <v>557090.40285178111</v>
          </cell>
          <cell r="S89">
            <v>589272.81736570306</v>
          </cell>
          <cell r="T89">
            <v>621817.15435991378</v>
          </cell>
          <cell r="U89">
            <v>655140.21097775479</v>
          </cell>
          <cell r="V89">
            <v>689206.48081896838</v>
          </cell>
          <cell r="W89">
            <v>723813.63537351927</v>
          </cell>
          <cell r="X89">
            <v>758813.56232318247</v>
          </cell>
          <cell r="Y89">
            <v>794042.30199599802</v>
          </cell>
          <cell r="Z89">
            <v>829486.44309677405</v>
          </cell>
          <cell r="AA89">
            <v>865147.7333103586</v>
          </cell>
          <cell r="AB89">
            <v>901056.10889063193</v>
          </cell>
          <cell r="AC89">
            <v>937242.43775837065</v>
          </cell>
          <cell r="AD89">
            <v>973827.51574544492</v>
          </cell>
          <cell r="AE89">
            <v>1011124.8593061413</v>
          </cell>
          <cell r="AF89">
            <v>1049494.6977372917</v>
          </cell>
          <cell r="AG89">
            <v>1089002.2627426665</v>
          </cell>
          <cell r="AH89">
            <v>1129654.5020486633</v>
          </cell>
          <cell r="AI89">
            <v>1171384.2797542531</v>
          </cell>
          <cell r="AJ89">
            <v>1214027.5663879199</v>
          </cell>
          <cell r="AK89">
            <v>1257348.6235006053</v>
          </cell>
          <cell r="AL89">
            <v>1301079.4150193718</v>
          </cell>
          <cell r="AM89">
            <v>1344973.1491862754</v>
          </cell>
          <cell r="AN89">
            <v>0.52395577936453508</v>
          </cell>
          <cell r="AO89">
            <v>295135.10475423309</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2.4836083069883417</v>
          </cell>
          <cell r="W90">
            <v>2.6410032888242356</v>
          </cell>
          <cell r="X90">
            <v>2.796262187590246</v>
          </cell>
          <cell r="Y90">
            <v>2.9496588873282468</v>
          </cell>
          <cell r="Z90">
            <v>3.1021246502042099</v>
          </cell>
          <cell r="AA90">
            <v>3.2552641495108237</v>
          </cell>
          <cell r="AB90">
            <v>3.4106208120387329</v>
          </cell>
          <cell r="AC90">
            <v>3.5693354230834742</v>
          </cell>
          <cell r="AD90">
            <v>3.731692559820198</v>
          </cell>
          <cell r="AE90">
            <v>3.897613445193219</v>
          </cell>
          <cell r="AF90">
            <v>4.0674723765486496</v>
          </cell>
          <cell r="AG90">
            <v>4.2415375167806708</v>
          </cell>
          <cell r="AH90">
            <v>4.4197823050179759</v>
          </cell>
          <cell r="AI90">
            <v>4.6021448052214504</v>
          </cell>
          <cell r="AJ90">
            <v>4.7883452583018009</v>
          </cell>
          <cell r="AK90">
            <v>4.9778624571175198</v>
          </cell>
          <cell r="AL90">
            <v>5.1695517419440815</v>
          </cell>
          <cell r="AM90">
            <v>5.3621198284857856</v>
          </cell>
          <cell r="AN90">
            <v>0.17093519518356476</v>
          </cell>
          <cell r="AO90">
            <v>0.57186645329680952</v>
          </cell>
        </row>
        <row r="91">
          <cell r="A91" t="str">
            <v>Kuwait</v>
          </cell>
          <cell r="B91">
            <v>9.0399169113054469</v>
          </cell>
          <cell r="C91">
            <v>8.8957765106264013</v>
          </cell>
          <cell r="D91">
            <v>8.766596940834301</v>
          </cell>
          <cell r="E91">
            <v>8.6638112677098267</v>
          </cell>
          <cell r="F91">
            <v>8.5884965876253165</v>
          </cell>
          <cell r="G91">
            <v>8.5364618842760063</v>
          </cell>
          <cell r="H91">
            <v>8.5032611754808762</v>
          </cell>
          <cell r="I91">
            <v>8.4810738602161475</v>
          </cell>
          <cell r="J91">
            <v>8.4660567257032344</v>
          </cell>
          <cell r="K91">
            <v>8.4658158205613869</v>
          </cell>
          <cell r="L91">
            <v>8.4898766261528209</v>
          </cell>
          <cell r="M91">
            <v>8.5721164656341422</v>
          </cell>
          <cell r="N91">
            <v>8.741923895900424</v>
          </cell>
          <cell r="O91">
            <v>8.9904063091903961</v>
          </cell>
          <cell r="P91">
            <v>9.2927318587837853</v>
          </cell>
          <cell r="Q91">
            <v>9.6297846348684164</v>
          </cell>
          <cell r="R91">
            <v>9.9933814090442752</v>
          </cell>
          <cell r="S91">
            <v>10.384331106562666</v>
          </cell>
          <cell r="T91">
            <v>10.809438838584445</v>
          </cell>
          <cell r="U91">
            <v>11.28021640520484</v>
          </cell>
          <cell r="V91">
            <v>11.812611218133235</v>
          </cell>
          <cell r="W91">
            <v>12.420298525026965</v>
          </cell>
          <cell r="X91">
            <v>13.109497461362032</v>
          </cell>
          <cell r="Y91">
            <v>13.873634177364174</v>
          </cell>
          <cell r="Z91">
            <v>14.689619848645505</v>
          </cell>
          <cell r="AA91">
            <v>15.530149309044496</v>
          </cell>
          <cell r="AB91">
            <v>16.370561193913165</v>
          </cell>
          <cell r="AC91">
            <v>17.195922645513079</v>
          </cell>
          <cell r="AD91">
            <v>18.001315194166672</v>
          </cell>
          <cell r="AE91">
            <v>18.791321143741254</v>
          </cell>
          <cell r="AF91">
            <v>19.580989646162461</v>
          </cell>
          <cell r="AG91">
            <v>20.378126641918517</v>
          </cell>
          <cell r="AH91">
            <v>21.181568175036013</v>
          </cell>
          <cell r="AI91">
            <v>21.988529023122364</v>
          </cell>
          <cell r="AJ91">
            <v>22.799828282034625</v>
          </cell>
          <cell r="AK91">
            <v>23.615789757398616</v>
          </cell>
          <cell r="AL91">
            <v>24.435298972019819</v>
          </cell>
          <cell r="AM91">
            <v>25.256463551129723</v>
          </cell>
          <cell r="AN91">
            <v>0.32789195176352132</v>
          </cell>
          <cell r="AO91">
            <v>3.8357776225301414</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19.832760089590209</v>
          </cell>
          <cell r="O92">
            <v>19.552860783781828</v>
          </cell>
          <cell r="P92">
            <v>19.320193877077543</v>
          </cell>
          <cell r="Q92">
            <v>19.200083160743635</v>
          </cell>
          <cell r="R92">
            <v>19.235960487275605</v>
          </cell>
          <cell r="S92">
            <v>19.440716877561513</v>
          </cell>
          <cell r="T92">
            <v>19.807773747616658</v>
          </cell>
          <cell r="U92">
            <v>20.326155344680718</v>
          </cell>
          <cell r="V92">
            <v>20.980808178517215</v>
          </cell>
          <cell r="W92">
            <v>21.754597205442856</v>
          </cell>
          <cell r="X92">
            <v>22.632619299989177</v>
          </cell>
          <cell r="Y92">
            <v>23.605705364633284</v>
          </cell>
          <cell r="Z92">
            <v>24.661590108852391</v>
          </cell>
          <cell r="AA92">
            <v>25.790801188477371</v>
          </cell>
          <cell r="AB92">
            <v>26.992890358250573</v>
          </cell>
          <cell r="AC92">
            <v>28.264731361029579</v>
          </cell>
          <cell r="AD92">
            <v>29.596409036089465</v>
          </cell>
          <cell r="AE92">
            <v>30.980980909095013</v>
          </cell>
          <cell r="AF92">
            <v>32.422770415350094</v>
          </cell>
          <cell r="AG92">
            <v>33.932431181067628</v>
          </cell>
          <cell r="AH92">
            <v>35.511039128307033</v>
          </cell>
          <cell r="AI92">
            <v>37.152875867317057</v>
          </cell>
          <cell r="AJ92">
            <v>38.846232617063365</v>
          </cell>
          <cell r="AK92">
            <v>40.576031837838478</v>
          </cell>
          <cell r="AL92">
            <v>42.327223663764265</v>
          </cell>
          <cell r="AM92">
            <v>44.086757910584211</v>
          </cell>
          <cell r="AN92">
            <v>0.20418804805836613</v>
          </cell>
          <cell r="AO92">
            <v>4.8834924356273497</v>
          </cell>
        </row>
        <row r="93">
          <cell r="A93" t="str">
            <v>Lao PDR</v>
          </cell>
          <cell r="B93">
            <v>5322.5103064053346</v>
          </cell>
          <cell r="C93">
            <v>5657.1574264584115</v>
          </cell>
          <cell r="D93">
            <v>5989.5722034474347</v>
          </cell>
          <cell r="E93">
            <v>6319.7616100437663</v>
          </cell>
          <cell r="F93">
            <v>6649.4205468842938</v>
          </cell>
          <cell r="G93">
            <v>6980.4776185054652</v>
          </cell>
          <cell r="H93">
            <v>7315.8824839748831</v>
          </cell>
          <cell r="I93">
            <v>7662.4537561750958</v>
          </cell>
          <cell r="J93">
            <v>8031.0826531489038</v>
          </cell>
          <cell r="K93">
            <v>8432.5260953773559</v>
          </cell>
          <cell r="L93">
            <v>8872.1141168100094</v>
          </cell>
          <cell r="M93">
            <v>9353.143580442651</v>
          </cell>
          <cell r="N93">
            <v>9877.9846881029644</v>
          </cell>
          <cell r="O93">
            <v>10446.781315814203</v>
          </cell>
          <cell r="P93">
            <v>11058.593382718595</v>
          </cell>
          <cell r="Q93">
            <v>11711.440534800224</v>
          </cell>
          <cell r="R93">
            <v>12404.623874215991</v>
          </cell>
          <cell r="S93">
            <v>13140.078497774794</v>
          </cell>
          <cell r="T93">
            <v>13923.695233543363</v>
          </cell>
          <cell r="U93">
            <v>14766.807154610686</v>
          </cell>
          <cell r="V93">
            <v>15684.34700173031</v>
          </cell>
          <cell r="W93">
            <v>16692.322374109677</v>
          </cell>
          <cell r="X93">
            <v>17808.046930938926</v>
          </cell>
          <cell r="Y93">
            <v>19047.371707667106</v>
          </cell>
          <cell r="Z93">
            <v>20424.887100433869</v>
          </cell>
          <cell r="AA93">
            <v>21952.5097683022</v>
          </cell>
          <cell r="AB93">
            <v>23638.893449330739</v>
          </cell>
          <cell r="AC93">
            <v>25487.752753895107</v>
          </cell>
          <cell r="AD93">
            <v>27499.549337877615</v>
          </cell>
          <cell r="AE93">
            <v>29671.286999621621</v>
          </cell>
          <cell r="AF93">
            <v>31995.965984091701</v>
          </cell>
          <cell r="AG93">
            <v>34461.435026256215</v>
          </cell>
          <cell r="AH93">
            <v>37050.259351242603</v>
          </cell>
          <cell r="AI93">
            <v>39741.065103915746</v>
          </cell>
          <cell r="AJ93">
            <v>42511.222845628101</v>
          </cell>
          <cell r="AK93">
            <v>45336.141426692957</v>
          </cell>
          <cell r="AL93">
            <v>48190.863638967319</v>
          </cell>
          <cell r="AM93">
            <v>51055.35912004127</v>
          </cell>
          <cell r="AN93">
            <v>0.56976095819675143</v>
          </cell>
          <cell r="AO93">
            <v>8337.7478885439868</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3.4552066057465223</v>
          </cell>
          <cell r="O94">
            <v>3.5925547224247909</v>
          </cell>
          <cell r="P94">
            <v>3.7366107730455944</v>
          </cell>
          <cell r="Q94">
            <v>3.894717144327219</v>
          </cell>
          <cell r="R94">
            <v>4.0742101152574959</v>
          </cell>
          <cell r="S94">
            <v>4.2800587933809817</v>
          </cell>
          <cell r="T94">
            <v>4.5143901850896579</v>
          </cell>
          <cell r="U94">
            <v>4.7776007088416952</v>
          </cell>
          <cell r="V94">
            <v>5.0679728812443692</v>
          </cell>
          <cell r="W94">
            <v>5.3804432118165373</v>
          </cell>
          <cell r="X94">
            <v>5.706778481264613</v>
          </cell>
          <cell r="Y94">
            <v>6.036271038176845</v>
          </cell>
          <cell r="Z94">
            <v>6.355795446328834</v>
          </cell>
          <cell r="AA94">
            <v>6.6504435591144118</v>
          </cell>
          <cell r="AB94">
            <v>6.9054192754641219</v>
          </cell>
          <cell r="AC94">
            <v>7.1098420587173647</v>
          </cell>
          <cell r="AD94">
            <v>7.261607179458899</v>
          </cell>
          <cell r="AE94">
            <v>7.3728114876863104</v>
          </cell>
          <cell r="AF94">
            <v>7.4654457616025933</v>
          </cell>
          <cell r="AG94">
            <v>7.555652664533878</v>
          </cell>
          <cell r="AH94">
            <v>7.6525704021902685</v>
          </cell>
          <cell r="AI94">
            <v>7.7611306536365303</v>
          </cell>
          <cell r="AJ94">
            <v>7.8825493939155251</v>
          </cell>
          <cell r="AK94">
            <v>8.0150612915337529</v>
          </cell>
          <cell r="AL94">
            <v>8.154945521058556</v>
          </cell>
          <cell r="AM94">
            <v>8.2979106441419397</v>
          </cell>
          <cell r="AN94">
            <v>0.26196216554136681</v>
          </cell>
          <cell r="AO94">
            <v>1.4564288525031175</v>
          </cell>
        </row>
        <row r="95">
          <cell r="A95" t="str">
            <v>Lebanon</v>
          </cell>
          <cell r="B95">
            <v>23064.981070906942</v>
          </cell>
          <cell r="C95">
            <v>23431.16984134178</v>
          </cell>
          <cell r="D95">
            <v>23805.287931067549</v>
          </cell>
          <cell r="E95">
            <v>24200.843470961758</v>
          </cell>
          <cell r="F95">
            <v>24544.929322591244</v>
          </cell>
          <cell r="G95">
            <v>24708.704122813218</v>
          </cell>
          <cell r="H95">
            <v>24586.715845258968</v>
          </cell>
          <cell r="I95">
            <v>24160.59159233165</v>
          </cell>
          <cell r="J95">
            <v>23477.623557981839</v>
          </cell>
          <cell r="K95">
            <v>22707.146580236782</v>
          </cell>
          <cell r="L95">
            <v>22044.786591543914</v>
          </cell>
          <cell r="M95">
            <v>21610.007118548303</v>
          </cell>
          <cell r="N95">
            <v>21432.478901979564</v>
          </cell>
          <cell r="O95">
            <v>21506.337941381837</v>
          </cell>
          <cell r="P95">
            <v>21800.086217279455</v>
          </cell>
          <cell r="Q95">
            <v>22269.061450782949</v>
          </cell>
          <cell r="R95">
            <v>22868.651550830047</v>
          </cell>
          <cell r="S95">
            <v>23563.778181850648</v>
          </cell>
          <cell r="T95">
            <v>24332.189832766348</v>
          </cell>
          <cell r="U95">
            <v>25167.171080680229</v>
          </cell>
          <cell r="V95">
            <v>26076.47236436771</v>
          </cell>
          <cell r="W95">
            <v>27071.977841797405</v>
          </cell>
          <cell r="X95">
            <v>28165.006947294252</v>
          </cell>
          <cell r="Y95">
            <v>29366.767336765228</v>
          </cell>
          <cell r="Z95">
            <v>30686.625266644354</v>
          </cell>
          <cell r="AA95">
            <v>32129.041869998004</v>
          </cell>
          <cell r="AB95">
            <v>33702.031767226101</v>
          </cell>
          <cell r="AC95">
            <v>35405.843100028593</v>
          </cell>
          <cell r="AD95">
            <v>37219.108772433159</v>
          </cell>
          <cell r="AE95">
            <v>39105.463717467188</v>
          </cell>
          <cell r="AF95">
            <v>41026.944870433741</v>
          </cell>
          <cell r="AG95">
            <v>42956.628029461193</v>
          </cell>
          <cell r="AH95">
            <v>44887.559583973591</v>
          </cell>
          <cell r="AI95">
            <v>46819.913283100366</v>
          </cell>
          <cell r="AJ95">
            <v>48754.781730131217</v>
          </cell>
          <cell r="AK95">
            <v>50692.84462552482</v>
          </cell>
          <cell r="AL95">
            <v>52633.731532438556</v>
          </cell>
          <cell r="AM95">
            <v>54576.101157774552</v>
          </cell>
          <cell r="AN95">
            <v>0.22652294352372271</v>
          </cell>
          <cell r="AO95">
            <v>6145.8113528365784</v>
          </cell>
        </row>
        <row r="96">
          <cell r="A96" t="str">
            <v>Lesotho</v>
          </cell>
          <cell r="B96">
            <v>2.9822807450374698</v>
          </cell>
          <cell r="C96">
            <v>3.1347276501120507</v>
          </cell>
          <cell r="D96">
            <v>3.2883917477362568</v>
          </cell>
          <cell r="E96">
            <v>3.4451429539585927</v>
          </cell>
          <cell r="F96">
            <v>3.6077372673502004</v>
          </cell>
          <cell r="G96">
            <v>3.7783592569426347</v>
          </cell>
          <cell r="H96">
            <v>3.9587261190939471</v>
          </cell>
          <cell r="I96">
            <v>4.1499414575927629</v>
          </cell>
          <cell r="J96">
            <v>4.3526816150367686</v>
          </cell>
          <cell r="K96">
            <v>4.5653535194477222</v>
          </cell>
          <cell r="L96">
            <v>4.7855372826970139</v>
          </cell>
          <cell r="M96">
            <v>5.010759481461557</v>
          </cell>
          <cell r="N96">
            <v>5.2392413195912937</v>
          </cell>
          <cell r="O96">
            <v>5.4687964061215499</v>
          </cell>
          <cell r="P96">
            <v>5.6981959368917376</v>
          </cell>
          <cell r="Q96">
            <v>5.9266331436800561</v>
          </cell>
          <cell r="R96">
            <v>6.1545592988957853</v>
          </cell>
          <cell r="S96">
            <v>6.3824293435114061</v>
          </cell>
          <cell r="T96">
            <v>6.611192625510439</v>
          </cell>
          <cell r="U96">
            <v>6.8421541994412891</v>
          </cell>
          <cell r="V96">
            <v>7.0782071935972573</v>
          </cell>
          <cell r="W96">
            <v>7.3217731942772319</v>
          </cell>
          <cell r="X96">
            <v>7.5762917158441283</v>
          </cell>
          <cell r="Y96">
            <v>7.8461345407180927</v>
          </cell>
          <cell r="Z96">
            <v>8.1352305341608275</v>
          </cell>
          <cell r="AA96">
            <v>8.447437216026854</v>
          </cell>
          <cell r="AB96">
            <v>8.7855298008290834</v>
          </cell>
          <cell r="AC96">
            <v>9.1505691309201591</v>
          </cell>
          <cell r="AD96">
            <v>9.5421807506444338</v>
          </cell>
          <cell r="AE96">
            <v>9.9591445130370566</v>
          </cell>
          <cell r="AF96">
            <v>10.399768463626732</v>
          </cell>
          <cell r="AG96">
            <v>10.861109202811791</v>
          </cell>
          <cell r="AH96">
            <v>11.340205646354301</v>
          </cell>
          <cell r="AI96">
            <v>11.833835617988209</v>
          </cell>
          <cell r="AJ96">
            <v>12.339334884983918</v>
          </cell>
          <cell r="AK96">
            <v>12.85214085843195</v>
          </cell>
          <cell r="AL96">
            <v>13.367607600572986</v>
          </cell>
          <cell r="AM96">
            <v>13.88365776506339</v>
          </cell>
          <cell r="AN96">
            <v>0.36809903131276983</v>
          </cell>
          <cell r="AO96">
            <v>2.3062119531223177</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0.46473674477305632</v>
          </cell>
          <cell r="W97">
            <v>0.45889286823646064</v>
          </cell>
          <cell r="X97">
            <v>0.4534816242521344</v>
          </cell>
          <cell r="Y97">
            <v>0.44956671668998238</v>
          </cell>
          <cell r="Z97">
            <v>0.44909703317738803</v>
          </cell>
          <cell r="AA97">
            <v>0.45324579417483485</v>
          </cell>
          <cell r="AB97">
            <v>0.46251524981103231</v>
          </cell>
          <cell r="AC97">
            <v>0.47689519227294153</v>
          </cell>
          <cell r="AD97">
            <v>0.49608026124941335</v>
          </cell>
          <cell r="AE97">
            <v>0.51973614450656913</v>
          </cell>
          <cell r="AF97">
            <v>0.54753772719803606</v>
          </cell>
          <cell r="AG97">
            <v>0.57906253303237576</v>
          </cell>
          <cell r="AH97">
            <v>0.61377270844616916</v>
          </cell>
          <cell r="AI97">
            <v>0.65103977454567352</v>
          </cell>
          <cell r="AJ97">
            <v>0.69029752535268429</v>
          </cell>
          <cell r="AK97">
            <v>0.73098935714354041</v>
          </cell>
          <cell r="AL97">
            <v>0.77255569094105381</v>
          </cell>
          <cell r="AM97">
            <v>0.81449705419660123</v>
          </cell>
          <cell r="AN97">
            <v>8.8694219321509657E-2</v>
          </cell>
          <cell r="AO97">
            <v>4.2949051428674084E-2</v>
          </cell>
        </row>
        <row r="98">
          <cell r="A98" t="str">
            <v>Libya</v>
          </cell>
          <cell r="B98">
            <v>42.444087864203084</v>
          </cell>
          <cell r="C98">
            <v>40.576281062851507</v>
          </cell>
          <cell r="D98">
            <v>38.768493382857898</v>
          </cell>
          <cell r="E98">
            <v>37.062351134951712</v>
          </cell>
          <cell r="F98">
            <v>35.505045696033818</v>
          </cell>
          <cell r="G98">
            <v>34.147874931655558</v>
          </cell>
          <cell r="H98">
            <v>33.030696250407921</v>
          </cell>
          <cell r="I98">
            <v>32.197578311565351</v>
          </cell>
          <cell r="J98">
            <v>31.668732811898209</v>
          </cell>
          <cell r="K98">
            <v>31.4037856650612</v>
          </cell>
          <cell r="L98">
            <v>31.326885456590045</v>
          </cell>
          <cell r="M98">
            <v>31.349592915369858</v>
          </cell>
          <cell r="N98">
            <v>31.382869915719837</v>
          </cell>
          <cell r="O98">
            <v>31.386472402805484</v>
          </cell>
          <cell r="P98">
            <v>31.358437622635098</v>
          </cell>
          <cell r="Q98">
            <v>31.321308097188933</v>
          </cell>
          <cell r="R98">
            <v>31.328941972220886</v>
          </cell>
          <cell r="S98">
            <v>31.423114312512968</v>
          </cell>
          <cell r="T98">
            <v>31.641180763124975</v>
          </cell>
          <cell r="U98">
            <v>32.012805825991563</v>
          </cell>
          <cell r="V98">
            <v>32.55651219541614</v>
          </cell>
          <cell r="W98">
            <v>33.277204507442192</v>
          </cell>
          <cell r="X98">
            <v>34.172102276159052</v>
          </cell>
          <cell r="Y98">
            <v>35.209742970581644</v>
          </cell>
          <cell r="Z98">
            <v>36.317223036963284</v>
          </cell>
          <cell r="AA98">
            <v>37.408861491851482</v>
          </cell>
          <cell r="AB98">
            <v>38.390065121424101</v>
          </cell>
          <cell r="AC98">
            <v>39.182862096940489</v>
          </cell>
          <cell r="AD98">
            <v>39.742339938445753</v>
          </cell>
          <cell r="AE98">
            <v>40.079987545015591</v>
          </cell>
          <cell r="AF98">
            <v>40.282160416341242</v>
          </cell>
          <cell r="AG98">
            <v>40.506474176663779</v>
          </cell>
          <cell r="AH98">
            <v>40.991722846060874</v>
          </cell>
          <cell r="AI98">
            <v>41.760275702843558</v>
          </cell>
          <cell r="AJ98">
            <v>42.757124796862243</v>
          </cell>
          <cell r="AK98">
            <v>43.911999420938905</v>
          </cell>
          <cell r="AL98">
            <v>45.1549676199269</v>
          </cell>
          <cell r="AM98">
            <v>46.429837444470195</v>
          </cell>
          <cell r="AN98">
            <v>0.10538269603653395</v>
          </cell>
          <cell r="AO98">
            <v>3.6833296431176912</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37.93667000513399</v>
          </cell>
          <cell r="R99">
            <v>41.097913692977961</v>
          </cell>
          <cell r="S99">
            <v>44.280250680770592</v>
          </cell>
          <cell r="T99">
            <v>47.515005131530764</v>
          </cell>
          <cell r="U99">
            <v>50.843368701469643</v>
          </cell>
          <cell r="V99">
            <v>54.31859299548308</v>
          </cell>
          <cell r="W99">
            <v>57.967475931452206</v>
          </cell>
          <cell r="X99">
            <v>61.771269497303322</v>
          </cell>
          <cell r="Y99">
            <v>65.662530921648226</v>
          </cell>
          <cell r="Z99">
            <v>69.52339473812566</v>
          </cell>
          <cell r="AA99">
            <v>73.204960171157893</v>
          </cell>
          <cell r="AB99">
            <v>76.53478249778594</v>
          </cell>
          <cell r="AC99">
            <v>79.332387393339218</v>
          </cell>
          <cell r="AD99">
            <v>81.432512708169256</v>
          </cell>
          <cell r="AE99">
            <v>82.733592418694215</v>
          </cell>
          <cell r="AF99">
            <v>83.201715374250568</v>
          </cell>
          <cell r="AG99">
            <v>82.726744499987845</v>
          </cell>
          <cell r="AH99">
            <v>81.128455567313068</v>
          </cell>
          <cell r="AI99">
            <v>78.206046902633346</v>
          </cell>
          <cell r="AJ99">
            <v>73.77040227668266</v>
          </cell>
          <cell r="AK99">
            <v>67.69588499116864</v>
          </cell>
          <cell r="AL99">
            <v>59.997464325032098</v>
          </cell>
          <cell r="AM99">
            <v>50.924160707302171</v>
          </cell>
          <cell r="AN99">
            <v>0.24832534432874628</v>
          </cell>
          <cell r="AO99">
            <v>15.9232516400861</v>
          </cell>
        </row>
        <row r="100">
          <cell r="A100" t="str">
            <v>Luxembourg</v>
          </cell>
          <cell r="B100">
            <v>8.5811598809454708</v>
          </cell>
          <cell r="C100">
            <v>9.1076498867021805</v>
          </cell>
          <cell r="D100">
            <v>9.6427182936494358</v>
          </cell>
          <cell r="E100">
            <v>10.19900700411076</v>
          </cell>
          <cell r="F100">
            <v>10.788860737473181</v>
          </cell>
          <cell r="G100">
            <v>11.420584143082616</v>
          </cell>
          <cell r="H100">
            <v>12.097173262910246</v>
          </cell>
          <cell r="I100">
            <v>12.815738297496427</v>
          </cell>
          <cell r="J100">
            <v>13.571547714752414</v>
          </cell>
          <cell r="K100">
            <v>14.355552599614496</v>
          </cell>
          <cell r="L100">
            <v>15.157308559871437</v>
          </cell>
          <cell r="M100">
            <v>15.970295677315857</v>
          </cell>
          <cell r="N100">
            <v>16.791750948141658</v>
          </cell>
          <cell r="O100">
            <v>17.62795841176958</v>
          </cell>
          <cell r="P100">
            <v>18.489114598138944</v>
          </cell>
          <cell r="Q100">
            <v>19.388176453071381</v>
          </cell>
          <cell r="R100">
            <v>20.339089776407135</v>
          </cell>
          <cell r="S100">
            <v>21.350468603455734</v>
          </cell>
          <cell r="T100">
            <v>22.41894607176263</v>
          </cell>
          <cell r="U100">
            <v>23.530430632838709</v>
          </cell>
          <cell r="V100">
            <v>24.662581277477233</v>
          </cell>
          <cell r="W100">
            <v>25.791862690143084</v>
          </cell>
          <cell r="X100">
            <v>26.901983742526362</v>
          </cell>
          <cell r="Y100">
            <v>27.979004679415752</v>
          </cell>
          <cell r="Z100">
            <v>29.01090590817466</v>
          </cell>
          <cell r="AA100">
            <v>29.981007789372342</v>
          </cell>
          <cell r="AB100">
            <v>30.869751624496299</v>
          </cell>
          <cell r="AC100">
            <v>31.660598637140314</v>
          </cell>
          <cell r="AD100">
            <v>32.346182534653195</v>
          </cell>
          <cell r="AE100">
            <v>32.941511038012358</v>
          </cell>
          <cell r="AF100">
            <v>33.479660042848678</v>
          </cell>
          <cell r="AG100">
            <v>33.987720334412906</v>
          </cell>
          <cell r="AH100">
            <v>34.490086097527296</v>
          </cell>
          <cell r="AI100">
            <v>35.006704313669985</v>
          </cell>
          <cell r="AJ100">
            <v>35.547281103343828</v>
          </cell>
          <cell r="AK100">
            <v>36.112525543914977</v>
          </cell>
          <cell r="AL100">
            <v>36.695593901716151</v>
          </cell>
          <cell r="AM100">
            <v>37.286507187640922</v>
          </cell>
          <cell r="AN100">
            <v>0.40258916339706646</v>
          </cell>
          <cell r="AO100">
            <v>8.3443687400157085</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184.02005176483624</v>
          </cell>
          <cell r="O101">
            <v>184.67533185273743</v>
          </cell>
          <cell r="P101">
            <v>185.50924142299024</v>
          </cell>
          <cell r="Q101">
            <v>186.72107663941892</v>
          </cell>
          <cell r="R101">
            <v>188.48884125161783</v>
          </cell>
          <cell r="S101">
            <v>190.93695824278706</v>
          </cell>
          <cell r="T101">
            <v>194.14036218361048</v>
          </cell>
          <cell r="U101">
            <v>198.12480806234407</v>
          </cell>
          <cell r="V101">
            <v>202.89772724540776</v>
          </cell>
          <cell r="W101">
            <v>208.49199301859798</v>
          </cell>
          <cell r="X101">
            <v>215.00927139525706</v>
          </cell>
          <cell r="Y101">
            <v>222.46914845854138</v>
          </cell>
          <cell r="Z101">
            <v>230.76104757765469</v>
          </cell>
          <cell r="AA101">
            <v>239.62660063721532</v>
          </cell>
          <cell r="AB101">
            <v>248.67283904606501</v>
          </cell>
          <cell r="AC101">
            <v>257.37807820667342</v>
          </cell>
          <cell r="AD101">
            <v>265.11473513104954</v>
          </cell>
          <cell r="AE101">
            <v>271.20869604913565</v>
          </cell>
          <cell r="AF101">
            <v>274.98830983956339</v>
          </cell>
          <cell r="AG101">
            <v>275.6995684204731</v>
          </cell>
          <cell r="AH101">
            <v>272.5156406116094</v>
          </cell>
          <cell r="AI101">
            <v>264.61090954851221</v>
          </cell>
          <cell r="AJ101">
            <v>251.24812196060537</v>
          </cell>
          <cell r="AK101">
            <v>231.94760548182768</v>
          </cell>
          <cell r="AL101">
            <v>206.7440665265118</v>
          </cell>
          <cell r="AM101">
            <v>176.49980545417216</v>
          </cell>
          <cell r="AN101">
            <v>0.15293559652167815</v>
          </cell>
          <cell r="AO101">
            <v>33.83650129205401</v>
          </cell>
        </row>
        <row r="102">
          <cell r="A102" t="str">
            <v>Madagascar</v>
          </cell>
          <cell r="B102">
            <v>3863.0031392698256</v>
          </cell>
          <cell r="C102">
            <v>3866.8341795999459</v>
          </cell>
          <cell r="D102">
            <v>3874.1519685373678</v>
          </cell>
          <cell r="E102">
            <v>3887.7642528933934</v>
          </cell>
          <cell r="F102">
            <v>3909.004799793951</v>
          </cell>
          <cell r="G102">
            <v>3937.9326838360334</v>
          </cell>
          <cell r="H102">
            <v>3973.7817616186931</v>
          </cell>
          <cell r="I102">
            <v>4015.1138629026218</v>
          </cell>
          <cell r="J102">
            <v>4060.2190498323253</v>
          </cell>
          <cell r="K102">
            <v>4107.1659859232823</v>
          </cell>
          <cell r="L102">
            <v>4154.7112641926478</v>
          </cell>
          <cell r="M102">
            <v>4203.5124677983449</v>
          </cell>
          <cell r="N102">
            <v>4256.9972872563685</v>
          </cell>
          <cell r="O102">
            <v>4318.0807084047292</v>
          </cell>
          <cell r="P102">
            <v>4389.1204942088752</v>
          </cell>
          <cell r="Q102">
            <v>4472.1885905502068</v>
          </cell>
          <cell r="R102">
            <v>4568.3426683680354</v>
          </cell>
          <cell r="S102">
            <v>4677.5151726961722</v>
          </cell>
          <cell r="T102">
            <v>4798.4909418847446</v>
          </cell>
          <cell r="U102">
            <v>4929.4604025569188</v>
          </cell>
          <cell r="V102">
            <v>5068.6187519170126</v>
          </cell>
          <cell r="W102">
            <v>5215.1114031437755</v>
          </cell>
          <cell r="X102">
            <v>5369.8817418967865</v>
          </cell>
          <cell r="Y102">
            <v>5537.3448798041891</v>
          </cell>
          <cell r="Z102">
            <v>5716.9382810751558</v>
          </cell>
          <cell r="AA102">
            <v>5906.2144511208198</v>
          </cell>
          <cell r="AB102">
            <v>6101.8568925415602</v>
          </cell>
          <cell r="AC102">
            <v>6300.3787834265486</v>
          </cell>
          <cell r="AD102">
            <v>6499.124452939539</v>
          </cell>
          <cell r="AE102">
            <v>6698.1440124100209</v>
          </cell>
          <cell r="AF102">
            <v>6902.8898986380882</v>
          </cell>
          <cell r="AG102">
            <v>7119.3216682997327</v>
          </cell>
          <cell r="AH102">
            <v>7352.214479084565</v>
          </cell>
          <cell r="AI102">
            <v>7603.3604019991999</v>
          </cell>
          <cell r="AJ102">
            <v>7871.2226632594056</v>
          </cell>
          <cell r="AK102">
            <v>8152.0094250609563</v>
          </cell>
          <cell r="AL102">
            <v>8440.8128729670334</v>
          </cell>
          <cell r="AM102">
            <v>8732.849258290209</v>
          </cell>
          <cell r="AN102">
            <v>0.20772910044623485</v>
          </cell>
          <cell r="AO102">
            <v>1017.2183552227768</v>
          </cell>
        </row>
        <row r="103">
          <cell r="A103" t="str">
            <v>Malawi</v>
          </cell>
          <cell r="B103">
            <v>223.85132349849914</v>
          </cell>
          <cell r="C103">
            <v>229.77686395597726</v>
          </cell>
          <cell r="D103">
            <v>235.82909117847038</v>
          </cell>
          <cell r="E103">
            <v>242.07806329143372</v>
          </cell>
          <cell r="F103">
            <v>248.53307750853781</v>
          </cell>
          <cell r="G103">
            <v>255.16504041053875</v>
          </cell>
          <cell r="H103">
            <v>261.96992780310717</v>
          </cell>
          <cell r="I103">
            <v>269.01720508780829</v>
          </cell>
          <cell r="J103">
            <v>276.37614838817638</v>
          </cell>
          <cell r="K103">
            <v>284.08794177686752</v>
          </cell>
          <cell r="L103">
            <v>292.176667842656</v>
          </cell>
          <cell r="M103">
            <v>300.60912975654753</v>
          </cell>
          <cell r="N103">
            <v>309.37241401112112</v>
          </cell>
          <cell r="O103">
            <v>318.64640580139024</v>
          </cell>
          <cell r="P103">
            <v>328.48158618225722</v>
          </cell>
          <cell r="Q103">
            <v>338.99359215061048</v>
          </cell>
          <cell r="R103">
            <v>349.92951484151587</v>
          </cell>
          <cell r="S103">
            <v>360.96608946853314</v>
          </cell>
          <cell r="T103">
            <v>371.93158609680677</v>
          </cell>
          <cell r="U103">
            <v>382.93593389679586</v>
          </cell>
          <cell r="V103">
            <v>394.3023561779915</v>
          </cell>
          <cell r="W103">
            <v>406.5965869109167</v>
          </cell>
          <cell r="X103">
            <v>420.54477650431465</v>
          </cell>
          <cell r="Y103">
            <v>436.74039949781945</v>
          </cell>
          <cell r="Z103">
            <v>455.571462666022</v>
          </cell>
          <cell r="AA103">
            <v>477.27978878853497</v>
          </cell>
          <cell r="AB103">
            <v>502.00565601831073</v>
          </cell>
          <cell r="AC103">
            <v>529.68515462041637</v>
          </cell>
          <cell r="AD103">
            <v>559.89713829973573</v>
          </cell>
          <cell r="AE103">
            <v>592.0289992149485</v>
          </cell>
          <cell r="AF103">
            <v>625.40015814173705</v>
          </cell>
          <cell r="AG103">
            <v>659.44041586363414</v>
          </cell>
          <cell r="AH103">
            <v>693.748731582755</v>
          </cell>
          <cell r="AI103">
            <v>728.10496034257869</v>
          </cell>
          <cell r="AJ103">
            <v>762.4163398707567</v>
          </cell>
          <cell r="AK103">
            <v>796.66667829151447</v>
          </cell>
          <cell r="AL103">
            <v>830.87695033037016</v>
          </cell>
          <cell r="AM103">
            <v>865.07384392992662</v>
          </cell>
          <cell r="AN103">
            <v>0.32880247160124587</v>
          </cell>
          <cell r="AO103">
            <v>122.68668782607004</v>
          </cell>
        </row>
        <row r="104">
          <cell r="A104" t="str">
            <v>Malaysia</v>
          </cell>
          <cell r="B104">
            <v>94.477035105697794</v>
          </cell>
          <cell r="C104">
            <v>101.35158716604006</v>
          </cell>
          <cell r="D104">
            <v>108.28334887532534</v>
          </cell>
          <cell r="E104">
            <v>115.38755401083625</v>
          </cell>
          <cell r="F104">
            <v>122.83179286110216</v>
          </cell>
          <cell r="G104">
            <v>130.83593017454402</v>
          </cell>
          <cell r="H104">
            <v>139.69128277097172</v>
          </cell>
          <cell r="I104">
            <v>149.66919816844973</v>
          </cell>
          <cell r="J104">
            <v>160.94734105733281</v>
          </cell>
          <cell r="K104">
            <v>173.58014414629119</v>
          </cell>
          <cell r="L104">
            <v>187.52251673342175</v>
          </cell>
          <cell r="M104">
            <v>202.64031667535852</v>
          </cell>
          <cell r="N104">
            <v>218.71925666140123</v>
          </cell>
          <cell r="O104">
            <v>235.48510621409602</v>
          </cell>
          <cell r="P104">
            <v>252.61869228937496</v>
          </cell>
          <cell r="Q104">
            <v>269.80018078102927</v>
          </cell>
          <cell r="R104">
            <v>286.75423065995636</v>
          </cell>
          <cell r="S104">
            <v>303.33205908924339</v>
          </cell>
          <cell r="T104">
            <v>319.62524092537785</v>
          </cell>
          <cell r="U104">
            <v>336.02729043395476</v>
          </cell>
          <cell r="V104">
            <v>352.82763947131531</v>
          </cell>
          <cell r="W104">
            <v>370.23359698946115</v>
          </cell>
          <cell r="X104">
            <v>388.48819554568081</v>
          </cell>
          <cell r="Y104">
            <v>407.71459172736837</v>
          </cell>
          <cell r="Z104">
            <v>427.92664016646091</v>
          </cell>
          <cell r="AA104">
            <v>449.05517957762191</v>
          </cell>
          <cell r="AB104">
            <v>471.01684227385016</v>
          </cell>
          <cell r="AC104">
            <v>493.7302087723682</v>
          </cell>
          <cell r="AD104">
            <v>517.15895116766001</v>
          </cell>
          <cell r="AE104">
            <v>541.39284946648593</v>
          </cell>
          <cell r="AF104">
            <v>566.6569241639296</v>
          </cell>
          <cell r="AG104">
            <v>592.98227726040977</v>
          </cell>
          <cell r="AH104">
            <v>620.3289815147059</v>
          </cell>
          <cell r="AI104">
            <v>648.61025691299335</v>
          </cell>
          <cell r="AJ104">
            <v>677.67785362630036</v>
          </cell>
          <cell r="AK104">
            <v>707.32790925652512</v>
          </cell>
          <cell r="AL104">
            <v>737.33179286930283</v>
          </cell>
          <cell r="AM104">
            <v>767.47720443770356</v>
          </cell>
          <cell r="AN104">
            <v>0.51701172006450136</v>
          </cell>
          <cell r="AO104">
            <v>153.30631867627636</v>
          </cell>
        </row>
        <row r="105">
          <cell r="A105" t="str">
            <v>Maldives</v>
          </cell>
          <cell r="B105">
            <v>2.0328340436530699</v>
          </cell>
          <cell r="C105">
            <v>2.299526198349179</v>
          </cell>
          <cell r="D105">
            <v>2.5675300126087577</v>
          </cell>
          <cell r="E105">
            <v>2.8385118840117829</v>
          </cell>
          <cell r="F105">
            <v>3.1135529100121446</v>
          </cell>
          <cell r="G105">
            <v>3.3915490692236139</v>
          </cell>
          <cell r="H105">
            <v>3.6710108111598392</v>
          </cell>
          <cell r="I105">
            <v>3.9515230946422326</v>
          </cell>
          <cell r="J105">
            <v>4.2339607703806088</v>
          </cell>
          <cell r="K105">
            <v>4.5210534581383595</v>
          </cell>
          <cell r="L105">
            <v>4.81817116997507</v>
          </cell>
          <cell r="M105">
            <v>5.1346333833689419</v>
          </cell>
          <cell r="N105">
            <v>5.4787478640984251</v>
          </cell>
          <cell r="O105">
            <v>5.857896044108279</v>
          </cell>
          <cell r="P105">
            <v>6.2783518767022795</v>
          </cell>
          <cell r="Q105">
            <v>6.7444003547431199</v>
          </cell>
          <cell r="R105">
            <v>7.258382952326472</v>
          </cell>
          <cell r="S105">
            <v>7.8205171400005753</v>
          </cell>
          <cell r="T105">
            <v>8.4296965587904022</v>
          </cell>
          <cell r="U105">
            <v>9.0852796783209193</v>
          </cell>
          <cell r="V105">
            <v>9.7887080026291891</v>
          </cell>
          <cell r="W105">
            <v>10.543190238969064</v>
          </cell>
          <cell r="X105">
            <v>11.351088014568104</v>
          </cell>
          <cell r="Y105">
            <v>12.209721054264183</v>
          </cell>
          <cell r="Z105">
            <v>13.109408202749488</v>
          </cell>
          <cell r="AA105">
            <v>14.04222109417357</v>
          </cell>
          <cell r="AB105">
            <v>15.005897280658477</v>
          </cell>
          <cell r="AC105">
            <v>15.982642103384526</v>
          </cell>
          <cell r="AD105">
            <v>16.953961930725445</v>
          </cell>
          <cell r="AE105">
            <v>17.906656710021117</v>
          </cell>
          <cell r="AF105">
            <v>18.843246769304169</v>
          </cell>
          <cell r="AG105">
            <v>19.763665869507015</v>
          </cell>
          <cell r="AH105">
            <v>20.666005303869028</v>
          </cell>
          <cell r="AI105">
            <v>21.55114970693451</v>
          </cell>
          <cell r="AJ105">
            <v>22.42252366020907</v>
          </cell>
          <cell r="AK105">
            <v>23.284550248128973</v>
          </cell>
          <cell r="AL105">
            <v>24.14151731852839</v>
          </cell>
          <cell r="AM105">
            <v>24.996717216760207</v>
          </cell>
          <cell r="AN105">
            <v>0.62815870143899677</v>
          </cell>
          <cell r="AO105">
            <v>5.3987793817634522</v>
          </cell>
        </row>
        <row r="106">
          <cell r="A106" t="str">
            <v>Mali</v>
          </cell>
          <cell r="B106">
            <v>514.34326232694525</v>
          </cell>
          <cell r="C106">
            <v>524.13899036912505</v>
          </cell>
          <cell r="D106">
            <v>534.2453757880354</v>
          </cell>
          <cell r="E106">
            <v>545.05230605671557</v>
          </cell>
          <cell r="F106">
            <v>557.27906489032443</v>
          </cell>
          <cell r="G106">
            <v>571.57554294345357</v>
          </cell>
          <cell r="H106">
            <v>588.45376022179107</v>
          </cell>
          <cell r="I106">
            <v>608.03905130159046</v>
          </cell>
          <cell r="J106">
            <v>630.35967315688765</v>
          </cell>
          <cell r="K106">
            <v>655.26658224870243</v>
          </cell>
          <cell r="L106">
            <v>682.19111830648558</v>
          </cell>
          <cell r="M106">
            <v>710.59836523720105</v>
          </cell>
          <cell r="N106">
            <v>740.17993576474771</v>
          </cell>
          <cell r="O106">
            <v>771.20790896065228</v>
          </cell>
          <cell r="P106">
            <v>803.99036453879398</v>
          </cell>
          <cell r="Q106">
            <v>838.8461931234458</v>
          </cell>
          <cell r="R106">
            <v>876.05238169349252</v>
          </cell>
          <cell r="S106">
            <v>915.68374529658468</v>
          </cell>
          <cell r="T106">
            <v>957.84518516343746</v>
          </cell>
          <cell r="U106">
            <v>1002.7442450718002</v>
          </cell>
          <cell r="V106">
            <v>1050.6789069477877</v>
          </cell>
          <cell r="W106">
            <v>1102.1395602667969</v>
          </cell>
          <cell r="X106">
            <v>1156.9949854347469</v>
          </cell>
          <cell r="Y106">
            <v>1215.149657254889</v>
          </cell>
          <cell r="Z106">
            <v>1276.4713806761267</v>
          </cell>
          <cell r="AA106">
            <v>1341.0880740748148</v>
          </cell>
          <cell r="AB106">
            <v>1409.0549420205466</v>
          </cell>
          <cell r="AC106">
            <v>1480.4869083421675</v>
          </cell>
          <cell r="AD106">
            <v>1555.5864474483167</v>
          </cell>
          <cell r="AE106">
            <v>1634.5386646642123</v>
          </cell>
          <cell r="AF106">
            <v>1717.4965008405889</v>
          </cell>
          <cell r="AG106">
            <v>1804.4831701815385</v>
          </cell>
          <cell r="AH106">
            <v>1895.5064218827476</v>
          </cell>
          <cell r="AI106">
            <v>1990.1486534380872</v>
          </cell>
          <cell r="AJ106">
            <v>2087.7104381226004</v>
          </cell>
          <cell r="AK106">
            <v>2187.3507026769494</v>
          </cell>
          <cell r="AL106">
            <v>2288.2182894605703</v>
          </cell>
          <cell r="AM106">
            <v>2389.5692438061301</v>
          </cell>
          <cell r="AN106">
            <v>0.40656981236792233</v>
          </cell>
          <cell r="AO106">
            <v>390.97102779275389</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4.4786243854217451</v>
          </cell>
          <cell r="W107">
            <v>4.5567817661249199</v>
          </cell>
          <cell r="X107">
            <v>4.6362329029738776</v>
          </cell>
          <cell r="Y107">
            <v>4.7180737344531503</v>
          </cell>
          <cell r="Z107">
            <v>4.8036778700175331</v>
          </cell>
          <cell r="AA107">
            <v>4.8939381817772869</v>
          </cell>
          <cell r="AB107">
            <v>4.9881807631424957</v>
          </cell>
          <cell r="AC107">
            <v>5.0849623257054706</v>
          </cell>
          <cell r="AD107">
            <v>5.1825177734270991</v>
          </cell>
          <cell r="AE107">
            <v>5.2799323870112129</v>
          </cell>
          <cell r="AF107">
            <v>5.3782962694273726</v>
          </cell>
          <cell r="AG107">
            <v>5.4782701997750261</v>
          </cell>
          <cell r="AH107">
            <v>5.5803019944593473</v>
          </cell>
          <cell r="AI107">
            <v>5.6847367678877587</v>
          </cell>
          <cell r="AJ107">
            <v>5.7914766145230896</v>
          </cell>
          <cell r="AK107">
            <v>5.9000662611492931</v>
          </cell>
          <cell r="AL107">
            <v>6.0098356684050911</v>
          </cell>
          <cell r="AM107">
            <v>6.1200941343177124</v>
          </cell>
          <cell r="AN107">
            <v>6.6585389362915554E-2</v>
          </cell>
          <cell r="AO107">
            <v>0.33003874206876843</v>
          </cell>
        </row>
        <row r="108">
          <cell r="A108" t="str">
            <v>Mauritania</v>
          </cell>
          <cell r="B108">
            <v>146.6732932750935</v>
          </cell>
          <cell r="C108">
            <v>150.85085253893214</v>
          </cell>
          <cell r="D108">
            <v>155.04538887001985</v>
          </cell>
          <cell r="E108">
            <v>159.30450081021635</v>
          </cell>
          <cell r="F108">
            <v>163.63134301268119</v>
          </cell>
          <cell r="G108">
            <v>168.01644512247165</v>
          </cell>
          <cell r="H108">
            <v>172.4366433545182</v>
          </cell>
          <cell r="I108">
            <v>176.84385947252656</v>
          </cell>
          <cell r="J108">
            <v>181.21738880665731</v>
          </cell>
          <cell r="K108">
            <v>185.57056809234572</v>
          </cell>
          <cell r="L108">
            <v>189.96352017696049</v>
          </cell>
          <cell r="M108">
            <v>194.50103222694688</v>
          </cell>
          <cell r="N108">
            <v>199.26540620698049</v>
          </cell>
          <cell r="O108">
            <v>204.31989375946742</v>
          </cell>
          <cell r="P108">
            <v>209.69385246474397</v>
          </cell>
          <cell r="Q108">
            <v>215.4472509655518</v>
          </cell>
          <cell r="R108">
            <v>221.55345937998516</v>
          </cell>
          <cell r="S108">
            <v>228.03912531648271</v>
          </cell>
          <cell r="T108">
            <v>235.05157178968324</v>
          </cell>
          <cell r="U108">
            <v>242.69945056106064</v>
          </cell>
          <cell r="V108">
            <v>251.04488767419201</v>
          </cell>
          <cell r="W108">
            <v>260.18069466704384</v>
          </cell>
          <cell r="X108">
            <v>270.19238420084065</v>
          </cell>
          <cell r="Y108">
            <v>281.13921199013663</v>
          </cell>
          <cell r="Z108">
            <v>292.98231990747752</v>
          </cell>
          <cell r="AA108">
            <v>305.62092770550765</v>
          </cell>
          <cell r="AB108">
            <v>318.91628193779661</v>
          </cell>
          <cell r="AC108">
            <v>332.72272988085888</v>
          </cell>
          <cell r="AD108">
            <v>347.10374599183086</v>
          </cell>
          <cell r="AE108">
            <v>362.22863742904048</v>
          </cell>
          <cell r="AF108">
            <v>378.34947389089723</v>
          </cell>
          <cell r="AG108">
            <v>395.60646870152021</v>
          </cell>
          <cell r="AH108">
            <v>414.04521044611948</v>
          </cell>
          <cell r="AI108">
            <v>433.57810302288999</v>
          </cell>
          <cell r="AJ108">
            <v>454.00198822556541</v>
          </cell>
          <cell r="AK108">
            <v>475.04760681765049</v>
          </cell>
          <cell r="AL108">
            <v>496.45238968039433</v>
          </cell>
          <cell r="AM108">
            <v>517.99409162686948</v>
          </cell>
          <cell r="AN108">
            <v>0.3031464560082438</v>
          </cell>
          <cell r="AO108">
            <v>71.96140412066687</v>
          </cell>
        </row>
        <row r="109">
          <cell r="A109" t="str">
            <v>Mauritius</v>
          </cell>
          <cell r="B109">
            <v>36.870029697954024</v>
          </cell>
          <cell r="C109">
            <v>39.349480199420682</v>
          </cell>
          <cell r="D109">
            <v>41.8893104039078</v>
          </cell>
          <cell r="E109">
            <v>44.555175212441625</v>
          </cell>
          <cell r="F109">
            <v>47.413666422009335</v>
          </cell>
          <cell r="G109">
            <v>50.530424077473668</v>
          </cell>
          <cell r="H109">
            <v>53.945861559477258</v>
          </cell>
          <cell r="I109">
            <v>57.665658007887991</v>
          </cell>
          <cell r="J109">
            <v>61.668043946979004</v>
          </cell>
          <cell r="K109">
            <v>65.923713320944543</v>
          </cell>
          <cell r="L109">
            <v>70.405129634509052</v>
          </cell>
          <cell r="M109">
            <v>75.079989259187528</v>
          </cell>
          <cell r="N109">
            <v>79.898507270149878</v>
          </cell>
          <cell r="O109">
            <v>84.790478849974107</v>
          </cell>
          <cell r="P109">
            <v>89.69316410853672</v>
          </cell>
          <cell r="Q109">
            <v>94.585228367214512</v>
          </cell>
          <cell r="R109">
            <v>99.48080530629889</v>
          </cell>
          <cell r="S109">
            <v>104.42202632240914</v>
          </cell>
          <cell r="T109">
            <v>109.43264475910151</v>
          </cell>
          <cell r="U109">
            <v>114.50506369670815</v>
          </cell>
          <cell r="V109">
            <v>119.63707976797018</v>
          </cell>
          <cell r="W109">
            <v>124.83194896866165</v>
          </cell>
          <cell r="X109">
            <v>130.12989649687691</v>
          </cell>
          <cell r="Y109">
            <v>135.58768806102373</v>
          </cell>
          <cell r="Z109">
            <v>141.24974040454106</v>
          </cell>
          <cell r="AA109">
            <v>147.14851339025765</v>
          </cell>
          <cell r="AB109">
            <v>153.32239947695678</v>
          </cell>
          <cell r="AC109">
            <v>159.77827598951916</v>
          </cell>
          <cell r="AD109">
            <v>166.49475625805593</v>
          </cell>
          <cell r="AE109">
            <v>173.44605085278306</v>
          </cell>
          <cell r="AF109">
            <v>180.62271278133591</v>
          </cell>
          <cell r="AG109">
            <v>188.01281454282196</v>
          </cell>
          <cell r="AH109">
            <v>195.60174150853535</v>
          </cell>
          <cell r="AI109">
            <v>203.37244090434208</v>
          </cell>
          <cell r="AJ109">
            <v>211.29706254102268</v>
          </cell>
          <cell r="AK109">
            <v>219.33701182031427</v>
          </cell>
          <cell r="AL109">
            <v>227.44817351854377</v>
          </cell>
          <cell r="AM109">
            <v>235.58829229383491</v>
          </cell>
          <cell r="AN109">
            <v>0.45532315706336873</v>
          </cell>
          <cell r="AO109">
            <v>46.135139055864592</v>
          </cell>
        </row>
        <row r="110">
          <cell r="A110" t="str">
            <v>Mexico</v>
          </cell>
          <cell r="B110">
            <v>4489.5783263856183</v>
          </cell>
          <cell r="C110">
            <v>4544.5874187077798</v>
          </cell>
          <cell r="D110">
            <v>4598.7993777660849</v>
          </cell>
          <cell r="E110">
            <v>4653.8353961095991</v>
          </cell>
          <cell r="F110">
            <v>4712.9431625097277</v>
          </cell>
          <cell r="G110">
            <v>4778.7828917767783</v>
          </cell>
          <cell r="H110">
            <v>4854.4013270959595</v>
          </cell>
          <cell r="I110">
            <v>4943.6058627347111</v>
          </cell>
          <cell r="J110">
            <v>5048.697249689516</v>
          </cell>
          <cell r="K110">
            <v>5170.3943303295073</v>
          </cell>
          <cell r="L110">
            <v>5307.3890045269227</v>
          </cell>
          <cell r="M110">
            <v>5457.1307688507068</v>
          </cell>
          <cell r="N110">
            <v>5617.0627698245326</v>
          </cell>
          <cell r="O110">
            <v>5785.3498262835647</v>
          </cell>
          <cell r="P110">
            <v>5961.2526893647228</v>
          </cell>
          <cell r="Q110">
            <v>6144.8880019420931</v>
          </cell>
          <cell r="R110">
            <v>6338.2731099961138</v>
          </cell>
          <cell r="S110">
            <v>6539.6660894878014</v>
          </cell>
          <cell r="T110">
            <v>6744.78322527821</v>
          </cell>
          <cell r="U110">
            <v>6949.1920913335143</v>
          </cell>
          <cell r="V110">
            <v>7149.5266593671076</v>
          </cell>
          <cell r="W110">
            <v>7343.8821001790475</v>
          </cell>
          <cell r="X110">
            <v>7534.0534779757199</v>
          </cell>
          <cell r="Y110">
            <v>7722.8972459617235</v>
          </cell>
          <cell r="Z110">
            <v>7912.4857525618972</v>
          </cell>
          <cell r="AA110">
            <v>8103.2421237414637</v>
          </cell>
          <cell r="AB110">
            <v>8295.0874079400255</v>
          </cell>
          <cell r="AC110">
            <v>8488.0349223597696</v>
          </cell>
          <cell r="AD110">
            <v>8684.4473801234817</v>
          </cell>
          <cell r="AE110">
            <v>8889.8725651303503</v>
          </cell>
          <cell r="AF110">
            <v>9112.1236674783286</v>
          </cell>
          <cell r="AG110">
            <v>9353.633781614064</v>
          </cell>
          <cell r="AH110">
            <v>9613.8627853094204</v>
          </cell>
          <cell r="AI110">
            <v>9890.3792085201221</v>
          </cell>
          <cell r="AJ110">
            <v>10179.554883348799</v>
          </cell>
          <cell r="AK110">
            <v>10477.266289812876</v>
          </cell>
          <cell r="AL110">
            <v>10779.752939096295</v>
          </cell>
          <cell r="AM110">
            <v>11084.023889484866</v>
          </cell>
          <cell r="AN110">
            <v>0.24086540414832994</v>
          </cell>
          <cell r="AO110">
            <v>1559.8285505057556</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8.3062335950256312</v>
          </cell>
          <cell r="O111">
            <v>7.862304401968192</v>
          </cell>
          <cell r="P111">
            <v>7.4316028729604966</v>
          </cell>
          <cell r="Q111">
            <v>7.0438636280326055</v>
          </cell>
          <cell r="R111">
            <v>6.720245258484975</v>
          </cell>
          <cell r="S111">
            <v>6.4762677193377334</v>
          </cell>
          <cell r="T111">
            <v>6.3212385130261568</v>
          </cell>
          <cell r="U111">
            <v>6.2616924647921435</v>
          </cell>
          <cell r="V111">
            <v>6.2988820147473312</v>
          </cell>
          <cell r="W111">
            <v>6.4274226783554358</v>
          </cell>
          <cell r="X111">
            <v>6.6361011509326984</v>
          </cell>
          <cell r="Y111">
            <v>6.9100999010118072</v>
          </cell>
          <cell r="Z111">
            <v>7.2336503856161212</v>
          </cell>
          <cell r="AA111">
            <v>7.5916230627588801</v>
          </cell>
          <cell r="AB111">
            <v>7.9714318865971627</v>
          </cell>
          <cell r="AC111">
            <v>8.3650445806604612</v>
          </cell>
          <cell r="AD111">
            <v>8.7690345496122948</v>
          </cell>
          <cell r="AE111">
            <v>9.1831747523095792</v>
          </cell>
          <cell r="AF111">
            <v>9.6131678021131037</v>
          </cell>
          <cell r="AG111">
            <v>10.060894564860561</v>
          </cell>
          <cell r="AH111">
            <v>10.526354228368513</v>
          </cell>
          <cell r="AI111">
            <v>11.009237034804913</v>
          </cell>
          <cell r="AJ111">
            <v>11.507779684054034</v>
          </cell>
          <cell r="AK111">
            <v>12.0186065056521</v>
          </cell>
          <cell r="AL111">
            <v>12.537164032294791</v>
          </cell>
          <cell r="AM111">
            <v>13.058882731621271</v>
          </cell>
          <cell r="AN111">
            <v>0.15345348106989515</v>
          </cell>
          <cell r="AO111">
            <v>1.1622871705120128</v>
          </cell>
        </row>
        <row r="112">
          <cell r="A112" t="str">
            <v>Mongolia</v>
          </cell>
          <cell r="B112">
            <v>1431.6967083358666</v>
          </cell>
          <cell r="C112">
            <v>1522.3686539457954</v>
          </cell>
          <cell r="D112">
            <v>1612.0346624723654</v>
          </cell>
          <cell r="E112">
            <v>1698.89110029276</v>
          </cell>
          <cell r="F112">
            <v>1780.6418171594389</v>
          </cell>
          <cell r="G112">
            <v>1854.5347718219334</v>
          </cell>
          <cell r="H112">
            <v>1917.52227485818</v>
          </cell>
          <cell r="I112">
            <v>1966.5165191278957</v>
          </cell>
          <cell r="J112">
            <v>1999.5040747422161</v>
          </cell>
          <cell r="K112">
            <v>2015.7731666209977</v>
          </cell>
          <cell r="L112">
            <v>2016.6627289366743</v>
          </cell>
          <cell r="M112">
            <v>2006.3218741954702</v>
          </cell>
          <cell r="N112">
            <v>1991.1300976142425</v>
          </cell>
          <cell r="O112">
            <v>1977.740465667893</v>
          </cell>
          <cell r="P112">
            <v>1971.3490638551814</v>
          </cell>
          <cell r="Q112">
            <v>1975.2441130181887</v>
          </cell>
          <cell r="R112">
            <v>1991.2512833604439</v>
          </cell>
          <cell r="S112">
            <v>2020.8585039552943</v>
          </cell>
          <cell r="T112">
            <v>2065.4898310424819</v>
          </cell>
          <cell r="U112">
            <v>2126.9828158221958</v>
          </cell>
          <cell r="V112">
            <v>2207.8309611842001</v>
          </cell>
          <cell r="W112">
            <v>2311.2231118600371</v>
          </cell>
          <cell r="X112">
            <v>2440.4867029694069</v>
          </cell>
          <cell r="Y112">
            <v>2598.70983851341</v>
          </cell>
          <cell r="Z112">
            <v>2788.5312254634523</v>
          </cell>
          <cell r="AA112">
            <v>3012.2359424058054</v>
          </cell>
          <cell r="AB112">
            <v>3272.580885672106</v>
          </cell>
          <cell r="AC112">
            <v>3572.6146521699334</v>
          </cell>
          <cell r="AD112">
            <v>3915.6763899501448</v>
          </cell>
          <cell r="AE112">
            <v>4305.7789805418979</v>
          </cell>
          <cell r="AF112">
            <v>4747.418141574849</v>
          </cell>
          <cell r="AG112">
            <v>5241.168530873234</v>
          </cell>
          <cell r="AH112">
            <v>5781.7584748455401</v>
          </cell>
          <cell r="AI112">
            <v>6360.3182345915247</v>
          </cell>
          <cell r="AJ112">
            <v>6967.3766264624865</v>
          </cell>
          <cell r="AK112">
            <v>7593.8516544638087</v>
          </cell>
          <cell r="AL112">
            <v>8232.7786263362505</v>
          </cell>
          <cell r="AM112">
            <v>8876.3064932759335</v>
          </cell>
          <cell r="AN112">
            <v>0.38759280076456853</v>
          </cell>
          <cell r="AO112">
            <v>949.07874689185019</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1.659753820079952</v>
          </cell>
          <cell r="W113">
            <v>1.7409214451875885</v>
          </cell>
          <cell r="X113">
            <v>1.8227215320944254</v>
          </cell>
          <cell r="Y113">
            <v>1.9057973281477874</v>
          </cell>
          <cell r="Z113">
            <v>1.9903148653740543</v>
          </cell>
          <cell r="AA113">
            <v>2.0755722025181282</v>
          </cell>
          <cell r="AB113">
            <v>2.1599542496711694</v>
          </cell>
          <cell r="AC113">
            <v>2.2408801948991575</v>
          </cell>
          <cell r="AD113">
            <v>2.3156596837713601</v>
          </cell>
          <cell r="AE113">
            <v>2.3829835599080531</v>
          </cell>
          <cell r="AF113">
            <v>2.4438160700917986</v>
          </cell>
          <cell r="AG113">
            <v>2.4992716255060787</v>
          </cell>
          <cell r="AH113">
            <v>2.5506064766334564</v>
          </cell>
          <cell r="AI113">
            <v>2.5992641577014335</v>
          </cell>
          <cell r="AJ113">
            <v>2.6464121381711774</v>
          </cell>
          <cell r="AK113">
            <v>2.6928452459268422</v>
          </cell>
          <cell r="AL113">
            <v>2.7390341874708692</v>
          </cell>
          <cell r="AM113">
            <v>2.7851912168464321</v>
          </cell>
          <cell r="AN113">
            <v>0.13429641522700594</v>
          </cell>
          <cell r="AO113">
            <v>0.28244378867422759</v>
          </cell>
        </row>
        <row r="114">
          <cell r="A114" t="str">
            <v>Morocco</v>
          </cell>
          <cell r="B114">
            <v>204.41367746640395</v>
          </cell>
          <cell r="C114">
            <v>213.98893463898787</v>
          </cell>
          <cell r="D114">
            <v>223.64966503690775</v>
          </cell>
          <cell r="E114">
            <v>233.41218253910964</v>
          </cell>
          <cell r="F114">
            <v>243.32621437417055</v>
          </cell>
          <cell r="G114">
            <v>253.36462594527629</v>
          </cell>
          <cell r="H114">
            <v>263.42218051187086</v>
          </cell>
          <cell r="I114">
            <v>273.36409507394552</v>
          </cell>
          <cell r="J114">
            <v>283.1333148263729</v>
          </cell>
          <cell r="K114">
            <v>292.58209401328605</v>
          </cell>
          <cell r="L114">
            <v>301.64956373055435</v>
          </cell>
          <cell r="M114">
            <v>310.33628413391432</v>
          </cell>
          <cell r="N114">
            <v>318.73408974179682</v>
          </cell>
          <cell r="O114">
            <v>327.1535922312936</v>
          </cell>
          <cell r="P114">
            <v>335.90635238207835</v>
          </cell>
          <cell r="Q114">
            <v>345.18834505151193</v>
          </cell>
          <cell r="R114">
            <v>355.31932157313446</v>
          </cell>
          <cell r="S114">
            <v>366.42083982997087</v>
          </cell>
          <cell r="T114">
            <v>378.71245448931467</v>
          </cell>
          <cell r="U114">
            <v>392.31938182015955</v>
          </cell>
          <cell r="V114">
            <v>407.42356354660615</v>
          </cell>
          <cell r="W114">
            <v>424.14794757455348</v>
          </cell>
          <cell r="X114">
            <v>442.4669861744344</v>
          </cell>
          <cell r="Y114">
            <v>462.33586214093646</v>
          </cell>
          <cell r="Z114">
            <v>483.6473084070027</v>
          </cell>
          <cell r="AA114">
            <v>506.30847928416688</v>
          </cell>
          <cell r="AB114">
            <v>530.25053599989258</v>
          </cell>
          <cell r="AC114">
            <v>555.34680498880175</v>
          </cell>
          <cell r="AD114">
            <v>581.56175732551731</v>
          </cell>
          <cell r="AE114">
            <v>608.84598603477423</v>
          </cell>
          <cell r="AF114">
            <v>637.18355656805215</v>
          </cell>
          <cell r="AG114">
            <v>666.60861451648304</v>
          </cell>
          <cell r="AH114">
            <v>697.14913990551815</v>
          </cell>
          <cell r="AI114">
            <v>728.8047366154442</v>
          </cell>
          <cell r="AJ114">
            <v>761.48682712749235</v>
          </cell>
          <cell r="AK114">
            <v>794.99834655673942</v>
          </cell>
          <cell r="AL114">
            <v>829.05425174698735</v>
          </cell>
          <cell r="AM114">
            <v>863.34308607647063</v>
          </cell>
          <cell r="AN114">
            <v>0.34465854055615308</v>
          </cell>
          <cell r="AO114">
            <v>131.64367170855257</v>
          </cell>
        </row>
        <row r="115">
          <cell r="A115" t="str">
            <v>Mozambique</v>
          </cell>
          <cell r="B115">
            <v>32.400533394578929</v>
          </cell>
          <cell r="C115">
            <v>31.678161426392169</v>
          </cell>
          <cell r="D115">
            <v>30.977554124259619</v>
          </cell>
          <cell r="E115">
            <v>30.366754539971566</v>
          </cell>
          <cell r="F115">
            <v>29.942040184075701</v>
          </cell>
          <cell r="G115">
            <v>29.780961021719989</v>
          </cell>
          <cell r="H115">
            <v>29.928066616211627</v>
          </cell>
          <cell r="I115">
            <v>30.399186920640609</v>
          </cell>
          <cell r="J115">
            <v>31.173771221934828</v>
          </cell>
          <cell r="K115">
            <v>32.228816937815758</v>
          </cell>
          <cell r="L115">
            <v>33.555853773785522</v>
          </cell>
          <cell r="M115">
            <v>35.171603265968088</v>
          </cell>
          <cell r="N115">
            <v>37.10817841274956</v>
          </cell>
          <cell r="O115">
            <v>39.419926179856361</v>
          </cell>
          <cell r="P115">
            <v>42.144491748887418</v>
          </cell>
          <cell r="Q115">
            <v>45.310771039643093</v>
          </cell>
          <cell r="R115">
            <v>48.935405054434881</v>
          </cell>
          <cell r="S115">
            <v>53.000277085177849</v>
          </cell>
          <cell r="T115">
            <v>57.478096373242693</v>
          </cell>
          <cell r="U115">
            <v>62.344969389148325</v>
          </cell>
          <cell r="V115">
            <v>67.59872163968123</v>
          </cell>
          <cell r="W115">
            <v>73.260128937736411</v>
          </cell>
          <cell r="X115">
            <v>79.330289879812057</v>
          </cell>
          <cell r="Y115">
            <v>85.814431773029014</v>
          </cell>
          <cell r="Z115">
            <v>92.729229025709998</v>
          </cell>
          <cell r="AA115">
            <v>100.09017172844743</v>
          </cell>
          <cell r="AB115">
            <v>107.90997768157661</v>
          </cell>
          <cell r="AC115">
            <v>116.20253296814836</v>
          </cell>
          <cell r="AD115">
            <v>124.99169389439776</v>
          </cell>
          <cell r="AE115">
            <v>134.30766143687836</v>
          </cell>
          <cell r="AF115">
            <v>144.17889963319976</v>
          </cell>
          <cell r="AG115">
            <v>154.61803590660273</v>
          </cell>
          <cell r="AH115">
            <v>165.61303868399602</v>
          </cell>
          <cell r="AI115">
            <v>177.12408603322243</v>
          </cell>
          <cell r="AJ115">
            <v>189.0760856352847</v>
          </cell>
          <cell r="AK115">
            <v>201.3598643108534</v>
          </cell>
          <cell r="AL115">
            <v>213.84796802424623</v>
          </cell>
          <cell r="AM115">
            <v>226.41876409667233</v>
          </cell>
          <cell r="AN115">
            <v>0.60408273238468635</v>
          </cell>
          <cell r="AO115">
            <v>38.592905028208889</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1784.9782454916638</v>
          </cell>
          <cell r="U116">
            <v>2180.4188404643496</v>
          </cell>
          <cell r="V116">
            <v>2578.2380429821187</v>
          </cell>
          <cell r="W116">
            <v>2981.4526821854106</v>
          </cell>
          <cell r="X116">
            <v>3392.824536784844</v>
          </cell>
          <cell r="Y116">
            <v>3813.7239986691825</v>
          </cell>
          <cell r="Z116">
            <v>4243.4343843593397</v>
          </cell>
          <cell r="AA116">
            <v>4679.3510303895373</v>
          </cell>
          <cell r="AB116">
            <v>5117.6012794504049</v>
          </cell>
          <cell r="AC116">
            <v>5554.2711639286754</v>
          </cell>
          <cell r="AD116">
            <v>5987.1362734165778</v>
          </cell>
          <cell r="AE116">
            <v>6417.634395867055</v>
          </cell>
          <cell r="AF116">
            <v>6848.6674164988817</v>
          </cell>
          <cell r="AG116">
            <v>7283.4511665721611</v>
          </cell>
          <cell r="AH116">
            <v>7724.651903182008</v>
          </cell>
          <cell r="AI116">
            <v>8173.7477817578174</v>
          </cell>
          <cell r="AJ116">
            <v>8630.9054886971626</v>
          </cell>
          <cell r="AK116">
            <v>9094.9896325800401</v>
          </cell>
          <cell r="AL116">
            <v>9563.8005370994706</v>
          </cell>
          <cell r="AM116">
            <v>10034.697199622675</v>
          </cell>
          <cell r="AN116">
            <v>1.2928610957828408</v>
          </cell>
          <cell r="AO116">
            <v>1780.0189453886692</v>
          </cell>
        </row>
        <row r="117">
          <cell r="A117" t="str">
            <v>Namibia</v>
          </cell>
          <cell r="B117">
            <v>0</v>
          </cell>
          <cell r="C117">
            <v>0</v>
          </cell>
          <cell r="D117">
            <v>0</v>
          </cell>
          <cell r="E117">
            <v>0</v>
          </cell>
          <cell r="F117">
            <v>0</v>
          </cell>
          <cell r="G117">
            <v>0</v>
          </cell>
          <cell r="H117">
            <v>0</v>
          </cell>
          <cell r="I117">
            <v>0</v>
          </cell>
          <cell r="J117">
            <v>0</v>
          </cell>
          <cell r="K117">
            <v>0</v>
          </cell>
          <cell r="L117">
            <v>18.680414389322753</v>
          </cell>
          <cell r="M117">
            <v>19.463573072240298</v>
          </cell>
          <cell r="N117">
            <v>20.245357611264616</v>
          </cell>
          <cell r="O117">
            <v>21.025098131780076</v>
          </cell>
          <cell r="P117">
            <v>21.813121183058399</v>
          </cell>
          <cell r="Q117">
            <v>22.6194923330535</v>
          </cell>
          <cell r="R117">
            <v>23.456915937888702</v>
          </cell>
          <cell r="S117">
            <v>24.33979143035679</v>
          </cell>
          <cell r="T117">
            <v>25.281089083871674</v>
          </cell>
          <cell r="U117">
            <v>26.294461257543684</v>
          </cell>
          <cell r="V117">
            <v>27.394579419644433</v>
          </cell>
          <cell r="W117">
            <v>28.5938004258701</v>
          </cell>
          <cell r="X117">
            <v>29.901795337720415</v>
          </cell>
          <cell r="Y117">
            <v>31.316737212436401</v>
          </cell>
          <cell r="Z117">
            <v>32.825371153881875</v>
          </cell>
          <cell r="AA117">
            <v>34.401104893796301</v>
          </cell>
          <cell r="AB117">
            <v>36.025702452380322</v>
          </cell>
          <cell r="AC117">
            <v>37.681916800896616</v>
          </cell>
          <cell r="AD117">
            <v>39.361643886084046</v>
          </cell>
          <cell r="AE117">
            <v>41.069230486672502</v>
          </cell>
          <cell r="AF117">
            <v>42.81777694253104</v>
          </cell>
          <cell r="AG117">
            <v>44.610331288661989</v>
          </cell>
          <cell r="AH117">
            <v>46.44885379064236</v>
          </cell>
          <cell r="AI117">
            <v>48.331721401162568</v>
          </cell>
          <cell r="AJ117">
            <v>50.253192535006583</v>
          </cell>
          <cell r="AK117">
            <v>52.20404839294676</v>
          </cell>
          <cell r="AL117">
            <v>54.173158250405372</v>
          </cell>
          <cell r="AM117">
            <v>56.149720898875231</v>
          </cell>
          <cell r="AN117">
            <v>0.75896615497115139</v>
          </cell>
          <cell r="AO117">
            <v>8.0564145688776208</v>
          </cell>
        </row>
        <row r="118">
          <cell r="A118" t="str">
            <v>Nepal</v>
          </cell>
          <cell r="B118">
            <v>158.62272051216016</v>
          </cell>
          <cell r="C118">
            <v>167.35773766797621</v>
          </cell>
          <cell r="D118">
            <v>176.12200761867066</v>
          </cell>
          <cell r="E118">
            <v>185.02143578244213</v>
          </cell>
          <cell r="F118">
            <v>194.21709750130253</v>
          </cell>
          <cell r="G118">
            <v>203.78215375943932</v>
          </cell>
          <cell r="H118">
            <v>213.78050456602685</v>
          </cell>
          <cell r="I118">
            <v>224.28991839264503</v>
          </cell>
          <cell r="J118">
            <v>235.39572866521362</v>
          </cell>
          <cell r="K118">
            <v>247.12219962572584</v>
          </cell>
          <cell r="L118">
            <v>259.48939822952275</v>
          </cell>
          <cell r="M118">
            <v>272.49761943568819</v>
          </cell>
          <cell r="N118">
            <v>286.11734422101074</v>
          </cell>
          <cell r="O118">
            <v>300.32245736792197</v>
          </cell>
          <cell r="P118">
            <v>315.06613021664344</v>
          </cell>
          <cell r="Q118">
            <v>330.24803953371753</v>
          </cell>
          <cell r="R118">
            <v>345.80937078352014</v>
          </cell>
          <cell r="S118">
            <v>361.69171903509005</v>
          </cell>
          <cell r="T118">
            <v>377.85777564963064</v>
          </cell>
          <cell r="U118">
            <v>394.31554479799439</v>
          </cell>
          <cell r="V118">
            <v>411.06444289453754</v>
          </cell>
          <cell r="W118">
            <v>428.09973090563625</v>
          </cell>
          <cell r="X118">
            <v>445.48593536872136</v>
          </cell>
          <cell r="Y118">
            <v>463.4217655121675</v>
          </cell>
          <cell r="Z118">
            <v>482.07156121066197</v>
          </cell>
          <cell r="AA118">
            <v>501.56032468377043</v>
          </cell>
          <cell r="AB118">
            <v>522.00238253895179</v>
          </cell>
          <cell r="AC118">
            <v>543.47384813682731</v>
          </cell>
          <cell r="AD118">
            <v>565.9756710126286</v>
          </cell>
          <cell r="AE118">
            <v>589.39444222021905</v>
          </cell>
          <cell r="AF118">
            <v>613.60216610333578</v>
          </cell>
          <cell r="AG118">
            <v>638.4710925835135</v>
          </cell>
          <cell r="AH118">
            <v>663.9000199212536</v>
          </cell>
          <cell r="AI118">
            <v>689.78033545122241</v>
          </cell>
          <cell r="AJ118">
            <v>716.01154630887368</v>
          </cell>
          <cell r="AK118">
            <v>742.49349627514869</v>
          </cell>
          <cell r="AL118">
            <v>769.12641366790024</v>
          </cell>
          <cell r="AM118">
            <v>795.81992184222952</v>
          </cell>
          <cell r="AN118">
            <v>0.40464808600019281</v>
          </cell>
          <cell r="AO118">
            <v>144.83556633990327</v>
          </cell>
        </row>
        <row r="119">
          <cell r="A119" t="str">
            <v>Netherlands</v>
          </cell>
          <cell r="B119">
            <v>270.39672382881781</v>
          </cell>
          <cell r="C119">
            <v>276.1594902932344</v>
          </cell>
          <cell r="D119">
            <v>282.04649951936278</v>
          </cell>
          <cell r="E119">
            <v>288.23406936598246</v>
          </cell>
          <cell r="F119">
            <v>294.85562269667923</v>
          </cell>
          <cell r="G119">
            <v>301.98864168137902</v>
          </cell>
          <cell r="H119">
            <v>309.67662226304083</v>
          </cell>
          <cell r="I119">
            <v>317.93515396780987</v>
          </cell>
          <cell r="J119">
            <v>326.76854009920106</v>
          </cell>
          <cell r="K119">
            <v>336.14431242105115</v>
          </cell>
          <cell r="L119">
            <v>345.99855729620475</v>
          </cell>
          <cell r="M119">
            <v>356.28520796329605</v>
          </cell>
          <cell r="N119">
            <v>367.01886208799715</v>
          </cell>
          <cell r="O119">
            <v>378.25778525634712</v>
          </cell>
          <cell r="P119">
            <v>390.05810443350498</v>
          </cell>
          <cell r="Q119">
            <v>402.4075487320664</v>
          </cell>
          <cell r="R119">
            <v>415.21742622029205</v>
          </cell>
          <cell r="S119">
            <v>428.31828947912192</v>
          </cell>
          <cell r="T119">
            <v>441.46616682729285</v>
          </cell>
          <cell r="U119">
            <v>454.3860136887505</v>
          </cell>
          <cell r="V119">
            <v>466.80706381916752</v>
          </cell>
          <cell r="W119">
            <v>478.54063083732916</v>
          </cell>
          <cell r="X119">
            <v>489.53820772382886</v>
          </cell>
          <cell r="Y119">
            <v>499.86673115088706</v>
          </cell>
          <cell r="Z119">
            <v>509.60234571348565</v>
          </cell>
          <cell r="AA119">
            <v>518.74357869509777</v>
          </cell>
          <cell r="AB119">
            <v>527.22404392206158</v>
          </cell>
          <cell r="AC119">
            <v>534.92398943376429</v>
          </cell>
          <cell r="AD119">
            <v>541.75975283037235</v>
          </cell>
          <cell r="AE119">
            <v>547.81488181771465</v>
          </cell>
          <cell r="AF119">
            <v>553.37129657331627</v>
          </cell>
          <cell r="AG119">
            <v>558.65337845652505</v>
          </cell>
          <cell r="AH119">
            <v>563.86090586095565</v>
          </cell>
          <cell r="AI119">
            <v>569.18598339565767</v>
          </cell>
          <cell r="AJ119">
            <v>574.73305661107088</v>
          </cell>
          <cell r="AK119">
            <v>580.51138122367843</v>
          </cell>
          <cell r="AL119">
            <v>586.45592238385291</v>
          </cell>
          <cell r="AM119">
            <v>592.4732114297301</v>
          </cell>
          <cell r="AN119">
            <v>0.23438295020461189</v>
          </cell>
          <cell r="AO119">
            <v>96.759621457170013</v>
          </cell>
        </row>
        <row r="120">
          <cell r="A120" t="str">
            <v>New Zealand</v>
          </cell>
          <cell r="B120">
            <v>68.794437955904073</v>
          </cell>
          <cell r="C120">
            <v>70.223245240382482</v>
          </cell>
          <cell r="D120">
            <v>71.642318145301857</v>
          </cell>
          <cell r="E120">
            <v>73.037989838699318</v>
          </cell>
          <cell r="F120">
            <v>74.398560307158974</v>
          </cell>
          <cell r="G120">
            <v>75.699449638877923</v>
          </cell>
          <cell r="H120">
            <v>76.938792318981641</v>
          </cell>
          <cell r="I120">
            <v>78.133728336206815</v>
          </cell>
          <cell r="J120">
            <v>79.322059756100344</v>
          </cell>
          <cell r="K120">
            <v>80.563501360847056</v>
          </cell>
          <cell r="L120">
            <v>81.930067335070746</v>
          </cell>
          <cell r="M120">
            <v>83.500416849786745</v>
          </cell>
          <cell r="N120">
            <v>85.346638402659678</v>
          </cell>
          <cell r="O120">
            <v>87.505056322856277</v>
          </cell>
          <cell r="P120">
            <v>89.964068555516661</v>
          </cell>
          <cell r="Q120">
            <v>92.684022482552422</v>
          </cell>
          <cell r="R120">
            <v>95.621694800319986</v>
          </cell>
          <cell r="S120">
            <v>98.742491980350252</v>
          </cell>
          <cell r="T120">
            <v>102.02836354617088</v>
          </cell>
          <cell r="U120">
            <v>105.46719410150602</v>
          </cell>
          <cell r="V120">
            <v>109.01939461461812</v>
          </cell>
          <cell r="W120">
            <v>112.62637411275456</v>
          </cell>
          <cell r="X120">
            <v>116.22052767701653</v>
          </cell>
          <cell r="Y120">
            <v>119.71788664737772</v>
          </cell>
          <cell r="Z120">
            <v>123.03666708704162</v>
          </cell>
          <cell r="AA120">
            <v>126.11108619273794</v>
          </cell>
          <cell r="AB120">
            <v>128.91248449032597</v>
          </cell>
          <cell r="AC120">
            <v>131.45997164373759</v>
          </cell>
          <cell r="AD120">
            <v>133.80546247200144</v>
          </cell>
          <cell r="AE120">
            <v>136.04574207770878</v>
          </cell>
          <cell r="AF120">
            <v>138.29801093873081</v>
          </cell>
          <cell r="AG120">
            <v>140.64935211216167</v>
          </cell>
          <cell r="AH120">
            <v>143.15036854570812</v>
          </cell>
          <cell r="AI120">
            <v>145.81106966595542</v>
          </cell>
          <cell r="AJ120">
            <v>148.60753121403164</v>
          </cell>
          <cell r="AK120">
            <v>151.50030823440534</v>
          </cell>
          <cell r="AL120">
            <v>154.44785045940475</v>
          </cell>
          <cell r="AM120">
            <v>157.41581453901401</v>
          </cell>
          <cell r="AN120">
            <v>0.23591696074443883</v>
          </cell>
          <cell r="AO120">
            <v>23.499150696931334</v>
          </cell>
        </row>
        <row r="121">
          <cell r="A121" t="str">
            <v>Nicaragua</v>
          </cell>
          <cell r="B121">
            <v>23.304953933434554</v>
          </cell>
          <cell r="C121">
            <v>23.039275559980151</v>
          </cell>
          <cell r="D121">
            <v>22.759297647191403</v>
          </cell>
          <cell r="E121">
            <v>22.450807900134159</v>
          </cell>
          <cell r="F121">
            <v>22.100601047402357</v>
          </cell>
          <cell r="G121">
            <v>21.710113738588586</v>
          </cell>
          <cell r="H121">
            <v>21.295176612811403</v>
          </cell>
          <cell r="I121">
            <v>20.880309171803482</v>
          </cell>
          <cell r="J121">
            <v>20.500579151169383</v>
          </cell>
          <cell r="K121">
            <v>20.204171194795631</v>
          </cell>
          <cell r="L121">
            <v>20.028664155057054</v>
          </cell>
          <cell r="M121">
            <v>20.000705172380528</v>
          </cell>
          <cell r="N121">
            <v>20.137504745642346</v>
          </cell>
          <cell r="O121">
            <v>20.446826321994997</v>
          </cell>
          <cell r="P121">
            <v>20.926378301134548</v>
          </cell>
          <cell r="Q121">
            <v>21.559960819537121</v>
          </cell>
          <cell r="R121">
            <v>22.322190230667488</v>
          </cell>
          <cell r="S121">
            <v>23.183993279795054</v>
          </cell>
          <cell r="T121">
            <v>24.118434809882537</v>
          </cell>
          <cell r="U121">
            <v>25.101039731094701</v>
          </cell>
          <cell r="V121">
            <v>26.109138605497492</v>
          </cell>
          <cell r="W121">
            <v>27.129141597845901</v>
          </cell>
          <cell r="X121">
            <v>28.157127486839947</v>
          </cell>
          <cell r="Y121">
            <v>29.196653635201198</v>
          </cell>
          <cell r="Z121">
            <v>30.250586130782818</v>
          </cell>
          <cell r="AA121">
            <v>31.317784525085958</v>
          </cell>
          <cell r="AB121">
            <v>32.397852508303934</v>
          </cell>
          <cell r="AC121">
            <v>33.493455925379209</v>
          </cell>
          <cell r="AD121">
            <v>34.612652096171196</v>
          </cell>
          <cell r="AE121">
            <v>35.769933781285516</v>
          </cell>
          <cell r="AF121">
            <v>36.984457220366075</v>
          </cell>
          <cell r="AG121">
            <v>38.263309315243923</v>
          </cell>
          <cell r="AH121">
            <v>39.604852395546445</v>
          </cell>
          <cell r="AI121">
            <v>41.002745697748587</v>
          </cell>
          <cell r="AJ121">
            <v>42.446509934369836</v>
          </cell>
          <cell r="AK121">
            <v>43.92322836095218</v>
          </cell>
          <cell r="AL121">
            <v>45.419409133693918</v>
          </cell>
          <cell r="AM121">
            <v>46.923178125183817</v>
          </cell>
          <cell r="AN121">
            <v>0.22044439977049976</v>
          </cell>
          <cell r="AO121">
            <v>5.647186714892114</v>
          </cell>
        </row>
        <row r="122">
          <cell r="A122" t="str">
            <v>Niger</v>
          </cell>
          <cell r="B122">
            <v>1056.0625149383409</v>
          </cell>
          <cell r="C122">
            <v>1046.5195272942351</v>
          </cell>
          <cell r="D122">
            <v>1037.1903845007459</v>
          </cell>
          <cell r="E122">
            <v>1028.5790661355475</v>
          </cell>
          <cell r="F122">
            <v>1021.8068479313064</v>
          </cell>
          <cell r="G122">
            <v>1018.2738349593336</v>
          </cell>
          <cell r="H122">
            <v>1017.9497338116266</v>
          </cell>
          <cell r="I122">
            <v>1020.0874227305895</v>
          </cell>
          <cell r="J122">
            <v>1023.8274826205104</v>
          </cell>
          <cell r="K122">
            <v>1028.1857001583712</v>
          </cell>
          <cell r="L122">
            <v>1032.7080171949488</v>
          </cell>
          <cell r="M122">
            <v>1037.5300085794361</v>
          </cell>
          <cell r="N122">
            <v>1043.1894089890766</v>
          </cell>
          <cell r="O122">
            <v>1050.8450330153194</v>
          </cell>
          <cell r="P122">
            <v>1061.5036111597226</v>
          </cell>
          <cell r="Q122">
            <v>1076.0922235936912</v>
          </cell>
          <cell r="R122">
            <v>1095.7693543770331</v>
          </cell>
          <cell r="S122">
            <v>1121.0619153336193</v>
          </cell>
          <cell r="T122">
            <v>1152.1840047435501</v>
          </cell>
          <cell r="U122">
            <v>1188.8367817335895</v>
          </cell>
          <cell r="V122">
            <v>1231.2571153830661</v>
          </cell>
          <cell r="W122">
            <v>1279.9709069539722</v>
          </cell>
          <cell r="X122">
            <v>1335.0542665544695</v>
          </cell>
          <cell r="Y122">
            <v>1396.6001552231805</v>
          </cell>
          <cell r="Z122">
            <v>1464.8516713331828</v>
          </cell>
          <cell r="AA122">
            <v>1540.5390517053222</v>
          </cell>
          <cell r="AB122">
            <v>1624.0778664471122</v>
          </cell>
          <cell r="AC122">
            <v>1716.0184451490134</v>
          </cell>
          <cell r="AD122">
            <v>1817.1128487370147</v>
          </cell>
          <cell r="AE122">
            <v>1927.9128436856154</v>
          </cell>
          <cell r="AF122">
            <v>2049.385007981944</v>
          </cell>
          <cell r="AG122">
            <v>2181.6343911762729</v>
          </cell>
          <cell r="AH122">
            <v>2324.1563627390547</v>
          </cell>
          <cell r="AI122">
            <v>2474.9694782289798</v>
          </cell>
          <cell r="AJ122">
            <v>2632.035959577348</v>
          </cell>
          <cell r="AK122">
            <v>2793.2739339331683</v>
          </cell>
          <cell r="AL122">
            <v>2956.7796988496771</v>
          </cell>
          <cell r="AM122">
            <v>3121.048122540778</v>
          </cell>
          <cell r="AN122">
            <v>0.26666341741299437</v>
          </cell>
          <cell r="AO122">
            <v>339.35101042668515</v>
          </cell>
        </row>
        <row r="123">
          <cell r="A123" t="str">
            <v>Nigeria</v>
          </cell>
          <cell r="B123">
            <v>3434.9813054853348</v>
          </cell>
          <cell r="C123">
            <v>3445.3001889245575</v>
          </cell>
          <cell r="D123">
            <v>3452.2313893089267</v>
          </cell>
          <cell r="E123">
            <v>3455.3483116943435</v>
          </cell>
          <cell r="F123">
            <v>3456.7220972436194</v>
          </cell>
          <cell r="G123">
            <v>3459.0207740026212</v>
          </cell>
          <cell r="H123">
            <v>3464.7849390447786</v>
          </cell>
          <cell r="I123">
            <v>3479.2711417034952</v>
          </cell>
          <cell r="J123">
            <v>3507.1283919217271</v>
          </cell>
          <cell r="K123">
            <v>3548.5933882253948</v>
          </cell>
          <cell r="L123">
            <v>3601.5033952212016</v>
          </cell>
          <cell r="M123">
            <v>3662.9945436335965</v>
          </cell>
          <cell r="N123">
            <v>3733.4133602348165</v>
          </cell>
          <cell r="O123">
            <v>3815.4594963607615</v>
          </cell>
          <cell r="P123">
            <v>3913.650619744983</v>
          </cell>
          <cell r="Q123">
            <v>4034.3203831574265</v>
          </cell>
          <cell r="R123">
            <v>4185.0001531705866</v>
          </cell>
          <cell r="S123">
            <v>4373.0882925253845</v>
          </cell>
          <cell r="T123">
            <v>4606.351342431034</v>
          </cell>
          <cell r="U123">
            <v>4892.2262011714947</v>
          </cell>
          <cell r="V123">
            <v>5236.6661136064149</v>
          </cell>
          <cell r="W123">
            <v>5641.493342583728</v>
          </cell>
          <cell r="X123">
            <v>6103.3368098153032</v>
          </cell>
          <cell r="Y123">
            <v>6613.4352035871761</v>
          </cell>
          <cell r="Z123">
            <v>7163.8241040872254</v>
          </cell>
          <cell r="AA123">
            <v>7748.6254494674586</v>
          </cell>
          <cell r="AB123">
            <v>8365.7648168390115</v>
          </cell>
          <cell r="AC123">
            <v>9015.1916288183438</v>
          </cell>
          <cell r="AD123">
            <v>9697.6461498535245</v>
          </cell>
          <cell r="AE123">
            <v>10414.05271810444</v>
          </cell>
          <cell r="AF123">
            <v>11164.100600232439</v>
          </cell>
          <cell r="AG123">
            <v>11945.743315717826</v>
          </cell>
          <cell r="AH123">
            <v>12755.866038038577</v>
          </cell>
          <cell r="AI123">
            <v>13590.419657515497</v>
          </cell>
          <cell r="AJ123">
            <v>14444.754074088998</v>
          </cell>
          <cell r="AK123">
            <v>15313.61670112434</v>
          </cell>
          <cell r="AL123">
            <v>16191.395431245888</v>
          </cell>
          <cell r="AM123">
            <v>17072.81413006677</v>
          </cell>
          <cell r="AN123">
            <v>0.4751131471372263</v>
          </cell>
          <cell r="AO123">
            <v>2592.8003832196432</v>
          </cell>
        </row>
        <row r="124">
          <cell r="A124" t="str">
            <v>Norway</v>
          </cell>
          <cell r="B124">
            <v>1085.8384571936369</v>
          </cell>
          <cell r="C124">
            <v>1121.666730221626</v>
          </cell>
          <cell r="D124">
            <v>1157.7114786776788</v>
          </cell>
          <cell r="E124">
            <v>1194.2187506876423</v>
          </cell>
          <cell r="F124">
            <v>1231.1177695905874</v>
          </cell>
          <cell r="G124">
            <v>1268.0913012187075</v>
          </cell>
          <cell r="H124">
            <v>1304.89601370829</v>
          </cell>
          <cell r="I124">
            <v>1341.6558421834352</v>
          </cell>
          <cell r="J124">
            <v>1379.0207716311609</v>
          </cell>
          <cell r="K124">
            <v>1418.0408886166501</v>
          </cell>
          <cell r="L124">
            <v>1459.7688319887741</v>
          </cell>
          <cell r="M124">
            <v>1505.007181710238</v>
          </cell>
          <cell r="N124">
            <v>1554.1596994238585</v>
          </cell>
          <cell r="O124">
            <v>1607.2210249553498</v>
          </cell>
          <cell r="P124">
            <v>1663.8023711361877</v>
          </cell>
          <cell r="Q124">
            <v>1723.0171505482947</v>
          </cell>
          <cell r="R124">
            <v>1783.7033020622312</v>
          </cell>
          <cell r="S124">
            <v>1844.5183530430747</v>
          </cell>
          <cell r="T124">
            <v>1904.2041078352802</v>
          </cell>
          <cell r="U124">
            <v>1961.9408672528712</v>
          </cell>
          <cell r="V124">
            <v>2017.2618010315186</v>
          </cell>
          <cell r="W124">
            <v>2069.8647802343648</v>
          </cell>
          <cell r="X124">
            <v>2119.7049779142367</v>
          </cell>
          <cell r="Y124">
            <v>2166.875049321618</v>
          </cell>
          <cell r="Z124">
            <v>2211.4203399278499</v>
          </cell>
          <cell r="AA124">
            <v>2253.0762447110574</v>
          </cell>
          <cell r="AB124">
            <v>2291.6669152500867</v>
          </cell>
          <cell r="AC124">
            <v>2327.2631706766738</v>
          </cell>
          <cell r="AD124">
            <v>2360.3531409700527</v>
          </cell>
          <cell r="AE124">
            <v>2392.105224402691</v>
          </cell>
          <cell r="AF124">
            <v>2424.039337837356</v>
          </cell>
          <cell r="AG124">
            <v>2457.3114058927872</v>
          </cell>
          <cell r="AH124">
            <v>2492.5480998093503</v>
          </cell>
          <cell r="AI124">
            <v>2529.9144067684842</v>
          </cell>
          <cell r="AJ124">
            <v>2569.1962429535333</v>
          </cell>
          <cell r="AK124">
            <v>2609.9269204801572</v>
          </cell>
          <cell r="AL124">
            <v>2651.5281990344802</v>
          </cell>
          <cell r="AM124">
            <v>2693.4708490978251</v>
          </cell>
          <cell r="AN124">
            <v>0.25293518597725018</v>
          </cell>
          <cell r="AO124">
            <v>447.38340441905041</v>
          </cell>
        </row>
        <row r="125">
          <cell r="A125" t="str">
            <v>Oman</v>
          </cell>
          <cell r="B125">
            <v>2.2829854025832144</v>
          </cell>
          <cell r="C125">
            <v>2.581654169809084</v>
          </cell>
          <cell r="D125">
            <v>2.8786830830091215</v>
          </cell>
          <cell r="E125">
            <v>3.1714257464594033</v>
          </cell>
          <cell r="F125">
            <v>3.4561189336059157</v>
          </cell>
          <cell r="G125">
            <v>3.7293651604300488</v>
          </cell>
          <cell r="H125">
            <v>3.9897457535771328</v>
          </cell>
          <cell r="I125">
            <v>4.240398388088197</v>
          </cell>
          <cell r="J125">
            <v>4.4873132814685013</v>
          </cell>
          <cell r="K125">
            <v>4.735116667342421</v>
          </cell>
          <cell r="L125">
            <v>4.9867516465196475</v>
          </cell>
          <cell r="M125">
            <v>5.2422901531364481</v>
          </cell>
          <cell r="N125">
            <v>5.5001466048638914</v>
          </cell>
          <cell r="O125">
            <v>5.7574325178416812</v>
          </cell>
          <cell r="P125">
            <v>6.0117179421608826</v>
          </cell>
          <cell r="Q125">
            <v>6.2618686027341459</v>
          </cell>
          <cell r="R125">
            <v>6.5077630450525117</v>
          </cell>
          <cell r="S125">
            <v>6.7507511285796786</v>
          </cell>
          <cell r="T125">
            <v>6.9930450823288179</v>
          </cell>
          <cell r="U125">
            <v>7.2393596240273039</v>
          </cell>
          <cell r="V125">
            <v>7.4963890205792234</v>
          </cell>
          <cell r="W125">
            <v>7.7699039426483889</v>
          </cell>
          <cell r="X125">
            <v>8.065501170692821</v>
          </cell>
          <cell r="Y125">
            <v>8.3900284457440595</v>
          </cell>
          <cell r="Z125">
            <v>8.7502684971267133</v>
          </cell>
          <cell r="AA125">
            <v>9.1499637697079503</v>
          </cell>
          <cell r="AB125">
            <v>9.5889840233836701</v>
          </cell>
          <cell r="AC125">
            <v>10.062659380352695</v>
          </cell>
          <cell r="AD125">
            <v>10.563400122580008</v>
          </cell>
          <cell r="AE125">
            <v>11.080919938227064</v>
          </cell>
          <cell r="AF125">
            <v>11.609818514229518</v>
          </cell>
          <cell r="AG125">
            <v>12.145646338140754</v>
          </cell>
          <cell r="AH125">
            <v>12.684055712371858</v>
          </cell>
          <cell r="AI125">
            <v>13.221812475952513</v>
          </cell>
          <cell r="AJ125">
            <v>13.757551910788679</v>
          </cell>
          <cell r="AK125">
            <v>14.29150117402679</v>
          </cell>
          <cell r="AL125">
            <v>14.824471903705392</v>
          </cell>
          <cell r="AM125">
            <v>15.357190726122768</v>
          </cell>
          <cell r="AN125">
            <v>0.41879898849299407</v>
          </cell>
          <cell r="AO125">
            <v>2.7677039984546425</v>
          </cell>
        </row>
        <row r="126">
          <cell r="A126" t="str">
            <v>Pakistan</v>
          </cell>
          <cell r="B126">
            <v>1237.018396103156</v>
          </cell>
          <cell r="C126">
            <v>1339.2539423067087</v>
          </cell>
          <cell r="D126">
            <v>1441.8077845492298</v>
          </cell>
          <cell r="E126">
            <v>1545.1608894466206</v>
          </cell>
          <cell r="F126">
            <v>1649.8175157692899</v>
          </cell>
          <cell r="G126">
            <v>1756.25058339318</v>
          </cell>
          <cell r="H126">
            <v>1864.6361770365397</v>
          </cell>
          <cell r="I126">
            <v>1975.0192355836859</v>
          </cell>
          <cell r="J126">
            <v>2087.1887061485709</v>
          </cell>
          <cell r="K126">
            <v>2200.760323489309</v>
          </cell>
          <cell r="L126">
            <v>2315.5476653025294</v>
          </cell>
          <cell r="M126">
            <v>2431.4714960499678</v>
          </cell>
          <cell r="N126">
            <v>2548.3979035403345</v>
          </cell>
          <cell r="O126">
            <v>2666.2303806218397</v>
          </cell>
          <cell r="P126">
            <v>2785.5839211072898</v>
          </cell>
          <cell r="Q126">
            <v>2907.1559750032739</v>
          </cell>
          <cell r="R126">
            <v>3031.7012731053078</v>
          </cell>
          <cell r="S126">
            <v>3160.2290564588748</v>
          </cell>
          <cell r="T126">
            <v>3294.6928733784039</v>
          </cell>
          <cell r="U126">
            <v>3437.2375916137348</v>
          </cell>
          <cell r="V126">
            <v>3589.9656001809235</v>
          </cell>
          <cell r="W126">
            <v>3754.8880121798884</v>
          </cell>
          <cell r="X126">
            <v>3933.7364847087388</v>
          </cell>
          <cell r="Y126">
            <v>4127.0147247437862</v>
          </cell>
          <cell r="Z126">
            <v>4333.3402744142541</v>
          </cell>
          <cell r="AA126">
            <v>4549.2815886019271</v>
          </cell>
          <cell r="AB126">
            <v>4770.2298194444475</v>
          </cell>
          <cell r="AC126">
            <v>4992.0156331934386</v>
          </cell>
          <cell r="AD126">
            <v>5211.3721879060777</v>
          </cell>
          <cell r="AE126">
            <v>5427.029575307608</v>
          </cell>
          <cell r="AF126">
            <v>5639.4342852442114</v>
          </cell>
          <cell r="AG126">
            <v>5849.5196718089937</v>
          </cell>
          <cell r="AH126">
            <v>6058.640056242617</v>
          </cell>
          <cell r="AI126">
            <v>6267.8286230676549</v>
          </cell>
          <cell r="AJ126">
            <v>6477.6841362442547</v>
          </cell>
          <cell r="AK126">
            <v>6688.3843735018854</v>
          </cell>
          <cell r="AL126">
            <v>6899.766571207575</v>
          </cell>
          <cell r="AM126">
            <v>7111.4756919933316</v>
          </cell>
          <cell r="AN126">
            <v>0.43046500906049912</v>
          </cell>
          <cell r="AO126">
            <v>1370.1296271408667</v>
          </cell>
        </row>
        <row r="127">
          <cell r="A127" t="str">
            <v>Panama</v>
          </cell>
          <cell r="B127">
            <v>6.1057591243853633</v>
          </cell>
          <cell r="C127">
            <v>6.1941053789703178</v>
          </cell>
          <cell r="D127">
            <v>6.2794040423114188</v>
          </cell>
          <cell r="E127">
            <v>6.360026469375109</v>
          </cell>
          <cell r="F127">
            <v>6.4382899747047171</v>
          </cell>
          <cell r="G127">
            <v>6.5166616081498185</v>
          </cell>
          <cell r="H127">
            <v>6.5986955198129396</v>
          </cell>
          <cell r="I127">
            <v>6.6914892437151083</v>
          </cell>
          <cell r="J127">
            <v>6.8073133586792247</v>
          </cell>
          <cell r="K127">
            <v>6.9613935510910361</v>
          </cell>
          <cell r="L127">
            <v>7.161402373749497</v>
          </cell>
          <cell r="M127">
            <v>7.4068684439426526</v>
          </cell>
          <cell r="N127">
            <v>7.6921563552210515</v>
          </cell>
          <cell r="O127">
            <v>8.0102720166958132</v>
          </cell>
          <cell r="P127">
            <v>8.3559697739258478</v>
          </cell>
          <cell r="Q127">
            <v>8.7268612523031095</v>
          </cell>
          <cell r="R127">
            <v>9.1223283794802921</v>
          </cell>
          <cell r="S127">
            <v>9.5413044705870593</v>
          </cell>
          <cell r="T127">
            <v>9.9847195569582698</v>
          </cell>
          <cell r="U127">
            <v>10.457330625222909</v>
          </cell>
          <cell r="V127">
            <v>10.97057746644038</v>
          </cell>
          <cell r="W127">
            <v>11.542026565417856</v>
          </cell>
          <cell r="X127">
            <v>12.193248632298108</v>
          </cell>
          <cell r="Y127">
            <v>12.944754111569731</v>
          </cell>
          <cell r="Z127">
            <v>13.812030961398337</v>
          </cell>
          <cell r="AA127">
            <v>14.802949598833841</v>
          </cell>
          <cell r="AB127">
            <v>15.91825013131217</v>
          </cell>
          <cell r="AC127">
            <v>17.151053170280917</v>
          </cell>
          <cell r="AD127">
            <v>18.487686825874547</v>
          </cell>
          <cell r="AE127">
            <v>19.913808676524717</v>
          </cell>
          <cell r="AF127">
            <v>21.418329432404335</v>
          </cell>
          <cell r="AG127">
            <v>22.986401716921058</v>
          </cell>
          <cell r="AH127">
            <v>24.599214859158504</v>
          </cell>
          <cell r="AI127">
            <v>26.240554171031082</v>
          </cell>
          <cell r="AJ127">
            <v>27.898192815861613</v>
          </cell>
          <cell r="AK127">
            <v>29.563898415262599</v>
          </cell>
          <cell r="AL127">
            <v>31.232606662687935</v>
          </cell>
          <cell r="AM127">
            <v>32.902064267438881</v>
          </cell>
          <cell r="AN127">
            <v>0.45682067962358813</v>
          </cell>
          <cell r="AO127">
            <v>4.9044477846302019</v>
          </cell>
        </row>
        <row r="128">
          <cell r="A128" t="str">
            <v>Papua New Guinea</v>
          </cell>
          <cell r="B128">
            <v>4.0896551821999712</v>
          </cell>
          <cell r="C128">
            <v>4.2060678677014245</v>
          </cell>
          <cell r="D128">
            <v>4.3244240013808781</v>
          </cell>
          <cell r="E128">
            <v>4.4479363527393181</v>
          </cell>
          <cell r="F128">
            <v>4.5802634512639209</v>
          </cell>
          <cell r="G128">
            <v>4.7257744629144689</v>
          </cell>
          <cell r="H128">
            <v>4.8877859191381035</v>
          </cell>
          <cell r="I128">
            <v>5.0687066067528219</v>
          </cell>
          <cell r="J128">
            <v>5.2710374533852411</v>
          </cell>
          <cell r="K128">
            <v>5.4969123205944488</v>
          </cell>
          <cell r="L128">
            <v>5.7475446954056792</v>
          </cell>
          <cell r="M128">
            <v>6.0202289416382229</v>
          </cell>
          <cell r="N128">
            <v>6.3043039761573123</v>
          </cell>
          <cell r="O128">
            <v>6.5831564264117963</v>
          </cell>
          <cell r="P128">
            <v>6.8388798800889514</v>
          </cell>
          <cell r="Q128">
            <v>7.0607263606119375</v>
          </cell>
          <cell r="R128">
            <v>7.2468890926030234</v>
          </cell>
          <cell r="S128">
            <v>7.3996240370783601</v>
          </cell>
          <cell r="T128">
            <v>7.5283182641280657</v>
          </cell>
          <cell r="U128">
            <v>7.6429126034714727</v>
          </cell>
          <cell r="V128">
            <v>7.7561047021866338</v>
          </cell>
          <cell r="W128">
            <v>7.8836430813168867</v>
          </cell>
          <cell r="X128">
            <v>8.0412452148837019</v>
          </cell>
          <cell r="Y128">
            <v>8.243292146095385</v>
          </cell>
          <cell r="Z128">
            <v>8.5028024660114028</v>
          </cell>
          <cell r="AA128">
            <v>8.8328818442302666</v>
          </cell>
          <cell r="AB128">
            <v>9.244597925690373</v>
          </cell>
          <cell r="AC128">
            <v>9.7469395368878171</v>
          </cell>
          <cell r="AD128">
            <v>10.344679525061789</v>
          </cell>
          <cell r="AE128">
            <v>11.039661342082599</v>
          </cell>
          <cell r="AF128">
            <v>11.83107164456994</v>
          </cell>
          <cell r="AG128">
            <v>12.714680475722677</v>
          </cell>
          <cell r="AH128">
            <v>13.683017162293973</v>
          </cell>
          <cell r="AI128">
            <v>14.72678422627977</v>
          </cell>
          <cell r="AJ128">
            <v>15.834794018053067</v>
          </cell>
          <cell r="AK128">
            <v>16.988921045724062</v>
          </cell>
          <cell r="AL128">
            <v>18.163851877222424</v>
          </cell>
          <cell r="AM128">
            <v>19.344883870020581</v>
          </cell>
          <cell r="AN128">
            <v>0.31974275591972134</v>
          </cell>
          <cell r="AO128">
            <v>2.2946813276949434</v>
          </cell>
        </row>
        <row r="129">
          <cell r="A129" t="str">
            <v>Paraguay</v>
          </cell>
          <cell r="B129">
            <v>8585.3490668954273</v>
          </cell>
          <cell r="C129">
            <v>8815.7164392490631</v>
          </cell>
          <cell r="D129">
            <v>9046.5202709337445</v>
          </cell>
          <cell r="E129">
            <v>9284.2429868880263</v>
          </cell>
          <cell r="F129">
            <v>9537.7883393411248</v>
          </cell>
          <cell r="G129">
            <v>9813.278000653374</v>
          </cell>
          <cell r="H129">
            <v>10114.052749791692</v>
          </cell>
          <cell r="I129">
            <v>10441.502805716464</v>
          </cell>
          <cell r="J129">
            <v>10792.312679890161</v>
          </cell>
          <cell r="K129">
            <v>11159.113985718088</v>
          </cell>
          <cell r="L129">
            <v>11532.879669806644</v>
          </cell>
          <cell r="M129">
            <v>11905.437398905049</v>
          </cell>
          <cell r="N129">
            <v>12268.983063064456</v>
          </cell>
          <cell r="O129">
            <v>12615.256458346963</v>
          </cell>
          <cell r="P129">
            <v>12935.965300184027</v>
          </cell>
          <cell r="Q129">
            <v>13224.120619423637</v>
          </cell>
          <cell r="R129">
            <v>13475.580033911938</v>
          </cell>
          <cell r="S129">
            <v>13693.374425300841</v>
          </cell>
          <cell r="T129">
            <v>13885.754574903132</v>
          </cell>
          <cell r="U129">
            <v>14068.201239778591</v>
          </cell>
          <cell r="V129">
            <v>14262.336611237961</v>
          </cell>
          <cell r="W129">
            <v>14491.951318194202</v>
          </cell>
          <cell r="X129">
            <v>14776.283883447892</v>
          </cell>
          <cell r="Y129">
            <v>15130.574746617673</v>
          </cell>
          <cell r="Z129">
            <v>15563.154498487705</v>
          </cell>
          <cell r="AA129">
            <v>16077.309172375974</v>
          </cell>
          <cell r="AB129">
            <v>16673.00275661558</v>
          </cell>
          <cell r="AC129">
            <v>17346.089367815872</v>
          </cell>
          <cell r="AD129">
            <v>18089.15635502003</v>
          </cell>
          <cell r="AE129">
            <v>18895.845683593085</v>
          </cell>
          <cell r="AF129">
            <v>19763.592015349863</v>
          </cell>
          <cell r="AG129">
            <v>20678.451755269252</v>
          </cell>
          <cell r="AH129">
            <v>21633.143888176644</v>
          </cell>
          <cell r="AI129">
            <v>22625.664721344743</v>
          </cell>
          <cell r="AJ129">
            <v>23646.560043164478</v>
          </cell>
          <cell r="AK129">
            <v>24686.848784813334</v>
          </cell>
          <cell r="AL129">
            <v>25738.243637037151</v>
          </cell>
          <cell r="AM129">
            <v>26793.89465273363</v>
          </cell>
          <cell r="AN129">
            <v>0.24651679684471314</v>
          </cell>
          <cell r="AO129">
            <v>3304.4280730057362</v>
          </cell>
        </row>
        <row r="130">
          <cell r="A130" t="str">
            <v>Peru</v>
          </cell>
          <cell r="B130">
            <v>92.429073536969938</v>
          </cell>
          <cell r="C130">
            <v>92.505296476796119</v>
          </cell>
          <cell r="D130">
            <v>92.5606886812526</v>
          </cell>
          <cell r="E130">
            <v>92.602166450201707</v>
          </cell>
          <cell r="F130">
            <v>92.66074919669326</v>
          </cell>
          <cell r="G130">
            <v>92.702544669275014</v>
          </cell>
          <cell r="H130">
            <v>92.66089312452776</v>
          </cell>
          <cell r="I130">
            <v>92.454619372339536</v>
          </cell>
          <cell r="J130">
            <v>92.098929291353144</v>
          </cell>
          <cell r="K130">
            <v>91.786632566487953</v>
          </cell>
          <cell r="L130">
            <v>91.787849589749797</v>
          </cell>
          <cell r="M130">
            <v>92.319144427479642</v>
          </cell>
          <cell r="N130">
            <v>93.499522650120923</v>
          </cell>
          <cell r="O130">
            <v>95.362398383842276</v>
          </cell>
          <cell r="P130">
            <v>97.840200528311115</v>
          </cell>
          <cell r="Q130">
            <v>100.78548399935646</v>
          </cell>
          <cell r="R130">
            <v>104.05817170752421</v>
          </cell>
          <cell r="S130">
            <v>107.5809717233667</v>
          </cell>
          <cell r="T130">
            <v>111.333610400361</v>
          </cell>
          <cell r="U130">
            <v>115.39294437475047</v>
          </cell>
          <cell r="V130">
            <v>119.8877141787749</v>
          </cell>
          <cell r="W130">
            <v>124.96860090092653</v>
          </cell>
          <cell r="X130">
            <v>130.79797848790989</v>
          </cell>
          <cell r="Y130">
            <v>137.50170487742025</v>
          </cell>
          <cell r="Z130">
            <v>145.17167822227378</v>
          </cell>
          <cell r="AA130">
            <v>153.85022962651246</v>
          </cell>
          <cell r="AB130">
            <v>163.51938341195549</v>
          </cell>
          <cell r="AC130">
            <v>174.10906160415695</v>
          </cell>
          <cell r="AD130">
            <v>185.51544239455134</v>
          </cell>
          <cell r="AE130">
            <v>197.63769335853161</v>
          </cell>
          <cell r="AF130">
            <v>210.43487764754514</v>
          </cell>
          <cell r="AG130">
            <v>223.82125147945396</v>
          </cell>
          <cell r="AH130">
            <v>237.70815229564468</v>
          </cell>
          <cell r="AI130">
            <v>252.01539502270938</v>
          </cell>
          <cell r="AJ130">
            <v>266.65610306428368</v>
          </cell>
          <cell r="AK130">
            <v>281.53649587377606</v>
          </cell>
          <cell r="AL130">
            <v>296.56101187395217</v>
          </cell>
          <cell r="AM130">
            <v>311.64333452883989</v>
          </cell>
          <cell r="AN130">
            <v>0.32285548626630206</v>
          </cell>
          <cell r="AO130">
            <v>39.364533583354607</v>
          </cell>
        </row>
        <row r="131">
          <cell r="A131" t="str">
            <v>Philippines</v>
          </cell>
          <cell r="B131">
            <v>2293.6363928982964</v>
          </cell>
          <cell r="C131">
            <v>2303.7100363406926</v>
          </cell>
          <cell r="D131">
            <v>2313.6923458541055</v>
          </cell>
          <cell r="E131">
            <v>2324.0819571461452</v>
          </cell>
          <cell r="F131">
            <v>2336.7227924658805</v>
          </cell>
          <cell r="G131">
            <v>2355.1591144909185</v>
          </cell>
          <cell r="H131">
            <v>2382.6825079742057</v>
          </cell>
          <cell r="I131">
            <v>2420.4586265237804</v>
          </cell>
          <cell r="J131">
            <v>2467.9840286679391</v>
          </cell>
          <cell r="K131">
            <v>2523.6637766697395</v>
          </cell>
          <cell r="L131">
            <v>2585.8969025055603</v>
          </cell>
          <cell r="M131">
            <v>2654.050700385083</v>
          </cell>
          <cell r="N131">
            <v>2728.6342254929323</v>
          </cell>
          <cell r="O131">
            <v>2810.4606060098818</v>
          </cell>
          <cell r="P131">
            <v>2899.9918378617763</v>
          </cell>
          <cell r="Q131">
            <v>2997.0905509143622</v>
          </cell>
          <cell r="R131">
            <v>3101.3315166547677</v>
          </cell>
          <cell r="S131">
            <v>3212.3740110609774</v>
          </cell>
          <cell r="T131">
            <v>3330.6764049444273</v>
          </cell>
          <cell r="U131">
            <v>3458.0353290059434</v>
          </cell>
          <cell r="V131">
            <v>3596.2096698969071</v>
          </cell>
          <cell r="W131">
            <v>3746.6723109786408</v>
          </cell>
          <cell r="X131">
            <v>3910.7411789134967</v>
          </cell>
          <cell r="Y131">
            <v>4089.1108672540431</v>
          </cell>
          <cell r="Z131">
            <v>4281.5552177637119</v>
          </cell>
          <cell r="AA131">
            <v>4487.0416535333943</v>
          </cell>
          <cell r="AB131">
            <v>4704.4914554763445</v>
          </cell>
          <cell r="AC131">
            <v>4932.7682979704823</v>
          </cell>
          <cell r="AD131">
            <v>5170.8532508389626</v>
          </cell>
          <cell r="AE131">
            <v>5418.6825809252359</v>
          </cell>
          <cell r="AF131">
            <v>5676.8550325643628</v>
          </cell>
          <cell r="AG131">
            <v>5944.7549242821506</v>
          </cell>
          <cell r="AH131">
            <v>6222.0134242787626</v>
          </cell>
          <cell r="AI131">
            <v>6507.9496415115418</v>
          </cell>
          <cell r="AJ131">
            <v>6801.2645606950427</v>
          </cell>
          <cell r="AK131">
            <v>7100.0923901287024</v>
          </cell>
          <cell r="AL131">
            <v>7402.2930525050097</v>
          </cell>
          <cell r="AM131">
            <v>7705.8508266151657</v>
          </cell>
          <cell r="AN131">
            <v>0.32765426706831741</v>
          </cell>
          <cell r="AO131">
            <v>1120.7830951018636</v>
          </cell>
        </row>
        <row r="132">
          <cell r="A132" t="str">
            <v>Poland</v>
          </cell>
          <cell r="B132">
            <v>542.01240108104253</v>
          </cell>
          <cell r="C132">
            <v>542.82752286792015</v>
          </cell>
          <cell r="D132">
            <v>544.14430064398732</v>
          </cell>
          <cell r="E132">
            <v>546.36571516975437</v>
          </cell>
          <cell r="F132">
            <v>549.5246141992917</v>
          </cell>
          <cell r="G132">
            <v>553.54548833497211</v>
          </cell>
          <cell r="H132">
            <v>558.19328203717521</v>
          </cell>
          <cell r="I132">
            <v>563.23923488293087</v>
          </cell>
          <cell r="J132">
            <v>568.60806362889741</v>
          </cell>
          <cell r="K132">
            <v>574.45950268290369</v>
          </cell>
          <cell r="L132">
            <v>581.32737581648951</v>
          </cell>
          <cell r="M132">
            <v>590.29210177436573</v>
          </cell>
          <cell r="N132">
            <v>602.46088554307812</v>
          </cell>
          <cell r="O132">
            <v>618.46894109142875</v>
          </cell>
          <cell r="P132">
            <v>638.46821353278881</v>
          </cell>
          <cell r="Q132">
            <v>662.20486856961543</v>
          </cell>
          <cell r="R132">
            <v>689.12205976903783</v>
          </cell>
          <cell r="S132">
            <v>718.53172201248901</v>
          </cell>
          <cell r="T132">
            <v>749.7503695837114</v>
          </cell>
          <cell r="U132">
            <v>782.29366954632246</v>
          </cell>
          <cell r="V132">
            <v>815.93211526810262</v>
          </cell>
          <cell r="W132">
            <v>850.71633342136886</v>
          </cell>
          <cell r="X132">
            <v>886.98531952575729</v>
          </cell>
          <cell r="Y132">
            <v>925.1204157666906</v>
          </cell>
          <cell r="Z132">
            <v>965.30603113433369</v>
          </cell>
          <cell r="AA132">
            <v>1007.4836704611845</v>
          </cell>
          <cell r="AB132">
            <v>1051.4315482683976</v>
          </cell>
          <cell r="AC132">
            <v>1096.6860623725156</v>
          </cell>
          <cell r="AD132">
            <v>1142.714665107397</v>
          </cell>
          <cell r="AE132">
            <v>1189.1720681831753</v>
          </cell>
          <cell r="AF132">
            <v>1236.0117766589096</v>
          </cell>
          <cell r="AG132">
            <v>1283.2098249118274</v>
          </cell>
          <cell r="AH132">
            <v>1330.7662895525668</v>
          </cell>
          <cell r="AI132">
            <v>1378.7719589426481</v>
          </cell>
          <cell r="AJ132">
            <v>1427.2733885480654</v>
          </cell>
          <cell r="AK132">
            <v>1476.2155042453862</v>
          </cell>
          <cell r="AL132">
            <v>1525.4551980256977</v>
          </cell>
          <cell r="AM132">
            <v>1574.8244968376328</v>
          </cell>
          <cell r="AN132">
            <v>0.30838763122311058</v>
          </cell>
          <cell r="AO132">
            <v>237.32943667137565</v>
          </cell>
        </row>
        <row r="133">
          <cell r="A133" t="str">
            <v>Portugal</v>
          </cell>
          <cell r="B133">
            <v>74.920010521888514</v>
          </cell>
          <cell r="C133">
            <v>77.441543691180811</v>
          </cell>
          <cell r="D133">
            <v>79.991316755254218</v>
          </cell>
          <cell r="E133">
            <v>82.627984171978042</v>
          </cell>
          <cell r="F133">
            <v>85.432527231669042</v>
          </cell>
          <cell r="G133">
            <v>88.489877382924163</v>
          </cell>
          <cell r="H133">
            <v>91.852220802023638</v>
          </cell>
          <cell r="I133">
            <v>95.52186489141846</v>
          </cell>
          <cell r="J133">
            <v>99.445334845539406</v>
          </cell>
          <cell r="K133">
            <v>103.54252720990304</v>
          </cell>
          <cell r="L133">
            <v>107.71706518157052</v>
          </cell>
          <cell r="M133">
            <v>111.880356685504</v>
          </cell>
          <cell r="N133">
            <v>115.99183899484989</v>
          </cell>
          <cell r="O133">
            <v>120.05526581589955</v>
          </cell>
          <cell r="P133">
            <v>124.11400246499583</v>
          </cell>
          <cell r="Q133">
            <v>128.20214160032265</v>
          </cell>
          <cell r="R133">
            <v>132.32165585541389</v>
          </cell>
          <cell r="S133">
            <v>136.42941644780029</v>
          </cell>
          <cell r="T133">
            <v>140.44075803645836</v>
          </cell>
          <cell r="U133">
            <v>144.24488111588661</v>
          </cell>
          <cell r="V133">
            <v>147.73349860021895</v>
          </cell>
          <cell r="W133">
            <v>150.82010459243043</v>
          </cell>
          <cell r="X133">
            <v>153.46241820949388</v>
          </cell>
          <cell r="Y133">
            <v>155.66156752245791</v>
          </cell>
          <cell r="Z133">
            <v>157.44752642027615</v>
          </cell>
          <cell r="AA133">
            <v>158.84287311667762</v>
          </cell>
          <cell r="AB133">
            <v>159.86910056118862</v>
          </cell>
          <cell r="AC133">
            <v>160.54486297216863</v>
          </cell>
          <cell r="AD133">
            <v>160.89867356236522</v>
          </cell>
          <cell r="AE133">
            <v>161.00019691480429</v>
          </cell>
          <cell r="AF133">
            <v>160.95657087688807</v>
          </cell>
          <cell r="AG133">
            <v>160.86351132687071</v>
          </cell>
          <cell r="AH133">
            <v>160.8278584342375</v>
          </cell>
          <cell r="AI133">
            <v>160.94474725520504</v>
          </cell>
          <cell r="AJ133">
            <v>161.24602426164753</v>
          </cell>
          <cell r="AK133">
            <v>161.70447845288706</v>
          </cell>
          <cell r="AL133">
            <v>162.26338858562929</v>
          </cell>
          <cell r="AM133">
            <v>162.86200863205102</v>
          </cell>
          <cell r="AN133">
            <v>0.24168026961630645</v>
          </cell>
          <cell r="AO133">
            <v>30.427270235677675</v>
          </cell>
        </row>
        <row r="134">
          <cell r="A134" t="str">
            <v>Qatar</v>
          </cell>
          <cell r="B134">
            <v>49.470158806473144</v>
          </cell>
          <cell r="C134">
            <v>48.565678867974995</v>
          </cell>
          <cell r="D134">
            <v>47.685087341412114</v>
          </cell>
          <cell r="E134">
            <v>46.865005850040014</v>
          </cell>
          <cell r="F134">
            <v>46.122685143700089</v>
          </cell>
          <cell r="G134">
            <v>45.439825913733316</v>
          </cell>
          <cell r="H134">
            <v>44.839242000043662</v>
          </cell>
          <cell r="I134">
            <v>44.326228983397748</v>
          </cell>
          <cell r="J134">
            <v>43.910760024561775</v>
          </cell>
          <cell r="K134">
            <v>43.616695994467953</v>
          </cell>
          <cell r="L134">
            <v>43.507430163802873</v>
          </cell>
          <cell r="M134">
            <v>43.714198843308459</v>
          </cell>
          <cell r="N134">
            <v>44.363364042088584</v>
          </cell>
          <cell r="O134">
            <v>45.563355780814035</v>
          </cell>
          <cell r="P134">
            <v>47.432380439734708</v>
          </cell>
          <cell r="Q134">
            <v>50.084360841292373</v>
          </cell>
          <cell r="R134">
            <v>53.619076003531447</v>
          </cell>
          <cell r="S134">
            <v>58.112351336083428</v>
          </cell>
          <cell r="T134">
            <v>63.616961488544476</v>
          </cell>
          <cell r="U134">
            <v>70.263667597149919</v>
          </cell>
          <cell r="V134">
            <v>78.265691183249629</v>
          </cell>
          <cell r="W134">
            <v>87.891797092221992</v>
          </cell>
          <cell r="X134">
            <v>99.469213257612878</v>
          </cell>
          <cell r="Y134">
            <v>113.34050964204597</v>
          </cell>
          <cell r="Z134">
            <v>129.7764340755688</v>
          </cell>
          <cell r="AA134">
            <v>148.89554929180844</v>
          </cell>
          <cell r="AB134">
            <v>170.67377368363623</v>
          </cell>
          <cell r="AC134">
            <v>194.83973015100548</v>
          </cell>
          <cell r="AD134">
            <v>220.98192385703308</v>
          </cell>
          <cell r="AE134">
            <v>248.58885266332589</v>
          </cell>
          <cell r="AF134">
            <v>277.11407519292038</v>
          </cell>
          <cell r="AG134">
            <v>305.96018154221974</v>
          </cell>
          <cell r="AH134">
            <v>334.59865105569793</v>
          </cell>
          <cell r="AI134">
            <v>362.8158512624068</v>
          </cell>
          <cell r="AJ134">
            <v>390.62968318084114</v>
          </cell>
          <cell r="AK134">
            <v>418.17041931687157</v>
          </cell>
          <cell r="AL134">
            <v>445.57628534456046</v>
          </cell>
          <cell r="AM134">
            <v>472.94786274480134</v>
          </cell>
          <cell r="AN134">
            <v>0.79948514344800692</v>
          </cell>
          <cell r="AO134">
            <v>76.373722634910379</v>
          </cell>
        </row>
        <row r="135">
          <cell r="A135" t="str">
            <v>Romania</v>
          </cell>
          <cell r="B135">
            <v>94.674322470994369</v>
          </cell>
          <cell r="C135">
            <v>96.079090183240453</v>
          </cell>
          <cell r="D135">
            <v>97.431604670776593</v>
          </cell>
          <cell r="E135">
            <v>98.614201807060439</v>
          </cell>
          <cell r="F135">
            <v>99.465201418841872</v>
          </cell>
          <cell r="G135">
            <v>99.82290131480012</v>
          </cell>
          <cell r="H135">
            <v>99.576227289425972</v>
          </cell>
          <cell r="I135">
            <v>98.660116124062213</v>
          </cell>
          <cell r="J135">
            <v>97.083042327157401</v>
          </cell>
          <cell r="K135">
            <v>94.94473924591945</v>
          </cell>
          <cell r="L135">
            <v>92.446579804284667</v>
          </cell>
          <cell r="M135">
            <v>89.850749533730209</v>
          </cell>
          <cell r="N135">
            <v>87.448528167690341</v>
          </cell>
          <cell r="O135">
            <v>85.462987944262025</v>
          </cell>
          <cell r="P135">
            <v>84.000225819865307</v>
          </cell>
          <cell r="Q135">
            <v>83.080788871477651</v>
          </cell>
          <cell r="R135">
            <v>82.684541917877851</v>
          </cell>
          <cell r="S135">
            <v>82.816921889129915</v>
          </cell>
          <cell r="T135">
            <v>83.546710296119073</v>
          </cell>
          <cell r="U135">
            <v>84.950829430839221</v>
          </cell>
          <cell r="V135">
            <v>87.066754482323063</v>
          </cell>
          <cell r="W135">
            <v>89.869312345294915</v>
          </cell>
          <cell r="X135">
            <v>93.272512369655871</v>
          </cell>
          <cell r="Y135">
            <v>97.147510781854109</v>
          </cell>
          <cell r="Z135">
            <v>101.3320286846412</v>
          </cell>
          <cell r="AA135">
            <v>105.63869207295021</v>
          </cell>
          <cell r="AB135">
            <v>109.89353665486773</v>
          </cell>
          <cell r="AC135">
            <v>113.93559121775091</v>
          </cell>
          <cell r="AD135">
            <v>117.65853918240816</v>
          </cell>
          <cell r="AE135">
            <v>121.04316805747041</v>
          </cell>
          <cell r="AF135">
            <v>124.21026995974448</v>
          </cell>
          <cell r="AG135">
            <v>127.30021532546246</v>
          </cell>
          <cell r="AH135">
            <v>130.42100189125901</v>
          </cell>
          <cell r="AI135">
            <v>133.64704524051419</v>
          </cell>
          <cell r="AJ135">
            <v>137.00612093769544</v>
          </cell>
          <cell r="AK135">
            <v>140.48508409486504</v>
          </cell>
          <cell r="AL135">
            <v>144.04474861470834</v>
          </cell>
          <cell r="AM135">
            <v>147.63855755896202</v>
          </cell>
          <cell r="AN135">
            <v>0.12747849017735113</v>
          </cell>
          <cell r="AO135">
            <v>12.433170124182388</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25487.588853509969</v>
          </cell>
          <cell r="O136">
            <v>24941.51253752772</v>
          </cell>
          <cell r="P136">
            <v>24440.565163010371</v>
          </cell>
          <cell r="Q136">
            <v>24054.364956047542</v>
          </cell>
          <cell r="R136">
            <v>23847.243041098751</v>
          </cell>
          <cell r="S136">
            <v>23872.301583063032</v>
          </cell>
          <cell r="T136">
            <v>24165.211876428424</v>
          </cell>
          <cell r="U136">
            <v>24747.016659852336</v>
          </cell>
          <cell r="V136">
            <v>25609.223463227896</v>
          </cell>
          <cell r="W136">
            <v>26721.458319849706</v>
          </cell>
          <cell r="X136">
            <v>28045.505568380082</v>
          </cell>
          <cell r="Y136">
            <v>29536.824234282849</v>
          </cell>
          <cell r="Z136">
            <v>31143.683577338023</v>
          </cell>
          <cell r="AA136">
            <v>32812.070114982787</v>
          </cell>
          <cell r="AB136">
            <v>34490.578588880948</v>
          </cell>
          <cell r="AC136">
            <v>36133.788039546489</v>
          </cell>
          <cell r="AD136">
            <v>37712.717721604575</v>
          </cell>
          <cell r="AE136">
            <v>39229.236009284912</v>
          </cell>
          <cell r="AF136">
            <v>40720.85209960115</v>
          </cell>
          <cell r="AG136">
            <v>42213.354929474088</v>
          </cell>
          <cell r="AH136">
            <v>43722.261614828501</v>
          </cell>
          <cell r="AI136">
            <v>45254.960692294429</v>
          </cell>
          <cell r="AJ136">
            <v>46812.233582353627</v>
          </cell>
          <cell r="AK136">
            <v>48389.865408564925</v>
          </cell>
          <cell r="AL136">
            <v>49980.6611186636</v>
          </cell>
          <cell r="AM136">
            <v>51576.949246299286</v>
          </cell>
          <cell r="AN136">
            <v>0.21071796942992094</v>
          </cell>
          <cell r="AO136">
            <v>6320.749916044927</v>
          </cell>
        </row>
        <row r="137">
          <cell r="A137" t="str">
            <v>Rwanda</v>
          </cell>
          <cell r="B137">
            <v>861.88247857380406</v>
          </cell>
          <cell r="C137">
            <v>888.80211388563202</v>
          </cell>
          <cell r="D137">
            <v>915.3954844117219</v>
          </cell>
          <cell r="E137">
            <v>940.94588422747927</v>
          </cell>
          <cell r="F137">
            <v>963.87048256419246</v>
          </cell>
          <cell r="G137">
            <v>981.96499981087482</v>
          </cell>
          <cell r="H137">
            <v>993.31464153089735</v>
          </cell>
          <cell r="I137">
            <v>996.54879328952234</v>
          </cell>
          <cell r="J137">
            <v>991.29761423670334</v>
          </cell>
          <cell r="K137">
            <v>978.12742558949833</v>
          </cell>
          <cell r="L137">
            <v>958.6254924225982</v>
          </cell>
          <cell r="M137">
            <v>934.90784555479911</v>
          </cell>
          <cell r="N137">
            <v>909.85750088067084</v>
          </cell>
          <cell r="O137">
            <v>886.91644583923517</v>
          </cell>
          <cell r="P137">
            <v>870.99007286070707</v>
          </cell>
          <cell r="Q137">
            <v>867.58045991690938</v>
          </cell>
          <cell r="R137">
            <v>878.98039425105776</v>
          </cell>
          <cell r="S137">
            <v>905.65737850719893</v>
          </cell>
          <cell r="T137">
            <v>946.93398138686871</v>
          </cell>
          <cell r="U137">
            <v>1001.8601478065308</v>
          </cell>
          <cell r="V137">
            <v>1069.5330128687801</v>
          </cell>
          <cell r="W137">
            <v>1149.0354701981464</v>
          </cell>
          <cell r="X137">
            <v>1239.4093832904714</v>
          </cell>
          <cell r="Y137">
            <v>1339.7645409396159</v>
          </cell>
          <cell r="Z137">
            <v>1449.8994781065358</v>
          </cell>
          <cell r="AA137">
            <v>1569.5858943427904</v>
          </cell>
          <cell r="AB137">
            <v>1698.4627544188741</v>
          </cell>
          <cell r="AC137">
            <v>1836.1862041618529</v>
          </cell>
          <cell r="AD137">
            <v>1982.5904818546039</v>
          </cell>
          <cell r="AE137">
            <v>2137.2577937383858</v>
          </cell>
          <cell r="AF137">
            <v>2300.081041235911</v>
          </cell>
          <cell r="AG137">
            <v>2470.5511278325075</v>
          </cell>
          <cell r="AH137">
            <v>2647.7010366011441</v>
          </cell>
          <cell r="AI137">
            <v>2830.384899336465</v>
          </cell>
          <cell r="AJ137">
            <v>3017.3705274671029</v>
          </cell>
          <cell r="AK137">
            <v>3207.3599234283251</v>
          </cell>
          <cell r="AL137">
            <v>3399.0960843807279</v>
          </cell>
          <cell r="AM137">
            <v>3591.5177082506248</v>
          </cell>
          <cell r="AN137">
            <v>0.38118154072195271</v>
          </cell>
          <cell r="AO137">
            <v>463.57413111392754</v>
          </cell>
        </row>
        <row r="138">
          <cell r="A138" t="str">
            <v>Samoa</v>
          </cell>
          <cell r="B138">
            <v>0.50447368538069737</v>
          </cell>
          <cell r="C138">
            <v>0.5091315083822413</v>
          </cell>
          <cell r="D138">
            <v>0.51424459452997828</v>
          </cell>
          <cell r="E138">
            <v>0.5201768918862788</v>
          </cell>
          <cell r="F138">
            <v>0.52709990256821371</v>
          </cell>
          <cell r="G138">
            <v>0.5349633597739909</v>
          </cell>
          <cell r="H138">
            <v>0.54351599767613579</v>
          </cell>
          <cell r="I138">
            <v>0.552526916849434</v>
          </cell>
          <cell r="J138">
            <v>0.56196005789190995</v>
          </cell>
          <cell r="K138">
            <v>0.57191409223309342</v>
          </cell>
          <cell r="L138">
            <v>0.58268809072359529</v>
          </cell>
          <cell r="M138">
            <v>0.59502198329169542</v>
          </cell>
          <cell r="N138">
            <v>0.60958881895843753</v>
          </cell>
          <cell r="O138">
            <v>0.62673142691194839</v>
          </cell>
          <cell r="P138">
            <v>0.64654674815077029</v>
          </cell>
          <cell r="Q138">
            <v>0.66881440940432624</v>
          </cell>
          <cell r="R138">
            <v>0.69317856992053162</v>
          </cell>
          <cell r="S138">
            <v>0.7193352448532585</v>
          </cell>
          <cell r="T138">
            <v>0.74728866365717328</v>
          </cell>
          <cell r="U138">
            <v>0.77713970333840976</v>
          </cell>
          <cell r="V138">
            <v>0.80888635426653011</v>
          </cell>
          <cell r="W138">
            <v>0.84208520977771217</v>
          </cell>
          <cell r="X138">
            <v>0.8758839996654687</v>
          </cell>
          <cell r="Y138">
            <v>0.90929960162553547</v>
          </cell>
          <cell r="Z138">
            <v>0.94140005335699339</v>
          </cell>
          <cell r="AA138">
            <v>0.97131039654266804</v>
          </cell>
          <cell r="AB138">
            <v>0.99827167233181502</v>
          </cell>
          <cell r="AC138">
            <v>1.0220018179082631</v>
          </cell>
          <cell r="AD138">
            <v>1.0426360537325228</v>
          </cell>
          <cell r="AE138">
            <v>1.0606795820860222</v>
          </cell>
          <cell r="AF138">
            <v>1.0772512447128639</v>
          </cell>
          <cell r="AG138">
            <v>1.0933130875362902</v>
          </cell>
          <cell r="AH138">
            <v>1.1095246440324147</v>
          </cell>
          <cell r="AI138">
            <v>1.1263023168019881</v>
          </cell>
          <cell r="AJ138">
            <v>1.1438072620054369</v>
          </cell>
          <cell r="AK138">
            <v>1.1619776126351677</v>
          </cell>
          <cell r="AL138">
            <v>1.1806034290635328</v>
          </cell>
          <cell r="AM138">
            <v>1.1994249955365326</v>
          </cell>
          <cell r="AN138">
            <v>0.27259248154395177</v>
          </cell>
          <cell r="AO138">
            <v>0.20145742682599152</v>
          </cell>
        </row>
        <row r="139">
          <cell r="A139" t="str">
            <v>São Tomé and Príncipe</v>
          </cell>
          <cell r="B139">
            <v>575.21951657423983</v>
          </cell>
          <cell r="C139">
            <v>566.52690206674049</v>
          </cell>
          <cell r="D139">
            <v>558.22199239349879</v>
          </cell>
          <cell r="E139">
            <v>550.53386336810479</v>
          </cell>
          <cell r="F139">
            <v>543.7863108802137</v>
          </cell>
          <cell r="G139">
            <v>538.25481218579944</v>
          </cell>
          <cell r="H139">
            <v>533.90492143203369</v>
          </cell>
          <cell r="I139">
            <v>530.92447464423003</v>
          </cell>
          <cell r="J139">
            <v>529.44020863338187</v>
          </cell>
          <cell r="K139">
            <v>529.39291546404024</v>
          </cell>
          <cell r="L139">
            <v>530.65468511442225</v>
          </cell>
          <cell r="M139">
            <v>533.19321840810471</v>
          </cell>
          <cell r="N139">
            <v>536.94319931752</v>
          </cell>
          <cell r="O139">
            <v>541.84423963101938</v>
          </cell>
          <cell r="P139">
            <v>547.84073914377893</v>
          </cell>
          <cell r="Q139">
            <v>554.89198525466475</v>
          </cell>
          <cell r="R139">
            <v>563.03172797110506</v>
          </cell>
          <cell r="S139">
            <v>572.40872744798139</v>
          </cell>
          <cell r="T139">
            <v>583.29030656046405</v>
          </cell>
          <cell r="U139">
            <v>596.02586090924342</v>
          </cell>
          <cell r="V139">
            <v>611.08320302940535</v>
          </cell>
          <cell r="W139">
            <v>629.06998684694327</v>
          </cell>
          <cell r="X139">
            <v>650.61048425755632</v>
          </cell>
          <cell r="Y139">
            <v>676.35348728847464</v>
          </cell>
          <cell r="Z139">
            <v>706.88256312435249</v>
          </cell>
          <cell r="AA139">
            <v>742.89244407695958</v>
          </cell>
          <cell r="AB139">
            <v>785.19640682682177</v>
          </cell>
          <cell r="AC139">
            <v>834.48350361369546</v>
          </cell>
          <cell r="AD139">
            <v>891.81904260906867</v>
          </cell>
          <cell r="AE139">
            <v>958.3159269482926</v>
          </cell>
          <cell r="AF139">
            <v>1035.3228793406274</v>
          </cell>
          <cell r="AG139">
            <v>1124.1277232258503</v>
          </cell>
          <cell r="AH139">
            <v>1225.6169032503324</v>
          </cell>
          <cell r="AI139">
            <v>1339.8794068281861</v>
          </cell>
          <cell r="AJ139">
            <v>1465.7662823410205</v>
          </cell>
          <cell r="AK139">
            <v>1600.4091041021627</v>
          </cell>
          <cell r="AL139">
            <v>1738.6618636015294</v>
          </cell>
          <cell r="AM139">
            <v>1877.8771812880159</v>
          </cell>
          <cell r="AN139">
            <v>0.24835623905015144</v>
          </cell>
          <cell r="AO139">
            <v>160.36430854128082</v>
          </cell>
        </row>
        <row r="140">
          <cell r="A140" t="str">
            <v>Saudi Arabia</v>
          </cell>
          <cell r="B140">
            <v>489.1032747741445</v>
          </cell>
          <cell r="C140">
            <v>479.05375152830231</v>
          </cell>
          <cell r="D140">
            <v>469.27656553471866</v>
          </cell>
          <cell r="E140">
            <v>460.65909653036903</v>
          </cell>
          <cell r="F140">
            <v>454.20161859688176</v>
          </cell>
          <cell r="G140">
            <v>450.70861485058128</v>
          </cell>
          <cell r="H140">
            <v>450.71713222182308</v>
          </cell>
          <cell r="I140">
            <v>454.34688149245687</v>
          </cell>
          <cell r="J140">
            <v>461.50833212211421</v>
          </cell>
          <cell r="K140">
            <v>471.69518475550194</v>
          </cell>
          <cell r="L140">
            <v>484.2521067161058</v>
          </cell>
          <cell r="M140">
            <v>498.27568347985653</v>
          </cell>
          <cell r="N140">
            <v>512.86102945552364</v>
          </cell>
          <cell r="O140">
            <v>527.4022822170781</v>
          </cell>
          <cell r="P140">
            <v>541.69119904393551</v>
          </cell>
          <cell r="Q140">
            <v>555.77322439334091</v>
          </cell>
          <cell r="R140">
            <v>569.84135073209995</v>
          </cell>
          <cell r="S140">
            <v>584.10649828308476</v>
          </cell>
          <cell r="T140">
            <v>598.84550376184643</v>
          </cell>
          <cell r="U140">
            <v>614.40789890110511</v>
          </cell>
          <cell r="V140">
            <v>631.23616039596232</v>
          </cell>
          <cell r="W140">
            <v>649.6645759525087</v>
          </cell>
          <cell r="X140">
            <v>670.04459167287519</v>
          </cell>
          <cell r="Y140">
            <v>692.59517789966787</v>
          </cell>
          <cell r="Z140">
            <v>717.20715905876386</v>
          </cell>
          <cell r="AA140">
            <v>743.70577779704365</v>
          </cell>
          <cell r="AB140">
            <v>771.96594517079996</v>
          </cell>
          <cell r="AC140">
            <v>802.04829445835514</v>
          </cell>
          <cell r="AD140">
            <v>834.15727948632343</v>
          </cell>
          <cell r="AE140">
            <v>868.49897113673558</v>
          </cell>
          <cell r="AF140">
            <v>905.2992774967588</v>
          </cell>
          <cell r="AG140">
            <v>944.46848694219307</v>
          </cell>
          <cell r="AH140">
            <v>985.62177507387059</v>
          </cell>
          <cell r="AI140">
            <v>1028.2808226232019</v>
          </cell>
          <cell r="AJ140">
            <v>1072.0254125708584</v>
          </cell>
          <cell r="AK140">
            <v>1116.4779196712798</v>
          </cell>
          <cell r="AL140">
            <v>1161.3180645531968</v>
          </cell>
          <cell r="AM140">
            <v>1206.3000786486275</v>
          </cell>
          <cell r="AN140">
            <v>0.24645063741560555</v>
          </cell>
          <cell r="AO140">
            <v>149.09970077023706</v>
          </cell>
        </row>
        <row r="141">
          <cell r="A141" t="str">
            <v>Senegal</v>
          </cell>
          <cell r="B141">
            <v>1947.8570384192637</v>
          </cell>
          <cell r="C141">
            <v>1999.8144060190327</v>
          </cell>
          <cell r="D141">
            <v>2051.343313234609</v>
          </cell>
          <cell r="E141">
            <v>2102.0330156216096</v>
          </cell>
          <cell r="F141">
            <v>2152.5450556033052</v>
          </cell>
          <cell r="G141">
            <v>2202.95662544675</v>
          </cell>
          <cell r="H141">
            <v>2253.0209268629637</v>
          </cell>
          <cell r="I141">
            <v>2302.3592053084994</v>
          </cell>
          <cell r="J141">
            <v>2350.6418469712808</v>
          </cell>
          <cell r="K141">
            <v>2398.4710659861457</v>
          </cell>
          <cell r="L141">
            <v>2446.7561580182191</v>
          </cell>
          <cell r="M141">
            <v>2497.1824780727652</v>
          </cell>
          <cell r="N141">
            <v>2551.5612995748647</v>
          </cell>
          <cell r="O141">
            <v>2611.9541111688704</v>
          </cell>
          <cell r="P141">
            <v>2680.4422485033865</v>
          </cell>
          <cell r="Q141">
            <v>2758.8551261153293</v>
          </cell>
          <cell r="R141">
            <v>2848.080876056581</v>
          </cell>
          <cell r="S141">
            <v>2948.6693791178704</v>
          </cell>
          <cell r="T141">
            <v>3060.4883173293597</v>
          </cell>
          <cell r="U141">
            <v>3182.5857289300316</v>
          </cell>
          <cell r="V141">
            <v>3313.762798985576</v>
          </cell>
          <cell r="W141">
            <v>3453.2797452723817</v>
          </cell>
          <cell r="X141">
            <v>3600.5768375769817</v>
          </cell>
          <cell r="Y141">
            <v>3755.4054782331868</v>
          </cell>
          <cell r="Z141">
            <v>3916.5833911990367</v>
          </cell>
          <cell r="AA141">
            <v>4082.7902856502392</v>
          </cell>
          <cell r="AB141">
            <v>4253.1526868505116</v>
          </cell>
          <cell r="AC141">
            <v>4427.8091272070687</v>
          </cell>
          <cell r="AD141">
            <v>4607.2287022586188</v>
          </cell>
          <cell r="AE141">
            <v>4792.5891162718008</v>
          </cell>
          <cell r="AF141">
            <v>4985.6390864906662</v>
          </cell>
          <cell r="AG141">
            <v>5187.8059989965477</v>
          </cell>
          <cell r="AH141">
            <v>5400.2296390058718</v>
          </cell>
          <cell r="AI141">
            <v>5623.0372217450995</v>
          </cell>
          <cell r="AJ141">
            <v>5855.1706860506329</v>
          </cell>
          <cell r="AK141">
            <v>6094.5608785414215</v>
          </cell>
          <cell r="AL141">
            <v>6338.5129889759091</v>
          </cell>
          <cell r="AM141">
            <v>6584.3321083271258</v>
          </cell>
          <cell r="AN141">
            <v>0.31077871807652918</v>
          </cell>
          <cell r="AO141">
            <v>968.50537273394116</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857.5699726732214</v>
          </cell>
          <cell r="U142">
            <v>892.25253987520603</v>
          </cell>
          <cell r="V142">
            <v>927.84723735045839</v>
          </cell>
          <cell r="W142">
            <v>964.7714099734942</v>
          </cell>
          <cell r="X142">
            <v>1003.0345002453246</v>
          </cell>
          <cell r="Y142">
            <v>1042.3389465672253</v>
          </cell>
          <cell r="Z142">
            <v>1082.0992023380186</v>
          </cell>
          <cell r="AA142">
            <v>1121.2922514908544</v>
          </cell>
          <cell r="AB142">
            <v>1158.9886959355026</v>
          </cell>
          <cell r="AC142">
            <v>1194.5502150668246</v>
          </cell>
          <cell r="AD142">
            <v>1227.6667413203265</v>
          </cell>
          <cell r="AE142">
            <v>1258.6444249808465</v>
          </cell>
          <cell r="AF142">
            <v>1288.5518089200186</v>
          </cell>
          <cell r="AG142">
            <v>1318.453691759669</v>
          </cell>
          <cell r="AH142">
            <v>1349.2390740324231</v>
          </cell>
          <cell r="AI142">
            <v>1381.5485693533101</v>
          </cell>
          <cell r="AJ142">
            <v>1415.5316505970347</v>
          </cell>
          <cell r="AK142">
            <v>1450.9106149447691</v>
          </cell>
          <cell r="AL142">
            <v>1487.1762830717141</v>
          </cell>
          <cell r="AM142">
            <v>1523.791169503623</v>
          </cell>
          <cell r="AN142">
            <v>0.1387143272226401</v>
          </cell>
          <cell r="AO142">
            <v>151.97206436310682</v>
          </cell>
        </row>
        <row r="143">
          <cell r="A143" t="str">
            <v>Seychelles</v>
          </cell>
          <cell r="B143">
            <v>2.2365038857503405</v>
          </cell>
          <cell r="C143">
            <v>2.3220209903171707</v>
          </cell>
          <cell r="D143">
            <v>2.4104430560264976</v>
          </cell>
          <cell r="E143">
            <v>2.5057448341176456</v>
          </cell>
          <cell r="F143">
            <v>2.6115866452696745</v>
          </cell>
          <cell r="G143">
            <v>2.7302113618204671</v>
          </cell>
          <cell r="H143">
            <v>2.8624059896552079</v>
          </cell>
          <cell r="I143">
            <v>3.0088554210408769</v>
          </cell>
          <cell r="J143">
            <v>3.1690304883479032</v>
          </cell>
          <cell r="K143">
            <v>3.3410534697363059</v>
          </cell>
          <cell r="L143">
            <v>3.5216263384826245</v>
          </cell>
          <cell r="M143">
            <v>3.7074305331660367</v>
          </cell>
          <cell r="N143">
            <v>3.8958112289808922</v>
          </cell>
          <cell r="O143">
            <v>4.0839092957898799</v>
          </cell>
          <cell r="P143">
            <v>4.2694174911658802</v>
          </cell>
          <cell r="Q143">
            <v>4.451589479723876</v>
          </cell>
          <cell r="R143">
            <v>4.62834475116719</v>
          </cell>
          <cell r="S143">
            <v>4.794646900401907</v>
          </cell>
          <cell r="T143">
            <v>4.944896074822438</v>
          </cell>
          <cell r="U143">
            <v>5.0768359528191747</v>
          </cell>
          <cell r="V143">
            <v>5.1913212520342844</v>
          </cell>
          <cell r="W143">
            <v>5.2919783305817418</v>
          </cell>
          <cell r="X143">
            <v>5.3863403340551796</v>
          </cell>
          <cell r="Y143">
            <v>5.4835706247424154</v>
          </cell>
          <cell r="Z143">
            <v>5.5941891615907124</v>
          </cell>
          <cell r="AA143">
            <v>5.7258401972999105</v>
          </cell>
          <cell r="AB143">
            <v>5.8807060929539414</v>
          </cell>
          <cell r="AC143">
            <v>6.0575608076637373</v>
          </cell>
          <cell r="AD143">
            <v>6.2536412396106904</v>
          </cell>
          <cell r="AE143">
            <v>6.4685286788995562</v>
          </cell>
          <cell r="AF143">
            <v>6.7015680032389815</v>
          </cell>
          <cell r="AG143">
            <v>6.9500388035486171</v>
          </cell>
          <cell r="AH143">
            <v>7.2110249907157238</v>
          </cell>
          <cell r="AI143">
            <v>7.4822300875920771</v>
          </cell>
          <cell r="AJ143">
            <v>7.7612973671222951</v>
          </cell>
          <cell r="AK143">
            <v>8.0457478013750734</v>
          </cell>
          <cell r="AL143">
            <v>8.3332193887478851</v>
          </cell>
          <cell r="AM143">
            <v>8.6218326496244533</v>
          </cell>
          <cell r="AN143">
            <v>0.32288690707764894</v>
          </cell>
          <cell r="AO143">
            <v>1.428347220119569</v>
          </cell>
        </row>
        <row r="144">
          <cell r="A144" t="str">
            <v>Sierra Leone</v>
          </cell>
          <cell r="B144">
            <v>2797.42744576115</v>
          </cell>
          <cell r="C144">
            <v>2796.3756804042491</v>
          </cell>
          <cell r="D144">
            <v>2794.4778605897368</v>
          </cell>
          <cell r="E144">
            <v>2790.5619550559586</v>
          </cell>
          <cell r="F144">
            <v>2783.6408439353631</v>
          </cell>
          <cell r="G144">
            <v>2772.5082178098382</v>
          </cell>
          <cell r="H144">
            <v>2756.2783788219172</v>
          </cell>
          <cell r="I144">
            <v>2732.5996669360352</v>
          </cell>
          <cell r="J144">
            <v>2697.8515383284084</v>
          </cell>
          <cell r="K144">
            <v>2648.0077225058926</v>
          </cell>
          <cell r="L144">
            <v>2579.5377535920584</v>
          </cell>
          <cell r="M144">
            <v>2491.2658884854186</v>
          </cell>
          <cell r="N144">
            <v>2385.5202765485642</v>
          </cell>
          <cell r="O144">
            <v>2266.6739382592323</v>
          </cell>
          <cell r="P144">
            <v>2139.6018113296741</v>
          </cell>
          <cell r="Q144">
            <v>2010.8824440895489</v>
          </cell>
          <cell r="R144">
            <v>1890.9216767552191</v>
          </cell>
          <cell r="S144">
            <v>1792.7111951021518</v>
          </cell>
          <cell r="T144">
            <v>1727.402888138261</v>
          </cell>
          <cell r="U144">
            <v>1702.2874429204392</v>
          </cell>
          <cell r="V144">
            <v>1721.3296376241963</v>
          </cell>
          <cell r="W144">
            <v>1784.2866559958375</v>
          </cell>
          <cell r="X144">
            <v>1887.0055754054263</v>
          </cell>
          <cell r="Y144">
            <v>2023.2109866630685</v>
          </cell>
          <cell r="Z144">
            <v>2187.7899448248149</v>
          </cell>
          <cell r="AA144">
            <v>2377.3264750800859</v>
          </cell>
          <cell r="AB144">
            <v>2590.0687131700529</v>
          </cell>
          <cell r="AC144">
            <v>2825.7255800850871</v>
          </cell>
          <cell r="AD144">
            <v>3085.1766296838582</v>
          </cell>
          <cell r="AE144">
            <v>3369.8594200241855</v>
          </cell>
          <cell r="AF144">
            <v>3680.769652867049</v>
          </cell>
          <cell r="AG144">
            <v>4016.5874657731865</v>
          </cell>
          <cell r="AH144">
            <v>4372.1217897746656</v>
          </cell>
          <cell r="AI144">
            <v>4736.7076912458224</v>
          </cell>
          <cell r="AJ144">
            <v>5103.0950486632455</v>
          </cell>
          <cell r="AK144">
            <v>5468.0883235910651</v>
          </cell>
          <cell r="AL144">
            <v>5831.2184271067781</v>
          </cell>
          <cell r="AM144">
            <v>6193.3623570519712</v>
          </cell>
          <cell r="AN144">
            <v>0.22656646953033791</v>
          </cell>
          <cell r="AO144">
            <v>567.16434843668958</v>
          </cell>
        </row>
        <row r="145">
          <cell r="A145" t="str">
            <v>Singapore</v>
          </cell>
          <cell r="B145">
            <v>37.277981880868872</v>
          </cell>
          <cell r="C145">
            <v>40.965147938311112</v>
          </cell>
          <cell r="D145">
            <v>44.673104176944662</v>
          </cell>
          <cell r="E145">
            <v>48.448769298577716</v>
          </cell>
          <cell r="F145">
            <v>52.359420963249029</v>
          </cell>
          <cell r="G145">
            <v>56.494959138011559</v>
          </cell>
          <cell r="H145">
            <v>60.973559580285752</v>
          </cell>
          <cell r="I145">
            <v>65.896728456111944</v>
          </cell>
          <cell r="J145">
            <v>71.311576335727622</v>
          </cell>
          <cell r="K145">
            <v>77.221406504809138</v>
          </cell>
          <cell r="L145">
            <v>83.599686485675562</v>
          </cell>
          <cell r="M145">
            <v>90.400839735597899</v>
          </cell>
          <cell r="N145">
            <v>97.57257284699034</v>
          </cell>
          <cell r="O145">
            <v>105.04165401491112</v>
          </cell>
          <cell r="P145">
            <v>112.70428570594854</v>
          </cell>
          <cell r="Q145">
            <v>120.45991384654182</v>
          </cell>
          <cell r="R145">
            <v>128.24602150607072</v>
          </cell>
          <cell r="S145">
            <v>136.04537261544954</v>
          </cell>
          <cell r="T145">
            <v>143.90348089053185</v>
          </cell>
          <cell r="U145">
            <v>151.9650563210167</v>
          </cell>
          <cell r="V145">
            <v>160.36374408769782</v>
          </cell>
          <cell r="W145">
            <v>169.2299988081588</v>
          </cell>
          <cell r="X145">
            <v>178.74422765910617</v>
          </cell>
          <cell r="Y145">
            <v>189.02903782916505</v>
          </cell>
          <cell r="Z145">
            <v>200.12277423036934</v>
          </cell>
          <cell r="AA145">
            <v>211.95468139646135</v>
          </cell>
          <cell r="AB145">
            <v>224.39710611887966</v>
          </cell>
          <cell r="AC145">
            <v>237.29048837509825</v>
          </cell>
          <cell r="AD145">
            <v>250.50188708140226</v>
          </cell>
          <cell r="AE145">
            <v>263.99715627032583</v>
          </cell>
          <cell r="AF145">
            <v>277.75087110358908</v>
          </cell>
          <cell r="AG145">
            <v>291.58674518020882</v>
          </cell>
          <cell r="AH145">
            <v>305.40757338816593</v>
          </cell>
          <cell r="AI145">
            <v>319.19653316363934</v>
          </cell>
          <cell r="AJ145">
            <v>332.95987620892623</v>
          </cell>
          <cell r="AK145">
            <v>346.70904889468733</v>
          </cell>
          <cell r="AL145">
            <v>360.4541488294941</v>
          </cell>
          <cell r="AM145">
            <v>374.19956313297115</v>
          </cell>
          <cell r="AN145">
            <v>0.56090568488129444</v>
          </cell>
          <cell r="AO145">
            <v>76.783260112475958</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29.034462954625464</v>
          </cell>
          <cell r="P146">
            <v>30.617325335961546</v>
          </cell>
          <cell r="Q146">
            <v>32.196453087751372</v>
          </cell>
          <cell r="R146">
            <v>33.76632832708907</v>
          </cell>
          <cell r="S146">
            <v>35.327828640191257</v>
          </cell>
          <cell r="T146">
            <v>36.89531833000364</v>
          </cell>
          <cell r="U146">
            <v>38.496633413070008</v>
          </cell>
          <cell r="V146">
            <v>40.173406722634112</v>
          </cell>
          <cell r="W146">
            <v>41.965194757809016</v>
          </cell>
          <cell r="X146">
            <v>43.897949950481426</v>
          </cell>
          <cell r="Y146">
            <v>45.979622784959957</v>
          </cell>
          <cell r="Z146">
            <v>48.199234246048412</v>
          </cell>
          <cell r="AA146">
            <v>50.526119090700988</v>
          </cell>
          <cell r="AB146">
            <v>52.909989733411386</v>
          </cell>
          <cell r="AC146">
            <v>55.288437397766302</v>
          </cell>
          <cell r="AD146">
            <v>57.60425341001833</v>
          </cell>
          <cell r="AE146">
            <v>59.837714722442392</v>
          </cell>
          <cell r="AF146">
            <v>62.01737575321323</v>
          </cell>
          <cell r="AG146">
            <v>64.166943773281147</v>
          </cell>
          <cell r="AH146">
            <v>66.308302296064298</v>
          </cell>
          <cell r="AI146">
            <v>68.460725397248041</v>
          </cell>
          <cell r="AJ146">
            <v>70.634804129557082</v>
          </cell>
          <cell r="AK146">
            <v>72.83121229174364</v>
          </cell>
          <cell r="AL146">
            <v>75.043245641264392</v>
          </cell>
          <cell r="AM146">
            <v>77.262117812658559</v>
          </cell>
          <cell r="AN146">
            <v>0.89791138613534216</v>
          </cell>
          <cell r="AO146">
            <v>11.136717687323669</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13.029895572640212</v>
          </cell>
          <cell r="O147">
            <v>13.708048747246115</v>
          </cell>
          <cell r="P147">
            <v>14.389182966125617</v>
          </cell>
          <cell r="Q147">
            <v>15.076218786079851</v>
          </cell>
          <cell r="R147">
            <v>15.772464934248699</v>
          </cell>
          <cell r="S147">
            <v>16.480657949911237</v>
          </cell>
          <cell r="T147">
            <v>17.201409723004048</v>
          </cell>
          <cell r="U147">
            <v>17.933845563964603</v>
          </cell>
          <cell r="V147">
            <v>18.674136686000335</v>
          </cell>
          <cell r="W147">
            <v>19.417175846679029</v>
          </cell>
          <cell r="X147">
            <v>20.156774436708464</v>
          </cell>
          <cell r="Y147">
            <v>20.883682088329628</v>
          </cell>
          <cell r="Z147">
            <v>21.585510689416427</v>
          </cell>
          <cell r="AA147">
            <v>22.245275306959464</v>
          </cell>
          <cell r="AB147">
            <v>22.843365901055172</v>
          </cell>
          <cell r="AC147">
            <v>23.359499678730401</v>
          </cell>
          <cell r="AD147">
            <v>23.779710188001445</v>
          </cell>
          <cell r="AE147">
            <v>24.107315980097297</v>
          </cell>
          <cell r="AF147">
            <v>24.367718504366927</v>
          </cell>
          <cell r="AG147">
            <v>24.584316050358325</v>
          </cell>
          <cell r="AH147">
            <v>24.779199722575818</v>
          </cell>
          <cell r="AI147">
            <v>24.970567465020146</v>
          </cell>
          <cell r="AJ147">
            <v>25.168355224466289</v>
          </cell>
          <cell r="AK147">
            <v>25.375673273039038</v>
          </cell>
          <cell r="AL147">
            <v>25.590698330618512</v>
          </cell>
          <cell r="AM147">
            <v>25.809300384354444</v>
          </cell>
          <cell r="AN147">
            <v>0.82505026685671168</v>
          </cell>
          <cell r="AO147">
            <v>3.8520069043715219</v>
          </cell>
        </row>
        <row r="148">
          <cell r="A148" t="str">
            <v>Solomon Islands</v>
          </cell>
          <cell r="B148">
            <v>1.6847637888785136</v>
          </cell>
          <cell r="C148">
            <v>1.7112796684027844</v>
          </cell>
          <cell r="D148">
            <v>1.7390179100382701</v>
          </cell>
          <cell r="E148">
            <v>1.7698280792121575</v>
          </cell>
          <cell r="F148">
            <v>1.8056195622512508</v>
          </cell>
          <cell r="G148">
            <v>1.848723464690232</v>
          </cell>
          <cell r="H148">
            <v>1.9015746964412699</v>
          </cell>
          <cell r="I148">
            <v>1.9657109327696309</v>
          </cell>
          <cell r="J148">
            <v>2.0412041019761697</v>
          </cell>
          <cell r="K148">
            <v>2.1274990230340438</v>
          </cell>
          <cell r="L148">
            <v>2.2228984738966484</v>
          </cell>
          <cell r="M148">
            <v>2.3245202422870395</v>
          </cell>
          <cell r="N148">
            <v>2.427783131189305</v>
          </cell>
          <cell r="O148">
            <v>2.5266207411646624</v>
          </cell>
          <cell r="P148">
            <v>2.6152188414624362</v>
          </cell>
          <cell r="Q148">
            <v>2.6880069939203048</v>
          </cell>
          <cell r="R148">
            <v>2.7408325719613225</v>
          </cell>
          <cell r="S148">
            <v>2.7730228790693401</v>
          </cell>
          <cell r="T148">
            <v>2.7873468930085945</v>
          </cell>
          <cell r="U148">
            <v>2.789413362752629</v>
          </cell>
          <cell r="V148">
            <v>2.7879175683449002</v>
          </cell>
          <cell r="W148">
            <v>2.7944706562013391</v>
          </cell>
          <cell r="X148">
            <v>2.8192145970544273</v>
          </cell>
          <cell r="Y148">
            <v>2.8686566550746342</v>
          </cell>
          <cell r="Z148">
            <v>2.9447419484618838</v>
          </cell>
          <cell r="AA148">
            <v>3.045899028865354</v>
          </cell>
          <cell r="AB148">
            <v>3.1683190284496039</v>
          </cell>
          <cell r="AC148">
            <v>3.3084340890905386</v>
          </cell>
          <cell r="AD148">
            <v>3.4629231623795667</v>
          </cell>
          <cell r="AE148">
            <v>3.6293508590171917</v>
          </cell>
          <cell r="AF148">
            <v>3.8070325580801212</v>
          </cell>
          <cell r="AG148">
            <v>3.9936501300548897</v>
          </cell>
          <cell r="AH148">
            <v>4.1859051198472308</v>
          </cell>
          <cell r="AI148">
            <v>4.38108257106233</v>
          </cell>
          <cell r="AJ148">
            <v>4.5775684761068991</v>
          </cell>
          <cell r="AK148">
            <v>4.7746280016770264</v>
          </cell>
          <cell r="AL148">
            <v>4.9719506297077318</v>
          </cell>
          <cell r="AM148">
            <v>5.1693695621172644</v>
          </cell>
          <cell r="AN148">
            <v>0.24543760190288491</v>
          </cell>
          <cell r="AO148">
            <v>0.63753564238547933</v>
          </cell>
        </row>
        <row r="149">
          <cell r="A149" t="str">
            <v>South Africa</v>
          </cell>
          <cell r="B149">
            <v>952.31184866768979</v>
          </cell>
          <cell r="C149">
            <v>963.02842188482055</v>
          </cell>
          <cell r="D149">
            <v>973.57804661527439</v>
          </cell>
          <cell r="E149">
            <v>984.02122015352609</v>
          </cell>
          <cell r="F149">
            <v>994.50259932789777</v>
          </cell>
          <cell r="G149">
            <v>1004.965238765176</v>
          </cell>
          <cell r="H149">
            <v>1015.5372570988678</v>
          </cell>
          <cell r="I149">
            <v>1026.3044905748288</v>
          </cell>
          <cell r="J149">
            <v>1037.2065528679259</v>
          </cell>
          <cell r="K149">
            <v>1048.1394327472776</v>
          </cell>
          <cell r="L149">
            <v>1059.2756934533229</v>
          </cell>
          <cell r="M149">
            <v>1071.2101638990282</v>
          </cell>
          <cell r="N149">
            <v>1084.8139260628263</v>
          </cell>
          <cell r="O149">
            <v>1101.0042902841599</v>
          </cell>
          <cell r="P149">
            <v>1120.3788476418429</v>
          </cell>
          <cell r="Q149">
            <v>1143.1834463118482</v>
          </cell>
          <cell r="R149">
            <v>1169.4631459937304</v>
          </cell>
          <cell r="S149">
            <v>1199.1769919239252</v>
          </cell>
          <cell r="T149">
            <v>1232.4238478789307</v>
          </cell>
          <cell r="U149">
            <v>1269.4584877160057</v>
          </cell>
          <cell r="V149">
            <v>1310.4219768136197</v>
          </cell>
          <cell r="W149">
            <v>1355.2592656730822</v>
          </cell>
          <cell r="X149">
            <v>1403.8288150275662</v>
          </cell>
          <cell r="Y149">
            <v>1455.8103129535148</v>
          </cell>
          <cell r="Z149">
            <v>1510.7095093770945</v>
          </cell>
          <cell r="AA149">
            <v>1567.7472710949371</v>
          </cell>
          <cell r="AB149">
            <v>1625.9606698099033</v>
          </cell>
          <cell r="AC149">
            <v>1684.4201245139041</v>
          </cell>
          <cell r="AD149">
            <v>1742.5276575007515</v>
          </cell>
          <cell r="AE149">
            <v>1800.3527398191186</v>
          </cell>
          <cell r="AF149">
            <v>1858.6848859426705</v>
          </cell>
          <cell r="AG149">
            <v>1918.1764529468808</v>
          </cell>
          <cell r="AH149">
            <v>1979.2755790477966</v>
          </cell>
          <cell r="AI149">
            <v>2042.2099979319962</v>
          </cell>
          <cell r="AJ149">
            <v>2106.8789474955802</v>
          </cell>
          <cell r="AK149">
            <v>2172.8943856553283</v>
          </cell>
          <cell r="AL149">
            <v>2239.7336208530646</v>
          </cell>
          <cell r="AM149">
            <v>2306.9018376740605</v>
          </cell>
          <cell r="AN149">
            <v>0.23289451943453177</v>
          </cell>
          <cell r="AO149">
            <v>296.09542272036862</v>
          </cell>
        </row>
        <row r="150">
          <cell r="A150" t="str">
            <v>Spain</v>
          </cell>
          <cell r="B150">
            <v>293.64317004203565</v>
          </cell>
          <cell r="C150">
            <v>302.03525858588335</v>
          </cell>
          <cell r="D150">
            <v>310.56209542931072</v>
          </cell>
          <cell r="E150">
            <v>319.39672628603853</v>
          </cell>
          <cell r="F150">
            <v>328.70311591549444</v>
          </cell>
          <cell r="G150">
            <v>338.59897181424566</v>
          </cell>
          <cell r="H150">
            <v>349.11613031970433</v>
          </cell>
          <cell r="I150">
            <v>360.17719805114007</v>
          </cell>
          <cell r="J150">
            <v>371.60284032462562</v>
          </cell>
          <cell r="K150">
            <v>383.19466047572217</v>
          </cell>
          <cell r="L150">
            <v>394.81027343674469</v>
          </cell>
          <cell r="M150">
            <v>406.43613753525096</v>
          </cell>
          <cell r="N150">
            <v>418.22374836443117</v>
          </cell>
          <cell r="O150">
            <v>430.47726014212299</v>
          </cell>
          <cell r="P150">
            <v>443.57147960251973</v>
          </cell>
          <cell r="Q150">
            <v>457.77346087839356</v>
          </cell>
          <cell r="R150">
            <v>473.20954330649147</v>
          </cell>
          <cell r="S150">
            <v>489.90038161477651</v>
          </cell>
          <cell r="T150">
            <v>507.71486509814667</v>
          </cell>
          <cell r="U150">
            <v>526.38025923535213</v>
          </cell>
          <cell r="V150">
            <v>545.5166608541615</v>
          </cell>
          <cell r="W150">
            <v>564.68618418998994</v>
          </cell>
          <cell r="X150">
            <v>583.46463686971106</v>
          </cell>
          <cell r="Y150">
            <v>601.44916467829864</v>
          </cell>
          <cell r="Z150">
            <v>618.22556703202918</v>
          </cell>
          <cell r="AA150">
            <v>633.36844170039637</v>
          </cell>
          <cell r="AB150">
            <v>646.46895078257342</v>
          </cell>
          <cell r="AC150">
            <v>657.2056019607295</v>
          </cell>
          <cell r="AD150">
            <v>665.47505340920804</v>
          </cell>
          <cell r="AE150">
            <v>671.51723728274521</v>
          </cell>
          <cell r="AF150">
            <v>675.89406520198497</v>
          </cell>
          <cell r="AG150">
            <v>679.16807641474384</v>
          </cell>
          <cell r="AH150">
            <v>681.85394951681826</v>
          </cell>
          <cell r="AI150">
            <v>684.43339233985751</v>
          </cell>
          <cell r="AJ150">
            <v>687.20486322034253</v>
          </cell>
          <cell r="AK150">
            <v>690.26604657135556</v>
          </cell>
          <cell r="AL150">
            <v>693.5628881737756</v>
          </cell>
          <cell r="AM150">
            <v>696.96964334276799</v>
          </cell>
          <cell r="AN150">
            <v>0.27028151652487969</v>
          </cell>
          <cell r="AO150">
            <v>130.47812520602466</v>
          </cell>
        </row>
        <row r="151">
          <cell r="A151" t="str">
            <v>Sri Lanka</v>
          </cell>
          <cell r="B151">
            <v>634.01918656800444</v>
          </cell>
          <cell r="C151">
            <v>666.30137142673982</v>
          </cell>
          <cell r="D151">
            <v>698.60438441979511</v>
          </cell>
          <cell r="E151">
            <v>730.98705996722288</v>
          </cell>
          <cell r="F151">
            <v>763.57385864487765</v>
          </cell>
          <cell r="G151">
            <v>796.46476042894153</v>
          </cell>
          <cell r="H151">
            <v>829.89932670914754</v>
          </cell>
          <cell r="I151">
            <v>864.31322127093938</v>
          </cell>
          <cell r="J151">
            <v>900.35325463266929</v>
          </cell>
          <cell r="K151">
            <v>938.65695509998</v>
          </cell>
          <cell r="L151">
            <v>979.72513843218746</v>
          </cell>
          <cell r="M151">
            <v>1023.7384008376081</v>
          </cell>
          <cell r="N151">
            <v>1070.706157140236</v>
          </cell>
          <cell r="O151">
            <v>1120.470408155689</v>
          </cell>
          <cell r="P151">
            <v>1172.6670031281828</v>
          </cell>
          <cell r="Q151">
            <v>1226.9573772203762</v>
          </cell>
          <cell r="R151">
            <v>1283.1386255636462</v>
          </cell>
          <cell r="S151">
            <v>1341.2473795171661</v>
          </cell>
          <cell r="T151">
            <v>1401.4678341844724</v>
          </cell>
          <cell r="U151">
            <v>1464.3680308739297</v>
          </cell>
          <cell r="V151">
            <v>1530.9510125520576</v>
          </cell>
          <cell r="W151">
            <v>1602.6514018766366</v>
          </cell>
          <cell r="X151">
            <v>1681.5777113799263</v>
          </cell>
          <cell r="Y151">
            <v>1769.5484395754211</v>
          </cell>
          <cell r="Z151">
            <v>1867.9266778628153</v>
          </cell>
          <cell r="AA151">
            <v>1977.7122532460489</v>
          </cell>
          <cell r="AB151">
            <v>2099.5016959504337</v>
          </cell>
          <cell r="AC151">
            <v>2233.531133668821</v>
          </cell>
          <cell r="AD151">
            <v>2379.9473271345573</v>
          </cell>
          <cell r="AE151">
            <v>2538.8882857443014</v>
          </cell>
          <cell r="AF151">
            <v>2710.3475556233657</v>
          </cell>
          <cell r="AG151">
            <v>2893.4219300396194</v>
          </cell>
          <cell r="AH151">
            <v>3086.5586967046979</v>
          </cell>
          <cell r="AI151">
            <v>3287.8941240298409</v>
          </cell>
          <cell r="AJ151">
            <v>3495.4688234592404</v>
          </cell>
          <cell r="AK151">
            <v>3707.3682951967899</v>
          </cell>
          <cell r="AL151">
            <v>3921.7872312117902</v>
          </cell>
          <cell r="AM151">
            <v>4137.189670521575</v>
          </cell>
          <cell r="AN151">
            <v>0.45367931759310304</v>
          </cell>
          <cell r="AO151">
            <v>640.73222402531178</v>
          </cell>
        </row>
        <row r="152">
          <cell r="A152" t="str">
            <v>St. Kitts and Nevis</v>
          </cell>
          <cell r="B152">
            <v>0.40575528904915409</v>
          </cell>
          <cell r="C152">
            <v>0.43689963033136842</v>
          </cell>
          <cell r="D152">
            <v>0.46835641872309119</v>
          </cell>
          <cell r="E152">
            <v>0.50055910503051715</v>
          </cell>
          <cell r="F152">
            <v>0.53401757587261012</v>
          </cell>
          <cell r="G152">
            <v>0.56890612681802866</v>
          </cell>
          <cell r="H152">
            <v>0.60517887767670486</v>
          </cell>
          <cell r="I152">
            <v>0.64255088699039065</v>
          </cell>
          <cell r="J152">
            <v>0.68061542452407098</v>
          </cell>
          <cell r="K152">
            <v>0.71896025117282691</v>
          </cell>
          <cell r="L152">
            <v>0.7574469735864986</v>
          </cell>
          <cell r="M152">
            <v>0.796257595903198</v>
          </cell>
          <cell r="N152">
            <v>0.83573965252517191</v>
          </cell>
          <cell r="O152">
            <v>0.87619810189563496</v>
          </cell>
          <cell r="P152">
            <v>0.91774050593255019</v>
          </cell>
          <cell r="Q152">
            <v>0.96031244553492445</v>
          </cell>
          <cell r="R152">
            <v>1.0037520965424389</v>
          </cell>
          <cell r="S152">
            <v>1.0476745103394256</v>
          </cell>
          <cell r="T152">
            <v>1.0915972173447919</v>
          </cell>
          <cell r="U152">
            <v>1.1352210028740506</v>
          </cell>
          <cell r="V152">
            <v>1.1781006800692668</v>
          </cell>
          <cell r="W152">
            <v>1.2196388520437651</v>
          </cell>
          <cell r="X152">
            <v>1.2593871151101772</v>
          </cell>
          <cell r="Y152">
            <v>1.2972906770606978</v>
          </cell>
          <cell r="Z152">
            <v>1.3334508745364193</v>
          </cell>
          <cell r="AA152">
            <v>1.3672861374078271</v>
          </cell>
          <cell r="AB152">
            <v>1.3976403868000424</v>
          </cell>
          <cell r="AC152">
            <v>1.4236246824641081</v>
          </cell>
          <cell r="AD152">
            <v>1.4447936802830663</v>
          </cell>
          <cell r="AE152">
            <v>1.4616057893153183</v>
          </cell>
          <cell r="AF152">
            <v>1.4758214818164344</v>
          </cell>
          <cell r="AG152">
            <v>1.4894551721488316</v>
          </cell>
          <cell r="AH152">
            <v>1.5042330598567626</v>
          </cell>
          <cell r="AI152">
            <v>1.5211667927629919</v>
          </cell>
          <cell r="AJ152">
            <v>1.5405456880917163</v>
          </cell>
          <cell r="AK152">
            <v>1.5620273951395023</v>
          </cell>
          <cell r="AL152">
            <v>1.5848841063219992</v>
          </cell>
          <cell r="AM152">
            <v>1.6083077401034616</v>
          </cell>
          <cell r="AN152">
            <v>0.36374405039901259</v>
          </cell>
          <cell r="AO152">
            <v>0.3561490202665355</v>
          </cell>
        </row>
        <row r="153">
          <cell r="A153" t="str">
            <v>St. Lucia</v>
          </cell>
          <cell r="B153">
            <v>0.68371080695428776</v>
          </cell>
          <cell r="C153">
            <v>0.7577444035053883</v>
          </cell>
          <cell r="D153">
            <v>0.83257089198694589</v>
          </cell>
          <cell r="E153">
            <v>0.90939572029436377</v>
          </cell>
          <cell r="F153">
            <v>0.98925862740317572</v>
          </cell>
          <cell r="G153">
            <v>1.0726053950859715</v>
          </cell>
          <cell r="H153">
            <v>1.1590592188413089</v>
          </cell>
          <cell r="I153">
            <v>1.2474172402168857</v>
          </cell>
          <cell r="J153">
            <v>1.3363160085719872</v>
          </cell>
          <cell r="K153">
            <v>1.4235179008637293</v>
          </cell>
          <cell r="L153">
            <v>1.506802133963508</v>
          </cell>
          <cell r="M153">
            <v>1.5842227457340823</v>
          </cell>
          <cell r="N153">
            <v>1.6547957526985753</v>
          </cell>
          <cell r="O153">
            <v>1.7176949439227696</v>
          </cell>
          <cell r="P153">
            <v>1.7728661509454615</v>
          </cell>
          <cell r="Q153">
            <v>1.8208382558662204</v>
          </cell>
          <cell r="R153">
            <v>1.8624514792751607</v>
          </cell>
          <cell r="S153">
            <v>1.8987676592037348</v>
          </cell>
          <cell r="T153">
            <v>1.9309741188906429</v>
          </cell>
          <cell r="U153">
            <v>1.9600405049825473</v>
          </cell>
          <cell r="V153">
            <v>1.9871867229372044</v>
          </cell>
          <cell r="W153">
            <v>2.0143222731625445</v>
          </cell>
          <cell r="X153">
            <v>2.043794788837126</v>
          </cell>
          <cell r="Y153">
            <v>2.0772886804078823</v>
          </cell>
          <cell r="Z153">
            <v>2.1151804104333753</v>
          </cell>
          <cell r="AA153">
            <v>2.1571135546680882</v>
          </cell>
          <cell r="AB153">
            <v>2.2028198847621701</v>
          </cell>
          <cell r="AC153">
            <v>2.251140036819089</v>
          </cell>
          <cell r="AD153">
            <v>2.301106448094691</v>
          </cell>
          <cell r="AE153">
            <v>2.3517901554766314</v>
          </cell>
          <cell r="AF153">
            <v>2.403111131371618</v>
          </cell>
          <cell r="AG153">
            <v>2.4550214466315925</v>
          </cell>
          <cell r="AH153">
            <v>2.5078020607947802</v>
          </cell>
          <cell r="AI153">
            <v>2.5616037189330907</v>
          </cell>
          <cell r="AJ153">
            <v>2.6163791455104857</v>
          </cell>
          <cell r="AK153">
            <v>2.6719450278015953</v>
          </cell>
          <cell r="AL153">
            <v>2.7280242616259449</v>
          </cell>
          <cell r="AM153">
            <v>2.7843202925250443</v>
          </cell>
          <cell r="AN153">
            <v>0.30562255902279889</v>
          </cell>
          <cell r="AO153">
            <v>0.52033124584508283</v>
          </cell>
        </row>
        <row r="154">
          <cell r="A154" t="str">
            <v>St. Vincent and the Grenadines</v>
          </cell>
          <cell r="B154">
            <v>0.42675536912320072</v>
          </cell>
          <cell r="C154">
            <v>0.45749620296114357</v>
          </cell>
          <cell r="D154">
            <v>0.48839948310785442</v>
          </cell>
          <cell r="E154">
            <v>0.51980269384248978</v>
          </cell>
          <cell r="F154">
            <v>0.55201932461312764</v>
          </cell>
          <cell r="G154">
            <v>0.58519483792942084</v>
          </cell>
          <cell r="H154">
            <v>0.61932450305489095</v>
          </cell>
          <cell r="I154">
            <v>0.65417164087376511</v>
          </cell>
          <cell r="J154">
            <v>0.68930632723972185</v>
          </cell>
          <cell r="K154">
            <v>0.72402692159770177</v>
          </cell>
          <cell r="L154">
            <v>0.75793872012024832</v>
          </cell>
          <cell r="M154">
            <v>0.79082674976392797</v>
          </cell>
          <cell r="N154">
            <v>0.82281665028410444</v>
          </cell>
          <cell r="O154">
            <v>0.85415579393850216</v>
          </cell>
          <cell r="P154">
            <v>0.88544338648200449</v>
          </cell>
          <cell r="Q154">
            <v>0.91747707573010984</v>
          </cell>
          <cell r="R154">
            <v>0.95068007563349666</v>
          </cell>
          <cell r="S154">
            <v>0.98548082938554227</v>
          </cell>
          <cell r="T154">
            <v>1.0220909794232886</v>
          </cell>
          <cell r="U154">
            <v>1.0604473598899222</v>
          </cell>
          <cell r="V154">
            <v>1.1003958951343966</v>
          </cell>
          <cell r="W154">
            <v>1.1416780359067662</v>
          </cell>
          <cell r="X154">
            <v>1.1837412740057411</v>
          </cell>
          <cell r="Y154">
            <v>1.2254863208709648</v>
          </cell>
          <cell r="Z154">
            <v>1.2655164752020225</v>
          </cell>
          <cell r="AA154">
            <v>1.3025601724897899</v>
          </cell>
          <cell r="AB154">
            <v>1.3356406834731227</v>
          </cell>
          <cell r="AC154">
            <v>1.3640856771659782</v>
          </cell>
          <cell r="AD154">
            <v>1.3879964157475824</v>
          </cell>
          <cell r="AE154">
            <v>1.4084033046255018</v>
          </cell>
          <cell r="AF154">
            <v>1.4269467850498267</v>
          </cell>
          <cell r="AG154">
            <v>1.4453332652243922</v>
          </cell>
          <cell r="AH154">
            <v>1.4648896855025351</v>
          </cell>
          <cell r="AI154">
            <v>1.4863296535853483</v>
          </cell>
          <cell r="AJ154">
            <v>1.5098378803188994</v>
          </cell>
          <cell r="AK154">
            <v>1.5351357800134025</v>
          </cell>
          <cell r="AL154">
            <v>1.5616063881758824</v>
          </cell>
          <cell r="AM154">
            <v>1.5885613825132301</v>
          </cell>
          <cell r="AN154">
            <v>0.34095057825864261</v>
          </cell>
          <cell r="AO154">
            <v>0.32338777957902759</v>
          </cell>
        </row>
        <row r="155">
          <cell r="A155" t="str">
            <v>Sudan</v>
          </cell>
          <cell r="B155">
            <v>25.5590171580033</v>
          </cell>
          <cell r="C155">
            <v>26.020045706161561</v>
          </cell>
          <cell r="D155">
            <v>26.478934082739787</v>
          </cell>
          <cell r="E155">
            <v>26.942811659096328</v>
          </cell>
          <cell r="F155">
            <v>27.434608465762139</v>
          </cell>
          <cell r="G155">
            <v>27.984176416677197</v>
          </cell>
          <cell r="H155">
            <v>28.607821341123852</v>
          </cell>
          <cell r="I155">
            <v>29.301177304217678</v>
          </cell>
          <cell r="J155">
            <v>30.058710157663022</v>
          </cell>
          <cell r="K155">
            <v>30.885193980122043</v>
          </cell>
          <cell r="L155">
            <v>31.801375748680268</v>
          </cell>
          <cell r="M155">
            <v>32.840200500622011</v>
          </cell>
          <cell r="N155">
            <v>34.032189515744768</v>
          </cell>
          <cell r="O155">
            <v>35.426322068839816</v>
          </cell>
          <cell r="P155">
            <v>37.064385539540986</v>
          </cell>
          <cell r="Q155">
            <v>38.987594086793713</v>
          </cell>
          <cell r="R155">
            <v>41.227378014148023</v>
          </cell>
          <cell r="S155">
            <v>43.797021684286008</v>
          </cell>
          <cell r="T155">
            <v>46.692775679748266</v>
          </cell>
          <cell r="U155">
            <v>49.908930366232518</v>
          </cell>
          <cell r="V155">
            <v>53.427678352639013</v>
          </cell>
          <cell r="W155">
            <v>57.205272944205674</v>
          </cell>
          <cell r="X155">
            <v>61.185480662644025</v>
          </cell>
          <cell r="Y155">
            <v>65.295725300223566</v>
          </cell>
          <cell r="Z155">
            <v>69.443005842587326</v>
          </cell>
          <cell r="AA155">
            <v>73.518534022376116</v>
          </cell>
          <cell r="AB155">
            <v>77.38101151380485</v>
          </cell>
          <cell r="AC155">
            <v>80.865444650864688</v>
          </cell>
          <cell r="AD155">
            <v>83.816129652408733</v>
          </cell>
          <cell r="AE155">
            <v>86.141988290781441</v>
          </cell>
          <cell r="AF155">
            <v>87.814581041803166</v>
          </cell>
          <cell r="AG155">
            <v>88.871778498386448</v>
          </cell>
          <cell r="AH155">
            <v>89.442645443025782</v>
          </cell>
          <cell r="AI155">
            <v>89.698918873231804</v>
          </cell>
          <cell r="AJ155">
            <v>89.781649332084882</v>
          </cell>
          <cell r="AK155">
            <v>89.785278173933051</v>
          </cell>
          <cell r="AL155">
            <v>89.762740259803508</v>
          </cell>
          <cell r="AM155">
            <v>89.736467668984133</v>
          </cell>
          <cell r="AN155">
            <v>0.44927232272566192</v>
          </cell>
          <cell r="AO155">
            <v>21.846109583879681</v>
          </cell>
        </row>
        <row r="156">
          <cell r="A156" t="str">
            <v>Suriname</v>
          </cell>
          <cell r="B156">
            <v>4.6540470908755004E-3</v>
          </cell>
          <cell r="C156">
            <v>4.5264749117937273E-3</v>
          </cell>
          <cell r="D156">
            <v>4.4023622618031989E-3</v>
          </cell>
          <cell r="E156">
            <v>4.2899039208772229E-3</v>
          </cell>
          <cell r="F156">
            <v>4.1932710463710747E-3</v>
          </cell>
          <cell r="G156">
            <v>4.1137357564312565E-3</v>
          </cell>
          <cell r="H156">
            <v>4.050637458740557E-3</v>
          </cell>
          <cell r="I156">
            <v>4.0021782034174542E-3</v>
          </cell>
          <cell r="J156">
            <v>3.96605366599302E-3</v>
          </cell>
          <cell r="K156">
            <v>3.9399377399641517E-3</v>
          </cell>
          <cell r="L156">
            <v>3.9218437821678153E-3</v>
          </cell>
          <cell r="M156">
            <v>3.9103857720413368E-3</v>
          </cell>
          <cell r="N156">
            <v>3.9049592512003621E-3</v>
          </cell>
          <cell r="O156">
            <v>3.9058559035401235E-3</v>
          </cell>
          <cell r="P156">
            <v>3.9143178204438496E-3</v>
          </cell>
          <cell r="Q156">
            <v>3.9325285342593688E-3</v>
          </cell>
          <cell r="R156">
            <v>3.963528399130071E-3</v>
          </cell>
          <cell r="S156">
            <v>4.0110324838567527E-3</v>
          </cell>
          <cell r="T156">
            <v>4.079120573248907E-3</v>
          </cell>
          <cell r="U156">
            <v>4.1717621272774601E-3</v>
          </cell>
          <cell r="V156">
            <v>4.2921354001808493E-3</v>
          </cell>
          <cell r="W156">
            <v>4.4417010249247369E-3</v>
          </cell>
          <cell r="X156">
            <v>4.6189982804729765E-3</v>
          </cell>
          <cell r="Y156">
            <v>4.8181494355401758E-3</v>
          </cell>
          <cell r="Z156">
            <v>5.0370867760362124E-3</v>
          </cell>
          <cell r="AA156">
            <v>5.2755610935155605E-3</v>
          </cell>
          <cell r="AB156">
            <v>5.5329523117723335E-3</v>
          </cell>
          <cell r="AC156">
            <v>5.8058847436654876E-3</v>
          </cell>
          <cell r="AD156">
            <v>6.0956531789362551E-3</v>
          </cell>
          <cell r="AE156">
            <v>6.4054935598892148E-3</v>
          </cell>
          <cell r="AF156">
            <v>6.7376852970395806E-3</v>
          </cell>
          <cell r="AG156">
            <v>7.0904528653036739E-3</v>
          </cell>
          <cell r="AH156">
            <v>7.4646438866274199E-3</v>
          </cell>
          <cell r="AI156">
            <v>7.8602014543037082E-3</v>
          </cell>
          <cell r="AJ156">
            <v>8.2724222227591529E-3</v>
          </cell>
          <cell r="AK156">
            <v>8.69800083187733E-3</v>
          </cell>
          <cell r="AL156">
            <v>9.1309076993142252E-3</v>
          </cell>
          <cell r="AM156">
            <v>9.5681332344070506E-3</v>
          </cell>
          <cell r="AN156">
            <v>0.19591262156940858</v>
          </cell>
          <cell r="AO156">
            <v>9.0613071457780665E-4</v>
          </cell>
        </row>
        <row r="157">
          <cell r="A157" t="str">
            <v>Swaziland</v>
          </cell>
          <cell r="B157">
            <v>3.3735255657591088</v>
          </cell>
          <cell r="C157">
            <v>3.7210343312137235</v>
          </cell>
          <cell r="D157">
            <v>4.0706278410107473</v>
          </cell>
          <cell r="E157">
            <v>4.4282404961804511</v>
          </cell>
          <cell r="F157">
            <v>4.800640419342999</v>
          </cell>
          <cell r="G157">
            <v>5.1923533281567487</v>
          </cell>
          <cell r="H157">
            <v>5.6045285360866268</v>
          </cell>
          <cell r="I157">
            <v>6.0327218233159918</v>
          </cell>
          <cell r="J157">
            <v>6.4684536846673373</v>
          </cell>
          <cell r="K157">
            <v>6.9025173967299951</v>
          </cell>
          <cell r="L157">
            <v>7.3245416992466241</v>
          </cell>
          <cell r="M157">
            <v>7.7268501579925832</v>
          </cell>
          <cell r="N157">
            <v>8.1072409217507637</v>
          </cell>
          <cell r="O157">
            <v>8.4663436377241297</v>
          </cell>
          <cell r="P157">
            <v>8.8063055438981372</v>
          </cell>
          <cell r="Q157">
            <v>9.1297004418810026</v>
          </cell>
          <cell r="R157">
            <v>9.4381690778419607</v>
          </cell>
          <cell r="S157">
            <v>9.7334751935314383</v>
          </cell>
          <cell r="T157">
            <v>10.017560839921437</v>
          </cell>
          <cell r="U157">
            <v>10.292703316048645</v>
          </cell>
          <cell r="V157">
            <v>10.561354312550533</v>
          </cell>
          <cell r="W157">
            <v>10.826128486904087</v>
          </cell>
          <cell r="X157">
            <v>11.089216953460788</v>
          </cell>
          <cell r="Y157">
            <v>11.350709541703077</v>
          </cell>
          <cell r="Z157">
            <v>11.607893911578788</v>
          </cell>
          <cell r="AA157">
            <v>11.856820627618722</v>
          </cell>
          <cell r="AB157">
            <v>12.092331315237892</v>
          </cell>
          <cell r="AC157">
            <v>12.308039393575124</v>
          </cell>
          <cell r="AD157">
            <v>12.49738496861686</v>
          </cell>
          <cell r="AE157">
            <v>12.654857752413795</v>
          </cell>
          <cell r="AF157">
            <v>12.777903607330453</v>
          </cell>
          <cell r="AG157">
            <v>12.866859818207217</v>
          </cell>
          <cell r="AH157">
            <v>12.926284633811166</v>
          </cell>
          <cell r="AI157">
            <v>12.964427704727308</v>
          </cell>
          <cell r="AJ157">
            <v>12.98911583520254</v>
          </cell>
          <cell r="AK157">
            <v>13.006211552436479</v>
          </cell>
          <cell r="AL157">
            <v>13.019746225276723</v>
          </cell>
          <cell r="AM157">
            <v>13.032179107046503</v>
          </cell>
          <cell r="AN157">
            <v>0.34201694728075666</v>
          </cell>
          <cell r="AO157">
            <v>3.0153821011269515</v>
          </cell>
        </row>
        <row r="158">
          <cell r="A158" t="str">
            <v>Sweden</v>
          </cell>
          <cell r="B158">
            <v>1727.3303419087729</v>
          </cell>
          <cell r="C158">
            <v>1767.0151241346603</v>
          </cell>
          <cell r="D158">
            <v>1806.99813294146</v>
          </cell>
          <cell r="E158">
            <v>1847.4434236687375</v>
          </cell>
          <cell r="F158">
            <v>1888.1902903266439</v>
          </cell>
          <cell r="G158">
            <v>1928.6699426886421</v>
          </cell>
          <cell r="H158">
            <v>1968.269717624928</v>
          </cell>
          <cell r="I158">
            <v>2006.3407725788109</v>
          </cell>
          <cell r="J158">
            <v>2042.3528478173514</v>
          </cell>
          <cell r="K158">
            <v>2076.1981058818214</v>
          </cell>
          <cell r="L158">
            <v>2108.3772708353195</v>
          </cell>
          <cell r="M158">
            <v>2140.2456856821254</v>
          </cell>
          <cell r="N158">
            <v>2173.9099007181662</v>
          </cell>
          <cell r="O158">
            <v>2211.6641593825466</v>
          </cell>
          <cell r="P158">
            <v>2255.3939061071897</v>
          </cell>
          <cell r="Q158">
            <v>2305.8888737301936</v>
          </cell>
          <cell r="R158">
            <v>2363.249276028585</v>
          </cell>
          <cell r="S158">
            <v>2427.2419980420882</v>
          </cell>
          <cell r="T158">
            <v>2497.0933720501412</v>
          </cell>
          <cell r="U158">
            <v>2571.4746803517601</v>
          </cell>
          <cell r="V158">
            <v>2648.8009415254605</v>
          </cell>
          <cell r="W158">
            <v>2727.63876734624</v>
          </cell>
          <cell r="X158">
            <v>2807.0604201738415</v>
          </cell>
          <cell r="Y158">
            <v>2886.2377746945467</v>
          </cell>
          <cell r="Z158">
            <v>2964.3323413928974</v>
          </cell>
          <cell r="AA158">
            <v>3040.3991130064906</v>
          </cell>
          <cell r="AB158">
            <v>3113.6693988589941</v>
          </cell>
          <cell r="AC158">
            <v>3183.7302571440105</v>
          </cell>
          <cell r="AD158">
            <v>3251.1935820665517</v>
          </cell>
          <cell r="AE158">
            <v>3318.0988952601901</v>
          </cell>
          <cell r="AF158">
            <v>3386.9813825378324</v>
          </cell>
          <cell r="AG158">
            <v>3458.6034607597821</v>
          </cell>
          <cell r="AH158">
            <v>3533.1018429609653</v>
          </cell>
          <cell r="AI158">
            <v>3610.59803756871</v>
          </cell>
          <cell r="AJ158">
            <v>3690.7486045807345</v>
          </cell>
          <cell r="AK158">
            <v>3772.7846336190692</v>
          </cell>
          <cell r="AL158">
            <v>3855.8520082599375</v>
          </cell>
          <cell r="AM158">
            <v>3939.2957157433725</v>
          </cell>
          <cell r="AN158">
            <v>0.216408572536233</v>
          </cell>
          <cell r="AO158">
            <v>533.58302342339016</v>
          </cell>
        </row>
        <row r="159">
          <cell r="A159" t="str">
            <v>Switzerland</v>
          </cell>
          <cell r="B159">
            <v>298.47383337461207</v>
          </cell>
          <cell r="C159">
            <v>304.49030171086224</v>
          </cell>
          <cell r="D159">
            <v>310.56936171336628</v>
          </cell>
          <cell r="E159">
            <v>316.82483203126941</v>
          </cell>
          <cell r="F159">
            <v>323.32042769658324</v>
          </cell>
          <cell r="G159">
            <v>330.02673542100655</v>
          </cell>
          <cell r="H159">
            <v>336.84876763927218</v>
          </cell>
          <cell r="I159">
            <v>343.67525943190287</v>
          </cell>
          <cell r="J159">
            <v>350.37148820302878</v>
          </cell>
          <cell r="K159">
            <v>356.7640487624609</v>
          </cell>
          <cell r="L159">
            <v>362.68526103797996</v>
          </cell>
          <cell r="M159">
            <v>368.06123446974203</v>
          </cell>
          <cell r="N159">
            <v>372.98719588752334</v>
          </cell>
          <cell r="O159">
            <v>377.63781977640269</v>
          </cell>
          <cell r="P159">
            <v>382.22171866258356</v>
          </cell>
          <cell r="Q159">
            <v>386.92795687450553</v>
          </cell>
          <cell r="R159">
            <v>391.92495155398234</v>
          </cell>
          <cell r="S159">
            <v>397.32673027408271</v>
          </cell>
          <cell r="T159">
            <v>403.16693109233529</v>
          </cell>
          <cell r="U159">
            <v>409.42446476352796</v>
          </cell>
          <cell r="V159">
            <v>416.06851273152517</v>
          </cell>
          <cell r="W159">
            <v>423.04868179255612</v>
          </cell>
          <cell r="X159">
            <v>430.37452361553471</v>
          </cell>
          <cell r="Y159">
            <v>438.0943530514495</v>
          </cell>
          <cell r="Z159">
            <v>446.24090971513351</v>
          </cell>
          <cell r="AA159">
            <v>454.74567969090532</v>
          </cell>
          <cell r="AB159">
            <v>463.4658199659321</v>
          </cell>
          <cell r="AC159">
            <v>472.21499073047204</v>
          </cell>
          <cell r="AD159">
            <v>480.83966397512387</v>
          </cell>
          <cell r="AE159">
            <v>489.30173178318159</v>
          </cell>
          <cell r="AF159">
            <v>497.69362959818795</v>
          </cell>
          <cell r="AG159">
            <v>506.06096554585378</v>
          </cell>
          <cell r="AH159">
            <v>514.45013145590804</v>
          </cell>
          <cell r="AI159">
            <v>522.9167495026212</v>
          </cell>
          <cell r="AJ159">
            <v>531.48271054570466</v>
          </cell>
          <cell r="AK159">
            <v>540.13968794984351</v>
          </cell>
          <cell r="AL159">
            <v>548.85913797426576</v>
          </cell>
          <cell r="AM159">
            <v>557.60579999870106</v>
          </cell>
          <cell r="AN159">
            <v>0.15281084543685602</v>
          </cell>
          <cell r="AO159">
            <v>60.369255771100455</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A161" t="str">
            <v>Taiwan Province of China</v>
          </cell>
          <cell r="B161">
            <v>2307.3567074703142</v>
          </cell>
          <cell r="C161">
            <v>2567.4320255517073</v>
          </cell>
          <cell r="D161">
            <v>2829.931196558397</v>
          </cell>
          <cell r="E161">
            <v>3098.747303160163</v>
          </cell>
          <cell r="F161">
            <v>3377.6964060612013</v>
          </cell>
          <cell r="G161">
            <v>3670.1775929341047</v>
          </cell>
          <cell r="H161">
            <v>3979.2325973908532</v>
          </cell>
          <cell r="I161">
            <v>4305.9802871140855</v>
          </cell>
          <cell r="J161">
            <v>4650.3532838125329</v>
          </cell>
          <cell r="K161">
            <v>5011.9532763237839</v>
          </cell>
          <cell r="L161">
            <v>5388.9880506473019</v>
          </cell>
          <cell r="M161">
            <v>5779.2934500193142</v>
          </cell>
          <cell r="N161">
            <v>6179.9812271695719</v>
          </cell>
          <cell r="O161">
            <v>6587.7278903276328</v>
          </cell>
          <cell r="P161">
            <v>6999.1023854513587</v>
          </cell>
          <cell r="Q161">
            <v>7410.6419695953364</v>
          </cell>
          <cell r="R161">
            <v>7819.7369159596392</v>
          </cell>
          <cell r="S161">
            <v>8225.0339080483864</v>
          </cell>
          <cell r="T161">
            <v>8626.5173602060986</v>
          </cell>
          <cell r="U161">
            <v>9025.8115176968131</v>
          </cell>
          <cell r="V161">
            <v>9425.0736021825032</v>
          </cell>
          <cell r="W161">
            <v>9828.1837001481745</v>
          </cell>
          <cell r="X161">
            <v>10242.08324205701</v>
          </cell>
          <cell r="Y161">
            <v>10671.137661370713</v>
          </cell>
          <cell r="Z161">
            <v>11118.034929130412</v>
          </cell>
          <cell r="AA161">
            <v>11583.19156976353</v>
          </cell>
          <cell r="AB161">
            <v>12066.748498406187</v>
          </cell>
          <cell r="AC161">
            <v>12569.135644496862</v>
          </cell>
          <cell r="AD161">
            <v>13092.550162489977</v>
          </cell>
          <cell r="AE161">
            <v>13643.257700394981</v>
          </cell>
          <cell r="AF161">
            <v>14227.305214596423</v>
          </cell>
          <cell r="AG161">
            <v>14842.6475744749</v>
          </cell>
          <cell r="AH161">
            <v>15487.069447265047</v>
          </cell>
          <cell r="AI161">
            <v>16157.766114456748</v>
          </cell>
          <cell r="AJ161">
            <v>16850.192423067238</v>
          </cell>
          <cell r="AK161">
            <v>17558.568778969176</v>
          </cell>
          <cell r="AL161">
            <v>18276.616663804558</v>
          </cell>
          <cell r="AM161">
            <v>18998.535721425684</v>
          </cell>
          <cell r="AN161">
            <v>0.48156602951267391</v>
          </cell>
          <cell r="AO161">
            <v>3779.5566086518902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8.3171466677223985E-2</v>
          </cell>
          <cell r="O162">
            <v>7.9868469210232287E-2</v>
          </cell>
          <cell r="P162">
            <v>7.679375707646835E-2</v>
          </cell>
          <cell r="Q162">
            <v>7.43169309170576E-2</v>
          </cell>
          <cell r="R162">
            <v>7.2779653802360789E-2</v>
          </cell>
          <cell r="S162">
            <v>7.2430419493568057E-2</v>
          </cell>
          <cell r="T162">
            <v>7.3409925213845928E-2</v>
          </cell>
          <cell r="U162">
            <v>7.5764563991425241E-2</v>
          </cell>
          <cell r="V162">
            <v>7.9466629602398392E-2</v>
          </cell>
          <cell r="W162">
            <v>8.44207701829435E-2</v>
          </cell>
          <cell r="X162">
            <v>9.0486967573214686E-2</v>
          </cell>
          <cell r="Y162">
            <v>9.7500995911536659E-2</v>
          </cell>
          <cell r="Z162">
            <v>0.10529375966050196</v>
          </cell>
          <cell r="AA162">
            <v>0.11371115332358774</v>
          </cell>
          <cell r="AB162">
            <v>0.12263613380766611</v>
          </cell>
          <cell r="AC162">
            <v>0.13198454648637337</v>
          </cell>
          <cell r="AD162">
            <v>0.14169587539526912</v>
          </cell>
          <cell r="AE162">
            <v>0.15172975910504927</v>
          </cell>
          <cell r="AF162">
            <v>0.16207887743245694</v>
          </cell>
          <cell r="AG162">
            <v>0.17272861260318476</v>
          </cell>
          <cell r="AH162">
            <v>0.18365355806860076</v>
          </cell>
          <cell r="AI162">
            <v>0.19482102115404118</v>
          </cell>
          <cell r="AJ162">
            <v>0.20619177360415619</v>
          </cell>
          <cell r="AK162">
            <v>0.21771837695205568</v>
          </cell>
          <cell r="AL162">
            <v>0.22934147499480786</v>
          </cell>
          <cell r="AM162">
            <v>0.24100452775996045</v>
          </cell>
          <cell r="AN162">
            <v>0.31900885386671612</v>
          </cell>
          <cell r="AO162">
            <v>3.2894107768949854E-2</v>
          </cell>
        </row>
        <row r="163">
          <cell r="A163" t="str">
            <v>Tanzania</v>
          </cell>
          <cell r="B163">
            <v>4273.4363749904651</v>
          </cell>
          <cell r="C163">
            <v>4397.603740263994</v>
          </cell>
          <cell r="D163">
            <v>4523.9858417876185</v>
          </cell>
          <cell r="E163">
            <v>4656.3154584087933</v>
          </cell>
          <cell r="F163">
            <v>4798.6047505570978</v>
          </cell>
          <cell r="G163">
            <v>4953.4195140780212</v>
          </cell>
          <cell r="H163">
            <v>5120.66589731148</v>
          </cell>
          <cell r="I163">
            <v>5297.8449134566108</v>
          </cell>
          <cell r="J163">
            <v>5481.0294667394364</v>
          </cell>
          <cell r="K163">
            <v>5666.1948122514123</v>
          </cell>
          <cell r="L163">
            <v>5850.5057304165994</v>
          </cell>
          <cell r="M163">
            <v>6032.5767535365449</v>
          </cell>
          <cell r="N163">
            <v>6214.7211666086278</v>
          </cell>
          <cell r="O163">
            <v>6402.4190570948613</v>
          </cell>
          <cell r="P163">
            <v>6602.8666407911724</v>
          </cell>
          <cell r="Q163">
            <v>6823.8696329225404</v>
          </cell>
          <cell r="R163">
            <v>7072.8515823060334</v>
          </cell>
          <cell r="S163">
            <v>7356.987751429494</v>
          </cell>
          <cell r="T163">
            <v>7683.8050769577021</v>
          </cell>
          <cell r="U163">
            <v>8060.8465880411413</v>
          </cell>
          <cell r="V163">
            <v>8495.1321430607186</v>
          </cell>
          <cell r="W163">
            <v>8992.0818845169288</v>
          </cell>
          <cell r="X163">
            <v>9555.0715234796589</v>
          </cell>
          <cell r="Y163">
            <v>10185.435482173632</v>
          </cell>
          <cell r="Z163">
            <v>10883.132297588771</v>
          </cell>
          <cell r="AA163">
            <v>11646.92607189326</v>
          </cell>
          <cell r="AB163">
            <v>12475.289444279399</v>
          </cell>
          <cell r="AC163">
            <v>13366.764913220552</v>
          </cell>
          <cell r="AD163">
            <v>14319.888342747288</v>
          </cell>
          <cell r="AE163">
            <v>15332.943367757973</v>
          </cell>
          <cell r="AF163">
            <v>16404.166069723495</v>
          </cell>
          <cell r="AG163">
            <v>17531.211326437162</v>
          </cell>
          <cell r="AH163">
            <v>18710.441674995047</v>
          </cell>
          <cell r="AI163">
            <v>19936.513389228854</v>
          </cell>
          <cell r="AJ163">
            <v>21201.722666220332</v>
          </cell>
          <cell r="AK163">
            <v>22496.047999158938</v>
          </cell>
          <cell r="AL163">
            <v>23808.177554571928</v>
          </cell>
          <cell r="AM163">
            <v>25127.477098994968</v>
          </cell>
          <cell r="AN163">
            <v>0.45583594669661109</v>
          </cell>
          <cell r="AO163">
            <v>3795.668914899205</v>
          </cell>
        </row>
        <row r="164">
          <cell r="A164" t="str">
            <v>Thailand</v>
          </cell>
          <cell r="B164">
            <v>800.81017361570832</v>
          </cell>
          <cell r="C164">
            <v>890.91709595719067</v>
          </cell>
          <cell r="D164">
            <v>982.15291656251588</v>
          </cell>
          <cell r="E164">
            <v>1076.4143627359549</v>
          </cell>
          <cell r="F164">
            <v>1175.9716326161536</v>
          </cell>
          <cell r="G164">
            <v>1283.0947807143978</v>
          </cell>
          <cell r="H164">
            <v>1399.6781452158114</v>
          </cell>
          <cell r="I164">
            <v>1526.6976664983742</v>
          </cell>
          <cell r="J164">
            <v>1663.7042734879087</v>
          </cell>
          <cell r="K164">
            <v>1808.7503884452528</v>
          </cell>
          <cell r="L164">
            <v>1958.8494308963654</v>
          </cell>
          <cell r="M164">
            <v>2110.4273164827532</v>
          </cell>
          <cell r="N164">
            <v>2259.8554665369584</v>
          </cell>
          <cell r="O164">
            <v>2403.519649226695</v>
          </cell>
          <cell r="P164">
            <v>2538.0327980543084</v>
          </cell>
          <cell r="Q164">
            <v>2660.6817300298767</v>
          </cell>
          <cell r="R164">
            <v>2770.3026641829351</v>
          </cell>
          <cell r="S164">
            <v>2868.5423622427202</v>
          </cell>
          <cell r="T164">
            <v>2960.4979392966379</v>
          </cell>
          <cell r="U164">
            <v>3053.3072368096668</v>
          </cell>
          <cell r="V164">
            <v>3151.9999568538196</v>
          </cell>
          <cell r="W164">
            <v>3259.7925291330116</v>
          </cell>
          <cell r="X164">
            <v>3378.4653937826201</v>
          </cell>
          <cell r="Y164">
            <v>3507.9370756466933</v>
          </cell>
          <cell r="Z164">
            <v>3646.7118656314524</v>
          </cell>
          <cell r="AA164">
            <v>3792.8932238866519</v>
          </cell>
          <cell r="AB164">
            <v>3944.9860619057313</v>
          </cell>
          <cell r="AC164">
            <v>4102.1316989432635</v>
          </cell>
          <cell r="AD164">
            <v>4264.5704736347634</v>
          </cell>
          <cell r="AE164">
            <v>4434.1174576263138</v>
          </cell>
          <cell r="AF164">
            <v>4613.6283878276481</v>
          </cell>
          <cell r="AG164">
            <v>4804.2789065722372</v>
          </cell>
          <cell r="AH164">
            <v>5007.0865823152753</v>
          </cell>
          <cell r="AI164">
            <v>5221.0342644462344</v>
          </cell>
          <cell r="AJ164">
            <v>5443.5678665314335</v>
          </cell>
          <cell r="AK164">
            <v>5672.1136494927277</v>
          </cell>
          <cell r="AL164">
            <v>5904.2014655866597</v>
          </cell>
          <cell r="AM164">
            <v>6137.6881105748434</v>
          </cell>
          <cell r="AN164">
            <v>0.44748130467500985</v>
          </cell>
          <cell r="AO164">
            <v>1189.9327912515964</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0.39504427561667366</v>
          </cell>
          <cell r="W165">
            <v>0.42923826005627008</v>
          </cell>
          <cell r="X165">
            <v>0.46365180173969978</v>
          </cell>
          <cell r="Y165">
            <v>0.49925207531023325</v>
          </cell>
          <cell r="Z165">
            <v>0.53751973739374403</v>
          </cell>
          <cell r="AA165">
            <v>0.58009292386300315</v>
          </cell>
          <cell r="AB165">
            <v>0.62860457321684404</v>
          </cell>
          <cell r="AC165">
            <v>0.68460669471546998</v>
          </cell>
          <cell r="AD165">
            <v>0.74890525188691603</v>
          </cell>
          <cell r="AE165">
            <v>0.82165014131206249</v>
          </cell>
          <cell r="AF165">
            <v>0.9025922070529202</v>
          </cell>
          <cell r="AG165">
            <v>0.9912657917583797</v>
          </cell>
          <cell r="AH165">
            <v>1.0869393160068019</v>
          </cell>
          <cell r="AI165">
            <v>1.188658542458964</v>
          </cell>
          <cell r="AJ165">
            <v>1.2952498406155748</v>
          </cell>
          <cell r="AK165">
            <v>1.4053729945527542</v>
          </cell>
          <cell r="AL165">
            <v>1.5176252899404659</v>
          </cell>
          <cell r="AM165">
            <v>1.630730282503146</v>
          </cell>
          <cell r="AN165">
            <v>0.30110040697625623</v>
          </cell>
          <cell r="AO165">
            <v>0.19276507607066912</v>
          </cell>
        </row>
        <row r="166">
          <cell r="A166" t="str">
            <v>Togo</v>
          </cell>
          <cell r="B166">
            <v>660.03460189620625</v>
          </cell>
          <cell r="C166">
            <v>666.40832559452531</v>
          </cell>
          <cell r="D166">
            <v>673.28478327388234</v>
          </cell>
          <cell r="E166">
            <v>681.3628456593699</v>
          </cell>
          <cell r="F166">
            <v>691.21441564334179</v>
          </cell>
          <cell r="G166">
            <v>702.86302766155802</v>
          </cell>
          <cell r="H166">
            <v>716.05379199334482</v>
          </cell>
          <cell r="I166">
            <v>730.38349864141276</v>
          </cell>
          <cell r="J166">
            <v>745.39303968853926</v>
          </cell>
          <cell r="K166">
            <v>760.24763223108732</v>
          </cell>
          <cell r="L166">
            <v>774.28814296853466</v>
          </cell>
          <cell r="M166">
            <v>787.19535227804806</v>
          </cell>
          <cell r="N166">
            <v>799.31792910710874</v>
          </cell>
          <cell r="O166">
            <v>811.5623988804175</v>
          </cell>
          <cell r="P166">
            <v>824.99547773160396</v>
          </cell>
          <cell r="Q166">
            <v>839.39030780549365</v>
          </cell>
          <cell r="R166">
            <v>854.04273646959609</v>
          </cell>
          <cell r="S166">
            <v>868.15363801336582</v>
          </cell>
          <cell r="T166">
            <v>881.31832936156115</v>
          </cell>
          <cell r="U166">
            <v>893.72577105880669</v>
          </cell>
          <cell r="V166">
            <v>905.81420035611131</v>
          </cell>
          <cell r="W166">
            <v>918.38395679389589</v>
          </cell>
          <cell r="X166">
            <v>932.3868279090201</v>
          </cell>
          <cell r="Y166">
            <v>948.65053167040514</v>
          </cell>
          <cell r="Z166">
            <v>967.65513776788157</v>
          </cell>
          <cell r="AA166">
            <v>989.81515057457591</v>
          </cell>
          <cell r="AB166">
            <v>1015.4891030859358</v>
          </cell>
          <cell r="AC166">
            <v>1044.871516791663</v>
          </cell>
          <cell r="AD166">
            <v>1078.1306321505999</v>
          </cell>
          <cell r="AE166">
            <v>1115.3465744536725</v>
          </cell>
          <cell r="AF166">
            <v>1156.4252726703</v>
          </cell>
          <cell r="AG166">
            <v>1201.0886300253655</v>
          </cell>
          <cell r="AH166">
            <v>1248.9067370170485</v>
          </cell>
          <cell r="AI166">
            <v>1299.3226078432754</v>
          </cell>
          <cell r="AJ166">
            <v>1351.6953793318016</v>
          </cell>
          <cell r="AK166">
            <v>1405.3650222319498</v>
          </cell>
          <cell r="AL166">
            <v>1459.7471834997245</v>
          </cell>
          <cell r="AM166">
            <v>1514.3884898688113</v>
          </cell>
          <cell r="AN166">
            <v>0.17425321091553311</v>
          </cell>
          <cell r="AO166">
            <v>150.48558252951656</v>
          </cell>
        </row>
        <row r="167">
          <cell r="A167" t="str">
            <v>Tonga</v>
          </cell>
          <cell r="B167">
            <v>0.28442527036844445</v>
          </cell>
          <cell r="C167">
            <v>0.32698990689341034</v>
          </cell>
          <cell r="D167">
            <v>0.36930029071469178</v>
          </cell>
          <cell r="E167">
            <v>0.41078227005967022</v>
          </cell>
          <cell r="F167">
            <v>0.45049869024858014</v>
          </cell>
          <cell r="G167">
            <v>0.48692457390105925</v>
          </cell>
          <cell r="H167">
            <v>0.51909995673425924</v>
          </cell>
          <cell r="I167">
            <v>0.54654562872632118</v>
          </cell>
          <cell r="J167">
            <v>0.56942138028804379</v>
          </cell>
          <cell r="K167">
            <v>0.58835154554296243</v>
          </cell>
          <cell r="L167">
            <v>0.6039862448117318</v>
          </cell>
          <cell r="M167">
            <v>0.61687208295957729</v>
          </cell>
          <cell r="N167">
            <v>0.62756580240360671</v>
          </cell>
          <cell r="O167">
            <v>0.6368654247313319</v>
          </cell>
          <cell r="P167">
            <v>0.64546331350622876</v>
          </cell>
          <cell r="Q167">
            <v>0.65384317804445991</v>
          </cell>
          <cell r="R167">
            <v>0.66231409452712564</v>
          </cell>
          <cell r="S167">
            <v>0.67120670735488186</v>
          </cell>
          <cell r="T167">
            <v>0.68078851998311274</v>
          </cell>
          <cell r="U167">
            <v>0.69097496879365361</v>
          </cell>
          <cell r="V167">
            <v>0.70145360496850873</v>
          </cell>
          <cell r="W167">
            <v>0.71173223000174579</v>
          </cell>
          <cell r="X167">
            <v>0.72122410933774739</v>
          </cell>
          <cell r="Y167">
            <v>0.7294051861208789</v>
          </cell>
          <cell r="Z167">
            <v>0.7360091624021281</v>
          </cell>
          <cell r="AA167">
            <v>0.74103568837127387</v>
          </cell>
          <cell r="AB167">
            <v>0.7448543225940738</v>
          </cell>
          <cell r="AC167">
            <v>0.74821426675257263</v>
          </cell>
          <cell r="AD167">
            <v>0.75185617930287429</v>
          </cell>
          <cell r="AE167">
            <v>0.7562985760335571</v>
          </cell>
          <cell r="AF167">
            <v>0.76184141094017044</v>
          </cell>
          <cell r="AG167">
            <v>0.76858165225792796</v>
          </cell>
          <cell r="AH167">
            <v>0.77647785411264181</v>
          </cell>
          <cell r="AI167">
            <v>0.78539275410754483</v>
          </cell>
          <cell r="AJ167">
            <v>0.79512431130474326</v>
          </cell>
          <cell r="AK167">
            <v>0.8054265572252679</v>
          </cell>
          <cell r="AL167">
            <v>0.81605228027710208</v>
          </cell>
          <cell r="AM167">
            <v>0.82680000329597647</v>
          </cell>
          <cell r="AN167">
            <v>0.2162751451611104</v>
          </cell>
          <cell r="AO167">
            <v>0.1345956346353073</v>
          </cell>
        </row>
        <row r="168">
          <cell r="A168" t="str">
            <v>Trinidad and Tobago</v>
          </cell>
          <cell r="B168">
            <v>44.102260863985848</v>
          </cell>
          <cell r="C168">
            <v>42.712295403945973</v>
          </cell>
          <cell r="D168">
            <v>41.302697335266238</v>
          </cell>
          <cell r="E168">
            <v>39.867481095267323</v>
          </cell>
          <cell r="F168">
            <v>38.445194147917242</v>
          </cell>
          <cell r="G168">
            <v>37.086079146231327</v>
          </cell>
          <cell r="H168">
            <v>35.842696801745724</v>
          </cell>
          <cell r="I168">
            <v>34.767577034534263</v>
          </cell>
          <cell r="J168">
            <v>33.913482796653327</v>
          </cell>
          <cell r="K168">
            <v>33.327801269813946</v>
          </cell>
          <cell r="L168">
            <v>33.047674807760622</v>
          </cell>
          <cell r="M168">
            <v>33.103137751539712</v>
          </cell>
          <cell r="N168">
            <v>33.524837694119967</v>
          </cell>
          <cell r="O168">
            <v>34.352360850954724</v>
          </cell>
          <cell r="P168">
            <v>35.624415060556132</v>
          </cell>
          <cell r="Q168">
            <v>37.365694552926797</v>
          </cell>
          <cell r="R168">
            <v>39.58590940746376</v>
          </cell>
          <cell r="S168">
            <v>42.275872758034794</v>
          </cell>
          <cell r="T168">
            <v>45.410278644433021</v>
          </cell>
          <cell r="U168">
            <v>48.949992378871215</v>
          </cell>
          <cell r="V168">
            <v>52.843896487117817</v>
          </cell>
          <cell r="W168">
            <v>57.028973571152555</v>
          </cell>
          <cell r="X168">
            <v>61.427477268083969</v>
          </cell>
          <cell r="Y168">
            <v>65.926491479309107</v>
          </cell>
          <cell r="Z168">
            <v>70.376415333544145</v>
          </cell>
          <cell r="AA168">
            <v>74.629383044712185</v>
          </cell>
          <cell r="AB168">
            <v>78.547314673400876</v>
          </cell>
          <cell r="AC168">
            <v>82.003696449750734</v>
          </cell>
          <cell r="AD168">
            <v>84.944491457168255</v>
          </cell>
          <cell r="AE168">
            <v>87.394365814562434</v>
          </cell>
          <cell r="AF168">
            <v>89.451880726270574</v>
          </cell>
          <cell r="AG168">
            <v>91.234713738484331</v>
          </cell>
          <cell r="AH168">
            <v>92.85887359013266</v>
          </cell>
          <cell r="AI168">
            <v>94.409161882759705</v>
          </cell>
          <cell r="AJ168">
            <v>95.938191482008236</v>
          </cell>
          <cell r="AK168">
            <v>97.472103634693426</v>
          </cell>
          <cell r="AL168">
            <v>99.017847672810376</v>
          </cell>
          <cell r="AM168">
            <v>100.57098189200725</v>
          </cell>
          <cell r="AN168">
            <v>0.3830487692968414</v>
          </cell>
          <cell r="AO168">
            <v>19.875644594456237</v>
          </cell>
        </row>
        <row r="169">
          <cell r="A169" t="str">
            <v>Tunisia</v>
          </cell>
          <cell r="B169">
            <v>14.836937392945302</v>
          </cell>
          <cell r="C169">
            <v>15.415022894340074</v>
          </cell>
          <cell r="D169">
            <v>15.994909021805395</v>
          </cell>
          <cell r="E169">
            <v>16.582706172468406</v>
          </cell>
          <cell r="F169">
            <v>17.1822756532382</v>
          </cell>
          <cell r="G169">
            <v>17.796721709299177</v>
          </cell>
          <cell r="H169">
            <v>18.431855829303352</v>
          </cell>
          <cell r="I169">
            <v>19.099942284809746</v>
          </cell>
          <cell r="J169">
            <v>19.810666789084351</v>
          </cell>
          <cell r="K169">
            <v>20.576635632545056</v>
          </cell>
          <cell r="L169">
            <v>21.406408437718905</v>
          </cell>
          <cell r="M169">
            <v>22.301838470807496</v>
          </cell>
          <cell r="N169">
            <v>23.263854913635232</v>
          </cell>
          <cell r="O169">
            <v>24.291828563318436</v>
          </cell>
          <cell r="P169">
            <v>25.391241667837079</v>
          </cell>
          <cell r="Q169">
            <v>26.568638189537953</v>
          </cell>
          <cell r="R169">
            <v>27.828389674089479</v>
          </cell>
          <cell r="S169">
            <v>29.166831285264696</v>
          </cell>
          <cell r="T169">
            <v>30.578084290095738</v>
          </cell>
          <cell r="U169">
            <v>32.055681642762096</v>
          </cell>
          <cell r="V169">
            <v>33.592905454542297</v>
          </cell>
          <cell r="W169">
            <v>35.186401020287249</v>
          </cell>
          <cell r="X169">
            <v>36.834734580302438</v>
          </cell>
          <cell r="Y169">
            <v>38.538838364690491</v>
          </cell>
          <cell r="Z169">
            <v>40.291547257750999</v>
          </cell>
          <cell r="AA169">
            <v>42.080267760136643</v>
          </cell>
          <cell r="AB169">
            <v>43.892100899922596</v>
          </cell>
          <cell r="AC169">
            <v>45.712055027582657</v>
          </cell>
          <cell r="AD169">
            <v>47.528607484591404</v>
          </cell>
          <cell r="AE169">
            <v>49.343195062147586</v>
          </cell>
          <cell r="AF169">
            <v>51.173298476604025</v>
          </cell>
          <cell r="AG169">
            <v>53.049576493692065</v>
          </cell>
          <cell r="AH169">
            <v>55.013024894377004</v>
          </cell>
          <cell r="AI169">
            <v>57.091943694687238</v>
          </cell>
          <cell r="AJ169">
            <v>59.293592661707372</v>
          </cell>
          <cell r="AK169">
            <v>61.601842125575132</v>
          </cell>
          <cell r="AL169">
            <v>63.981686489811182</v>
          </cell>
          <cell r="AM169">
            <v>66.391911736680427</v>
          </cell>
          <cell r="AN169">
            <v>0.39627023370761721</v>
          </cell>
          <cell r="AO169">
            <v>11.836146056984884</v>
          </cell>
        </row>
        <row r="170">
          <cell r="A170" t="str">
            <v>Turkey</v>
          </cell>
          <cell r="B170">
            <v>29.525373715568058</v>
          </cell>
          <cell r="C170">
            <v>31.440440747898524</v>
          </cell>
          <cell r="D170">
            <v>33.365124043073308</v>
          </cell>
          <cell r="E170">
            <v>35.312815456457741</v>
          </cell>
          <cell r="F170">
            <v>37.292345602986423</v>
          </cell>
          <cell r="G170">
            <v>39.304156943029362</v>
          </cell>
          <cell r="H170">
            <v>41.344028480926696</v>
          </cell>
          <cell r="I170">
            <v>43.398647651588263</v>
          </cell>
          <cell r="J170">
            <v>45.451861605114644</v>
          </cell>
          <cell r="K170">
            <v>47.505301015090531</v>
          </cell>
          <cell r="L170">
            <v>49.567427939049459</v>
          </cell>
          <cell r="M170">
            <v>51.634171424374074</v>
          </cell>
          <cell r="N170">
            <v>53.711106239056505</v>
          </cell>
          <cell r="O170">
            <v>55.797465436845137</v>
          </cell>
          <cell r="P170">
            <v>57.895891009097788</v>
          </cell>
          <cell r="Q170">
            <v>60.035040292803842</v>
          </cell>
          <cell r="R170">
            <v>62.216741714861698</v>
          </cell>
          <cell r="S170">
            <v>64.434303299241719</v>
          </cell>
          <cell r="T170">
            <v>66.692165652765624</v>
          </cell>
          <cell r="U170">
            <v>69.031396349262721</v>
          </cell>
          <cell r="V170">
            <v>71.528171306034636</v>
          </cell>
          <cell r="W170">
            <v>74.246762476890396</v>
          </cell>
          <cell r="X170">
            <v>77.260520102578653</v>
          </cell>
          <cell r="Y170">
            <v>80.583416799079203</v>
          </cell>
          <cell r="Z170">
            <v>84.182019981346031</v>
          </cell>
          <cell r="AA170">
            <v>87.980442896342325</v>
          </cell>
          <cell r="AB170">
            <v>91.89583859121781</v>
          </cell>
          <cell r="AC170">
            <v>95.870555684158774</v>
          </cell>
          <cell r="AD170">
            <v>99.895364407439317</v>
          </cell>
          <cell r="AE170">
            <v>104.01487943649195</v>
          </cell>
          <cell r="AF170">
            <v>108.29398180267481</v>
          </cell>
          <cell r="AG170">
            <v>112.72743374298105</v>
          </cell>
          <cell r="AH170">
            <v>117.28444767637711</v>
          </cell>
          <cell r="AI170">
            <v>121.95380168439964</v>
          </cell>
          <cell r="AJ170">
            <v>126.72457937182146</v>
          </cell>
          <cell r="AK170">
            <v>131.57664632657142</v>
          </cell>
          <cell r="AL170">
            <v>136.48157234286015</v>
          </cell>
          <cell r="AM170">
            <v>141.40876075163257</v>
          </cell>
          <cell r="AN170">
            <v>0.37491234337285451</v>
          </cell>
          <cell r="AO170">
            <v>24.175228849160067</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7.2955067512826881</v>
          </cell>
          <cell r="O171">
            <v>7.1509189442509395</v>
          </cell>
          <cell r="P171">
            <v>7.0335560697063642</v>
          </cell>
          <cell r="Q171">
            <v>6.9892938706936247</v>
          </cell>
          <cell r="R171">
            <v>7.068232529560321</v>
          </cell>
          <cell r="S171">
            <v>7.3197792899471139</v>
          </cell>
          <cell r="T171">
            <v>7.7872190701990585</v>
          </cell>
          <cell r="U171">
            <v>8.497898995761739</v>
          </cell>
          <cell r="V171">
            <v>9.4623940013787511</v>
          </cell>
          <cell r="W171">
            <v>10.677480031836071</v>
          </cell>
          <cell r="X171">
            <v>12.129719091905885</v>
          </cell>
          <cell r="Y171">
            <v>13.800528386042023</v>
          </cell>
          <cell r="Z171">
            <v>15.667677927779248</v>
          </cell>
          <cell r="AA171">
            <v>17.708692446791904</v>
          </cell>
          <cell r="AB171">
            <v>19.902419893476541</v>
          </cell>
          <cell r="AC171">
            <v>22.229231293761792</v>
          </cell>
          <cell r="AD171">
            <v>24.668673474641526</v>
          </cell>
          <cell r="AE171">
            <v>27.198110950171998</v>
          </cell>
          <cell r="AF171">
            <v>29.800791499663031</v>
          </cell>
          <cell r="AG171">
            <v>32.455931792922733</v>
          </cell>
          <cell r="AH171">
            <v>35.137390584762578</v>
          </cell>
          <cell r="AI171">
            <v>37.830137312064807</v>
          </cell>
          <cell r="AJ171">
            <v>40.526827505864041</v>
          </cell>
          <cell r="AK171">
            <v>43.225105324074271</v>
          </cell>
          <cell r="AL171">
            <v>45.924316649550825</v>
          </cell>
          <cell r="AM171">
            <v>48.624166311908297</v>
          </cell>
          <cell r="AN171">
            <v>1.0681374937497277</v>
          </cell>
          <cell r="AO171">
            <v>8.4996252379580923</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2.8574914119930454E-2</v>
          </cell>
          <cell r="W172">
            <v>2.895362834962199E-2</v>
          </cell>
          <cell r="X172">
            <v>2.932659343811422E-2</v>
          </cell>
          <cell r="Y172">
            <v>2.9688523960711619E-2</v>
          </cell>
          <cell r="Z172">
            <v>3.005086855833752E-2</v>
          </cell>
          <cell r="AA172">
            <v>3.0428190632308127E-2</v>
          </cell>
          <cell r="AB172">
            <v>3.0834544898356259E-2</v>
          </cell>
          <cell r="AC172">
            <v>3.1269704165891657E-2</v>
          </cell>
          <cell r="AD172">
            <v>3.17150957953405E-2</v>
          </cell>
          <cell r="AE172">
            <v>3.2149450105470045E-2</v>
          </cell>
          <cell r="AF172">
            <v>3.2564346457094141E-2</v>
          </cell>
          <cell r="AG172">
            <v>3.2959869709971945E-2</v>
          </cell>
          <cell r="AH172">
            <v>3.3340461259291659E-2</v>
          </cell>
          <cell r="AI172">
            <v>3.3710963803141765E-2</v>
          </cell>
          <cell r="AJ172">
            <v>3.4072815427017823E-2</v>
          </cell>
          <cell r="AK172">
            <v>3.4430344578383988E-2</v>
          </cell>
          <cell r="AL172">
            <v>3.4787151550434235E-2</v>
          </cell>
          <cell r="AM172">
            <v>3.5142533190578695E-2</v>
          </cell>
          <cell r="AN172">
            <v>1.3137849338938852</v>
          </cell>
          <cell r="AO172">
            <v>1.4468165117509245E-3</v>
          </cell>
        </row>
        <row r="173">
          <cell r="A173" t="str">
            <v>Uganda</v>
          </cell>
          <cell r="B173">
            <v>3588.743240003711</v>
          </cell>
          <cell r="C173">
            <v>3687.9833900601593</v>
          </cell>
          <cell r="D173">
            <v>3787.2046977165705</v>
          </cell>
          <cell r="E173">
            <v>3886.7613866723054</v>
          </cell>
          <cell r="F173">
            <v>3989.4449536495595</v>
          </cell>
          <cell r="G173">
            <v>4101.4634415038036</v>
          </cell>
          <cell r="H173">
            <v>4230.146083554012</v>
          </cell>
          <cell r="I173">
            <v>4381.5926487041206</v>
          </cell>
          <cell r="J173">
            <v>4559.7630950225257</v>
          </cell>
          <cell r="K173">
            <v>4766.5695740905821</v>
          </cell>
          <cell r="L173">
            <v>5003.5591265394187</v>
          </cell>
          <cell r="M173">
            <v>5272.74198725926</v>
          </cell>
          <cell r="N173">
            <v>5577.3488298749335</v>
          </cell>
          <cell r="O173">
            <v>5920.0504781386744</v>
          </cell>
          <cell r="P173">
            <v>6301.3618475039675</v>
          </cell>
          <cell r="Q173">
            <v>6720.6340486429135</v>
          </cell>
          <cell r="R173">
            <v>7175.9715237525716</v>
          </cell>
          <cell r="S173">
            <v>7667.0143745435726</v>
          </cell>
          <cell r="T173">
            <v>8196.6418074890189</v>
          </cell>
          <cell r="U173">
            <v>8770.1654853165765</v>
          </cell>
          <cell r="V173">
            <v>9393.04552267902</v>
          </cell>
          <cell r="W173">
            <v>10071.85488937596</v>
          </cell>
          <cell r="X173">
            <v>10812.879269980216</v>
          </cell>
          <cell r="Y173">
            <v>11620.183120170852</v>
          </cell>
          <cell r="Z173">
            <v>12496.800882927126</v>
          </cell>
          <cell r="AA173">
            <v>13443.596730026586</v>
          </cell>
          <cell r="AB173">
            <v>14458.260784417509</v>
          </cell>
          <cell r="AC173">
            <v>15533.553841747907</v>
          </cell>
          <cell r="AD173">
            <v>16661.127689821613</v>
          </cell>
          <cell r="AE173">
            <v>17832.780668024981</v>
          </cell>
          <cell r="AF173">
            <v>19042.796578846152</v>
          </cell>
          <cell r="AG173">
            <v>20288.485608093004</v>
          </cell>
          <cell r="AH173">
            <v>21568.705465784962</v>
          </cell>
          <cell r="AI173">
            <v>22884.245735860524</v>
          </cell>
          <cell r="AJ173">
            <v>24233.553717600331</v>
          </cell>
          <cell r="AK173">
            <v>25611.025822926415</v>
          </cell>
          <cell r="AL173">
            <v>27007.063136584809</v>
          </cell>
          <cell r="AM173">
            <v>28410.98051509228</v>
          </cell>
          <cell r="AN173">
            <v>0.57831508091179329</v>
          </cell>
          <cell r="AO173">
            <v>5046.5315098875635</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650.60395502505787</v>
          </cell>
          <cell r="O174">
            <v>609.74074263686543</v>
          </cell>
          <cell r="P174">
            <v>570.5591506984224</v>
          </cell>
          <cell r="Q174">
            <v>535.66840223310953</v>
          </cell>
          <cell r="R174">
            <v>507.38542875732327</v>
          </cell>
          <cell r="S174">
            <v>487.42597776512883</v>
          </cell>
          <cell r="T174">
            <v>476.70980246301804</v>
          </cell>
          <cell r="U174">
            <v>475.43242627983142</v>
          </cell>
          <cell r="V174">
            <v>483.09141461977941</v>
          </cell>
          <cell r="W174">
            <v>498.49001862427411</v>
          </cell>
          <cell r="X174">
            <v>519.89810528852968</v>
          </cell>
          <cell r="Y174">
            <v>545.42223142151761</v>
          </cell>
          <cell r="Z174">
            <v>573.04228277932395</v>
          </cell>
          <cell r="AA174">
            <v>600.84318280381956</v>
          </cell>
          <cell r="AB174">
            <v>627.41136210908189</v>
          </cell>
          <cell r="AC174">
            <v>651.72500948115055</v>
          </cell>
          <cell r="AD174">
            <v>673.35560008497418</v>
          </cell>
          <cell r="AE174">
            <v>692.76728899068996</v>
          </cell>
          <cell r="AF174">
            <v>711.27103526758503</v>
          </cell>
          <cell r="AG174">
            <v>729.70858509503955</v>
          </cell>
          <cell r="AH174">
            <v>748.53223429975787</v>
          </cell>
          <cell r="AI174">
            <v>767.97038285749397</v>
          </cell>
          <cell r="AJ174">
            <v>788.05200840100406</v>
          </cell>
          <cell r="AK174">
            <v>808.66729473446992</v>
          </cell>
          <cell r="AL174">
            <v>829.62760557806291</v>
          </cell>
          <cell r="AM174">
            <v>850.73047170460984</v>
          </cell>
          <cell r="AN174">
            <v>0.14407423916017117</v>
          </cell>
          <cell r="AO174">
            <v>83.711109418525837</v>
          </cell>
        </row>
        <row r="175">
          <cell r="A175" t="str">
            <v>United Arab Emirates</v>
          </cell>
          <cell r="B175">
            <v>203.15314035744987</v>
          </cell>
          <cell r="C175">
            <v>200.06228463249136</v>
          </cell>
          <cell r="D175">
            <v>196.99938750395833</v>
          </cell>
          <cell r="E175">
            <v>194.21652472195137</v>
          </cell>
          <cell r="F175">
            <v>192.06059816153146</v>
          </cell>
          <cell r="G175">
            <v>190.89276445054</v>
          </cell>
          <cell r="H175">
            <v>191.19706423520302</v>
          </cell>
          <cell r="I175">
            <v>193.54057051724115</v>
          </cell>
          <cell r="J175">
            <v>198.18652565602304</v>
          </cell>
          <cell r="K175">
            <v>205.15619630574486</v>
          </cell>
          <cell r="L175">
            <v>214.13799386404256</v>
          </cell>
          <cell r="M175">
            <v>224.67720776549464</v>
          </cell>
          <cell r="N175">
            <v>236.53586750603915</v>
          </cell>
          <cell r="O175">
            <v>249.63784050395915</v>
          </cell>
          <cell r="P175">
            <v>264.02479550247728</v>
          </cell>
          <cell r="Q175">
            <v>279.72447283977664</v>
          </cell>
          <cell r="R175">
            <v>296.78959489901558</v>
          </cell>
          <cell r="S175">
            <v>315.31622933495464</v>
          </cell>
          <cell r="T175">
            <v>335.42483785336412</v>
          </cell>
          <cell r="U175">
            <v>357.33093986666478</v>
          </cell>
          <cell r="V175">
            <v>381.16971640874368</v>
          </cell>
          <cell r="W175">
            <v>406.89975911482122</v>
          </cell>
          <cell r="X175">
            <v>434.48345245603036</v>
          </cell>
          <cell r="Y175">
            <v>463.70022331235606</v>
          </cell>
          <cell r="Z175">
            <v>493.84200403922273</v>
          </cell>
          <cell r="AA175">
            <v>524.05337475893134</v>
          </cell>
          <cell r="AB175">
            <v>553.4854855533905</v>
          </cell>
          <cell r="AC175">
            <v>581.41915275691952</v>
          </cell>
          <cell r="AD175">
            <v>607.44553784830373</v>
          </cell>
          <cell r="AE175">
            <v>631.56967077875936</v>
          </cell>
          <cell r="AF175">
            <v>654.28171612101937</v>
          </cell>
          <cell r="AG175">
            <v>676.10084174002918</v>
          </cell>
          <cell r="AH175">
            <v>697.40394833952394</v>
          </cell>
          <cell r="AI175">
            <v>718.52089820583865</v>
          </cell>
          <cell r="AJ175">
            <v>739.67465414191292</v>
          </cell>
          <cell r="AK175">
            <v>760.96453996862795</v>
          </cell>
          <cell r="AL175">
            <v>782.38809296544582</v>
          </cell>
          <cell r="AM175">
            <v>803.88009501214231</v>
          </cell>
          <cell r="AN175">
            <v>0.46803023050217496</v>
          </cell>
          <cell r="AO175">
            <v>163.0429492499772</v>
          </cell>
        </row>
        <row r="176">
          <cell r="A176" t="str">
            <v>United Kingdom</v>
          </cell>
          <cell r="B176">
            <v>676.17030688782575</v>
          </cell>
          <cell r="C176">
            <v>696.97279104671532</v>
          </cell>
          <cell r="D176">
            <v>717.99885213672667</v>
          </cell>
          <cell r="E176">
            <v>739.39522917851434</v>
          </cell>
          <cell r="F176">
            <v>761.1657826713656</v>
          </cell>
          <cell r="G176">
            <v>783.21257082278237</v>
          </cell>
          <cell r="H176">
            <v>805.3129040135525</v>
          </cell>
          <cell r="I176">
            <v>827.16839691623613</v>
          </cell>
          <cell r="J176">
            <v>848.49518516325804</v>
          </cell>
          <cell r="K176">
            <v>869.17344041788056</v>
          </cell>
          <cell r="L176">
            <v>889.45858249173318</v>
          </cell>
          <cell r="M176">
            <v>909.97665679226691</v>
          </cell>
          <cell r="N176">
            <v>931.59211290201506</v>
          </cell>
          <cell r="O176">
            <v>955.07543383558823</v>
          </cell>
          <cell r="P176">
            <v>980.90019147857674</v>
          </cell>
          <cell r="Q176">
            <v>1009.2086533782152</v>
          </cell>
          <cell r="R176">
            <v>1039.9481551669526</v>
          </cell>
          <cell r="S176">
            <v>1072.8814559434556</v>
          </cell>
          <cell r="T176">
            <v>1107.5652032547212</v>
          </cell>
          <cell r="U176">
            <v>1143.3695500883114</v>
          </cell>
          <cell r="V176">
            <v>1179.5360373992412</v>
          </cell>
          <cell r="W176">
            <v>1215.2197406416424</v>
          </cell>
          <cell r="X176">
            <v>1249.6334248956543</v>
          </cell>
          <cell r="Y176">
            <v>1282.0641578350005</v>
          </cell>
          <cell r="Z176">
            <v>1311.8540928844473</v>
          </cell>
          <cell r="AA176">
            <v>1338.5185518904113</v>
          </cell>
          <cell r="AB176">
            <v>1361.8321357704647</v>
          </cell>
          <cell r="AC176">
            <v>1381.8411099232751</v>
          </cell>
          <cell r="AD176">
            <v>1398.9863183898055</v>
          </cell>
          <cell r="AE176">
            <v>1414.3888041117864</v>
          </cell>
          <cell r="AF176">
            <v>1429.5184568470497</v>
          </cell>
          <cell r="AG176">
            <v>1445.4129083123094</v>
          </cell>
          <cell r="AH176">
            <v>1462.8131056558086</v>
          </cell>
          <cell r="AI176">
            <v>1482.0960169426683</v>
          </cell>
          <cell r="AJ176">
            <v>1503.2158991814504</v>
          </cell>
          <cell r="AK176">
            <v>1525.8003392112903</v>
          </cell>
          <cell r="AL176">
            <v>1549.3084548795091</v>
          </cell>
          <cell r="AM176">
            <v>1573.1929906413147</v>
          </cell>
          <cell r="AN176">
            <v>0.23744823833748779</v>
          </cell>
          <cell r="AO176">
            <v>250.61064118666192</v>
          </cell>
        </row>
        <row r="177">
          <cell r="A177" t="str">
            <v>United States</v>
          </cell>
          <cell r="B177">
            <v>5669.9862390739236</v>
          </cell>
          <cell r="C177">
            <v>5885.0214830348032</v>
          </cell>
          <cell r="D177">
            <v>6101.6966146049435</v>
          </cell>
          <cell r="E177">
            <v>6322.6220565632566</v>
          </cell>
          <cell r="F177">
            <v>6548.0505155426054</v>
          </cell>
          <cell r="G177">
            <v>6776.3177276102188</v>
          </cell>
          <cell r="H177">
            <v>7005.9941736778965</v>
          </cell>
          <cell r="I177">
            <v>7236.321157381336</v>
          </cell>
          <cell r="J177">
            <v>7467.2850406194584</v>
          </cell>
          <cell r="K177">
            <v>7699.5794737173692</v>
          </cell>
          <cell r="L177">
            <v>7935.2992565939785</v>
          </cell>
          <cell r="M177">
            <v>8178.3351444310238</v>
          </cell>
          <cell r="N177">
            <v>8433.4951498443006</v>
          </cell>
          <cell r="O177">
            <v>8703.8871840052925</v>
          </cell>
          <cell r="P177">
            <v>8991.0844565870393</v>
          </cell>
          <cell r="Q177">
            <v>9294.7830554225311</v>
          </cell>
          <cell r="R177">
            <v>9613.3994737788871</v>
          </cell>
          <cell r="S177">
            <v>9943.262124369001</v>
          </cell>
          <cell r="T177">
            <v>10278.823925167975</v>
          </cell>
          <cell r="U177">
            <v>10613.56442290722</v>
          </cell>
          <cell r="V177">
            <v>10940.922425066468</v>
          </cell>
          <cell r="W177">
            <v>11255.907344896375</v>
          </cell>
          <cell r="X177">
            <v>11556.283621396935</v>
          </cell>
          <cell r="Y177">
            <v>11840.631370119183</v>
          </cell>
          <cell r="Z177">
            <v>12107.39887040018</v>
          </cell>
          <cell r="AA177">
            <v>12354.992337875798</v>
          </cell>
          <cell r="AB177">
            <v>12583.2132494779</v>
          </cell>
          <cell r="AC177">
            <v>12794.542658759596</v>
          </cell>
          <cell r="AD177">
            <v>12995.214236779213</v>
          </cell>
          <cell r="AE177">
            <v>13195.579978007483</v>
          </cell>
          <cell r="AF177">
            <v>13407.658984547345</v>
          </cell>
          <cell r="AG177">
            <v>13638.545808721659</v>
          </cell>
          <cell r="AH177">
            <v>13892.138163007814</v>
          </cell>
          <cell r="AI177">
            <v>14169.099051795982</v>
          </cell>
          <cell r="AJ177">
            <v>14467.127797846255</v>
          </cell>
          <cell r="AK177">
            <v>14781.414983400766</v>
          </cell>
          <cell r="AL177">
            <v>15105.717262723183</v>
          </cell>
          <cell r="AM177">
            <v>15433.966180243169</v>
          </cell>
          <cell r="AN177">
            <v>0.26486505851748138</v>
          </cell>
          <cell r="AO177">
            <v>2544.109170647499</v>
          </cell>
        </row>
        <row r="178">
          <cell r="A178" t="str">
            <v>Uruguay</v>
          </cell>
          <cell r="B178">
            <v>264.41371083649688</v>
          </cell>
          <cell r="C178">
            <v>266.11525149581325</v>
          </cell>
          <cell r="D178">
            <v>268.02992504676467</v>
          </cell>
          <cell r="E178">
            <v>270.62128186602797</v>
          </cell>
          <cell r="F178">
            <v>274.31218307981237</v>
          </cell>
          <cell r="G178">
            <v>279.37228699566674</v>
          </cell>
          <cell r="H178">
            <v>285.85325009034176</v>
          </cell>
          <cell r="I178">
            <v>293.57538597063137</v>
          </cell>
          <cell r="J178">
            <v>302.28979574242618</v>
          </cell>
          <cell r="K178">
            <v>311.8224266519104</v>
          </cell>
          <cell r="L178">
            <v>322.03108798784405</v>
          </cell>
          <cell r="M178">
            <v>332.74384477246798</v>
          </cell>
          <cell r="N178">
            <v>343.66611114814452</v>
          </cell>
          <cell r="O178">
            <v>354.3831428095113</v>
          </cell>
          <cell r="P178">
            <v>364.50520433972446</v>
          </cell>
          <cell r="Q178">
            <v>373.6523988938452</v>
          </cell>
          <cell r="R178">
            <v>381.61219758353741</v>
          </cell>
          <cell r="S178">
            <v>388.19277753152647</v>
          </cell>
          <cell r="T178">
            <v>393.35300388470233</v>
          </cell>
          <cell r="U178">
            <v>397.33685401463964</v>
          </cell>
          <cell r="V178">
            <v>400.800175254066</v>
          </cell>
          <cell r="W178">
            <v>404.64200639556265</v>
          </cell>
          <cell r="X178">
            <v>409.89507447917009</v>
          </cell>
          <cell r="Y178">
            <v>417.54404648097341</v>
          </cell>
          <cell r="Z178">
            <v>428.1910686322658</v>
          </cell>
          <cell r="AA178">
            <v>442.0657666995308</v>
          </cell>
          <cell r="AB178">
            <v>459.09521576292923</v>
          </cell>
          <cell r="AC178">
            <v>479.03601323562663</v>
          </cell>
          <cell r="AD178">
            <v>501.47818437315908</v>
          </cell>
          <cell r="AE178">
            <v>525.93519429870651</v>
          </cell>
          <cell r="AF178">
            <v>551.95779629171716</v>
          </cell>
          <cell r="AG178">
            <v>579.01161168865212</v>
          </cell>
          <cell r="AH178">
            <v>606.67714386305522</v>
          </cell>
          <cell r="AI178">
            <v>634.70042007158406</v>
          </cell>
          <cell r="AJ178">
            <v>662.92478613226547</v>
          </cell>
          <cell r="AK178">
            <v>691.2572636624102</v>
          </cell>
          <cell r="AL178">
            <v>719.6427464180066</v>
          </cell>
          <cell r="AM178">
            <v>748.04736551841881</v>
          </cell>
          <cell r="AN178">
            <v>0.23239168781735514</v>
          </cell>
          <cell r="AO178">
            <v>87.637333056447048</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298.64965678485117</v>
          </cell>
          <cell r="O179">
            <v>302.5221484753186</v>
          </cell>
          <cell r="P179">
            <v>306.70856359793754</v>
          </cell>
          <cell r="Q179">
            <v>311.72059410010627</v>
          </cell>
          <cell r="R179">
            <v>318.05824629324366</v>
          </cell>
          <cell r="S179">
            <v>326.13222054776747</v>
          </cell>
          <cell r="T179">
            <v>336.25200477116289</v>
          </cell>
          <cell r="U179">
            <v>348.70526466543743</v>
          </cell>
          <cell r="V179">
            <v>363.79623588488704</v>
          </cell>
          <cell r="W179">
            <v>381.86649143715323</v>
          </cell>
          <cell r="X179">
            <v>403.27796197102862</v>
          </cell>
          <cell r="Y179">
            <v>428.38588322093432</v>
          </cell>
          <cell r="Z179">
            <v>457.47716130158102</v>
          </cell>
          <cell r="AA179">
            <v>490.68580349547005</v>
          </cell>
          <cell r="AB179">
            <v>528.00769547208688</v>
          </cell>
          <cell r="AC179">
            <v>569.27908486596243</v>
          </cell>
          <cell r="AD179">
            <v>614.15940235690675</v>
          </cell>
          <cell r="AE179">
            <v>662.20335777607022</v>
          </cell>
          <cell r="AF179">
            <v>712.91505693103397</v>
          </cell>
          <cell r="AG179">
            <v>765.7609320516184</v>
          </cell>
          <cell r="AH179">
            <v>820.22229479833345</v>
          </cell>
          <cell r="AI179">
            <v>875.85983751117294</v>
          </cell>
          <cell r="AJ179">
            <v>932.31060958214721</v>
          </cell>
          <cell r="AK179">
            <v>989.26974202815541</v>
          </cell>
          <cell r="AL179">
            <v>1046.4990297702748</v>
          </cell>
          <cell r="AM179">
            <v>1103.8207203093011</v>
          </cell>
          <cell r="AN179">
            <v>0.33214025772792272</v>
          </cell>
          <cell r="AO179">
            <v>148.24355949320807</v>
          </cell>
        </row>
        <row r="180">
          <cell r="A180" t="str">
            <v>Vanuatu</v>
          </cell>
          <cell r="B180">
            <v>24.44846685330932</v>
          </cell>
          <cell r="C180">
            <v>25.146291404417699</v>
          </cell>
          <cell r="D180">
            <v>25.840611286992985</v>
          </cell>
          <cell r="E180">
            <v>26.527988918457904</v>
          </cell>
          <cell r="F180">
            <v>27.203090603365254</v>
          </cell>
          <cell r="G180">
            <v>27.859532757083247</v>
          </cell>
          <cell r="H180">
            <v>28.508430888946432</v>
          </cell>
          <cell r="I180">
            <v>29.174735180718525</v>
          </cell>
          <cell r="J180">
            <v>29.890301505273783</v>
          </cell>
          <cell r="K180">
            <v>30.678778383679273</v>
          </cell>
          <cell r="L180">
            <v>31.543651321949316</v>
          </cell>
          <cell r="M180">
            <v>32.464628042261452</v>
          </cell>
          <cell r="N180">
            <v>33.422089753573715</v>
          </cell>
          <cell r="O180">
            <v>34.397831384421522</v>
          </cell>
          <cell r="P180">
            <v>35.373916965804554</v>
          </cell>
          <cell r="Q180">
            <v>36.325382214878282</v>
          </cell>
          <cell r="R180">
            <v>37.241073679140122</v>
          </cell>
          <cell r="S180">
            <v>38.117824083938721</v>
          </cell>
          <cell r="T180">
            <v>38.959935417831311</v>
          </cell>
          <cell r="U180">
            <v>39.789051428535721</v>
          </cell>
          <cell r="V180">
            <v>40.640426509591478</v>
          </cell>
          <cell r="W180">
            <v>41.555994540252748</v>
          </cell>
          <cell r="X180">
            <v>42.599825134677779</v>
          </cell>
          <cell r="Y180">
            <v>43.834027961622311</v>
          </cell>
          <cell r="Z180">
            <v>45.290114438495294</v>
          </cell>
          <cell r="AA180">
            <v>46.971435703089448</v>
          </cell>
          <cell r="AB180">
            <v>48.857021748812542</v>
          </cell>
          <cell r="AC180">
            <v>50.907248212041452</v>
          </cell>
          <cell r="AD180">
            <v>53.078180511664911</v>
          </cell>
          <cell r="AE180">
            <v>55.332591584451251</v>
          </cell>
          <cell r="AF180">
            <v>57.650082562052134</v>
          </cell>
          <cell r="AG180">
            <v>60.02344866027471</v>
          </cell>
          <cell r="AH180">
            <v>62.448224269305605</v>
          </cell>
          <cell r="AI180">
            <v>64.918179292728709</v>
          </cell>
          <cell r="AJ180">
            <v>67.425261391434844</v>
          </cell>
          <cell r="AK180">
            <v>69.959706433387538</v>
          </cell>
          <cell r="AL180">
            <v>72.510857672635979</v>
          </cell>
          <cell r="AM180">
            <v>75.068761298895467</v>
          </cell>
          <cell r="AN180">
            <v>0.26435772827420467</v>
          </cell>
          <cell r="AO180">
            <v>10.075780102168112</v>
          </cell>
        </row>
        <row r="181">
          <cell r="A181" t="str">
            <v>Venezuela</v>
          </cell>
          <cell r="B181">
            <v>30.351244107663948</v>
          </cell>
          <cell r="C181">
            <v>30.639954554936935</v>
          </cell>
          <cell r="D181">
            <v>30.942182561133283</v>
          </cell>
          <cell r="E181">
            <v>31.277996139626978</v>
          </cell>
          <cell r="F181">
            <v>31.679261478180678</v>
          </cell>
          <cell r="G181">
            <v>32.154624803160758</v>
          </cell>
          <cell r="H181">
            <v>32.700629726151774</v>
          </cell>
          <cell r="I181">
            <v>33.299603610706676</v>
          </cell>
          <cell r="J181">
            <v>33.932887523116911</v>
          </cell>
          <cell r="K181">
            <v>34.590496493566846</v>
          </cell>
          <cell r="L181">
            <v>35.287026677009678</v>
          </cell>
          <cell r="M181">
            <v>36.004429263462939</v>
          </cell>
          <cell r="N181">
            <v>36.705305176174051</v>
          </cell>
          <cell r="O181">
            <v>37.358181045755799</v>
          </cell>
          <cell r="P181">
            <v>37.952680451059237</v>
          </cell>
          <cell r="Q181">
            <v>38.494065160477867</v>
          </cell>
          <cell r="R181">
            <v>38.98814013789459</v>
          </cell>
          <cell r="S181">
            <v>39.450859695587532</v>
          </cell>
          <cell r="T181">
            <v>39.902606744455859</v>
          </cell>
          <cell r="U181">
            <v>40.388685598442862</v>
          </cell>
          <cell r="V181">
            <v>40.976034504047263</v>
          </cell>
          <cell r="W181">
            <v>41.723254851783366</v>
          </cell>
          <cell r="X181">
            <v>42.689317687124998</v>
          </cell>
          <cell r="Y181">
            <v>43.940011507028167</v>
          </cell>
          <cell r="Z181">
            <v>45.500731631577622</v>
          </cell>
          <cell r="AA181">
            <v>47.314003265787832</v>
          </cell>
          <cell r="AB181">
            <v>49.289064298357481</v>
          </cell>
          <cell r="AC181">
            <v>51.327252585327372</v>
          </cell>
          <cell r="AD181">
            <v>53.348185339754728</v>
          </cell>
          <cell r="AE181">
            <v>55.314117248843502</v>
          </cell>
          <cell r="AF181">
            <v>57.239071146400086</v>
          </cell>
          <cell r="AG181">
            <v>59.15043869374243</v>
          </cell>
          <cell r="AH181">
            <v>61.061300840724485</v>
          </cell>
          <cell r="AI181">
            <v>62.974614150262795</v>
          </cell>
          <cell r="AJ181">
            <v>64.891632176866636</v>
          </cell>
          <cell r="AK181">
            <v>66.812232333542653</v>
          </cell>
          <cell r="AL181">
            <v>68.735075711528836</v>
          </cell>
          <cell r="AM181">
            <v>70.658801078727748</v>
          </cell>
          <cell r="AN181">
            <v>0.2040070030572515</v>
          </cell>
          <cell r="AO181">
            <v>8.2234734827029321</v>
          </cell>
        </row>
        <row r="182">
          <cell r="A182" t="str">
            <v>Vietnam</v>
          </cell>
          <cell r="B182">
            <v>72879.390653149181</v>
          </cell>
          <cell r="C182">
            <v>78259.053249638702</v>
          </cell>
          <cell r="D182">
            <v>83655.621939596735</v>
          </cell>
          <cell r="E182">
            <v>89092.342283995386</v>
          </cell>
          <cell r="F182">
            <v>94609.13362441081</v>
          </cell>
          <cell r="G182">
            <v>100268.74187957917</v>
          </cell>
          <cell r="H182">
            <v>106178.30163199249</v>
          </cell>
          <cell r="I182">
            <v>112488.40004534701</v>
          </cell>
          <cell r="J182">
            <v>119369.10126701904</v>
          </cell>
          <cell r="K182">
            <v>126974.40544393142</v>
          </cell>
          <cell r="L182">
            <v>135429.99171033679</v>
          </cell>
          <cell r="M182">
            <v>144848.0651460485</v>
          </cell>
          <cell r="N182">
            <v>155306.21091377645</v>
          </cell>
          <cell r="O182">
            <v>166829.87352477008</v>
          </cell>
          <cell r="P182">
            <v>179409.25538114106</v>
          </cell>
          <cell r="Q182">
            <v>193006.69014975338</v>
          </cell>
          <cell r="R182">
            <v>207575.75894365963</v>
          </cell>
          <cell r="S182">
            <v>223095.64597441486</v>
          </cell>
          <cell r="T182">
            <v>239608.10786413742</v>
          </cell>
          <cell r="U182">
            <v>257236.58477520151</v>
          </cell>
          <cell r="V182">
            <v>276154.39579133998</v>
          </cell>
          <cell r="W182">
            <v>296525.21414853365</v>
          </cell>
          <cell r="X182">
            <v>318487.82912484987</v>
          </cell>
          <cell r="Y182">
            <v>342141.12785687088</v>
          </cell>
          <cell r="Z182">
            <v>367531.59305993019</v>
          </cell>
          <cell r="AA182">
            <v>394646.73047079274</v>
          </cell>
          <cell r="AB182">
            <v>423423.07915562403</v>
          </cell>
          <cell r="AC182">
            <v>453781.01855588169</v>
          </cell>
          <cell r="AD182">
            <v>485660.43001146702</v>
          </cell>
          <cell r="AE182">
            <v>519076.81327672256</v>
          </cell>
          <cell r="AF182">
            <v>554093.65380587603</v>
          </cell>
          <cell r="AG182">
            <v>590749.32641038788</v>
          </cell>
          <cell r="AH182">
            <v>629057.35760365974</v>
          </cell>
          <cell r="AI182">
            <v>668964.51157498953</v>
          </cell>
          <cell r="AJ182">
            <v>710295.3871676384</v>
          </cell>
          <cell r="AK182">
            <v>752739.61427911755</v>
          </cell>
          <cell r="AL182">
            <v>795892.43507526186</v>
          </cell>
          <cell r="AM182">
            <v>839338.65122911509</v>
          </cell>
          <cell r="AN182">
            <v>0.6261800238284615</v>
          </cell>
          <cell r="AO182">
            <v>154752.40690364354</v>
          </cell>
        </row>
        <row r="183">
          <cell r="A183" t="str">
            <v>Republic of Yemen</v>
          </cell>
          <cell r="B183">
            <v>0</v>
          </cell>
          <cell r="C183">
            <v>0</v>
          </cell>
          <cell r="D183">
            <v>0</v>
          </cell>
          <cell r="E183">
            <v>0</v>
          </cell>
          <cell r="F183">
            <v>0</v>
          </cell>
          <cell r="G183">
            <v>0</v>
          </cell>
          <cell r="H183">
            <v>0</v>
          </cell>
          <cell r="I183">
            <v>0</v>
          </cell>
          <cell r="J183">
            <v>0</v>
          </cell>
          <cell r="K183">
            <v>0</v>
          </cell>
          <cell r="L183">
            <v>146.45633955887564</v>
          </cell>
          <cell r="M183">
            <v>157.10960980693667</v>
          </cell>
          <cell r="N183">
            <v>167.77790665940896</v>
          </cell>
          <cell r="O183">
            <v>178.47787062263433</v>
          </cell>
          <cell r="P183">
            <v>189.25015313636058</v>
          </cell>
          <cell r="Q183">
            <v>200.12052693410911</v>
          </cell>
          <cell r="R183">
            <v>211.11113321803759</v>
          </cell>
          <cell r="S183">
            <v>222.23886792096266</v>
          </cell>
          <cell r="T183">
            <v>233.49798564352059</v>
          </cell>
          <cell r="U183">
            <v>244.858072307138</v>
          </cell>
          <cell r="V183">
            <v>256.28346397680627</v>
          </cell>
          <cell r="W183">
            <v>267.70760599444543</v>
          </cell>
          <cell r="X183">
            <v>279.06825906220735</v>
          </cell>
          <cell r="Y183">
            <v>290.29090782229946</v>
          </cell>
          <cell r="Z183">
            <v>301.28001432630708</v>
          </cell>
          <cell r="AA183">
            <v>311.91058154759259</v>
          </cell>
          <cell r="AB183">
            <v>322.03241231625532</v>
          </cell>
          <cell r="AC183">
            <v>331.53086364691865</v>
          </cell>
          <cell r="AD183">
            <v>340.32564843104331</v>
          </cell>
          <cell r="AE183">
            <v>348.38451092362078</v>
          </cell>
          <cell r="AF183">
            <v>355.75795889533219</v>
          </cell>
          <cell r="AG183">
            <v>362.63344500762236</v>
          </cell>
          <cell r="AH183">
            <v>369.54052233298279</v>
          </cell>
          <cell r="AI183">
            <v>376.87340949382894</v>
          </cell>
          <cell r="AJ183">
            <v>384.7917798892463</v>
          </cell>
          <cell r="AK183">
            <v>393.24944282338214</v>
          </cell>
          <cell r="AL183">
            <v>402.07281980149116</v>
          </cell>
          <cell r="AM183">
            <v>411.04988790059423</v>
          </cell>
          <cell r="AN183">
            <v>0.26636325175820458</v>
          </cell>
          <cell r="AO183">
            <v>69.231491455699157</v>
          </cell>
        </row>
        <row r="184">
          <cell r="A184" t="str">
            <v>Zambia</v>
          </cell>
          <cell r="B184">
            <v>9598.2144655622087</v>
          </cell>
          <cell r="C184">
            <v>9653.4005619183117</v>
          </cell>
          <cell r="D184">
            <v>9706.5046836187921</v>
          </cell>
          <cell r="E184">
            <v>9759.037960388845</v>
          </cell>
          <cell r="F184">
            <v>9812.6582451174763</v>
          </cell>
          <cell r="G184">
            <v>9867.5320510898</v>
          </cell>
          <cell r="H184">
            <v>9920.1472791397518</v>
          </cell>
          <cell r="I184">
            <v>9963.9328695903714</v>
          </cell>
          <cell r="J184">
            <v>9990.3564099733012</v>
          </cell>
          <cell r="K184">
            <v>9989.9362291242778</v>
          </cell>
          <cell r="L184">
            <v>9961.1262617793036</v>
          </cell>
          <cell r="M184">
            <v>9906.3753403831415</v>
          </cell>
          <cell r="N184">
            <v>9831.8142347627563</v>
          </cell>
          <cell r="O184">
            <v>9747.1148013412821</v>
          </cell>
          <cell r="P184">
            <v>9668.3411441942244</v>
          </cell>
          <cell r="Q184">
            <v>9618.7156293836779</v>
          </cell>
          <cell r="R184">
            <v>9615.5059715297939</v>
          </cell>
          <cell r="S184">
            <v>9667.9617589588888</v>
          </cell>
          <cell r="T184">
            <v>9783.4704602819766</v>
          </cell>
          <cell r="U184">
            <v>9970.1434265204807</v>
          </cell>
          <cell r="V184">
            <v>10233.850364093005</v>
          </cell>
          <cell r="W184">
            <v>10578.478965152948</v>
          </cell>
          <cell r="X184">
            <v>11006.791338212779</v>
          </cell>
          <cell r="Y184">
            <v>11521.931562133441</v>
          </cell>
          <cell r="Z184">
            <v>12126.664592393745</v>
          </cell>
          <cell r="AA184">
            <v>12823.84914885117</v>
          </cell>
          <cell r="AB184">
            <v>13616.621465439255</v>
          </cell>
          <cell r="AC184">
            <v>14507.915584603028</v>
          </cell>
          <cell r="AD184">
            <v>15500.506134133122</v>
          </cell>
          <cell r="AE184">
            <v>16596.518965974141</v>
          </cell>
          <cell r="AF184">
            <v>17795.711230729354</v>
          </cell>
          <cell r="AG184">
            <v>19094.284599342289</v>
          </cell>
          <cell r="AH184">
            <v>20485.269220449176</v>
          </cell>
          <cell r="AI184">
            <v>21957.013476692831</v>
          </cell>
          <cell r="AJ184">
            <v>23493.621418511568</v>
          </cell>
          <cell r="AK184">
            <v>25076.806771576772</v>
          </cell>
          <cell r="AL184">
            <v>26687.574027374714</v>
          </cell>
          <cell r="AM184">
            <v>28309.104349675898</v>
          </cell>
          <cell r="AN184">
            <v>0.23281637271020428</v>
          </cell>
          <cell r="AO184">
            <v>2629.627562342549</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10.288330594187027</v>
          </cell>
          <cell r="W185">
            <v>9.7089028386440059</v>
          </cell>
          <cell r="X185">
            <v>9.1344917771591145</v>
          </cell>
          <cell r="Y185">
            <v>8.5816550754040417</v>
          </cell>
          <cell r="Z185">
            <v>8.0741354812788853</v>
          </cell>
          <cell r="AA185">
            <v>7.6316791919297007</v>
          </cell>
          <cell r="AB185">
            <v>7.2704210496897499</v>
          </cell>
          <cell r="AC185">
            <v>7.0029391049729988</v>
          </cell>
          <cell r="AD185">
            <v>6.8393271976965186</v>
          </cell>
          <cell r="AE185">
            <v>6.787309776727648</v>
          </cell>
          <cell r="AF185">
            <v>6.8419680189567593</v>
          </cell>
          <cell r="AG185">
            <v>6.9895000035069499</v>
          </cell>
          <cell r="AH185">
            <v>7.2114541293117478</v>
          </cell>
          <cell r="AI185">
            <v>7.4891937952696104</v>
          </cell>
          <cell r="AJ185">
            <v>7.8049278589858773</v>
          </cell>
          <cell r="AK185">
            <v>8.1435232401131934</v>
          </cell>
          <cell r="AL185">
            <v>8.4933775797143447</v>
          </cell>
          <cell r="AM185">
            <v>8.8468632864509864</v>
          </cell>
          <cell r="AN185">
            <v>1.334497762760759</v>
          </cell>
          <cell r="AO185">
            <v>1.2273246806622948</v>
          </cell>
        </row>
      </sheetData>
      <sheetData sheetId="17">
        <row r="2">
          <cell r="A2" t="str">
            <v>Afghanistan</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0.11750680247022703</v>
          </cell>
          <cell r="Y2">
            <v>7.105620804381553E-2</v>
          </cell>
          <cell r="Z2">
            <v>-3.1216146530014307E-2</v>
          </cell>
          <cell r="AA2">
            <v>-2.7436008670054381E-2</v>
          </cell>
          <cell r="AB2">
            <v>-6.7076202572661739E-2</v>
          </cell>
          <cell r="AC2">
            <v>-3.1029786246518004E-2</v>
          </cell>
          <cell r="AD2">
            <v>-7.9315793768097526E-2</v>
          </cell>
          <cell r="AE2">
            <v>2.5910111731676237E-2</v>
          </cell>
          <cell r="AF2">
            <v>2.8872869108114766E-2</v>
          </cell>
          <cell r="AG2">
            <v>1.0741162873272373E-2</v>
          </cell>
          <cell r="AH2">
            <v>1.0700824918289791E-2</v>
          </cell>
          <cell r="AI2">
            <v>1.4296125146809372E-3</v>
          </cell>
          <cell r="AJ2">
            <v>-7.605283803670205E-3</v>
          </cell>
          <cell r="AK2">
            <v>-5.2981304863722982E-3</v>
          </cell>
          <cell r="AL2">
            <v>1.9608555856985158E-3</v>
          </cell>
          <cell r="AM2">
            <v>1.2903394114249666E-2</v>
          </cell>
          <cell r="AN2">
            <v>34.08374112501351</v>
          </cell>
          <cell r="AO2">
            <v>34.08374112501351</v>
          </cell>
          <cell r="AP2">
            <v>6.1395780596161652E-2</v>
          </cell>
        </row>
        <row r="3">
          <cell r="A3" t="str">
            <v>Albania</v>
          </cell>
          <cell r="B3">
            <v>-7.2471322339214495E-2</v>
          </cell>
          <cell r="C3">
            <v>-2.5394541649104211E-2</v>
          </cell>
          <cell r="D3">
            <v>-2.3060630749107461E-3</v>
          </cell>
          <cell r="E3">
            <v>5.1751416630310357E-3</v>
          </cell>
          <cell r="F3">
            <v>2.4462180707349391E-2</v>
          </cell>
          <cell r="G3">
            <v>1.1940132209328498E-2</v>
          </cell>
          <cell r="H3">
            <v>7.6277731645293542E-2</v>
          </cell>
          <cell r="I3">
            <v>8.0733765711718697E-2</v>
          </cell>
          <cell r="J3">
            <v>8.4067594275698779E-2</v>
          </cell>
          <cell r="K3">
            <v>0.21607501126957232</v>
          </cell>
          <cell r="L3">
            <v>0.12103837348539863</v>
          </cell>
          <cell r="M3">
            <v>-0.17449946579026976</v>
          </cell>
          <cell r="N3">
            <v>-0.22214568192221196</v>
          </cell>
          <cell r="O3">
            <v>-0.14412786579724357</v>
          </cell>
          <cell r="P3">
            <v>-7.2206799238696523E-2</v>
          </cell>
          <cell r="Q3">
            <v>-1.162031379791015E-2</v>
          </cell>
          <cell r="R3">
            <v>4.2828963305547675E-2</v>
          </cell>
          <cell r="S3">
            <v>-0.10311388983939698</v>
          </cell>
          <cell r="T3">
            <v>-3.9868680146514276E-2</v>
          </cell>
          <cell r="U3">
            <v>-1.6997488764917566E-3</v>
          </cell>
          <cell r="V3">
            <v>8.2401907230887569E-3</v>
          </cell>
          <cell r="W3">
            <v>2.3112601897118171E-2</v>
          </cell>
          <cell r="X3">
            <v>2.9289663351446281E-3</v>
          </cell>
          <cell r="Y3">
            <v>-8.5359831704440224E-4</v>
          </cell>
          <cell r="Z3">
            <v>-2.9753604507488473E-3</v>
          </cell>
          <cell r="AA3">
            <v>-1.7538284593271245E-3</v>
          </cell>
          <cell r="AB3">
            <v>-2.5346960561613014E-4</v>
          </cell>
          <cell r="AC3">
            <v>9.5291879275614232E-3</v>
          </cell>
          <cell r="AD3">
            <v>3.9444656387475074E-2</v>
          </cell>
          <cell r="AE3">
            <v>3.2694636930782547E-2</v>
          </cell>
          <cell r="AF3">
            <v>3.208447913260553E-2</v>
          </cell>
          <cell r="AG3">
            <v>2.0283756293150674E-2</v>
          </cell>
          <cell r="AH3">
            <v>-3.2184890499105745E-3</v>
          </cell>
          <cell r="AI3">
            <v>-1.235639112804645E-2</v>
          </cell>
          <cell r="AJ3">
            <v>-1.2172498724484605E-2</v>
          </cell>
          <cell r="AK3">
            <v>-1.0923479940501475E-2</v>
          </cell>
          <cell r="AL3">
            <v>-8.9249396981941984E-3</v>
          </cell>
          <cell r="AM3">
            <v>-6.3587392091113632E-3</v>
          </cell>
          <cell r="AN3">
            <v>59.652507453243679</v>
          </cell>
          <cell r="AO3">
            <v>-59.652507453243679</v>
          </cell>
          <cell r="AP3">
            <v>8.2718005855364651E-2</v>
          </cell>
        </row>
        <row r="4">
          <cell r="A4" t="str">
            <v>Algeria</v>
          </cell>
          <cell r="B4">
            <v>-4.1335538146038797E-2</v>
          </cell>
          <cell r="C4">
            <v>-4.5388322662518014E-2</v>
          </cell>
          <cell r="D4">
            <v>-1.6579747240578743E-2</v>
          </cell>
          <cell r="E4">
            <v>5.7741965802296756E-3</v>
          </cell>
          <cell r="F4">
            <v>3.364472239770204E-2</v>
          </cell>
          <cell r="G4">
            <v>6.6127081386164785E-2</v>
          </cell>
          <cell r="H4">
            <v>4.3290298607078961E-2</v>
          </cell>
          <cell r="I4">
            <v>1.9444842735381565E-2</v>
          </cell>
          <cell r="J4">
            <v>-1.3088338461113926E-2</v>
          </cell>
          <cell r="K4">
            <v>2.2723313161290004E-2</v>
          </cell>
          <cell r="L4">
            <v>2.5337043682293014E-2</v>
          </cell>
          <cell r="M4">
            <v>3.5716907653682191E-3</v>
          </cell>
          <cell r="N4">
            <v>9.5404998826571375E-3</v>
          </cell>
          <cell r="O4">
            <v>-2.3043226065588819E-2</v>
          </cell>
          <cell r="P4">
            <v>-4.5553648211015457E-2</v>
          </cell>
          <cell r="Q4">
            <v>-2.6288941572837794E-2</v>
          </cell>
          <cell r="R4">
            <v>-1.0823234883121102E-2</v>
          </cell>
          <cell r="S4">
            <v>-2.487336052361392E-2</v>
          </cell>
          <cell r="T4">
            <v>-4.174638230121667E-3</v>
          </cell>
          <cell r="U4">
            <v>-4.4580118996616382E-3</v>
          </cell>
          <cell r="V4">
            <v>-1.7364586879332664E-2</v>
          </cell>
          <cell r="W4">
            <v>-2.6855796704485679E-2</v>
          </cell>
          <cell r="X4">
            <v>-1.8856029335374558E-2</v>
          </cell>
          <cell r="Y4">
            <v>9.4077236077661323E-3</v>
          </cell>
          <cell r="Z4">
            <v>2.2276724950250015E-2</v>
          </cell>
          <cell r="AA4">
            <v>3.5327291398442422E-2</v>
          </cell>
          <cell r="AB4">
            <v>1.897484796153694E-2</v>
          </cell>
          <cell r="AC4">
            <v>1.4047963158408809E-2</v>
          </cell>
          <cell r="AD4">
            <v>4.393602257436768E-3</v>
          </cell>
          <cell r="AE4">
            <v>-3.9746320340728605E-3</v>
          </cell>
          <cell r="AF4">
            <v>-3.5907093736154759E-3</v>
          </cell>
          <cell r="AG4">
            <v>-1.0813966432864924E-2</v>
          </cell>
          <cell r="AH4">
            <v>-1.2169409567536926E-2</v>
          </cell>
          <cell r="AI4">
            <v>-1.0057167538601882E-2</v>
          </cell>
          <cell r="AJ4">
            <v>-8.212193203694481E-3</v>
          </cell>
          <cell r="AK4">
            <v>-4.8537047325036995E-3</v>
          </cell>
          <cell r="AL4">
            <v>6.1737255584963418E-3</v>
          </cell>
          <cell r="AM4">
            <v>1.8961388637494782E-2</v>
          </cell>
          <cell r="AN4">
            <v>263.51912406191741</v>
          </cell>
          <cell r="AO4">
            <v>-263.51912406191741</v>
          </cell>
          <cell r="AP4">
            <v>2.619451016012167E-2</v>
          </cell>
        </row>
        <row r="5">
          <cell r="A5" t="str">
            <v>Angola</v>
          </cell>
          <cell r="B5">
            <v>2.0847203147312952E-2</v>
          </cell>
          <cell r="C5">
            <v>-4.4598658813446129E-2</v>
          </cell>
          <cell r="D5">
            <v>-6.4467675527993443E-2</v>
          </cell>
          <cell r="E5">
            <v>-4.4999551643664128E-2</v>
          </cell>
          <cell r="F5">
            <v>-7.0016322137731674E-3</v>
          </cell>
          <cell r="G5">
            <v>1.0678168345701461E-2</v>
          </cell>
          <cell r="H5">
            <v>2.6494960466442171E-2</v>
          </cell>
          <cell r="I5">
            <v>5.9574903469606623E-2</v>
          </cell>
          <cell r="J5">
            <v>0.12146204574713168</v>
          </cell>
          <cell r="K5">
            <v>0.12547865174089576</v>
          </cell>
          <cell r="L5">
            <v>9.5610156605168917E-2</v>
          </cell>
          <cell r="M5">
            <v>0.11895849614269051</v>
          </cell>
          <cell r="N5">
            <v>6.544860154569733E-2</v>
          </cell>
          <cell r="O5">
            <v>-0.18466519682862031</v>
          </cell>
          <cell r="P5">
            <v>-0.1761956624210356</v>
          </cell>
          <cell r="Q5">
            <v>-6.7370426521794743E-2</v>
          </cell>
          <cell r="R5">
            <v>8.6951717704212353E-2</v>
          </cell>
          <cell r="S5">
            <v>9.928333831655331E-2</v>
          </cell>
          <cell r="T5">
            <v>4.0296712674478805E-2</v>
          </cell>
          <cell r="U5">
            <v>3.2252699897471391E-3</v>
          </cell>
          <cell r="V5">
            <v>-4.6888529871315573E-2</v>
          </cell>
          <cell r="W5">
            <v>-0.10396588166748139</v>
          </cell>
          <cell r="X5">
            <v>-7.3772294202541139E-2</v>
          </cell>
          <cell r="Y5">
            <v>-0.14236531216581175</v>
          </cell>
          <cell r="Z5">
            <v>-0.14862908304632014</v>
          </cell>
          <cell r="AA5">
            <v>-8.347167330285743E-2</v>
          </cell>
          <cell r="AB5">
            <v>-9.1228879663838476E-3</v>
          </cell>
          <cell r="AC5">
            <v>9.4465313759297634E-2</v>
          </cell>
          <cell r="AD5">
            <v>0.13135447178420728</v>
          </cell>
          <cell r="AE5">
            <v>6.1059829100896593E-2</v>
          </cell>
          <cell r="AF5">
            <v>1.211259829778401E-2</v>
          </cell>
          <cell r="AG5">
            <v>-2.8889630470192575E-2</v>
          </cell>
          <cell r="AH5">
            <v>-7.1713864960323767E-3</v>
          </cell>
          <cell r="AI5">
            <v>-7.7938226413786791E-3</v>
          </cell>
          <cell r="AJ5">
            <v>-5.5740938647321665E-3</v>
          </cell>
          <cell r="AK5">
            <v>-4.1297850472111878E-4</v>
          </cell>
          <cell r="AL5">
            <v>2.4829073108366766E-3</v>
          </cell>
          <cell r="AM5">
            <v>9.2245737110772247E-3</v>
          </cell>
          <cell r="AN5">
            <v>55.027675549939978</v>
          </cell>
          <cell r="AO5">
            <v>-55.027675549939978</v>
          </cell>
          <cell r="AP5">
            <v>9.1314399936888155E-2</v>
          </cell>
        </row>
        <row r="6">
          <cell r="A6" t="str">
            <v>Antigua and Barbuda</v>
          </cell>
          <cell r="B6">
            <v>7.0553344271744908E-2</v>
          </cell>
          <cell r="C6">
            <v>2.6579243883814715E-2</v>
          </cell>
          <cell r="D6">
            <v>-5.4263030591192786E-2</v>
          </cell>
          <cell r="E6">
            <v>-6.6387041284884929E-2</v>
          </cell>
          <cell r="F6">
            <v>-4.0430251510617063E-2</v>
          </cell>
          <cell r="G6">
            <v>-2.7848762650636065E-2</v>
          </cell>
          <cell r="H6">
            <v>-2.4626519006383371E-3</v>
          </cell>
          <cell r="I6">
            <v>2.7983322529688943E-2</v>
          </cell>
          <cell r="J6">
            <v>3.1169074383773525E-2</v>
          </cell>
          <cell r="K6">
            <v>5.0706011479832863E-2</v>
          </cell>
          <cell r="L6">
            <v>2.9680957274308192E-2</v>
          </cell>
          <cell r="M6">
            <v>1.6844654867946198E-2</v>
          </cell>
          <cell r="N6">
            <v>-1.2192748879074074E-2</v>
          </cell>
          <cell r="O6">
            <v>2.3570063077900955E-3</v>
          </cell>
          <cell r="P6">
            <v>2.8746248000669713E-2</v>
          </cell>
          <cell r="Q6">
            <v>-5.4648631393065195E-2</v>
          </cell>
          <cell r="R6">
            <v>-2.9843163805069385E-2</v>
          </cell>
          <cell r="S6">
            <v>-1.0248810100528027E-2</v>
          </cell>
          <cell r="T6">
            <v>3.5591230175626666E-3</v>
          </cell>
          <cell r="U6">
            <v>1.7930650046037062E-2</v>
          </cell>
          <cell r="V6">
            <v>1.6933836333136675E-2</v>
          </cell>
          <cell r="W6">
            <v>-6.019448629246419E-2</v>
          </cell>
          <cell r="X6">
            <v>-6.8083972113520977E-2</v>
          </cell>
          <cell r="Y6">
            <v>-4.6831223630955959E-2</v>
          </cell>
          <cell r="Z6">
            <v>-4.7173687484246683E-2</v>
          </cell>
          <cell r="AA6">
            <v>-4.7597683130147046E-3</v>
          </cell>
          <cell r="AB6">
            <v>9.4678411929324108E-2</v>
          </cell>
          <cell r="AC6">
            <v>0.15130058209895844</v>
          </cell>
          <cell r="AD6">
            <v>0.15341119730082514</v>
          </cell>
          <cell r="AE6">
            <v>2.652285645831072E-2</v>
          </cell>
          <cell r="AF6">
            <v>-6.8275263491977836E-2</v>
          </cell>
          <cell r="AG6">
            <v>-7.5932769420946775E-2</v>
          </cell>
          <cell r="AH6">
            <v>-7.0143050045277364E-2</v>
          </cell>
          <cell r="AI6">
            <v>-5.1956706311915651E-2</v>
          </cell>
          <cell r="AJ6">
            <v>-2.9270192542982899E-2</v>
          </cell>
          <cell r="AK6">
            <v>-5.4903617673434787E-3</v>
          </cell>
          <cell r="AL6">
            <v>1.8676991891306161E-2</v>
          </cell>
          <cell r="AM6">
            <v>4.3413014267168662E-2</v>
          </cell>
          <cell r="AN6">
            <v>23.522718576967474</v>
          </cell>
          <cell r="AO6">
            <v>23.522718576967474</v>
          </cell>
          <cell r="AP6">
            <v>5.8351232922705665E-2</v>
          </cell>
        </row>
        <row r="7">
          <cell r="A7" t="str">
            <v>Argentina</v>
          </cell>
          <cell r="B7">
            <v>6.3264582236180686E-2</v>
          </cell>
          <cell r="C7">
            <v>4.3307811814616336E-3</v>
          </cell>
          <cell r="D7">
            <v>-2.5833400621030622E-2</v>
          </cell>
          <cell r="E7">
            <v>1.072930790196105E-2</v>
          </cell>
          <cell r="F7">
            <v>2.9354788108278244E-2</v>
          </cell>
          <cell r="G7">
            <v>-4.582624540393513E-2</v>
          </cell>
          <cell r="H7">
            <v>1.5396046174366509E-2</v>
          </cell>
          <cell r="I7">
            <v>3.0551352281213234E-2</v>
          </cell>
          <cell r="J7">
            <v>-3.5367142909147756E-3</v>
          </cell>
          <cell r="K7">
            <v>-9.0102773906321085E-2</v>
          </cell>
          <cell r="L7">
            <v>-0.12276044524975223</v>
          </cell>
          <cell r="M7">
            <v>-5.6920291387121312E-2</v>
          </cell>
          <cell r="N7">
            <v>9.3000216247965204E-3</v>
          </cell>
          <cell r="O7">
            <v>3.9838497329092608E-2</v>
          </cell>
          <cell r="P7">
            <v>6.8274264127633488E-2</v>
          </cell>
          <cell r="Q7">
            <v>9.7284656007631531E-3</v>
          </cell>
          <cell r="R7">
            <v>3.9375313471360154E-2</v>
          </cell>
          <cell r="S7">
            <v>9.9296886596008743E-2</v>
          </cell>
          <cell r="T7">
            <v>0.11998697714101862</v>
          </cell>
          <cell r="U7">
            <v>6.3434390533538401E-2</v>
          </cell>
          <cell r="V7">
            <v>3.6495465475578026E-2</v>
          </cell>
          <cell r="W7">
            <v>-2.948957831443496E-2</v>
          </cell>
          <cell r="X7">
            <v>-0.15770579129980769</v>
          </cell>
          <cell r="Y7">
            <v>-0.1130159763383725</v>
          </cell>
          <cell r="Z7">
            <v>-7.3670707159137039E-2</v>
          </cell>
          <cell r="AA7">
            <v>-3.6734313159870184E-2</v>
          </cell>
          <cell r="AB7">
            <v>-9.7762146680624943E-3</v>
          </cell>
          <cell r="AC7">
            <v>1.6637854866760639E-2</v>
          </cell>
          <cell r="AD7">
            <v>2.4255649748274669E-2</v>
          </cell>
          <cell r="AE7">
            <v>-2.5174057616650137E-2</v>
          </cell>
          <cell r="AF7">
            <v>5.0476193677371573E-3</v>
          </cell>
          <cell r="AG7">
            <v>3.5162139660747931E-2</v>
          </cell>
          <cell r="AH7">
            <v>2.3001325475081432E-2</v>
          </cell>
          <cell r="AI7">
            <v>1.1168020547654794E-2</v>
          </cell>
          <cell r="AJ7">
            <v>4.136590343306901E-3</v>
          </cell>
          <cell r="AK7">
            <v>3.4895262819289685E-5</v>
          </cell>
          <cell r="AL7">
            <v>-7.3488176173246145E-4</v>
          </cell>
          <cell r="AM7">
            <v>7.9313890129898822E-4</v>
          </cell>
          <cell r="AN7">
            <v>28.520852647713141</v>
          </cell>
          <cell r="AO7">
            <v>-28.520852647713141</v>
          </cell>
          <cell r="AP7">
            <v>6.2466109423561518E-2</v>
          </cell>
        </row>
        <row r="8">
          <cell r="A8" t="str">
            <v>Armenia</v>
          </cell>
          <cell r="B8">
            <v>0</v>
          </cell>
          <cell r="C8">
            <v>0</v>
          </cell>
          <cell r="D8">
            <v>0</v>
          </cell>
          <cell r="E8">
            <v>0</v>
          </cell>
          <cell r="F8">
            <v>0</v>
          </cell>
          <cell r="G8">
            <v>0</v>
          </cell>
          <cell r="H8">
            <v>0</v>
          </cell>
          <cell r="I8">
            <v>0</v>
          </cell>
          <cell r="J8">
            <v>0</v>
          </cell>
          <cell r="K8">
            <v>0</v>
          </cell>
          <cell r="L8">
            <v>0</v>
          </cell>
          <cell r="M8">
            <v>0</v>
          </cell>
          <cell r="N8">
            <v>0.2659152334841316</v>
          </cell>
          <cell r="O8">
            <v>1.8282533545188398E-2</v>
          </cell>
          <cell r="P8">
            <v>6.2813364099569436E-3</v>
          </cell>
          <cell r="Q8">
            <v>1.8609709228803124E-2</v>
          </cell>
          <cell r="R8">
            <v>1.2241344973161336E-3</v>
          </cell>
          <cell r="S8">
            <v>-3.6442522175374581E-2</v>
          </cell>
          <cell r="T8">
            <v>-5.1612781458042691E-2</v>
          </cell>
          <cell r="U8">
            <v>-9.8503764688870663E-2</v>
          </cell>
          <cell r="V8">
            <v>-0.12488146682386557</v>
          </cell>
          <cell r="W8">
            <v>-0.12424448443485291</v>
          </cell>
          <cell r="X8">
            <v>-8.1660115658799576E-2</v>
          </cell>
          <cell r="Y8">
            <v>-4.1550048138440127E-2</v>
          </cell>
          <cell r="Z8">
            <v>-2.6757326314531003E-2</v>
          </cell>
          <cell r="AA8">
            <v>2.7561679744204055E-2</v>
          </cell>
          <cell r="AB8">
            <v>8.5137462648232187E-2</v>
          </cell>
          <cell r="AC8">
            <v>0.16222236284506106</v>
          </cell>
          <cell r="AD8">
            <v>0.18127720140918549</v>
          </cell>
          <cell r="AE8">
            <v>-2.8530812672105832E-2</v>
          </cell>
          <cell r="AF8">
            <v>-4.4917731937782271E-2</v>
          </cell>
          <cell r="AG8">
            <v>-3.675625218324003E-2</v>
          </cell>
          <cell r="AH8">
            <v>-3.2187316150225923E-2</v>
          </cell>
          <cell r="AI8">
            <v>-2.473696421699426E-2</v>
          </cell>
          <cell r="AJ8">
            <v>-1.6542812171448689E-2</v>
          </cell>
          <cell r="AK8">
            <v>-7.7093002358168501E-3</v>
          </cell>
          <cell r="AL8">
            <v>1.8250238673025786E-3</v>
          </cell>
          <cell r="AM8">
            <v>1.2192173529310332E-2</v>
          </cell>
          <cell r="AN8">
            <v>28.778795716243042</v>
          </cell>
          <cell r="AO8">
            <v>28.778795716243042</v>
          </cell>
          <cell r="AP8">
            <v>0.10166735140822179</v>
          </cell>
        </row>
        <row r="9">
          <cell r="A9" t="str">
            <v>Australia</v>
          </cell>
          <cell r="B9">
            <v>1.9926664694175124E-2</v>
          </cell>
          <cell r="C9">
            <v>2.7268340187716154E-2</v>
          </cell>
          <cell r="D9">
            <v>-5.8198140571263535E-3</v>
          </cell>
          <cell r="E9">
            <v>-4.2413140854473314E-2</v>
          </cell>
          <cell r="F9">
            <v>-1.3267280880939026E-2</v>
          </cell>
          <cell r="G9">
            <v>1.0209042954222338E-2</v>
          </cell>
          <cell r="H9">
            <v>-7.3673775648855594E-4</v>
          </cell>
          <cell r="I9">
            <v>1.0929023362307749E-2</v>
          </cell>
          <cell r="J9">
            <v>1.958632947550859E-2</v>
          </cell>
          <cell r="K9">
            <v>3.2903369701583245E-2</v>
          </cell>
          <cell r="L9">
            <v>1.8465581928228503E-2</v>
          </cell>
          <cell r="M9">
            <v>-2.3205922327292419E-2</v>
          </cell>
          <cell r="N9">
            <v>-2.7763262672033974E-2</v>
          </cell>
          <cell r="O9">
            <v>-2.1788152738280483E-2</v>
          </cell>
          <cell r="P9">
            <v>-9.0804377324873488E-3</v>
          </cell>
          <cell r="Q9">
            <v>-1.2663704900419079E-2</v>
          </cell>
          <cell r="R9">
            <v>-7.7792324104424861E-3</v>
          </cell>
          <cell r="S9">
            <v>-4.758390115361077E-3</v>
          </cell>
          <cell r="T9">
            <v>7.9204323716397032E-3</v>
          </cell>
          <cell r="U9">
            <v>1.1395377499317372E-2</v>
          </cell>
          <cell r="V9">
            <v>6.5105998412427072E-3</v>
          </cell>
          <cell r="W9">
            <v>-2.8036633821912358E-3</v>
          </cell>
          <cell r="X9">
            <v>1.4575798073882648E-3</v>
          </cell>
          <cell r="Y9">
            <v>-1.1520543070245985E-3</v>
          </cell>
          <cell r="Z9">
            <v>6.2307081786839736E-3</v>
          </cell>
          <cell r="AA9">
            <v>5.1235357662599255E-3</v>
          </cell>
          <cell r="AB9">
            <v>6.9092392279852853E-4</v>
          </cell>
          <cell r="AC9">
            <v>1.6439944298400663E-2</v>
          </cell>
          <cell r="AD9">
            <v>1.1705142938568844E-2</v>
          </cell>
          <cell r="AE9">
            <v>-3.572045142746302E-3</v>
          </cell>
          <cell r="AF9">
            <v>-7.0894987332831404E-3</v>
          </cell>
          <cell r="AG9">
            <v>-1.5549087793433294E-2</v>
          </cell>
          <cell r="AH9">
            <v>-1.4572176890874982E-2</v>
          </cell>
          <cell r="AI9">
            <v>-9.2832786724415719E-3</v>
          </cell>
          <cell r="AJ9">
            <v>-4.0477352951856583E-3</v>
          </cell>
          <cell r="AK9">
            <v>1.5355612609576135E-3</v>
          </cell>
          <cell r="AL9">
            <v>7.4671779014603588E-3</v>
          </cell>
          <cell r="AM9">
            <v>1.400869436281087E-2</v>
          </cell>
          <cell r="AN9">
            <v>71.586233107809718</v>
          </cell>
          <cell r="AO9">
            <v>71.586233107809718</v>
          </cell>
          <cell r="AP9">
            <v>1.6375733639783792E-2</v>
          </cell>
        </row>
        <row r="10">
          <cell r="A10" t="str">
            <v>Austria</v>
          </cell>
          <cell r="B10">
            <v>2.1191358058220477E-2</v>
          </cell>
          <cell r="C10">
            <v>4.6104235815281746E-4</v>
          </cell>
          <cell r="D10">
            <v>1.6228875646292371E-5</v>
          </cell>
          <cell r="E10">
            <v>8.3224115224701592E-3</v>
          </cell>
          <cell r="F10">
            <v>-7.9767228633602586E-3</v>
          </cell>
          <cell r="G10">
            <v>-5.9013694391208855E-3</v>
          </cell>
          <cell r="H10">
            <v>-3.5168975480457548E-3</v>
          </cell>
          <cell r="I10">
            <v>-8.292070631483359E-3</v>
          </cell>
          <cell r="J10">
            <v>-2.078263405470122E-2</v>
          </cell>
          <cell r="K10">
            <v>-7.2098421945072577E-3</v>
          </cell>
          <cell r="L10">
            <v>1.0233386249686812E-2</v>
          </cell>
          <cell r="M10">
            <v>1.9570532573983893E-2</v>
          </cell>
          <cell r="N10">
            <v>1.4529756597663196E-2</v>
          </cell>
          <cell r="O10">
            <v>-5.5344039317633785E-3</v>
          </cell>
          <cell r="P10">
            <v>-7.5578884401083122E-3</v>
          </cell>
          <cell r="Q10">
            <v>-1.2230444796715765E-2</v>
          </cell>
          <cell r="R10">
            <v>-1.2436278047099878E-2</v>
          </cell>
          <cell r="S10">
            <v>-1.4386536427911704E-2</v>
          </cell>
          <cell r="T10">
            <v>-2.1460861066107686E-3</v>
          </cell>
          <cell r="U10">
            <v>8.173087620642519E-3</v>
          </cell>
          <cell r="V10">
            <v>2.0510744691929365E-2</v>
          </cell>
          <cell r="W10">
            <v>5.8561043134281706E-3</v>
          </cell>
          <cell r="X10">
            <v>4.8181788422858266E-4</v>
          </cell>
          <cell r="Y10">
            <v>-1.2186019600852051E-2</v>
          </cell>
          <cell r="Z10">
            <v>-7.3022823173032551E-3</v>
          </cell>
          <cell r="AA10">
            <v>-3.4410477608923084E-3</v>
          </cell>
          <cell r="AB10">
            <v>1.3770911779641418E-2</v>
          </cell>
          <cell r="AC10">
            <v>3.2752069996922033E-2</v>
          </cell>
          <cell r="AD10">
            <v>2.9768019522433884E-2</v>
          </cell>
          <cell r="AE10">
            <v>-2.516878494909771E-2</v>
          </cell>
          <cell r="AF10">
            <v>-1.8217006141840374E-2</v>
          </cell>
          <cell r="AG10">
            <v>-3.6434792120261334E-3</v>
          </cell>
          <cell r="AH10">
            <v>-1.0330982265544002E-2</v>
          </cell>
          <cell r="AI10">
            <v>-8.5385667534336185E-3</v>
          </cell>
          <cell r="AJ10">
            <v>-3.2079805791077306E-3</v>
          </cell>
          <cell r="AK10">
            <v>1.432742242859282E-3</v>
          </cell>
          <cell r="AL10">
            <v>5.5474969044579277E-3</v>
          </cell>
          <cell r="AM10">
            <v>7.0417952734862241E-3</v>
          </cell>
          <cell r="AN10">
            <v>59.398175390593515</v>
          </cell>
          <cell r="AO10">
            <v>59.398175390593515</v>
          </cell>
          <cell r="AP10">
            <v>1.4306937026455366E-2</v>
          </cell>
        </row>
        <row r="11">
          <cell r="A11" t="str">
            <v>Azerbaijan</v>
          </cell>
          <cell r="B11">
            <v>0</v>
          </cell>
          <cell r="C11">
            <v>0</v>
          </cell>
          <cell r="D11">
            <v>0</v>
          </cell>
          <cell r="E11">
            <v>0</v>
          </cell>
          <cell r="F11">
            <v>0</v>
          </cell>
          <cell r="G11">
            <v>0</v>
          </cell>
          <cell r="H11">
            <v>0</v>
          </cell>
          <cell r="I11">
            <v>0</v>
          </cell>
          <cell r="J11">
            <v>0</v>
          </cell>
          <cell r="K11">
            <v>0</v>
          </cell>
          <cell r="L11">
            <v>0</v>
          </cell>
          <cell r="M11">
            <v>0</v>
          </cell>
          <cell r="N11">
            <v>0.48693361510948091</v>
          </cell>
          <cell r="O11">
            <v>0.18191391061517473</v>
          </cell>
          <cell r="P11">
            <v>-2.2844403689392043E-2</v>
          </cell>
          <cell r="Q11">
            <v>-0.13540335805793402</v>
          </cell>
          <cell r="R11">
            <v>-0.11518678382569676</v>
          </cell>
          <cell r="S11">
            <v>-6.1922417909716136E-2</v>
          </cell>
          <cell r="T11">
            <v>-5.7235446327628475E-2</v>
          </cell>
          <cell r="U11">
            <v>-2.9876574222922316E-2</v>
          </cell>
          <cell r="V11">
            <v>-6.9144992384861034E-2</v>
          </cell>
          <cell r="W11">
            <v>-0.12051065884408808</v>
          </cell>
          <cell r="X11">
            <v>-0.1662450237629037</v>
          </cell>
          <cell r="Y11">
            <v>-0.19765578500418615</v>
          </cell>
          <cell r="Z11">
            <v>-0.2306440344772798</v>
          </cell>
          <cell r="AA11">
            <v>-0.15013776939862936</v>
          </cell>
          <cell r="AB11">
            <v>7.6191231053202441E-3</v>
          </cell>
          <cell r="AC11">
            <v>0.12419043119633326</v>
          </cell>
          <cell r="AD11">
            <v>0.12784964968750281</v>
          </cell>
          <cell r="AE11">
            <v>0.13225588467121857</v>
          </cell>
          <cell r="AF11">
            <v>0.10608874255906442</v>
          </cell>
          <cell r="AG11">
            <v>4.2170340877191667E-2</v>
          </cell>
          <cell r="AH11">
            <v>2.0618589303815049E-2</v>
          </cell>
          <cell r="AI11">
            <v>-5.3412597348994435E-3</v>
          </cell>
          <cell r="AJ11">
            <v>-1.7008255348501724E-2</v>
          </cell>
          <cell r="AK11">
            <v>-2.4587073854850216E-2</v>
          </cell>
          <cell r="AL11">
            <v>-2.9174770650302908E-2</v>
          </cell>
          <cell r="AM11">
            <v>-3.1655633236671928E-2</v>
          </cell>
          <cell r="AN11">
            <v>22.673545793405655</v>
          </cell>
          <cell r="AO11">
            <v>-22.673545793405655</v>
          </cell>
          <cell r="AP11">
            <v>0.16754112187160564</v>
          </cell>
        </row>
        <row r="12">
          <cell r="A12" t="str">
            <v>The Bahamas</v>
          </cell>
          <cell r="B12">
            <v>5.3335248433631025E-3</v>
          </cell>
          <cell r="C12">
            <v>-5.404906209798898E-2</v>
          </cell>
          <cell r="D12">
            <v>-2.4706488686452324E-2</v>
          </cell>
          <cell r="E12">
            <v>1.1451597004196862E-2</v>
          </cell>
          <cell r="F12">
            <v>7.8836728345342885E-3</v>
          </cell>
          <cell r="G12">
            <v>2.3239955492003202E-2</v>
          </cell>
          <cell r="H12">
            <v>2.6795580892059273E-2</v>
          </cell>
          <cell r="I12">
            <v>4.3997047294157543E-2</v>
          </cell>
          <cell r="J12">
            <v>4.9539346465176506E-2</v>
          </cell>
          <cell r="K12">
            <v>5.7677472193659887E-2</v>
          </cell>
          <cell r="L12">
            <v>5.3829542329603186E-2</v>
          </cell>
          <cell r="M12">
            <v>-1.4207896400611446E-2</v>
          </cell>
          <cell r="N12">
            <v>-6.3796448171401135E-2</v>
          </cell>
          <cell r="O12">
            <v>-8.0736458328090968E-2</v>
          </cell>
          <cell r="P12">
            <v>-8.0367526877521966E-2</v>
          </cell>
          <cell r="Q12">
            <v>-8.0807108478106029E-2</v>
          </cell>
          <cell r="R12">
            <v>-7.0582400801236247E-2</v>
          </cell>
          <cell r="S12">
            <v>-4.1698646716834675E-4</v>
          </cell>
          <cell r="T12">
            <v>7.4752698031018226E-3</v>
          </cell>
          <cell r="U12">
            <v>4.0530076866932226E-2</v>
          </cell>
          <cell r="V12">
            <v>4.7707205779953514E-2</v>
          </cell>
          <cell r="W12">
            <v>4.33791259366718E-2</v>
          </cell>
          <cell r="X12">
            <v>4.4133355315434192E-2</v>
          </cell>
          <cell r="Y12">
            <v>8.8636784637574507E-3</v>
          </cell>
          <cell r="Z12">
            <v>-3.5720035628902883E-4</v>
          </cell>
          <cell r="AA12">
            <v>1.8537708287810119E-2</v>
          </cell>
          <cell r="AB12">
            <v>3.1743187939755779E-2</v>
          </cell>
          <cell r="AC12">
            <v>3.667440605859898E-2</v>
          </cell>
          <cell r="AD12">
            <v>1.4648013365466403E-2</v>
          </cell>
          <cell r="AE12">
            <v>-4.7087429557452321E-2</v>
          </cell>
          <cell r="AF12">
            <v>-4.6164166087832186E-2</v>
          </cell>
          <cell r="AG12">
            <v>-3.6822967288556621E-2</v>
          </cell>
          <cell r="AH12">
            <v>-2.4549742275678531E-2</v>
          </cell>
          <cell r="AI12">
            <v>-1.1869832754268485E-2</v>
          </cell>
          <cell r="AJ12">
            <v>-3.9182485196276812E-3</v>
          </cell>
          <cell r="AK12">
            <v>4.8030711539260229E-3</v>
          </cell>
          <cell r="AL12">
            <v>1.5254441243209915E-2</v>
          </cell>
          <cell r="AM12">
            <v>2.3882252592038907E-2</v>
          </cell>
          <cell r="AN12">
            <v>53.179582678636557</v>
          </cell>
          <cell r="AO12">
            <v>-53.179582678636557</v>
          </cell>
          <cell r="AP12">
            <v>4.4309182474412998E-2</v>
          </cell>
        </row>
        <row r="13">
          <cell r="A13" t="str">
            <v>Bahrain</v>
          </cell>
          <cell r="B13">
            <v>-2.7870250987019262E-3</v>
          </cell>
          <cell r="C13">
            <v>-1.2007323413698629E-2</v>
          </cell>
          <cell r="D13">
            <v>1.5598662108009578E-2</v>
          </cell>
          <cell r="E13">
            <v>5.0636562508829738E-2</v>
          </cell>
          <cell r="F13">
            <v>5.988842909361649E-2</v>
          </cell>
          <cell r="G13">
            <v>1.7018808628351489E-2</v>
          </cell>
          <cell r="H13">
            <v>-9.9843126071771059E-3</v>
          </cell>
          <cell r="I13">
            <v>-5.4324438293387851E-2</v>
          </cell>
          <cell r="J13">
            <v>-3.3718455773857563E-2</v>
          </cell>
          <cell r="K13">
            <v>-2.9076945532438843E-2</v>
          </cell>
          <cell r="L13">
            <v>2.1175041968160616E-5</v>
          </cell>
          <cell r="M13">
            <v>-2.4987787015464818E-2</v>
          </cell>
          <cell r="N13">
            <v>-4.8733185155837022E-3</v>
          </cell>
          <cell r="O13">
            <v>7.3663765131686404E-2</v>
          </cell>
          <cell r="P13">
            <v>2.3275654224843012E-2</v>
          </cell>
          <cell r="Q13">
            <v>1.593122118891523E-2</v>
          </cell>
          <cell r="R13">
            <v>9.2387610985580192E-3</v>
          </cell>
          <cell r="S13">
            <v>-7.8315300438687018E-3</v>
          </cell>
          <cell r="T13">
            <v>-1.0506881823035413E-2</v>
          </cell>
          <cell r="U13">
            <v>-1.9694590624776739E-2</v>
          </cell>
          <cell r="V13">
            <v>-2.2510245341421434E-2</v>
          </cell>
          <cell r="W13">
            <v>-3.2704243389563105E-2</v>
          </cell>
          <cell r="X13">
            <v>-3.8690519927036954E-2</v>
          </cell>
          <cell r="Y13">
            <v>-2.7000620952466803E-2</v>
          </cell>
          <cell r="Z13">
            <v>-2.9598577642622595E-2</v>
          </cell>
          <cell r="AA13">
            <v>-1.0835643719614148E-2</v>
          </cell>
          <cell r="AB13">
            <v>-1.0749432724112854E-3</v>
          </cell>
          <cell r="AC13">
            <v>2.8399067888684962E-2</v>
          </cell>
          <cell r="AD13">
            <v>4.2190065367310008E-2</v>
          </cell>
          <cell r="AE13">
            <v>2.8237656186302251E-2</v>
          </cell>
          <cell r="AF13">
            <v>3.2297846812462928E-2</v>
          </cell>
          <cell r="AG13">
            <v>1.3349681567151474E-2</v>
          </cell>
          <cell r="AH13">
            <v>-5.4839388909896003E-4</v>
          </cell>
          <cell r="AI13">
            <v>-3.7466767425088547E-3</v>
          </cell>
          <cell r="AJ13">
            <v>-7.7144250120332342E-3</v>
          </cell>
          <cell r="AK13">
            <v>-9.9558716728677076E-3</v>
          </cell>
          <cell r="AL13">
            <v>-8.5031802513296593E-3</v>
          </cell>
          <cell r="AM13">
            <v>-6.2452549258781315E-3</v>
          </cell>
          <cell r="AN13">
            <v>25.955741330220597</v>
          </cell>
          <cell r="AO13">
            <v>25.955741330220597</v>
          </cell>
          <cell r="AP13">
            <v>3.044929162272534E-2</v>
          </cell>
        </row>
        <row r="14">
          <cell r="A14" t="str">
            <v>Bangladesh</v>
          </cell>
          <cell r="B14">
            <v>1.7871370657819914E-2</v>
          </cell>
          <cell r="C14">
            <v>7.0304686863021234E-3</v>
          </cell>
          <cell r="D14">
            <v>-9.9136049538567621E-4</v>
          </cell>
          <cell r="E14">
            <v>5.661672556865084E-3</v>
          </cell>
          <cell r="F14">
            <v>9.0267649939449069E-3</v>
          </cell>
          <cell r="G14">
            <v>8.7550204387666797E-3</v>
          </cell>
          <cell r="H14">
            <v>1.1047540208915612E-2</v>
          </cell>
          <cell r="I14">
            <v>2.9244080590474968E-3</v>
          </cell>
          <cell r="J14">
            <v>-1.0948600607926384E-2</v>
          </cell>
          <cell r="K14">
            <v>-7.3812026163734877E-3</v>
          </cell>
          <cell r="L14">
            <v>-2.0595775016425642E-3</v>
          </cell>
          <cell r="M14">
            <v>-1.8038156236977339E-3</v>
          </cell>
          <cell r="N14">
            <v>2.8603710634882281E-3</v>
          </cell>
          <cell r="O14">
            <v>1.6358854108436752E-3</v>
          </cell>
          <cell r="P14">
            <v>9.007207235607489E-4</v>
          </cell>
          <cell r="Q14">
            <v>1.2943909757798726E-3</v>
          </cell>
          <cell r="R14">
            <v>2.7038942184290475E-3</v>
          </cell>
          <cell r="S14">
            <v>5.605045270204668E-3</v>
          </cell>
          <cell r="T14">
            <v>4.7558013238472472E-3</v>
          </cell>
          <cell r="U14">
            <v>6.2365025177705457E-3</v>
          </cell>
          <cell r="V14">
            <v>8.1321125288531422E-3</v>
          </cell>
          <cell r="W14">
            <v>1.376475569957988E-3</v>
          </cell>
          <cell r="X14">
            <v>-6.620047557311679E-3</v>
          </cell>
          <cell r="Y14">
            <v>-7.2261608589365492E-3</v>
          </cell>
          <cell r="Z14">
            <v>-6.0792097451065012E-3</v>
          </cell>
          <cell r="AA14">
            <v>-4.3190822886123451E-3</v>
          </cell>
          <cell r="AB14">
            <v>-1.4567619989945583E-3</v>
          </cell>
          <cell r="AC14">
            <v>-1.4086794209744588E-3</v>
          </cell>
          <cell r="AD14">
            <v>-5.137614152704229E-3</v>
          </cell>
          <cell r="AE14">
            <v>-9.6188385765057262E-3</v>
          </cell>
          <cell r="AF14">
            <v>-9.8286342023414172E-3</v>
          </cell>
          <cell r="AG14">
            <v>-1.2739509690827771E-2</v>
          </cell>
          <cell r="AH14">
            <v>-1.701241027878431E-2</v>
          </cell>
          <cell r="AI14">
            <v>-1.5341062265776207E-2</v>
          </cell>
          <cell r="AJ14">
            <v>-8.6502668556697315E-3</v>
          </cell>
          <cell r="AK14">
            <v>2.1663773841854111E-3</v>
          </cell>
          <cell r="AL14">
            <v>1.6301691588453786E-2</v>
          </cell>
          <cell r="AM14">
            <v>3.4214495709945558E-2</v>
          </cell>
          <cell r="AN14">
            <v>22.429754626805572</v>
          </cell>
          <cell r="AO14">
            <v>22.429754626805572</v>
          </cell>
          <cell r="AP14">
            <v>7.1490285897189317E-3</v>
          </cell>
        </row>
        <row r="15">
          <cell r="A15" t="str">
            <v>Barbados</v>
          </cell>
          <cell r="B15">
            <v>4.1811160830201699E-2</v>
          </cell>
          <cell r="C15">
            <v>1.3792504442848678E-2</v>
          </cell>
          <cell r="D15">
            <v>-4.4571320577345017E-2</v>
          </cell>
          <cell r="E15">
            <v>-4.8807226577111E-2</v>
          </cell>
          <cell r="F15">
            <v>-2.5390373816513736E-2</v>
          </cell>
          <cell r="G15">
            <v>-2.5211328702371593E-2</v>
          </cell>
          <cell r="H15">
            <v>1.258365969898991E-2</v>
          </cell>
          <cell r="I15">
            <v>2.8805735701615147E-2</v>
          </cell>
          <cell r="J15">
            <v>5.5878256889650701E-2</v>
          </cell>
          <cell r="K15">
            <v>8.7036077183594185E-2</v>
          </cell>
          <cell r="L15">
            <v>4.563865306223399E-2</v>
          </cell>
          <cell r="M15">
            <v>1.9941927860813767E-3</v>
          </cell>
          <cell r="N15">
            <v>-5.9390582575293623E-2</v>
          </cell>
          <cell r="O15">
            <v>-5.8036908566237846E-2</v>
          </cell>
          <cell r="P15">
            <v>-4.66326646290431E-2</v>
          </cell>
          <cell r="Q15">
            <v>-3.8315881396996467E-2</v>
          </cell>
          <cell r="R15">
            <v>-1.6011661222094312E-2</v>
          </cell>
          <cell r="S15">
            <v>1.346210760073867E-2</v>
          </cell>
          <cell r="T15">
            <v>3.2949815166190152E-2</v>
          </cell>
          <cell r="U15">
            <v>1.8933670315991035E-2</v>
          </cell>
          <cell r="V15">
            <v>2.2677604983274521E-2</v>
          </cell>
          <cell r="W15">
            <v>-2.1523580205402779E-2</v>
          </cell>
          <cell r="X15">
            <v>-3.2422389933104631E-2</v>
          </cell>
          <cell r="Y15">
            <v>-3.1577364031683423E-2</v>
          </cell>
          <cell r="Z15">
            <v>-4.687310477718038E-3</v>
          </cell>
          <cell r="AA15">
            <v>1.5964310326462797E-2</v>
          </cell>
          <cell r="AB15">
            <v>3.5203759563818493E-2</v>
          </cell>
          <cell r="AC15">
            <v>5.9278692413351826E-2</v>
          </cell>
          <cell r="AD15">
            <v>4.4359861738123833E-2</v>
          </cell>
          <cell r="AE15">
            <v>-9.5085664902165717E-3</v>
          </cell>
          <cell r="AF15">
            <v>-1.7804729008881318E-2</v>
          </cell>
          <cell r="AG15">
            <v>-2.3466486003547723E-2</v>
          </cell>
          <cell r="AH15">
            <v>-2.5351813052345736E-2</v>
          </cell>
          <cell r="AI15">
            <v>-2.2151787789138705E-2</v>
          </cell>
          <cell r="AJ15">
            <v>-1.5828270977181393E-2</v>
          </cell>
          <cell r="AK15">
            <v>-4.6789476081696138E-3</v>
          </cell>
          <cell r="AL15">
            <v>8.8837436836113632E-3</v>
          </cell>
          <cell r="AM15">
            <v>2.5911465667941926E-2</v>
          </cell>
          <cell r="AN15">
            <v>45.005056789711311</v>
          </cell>
          <cell r="AO15">
            <v>45.005056789711311</v>
          </cell>
          <cell r="AP15">
            <v>3.7989455451896921E-2</v>
          </cell>
        </row>
        <row r="16">
          <cell r="A16" t="str">
            <v>Belarus</v>
          </cell>
          <cell r="B16">
            <v>0</v>
          </cell>
          <cell r="C16">
            <v>0</v>
          </cell>
          <cell r="D16">
            <v>0</v>
          </cell>
          <cell r="E16">
            <v>0</v>
          </cell>
          <cell r="F16">
            <v>0</v>
          </cell>
          <cell r="G16">
            <v>0</v>
          </cell>
          <cell r="H16">
            <v>0</v>
          </cell>
          <cell r="I16">
            <v>0</v>
          </cell>
          <cell r="J16">
            <v>0</v>
          </cell>
          <cell r="K16">
            <v>0</v>
          </cell>
          <cell r="L16">
            <v>0</v>
          </cell>
          <cell r="M16">
            <v>0</v>
          </cell>
          <cell r="N16">
            <v>0.22103522000339534</v>
          </cell>
          <cell r="O16">
            <v>0.12695228594395225</v>
          </cell>
          <cell r="P16">
            <v>-8.2197479444522884E-3</v>
          </cell>
          <cell r="Q16">
            <v>-0.12827325625722086</v>
          </cell>
          <cell r="R16">
            <v>-0.11981652814409352</v>
          </cell>
          <cell r="S16">
            <v>-4.631701054108138E-2</v>
          </cell>
          <cell r="T16">
            <v>-4.881832289809704E-3</v>
          </cell>
          <cell r="U16">
            <v>-1.9373677590597271E-2</v>
          </cell>
          <cell r="V16">
            <v>-1.8911706867258876E-2</v>
          </cell>
          <cell r="W16">
            <v>-3.5182169690905277E-2</v>
          </cell>
          <cell r="X16">
            <v>-5.3433559450223933E-2</v>
          </cell>
          <cell r="Y16">
            <v>-5.7207523446902699E-2</v>
          </cell>
          <cell r="Z16">
            <v>-2.4113622383353222E-2</v>
          </cell>
          <cell r="AA16">
            <v>-7.9202553452303627E-3</v>
          </cell>
          <cell r="AB16">
            <v>1.5565063486397619E-2</v>
          </cell>
          <cell r="AC16">
            <v>3.0129267144926163E-2</v>
          </cell>
          <cell r="AD16">
            <v>6.4586368738660624E-2</v>
          </cell>
          <cell r="AE16">
            <v>3.9431400078184173E-3</v>
          </cell>
          <cell r="AF16">
            <v>2.2500562612973247E-2</v>
          </cell>
          <cell r="AG16">
            <v>2.2050614282424118E-2</v>
          </cell>
          <cell r="AH16">
            <v>2.0734368163184969E-3</v>
          </cell>
          <cell r="AI16">
            <v>-1.1568287937746983E-2</v>
          </cell>
          <cell r="AJ16">
            <v>-1.2884916761729322E-2</v>
          </cell>
          <cell r="AK16">
            <v>-8.6639414762523567E-3</v>
          </cell>
          <cell r="AL16">
            <v>-1.9077445013840582E-3</v>
          </cell>
          <cell r="AM16">
            <v>7.0997752841521098E-3</v>
          </cell>
          <cell r="AN16">
            <v>91.359761576631627</v>
          </cell>
          <cell r="AO16">
            <v>-91.359761576631627</v>
          </cell>
          <cell r="AP16">
            <v>7.7145862464220588E-2</v>
          </cell>
        </row>
        <row r="17">
          <cell r="A17" t="str">
            <v>Belgium</v>
          </cell>
          <cell r="B17">
            <v>3.1058938863036845E-2</v>
          </cell>
          <cell r="C17">
            <v>1.3650856726118023E-2</v>
          </cell>
          <cell r="D17">
            <v>8.954627662235967E-4</v>
          </cell>
          <cell r="E17">
            <v>-1.3877321461909401E-2</v>
          </cell>
          <cell r="F17">
            <v>-1.270825942294009E-2</v>
          </cell>
          <cell r="G17">
            <v>-1.5009124041306042E-2</v>
          </cell>
          <cell r="H17">
            <v>-1.8323453219403672E-2</v>
          </cell>
          <cell r="I17">
            <v>-1.7643898849830912E-2</v>
          </cell>
          <cell r="J17">
            <v>3.2962199208464069E-3</v>
          </cell>
          <cell r="K17">
            <v>1.5010356448476122E-2</v>
          </cell>
          <cell r="L17">
            <v>2.156658601926455E-2</v>
          </cell>
          <cell r="M17">
            <v>1.5411010666845347E-2</v>
          </cell>
          <cell r="N17">
            <v>4.681228893844318E-3</v>
          </cell>
          <cell r="O17">
            <v>-2.5946989232759624E-2</v>
          </cell>
          <cell r="P17">
            <v>-1.8135673123807514E-2</v>
          </cell>
          <cell r="Q17">
            <v>-1.1589169092995379E-3</v>
          </cell>
          <cell r="R17">
            <v>-1.1822885072222277E-2</v>
          </cell>
          <cell r="S17">
            <v>-3.1009455499936937E-5</v>
          </cell>
          <cell r="T17">
            <v>-5.3438230940419757E-3</v>
          </cell>
          <cell r="U17">
            <v>5.6459689389619606E-3</v>
          </cell>
          <cell r="V17">
            <v>1.8983795800928873E-2</v>
          </cell>
          <cell r="W17">
            <v>5.1559453403398469E-3</v>
          </cell>
          <cell r="X17">
            <v>-1.8996394487204458E-3</v>
          </cell>
          <cell r="Y17">
            <v>-1.3186602976731306E-2</v>
          </cell>
          <cell r="Z17">
            <v>6.003177886460448E-4</v>
          </cell>
          <cell r="AA17">
            <v>7.1184047048845228E-4</v>
          </cell>
          <cell r="AB17">
            <v>1.1730768014035872E-2</v>
          </cell>
          <cell r="AC17">
            <v>2.6317964999255653E-2</v>
          </cell>
          <cell r="AD17">
            <v>2.290562966131364E-2</v>
          </cell>
          <cell r="AE17">
            <v>-1.771426068536755E-2</v>
          </cell>
          <cell r="AF17">
            <v>-6.4825763744124328E-3</v>
          </cell>
          <cell r="AG17">
            <v>1.600971460889598E-3</v>
          </cell>
          <cell r="AH17">
            <v>-8.7578293119631567E-3</v>
          </cell>
          <cell r="AI17">
            <v>-1.1006934369006146E-2</v>
          </cell>
          <cell r="AJ17">
            <v>-8.7306322138776676E-3</v>
          </cell>
          <cell r="AK17">
            <v>-4.0594695096017302E-3</v>
          </cell>
          <cell r="AL17">
            <v>2.3534546267981664E-3</v>
          </cell>
          <cell r="AM17">
            <v>8.7863289332785529E-3</v>
          </cell>
          <cell r="AN17">
            <v>23.784426358117649</v>
          </cell>
          <cell r="AO17">
            <v>23.784426358117649</v>
          </cell>
          <cell r="AP17">
            <v>1.4820246576720509E-2</v>
          </cell>
        </row>
        <row r="18">
          <cell r="A18" t="str">
            <v>Belize</v>
          </cell>
          <cell r="B18">
            <v>0.25863744681233747</v>
          </cell>
          <cell r="C18">
            <v>0.14538108495960722</v>
          </cell>
          <cell r="D18">
            <v>-3.244104205749597E-2</v>
          </cell>
          <cell r="E18">
            <v>-5.9953322433504139E-2</v>
          </cell>
          <cell r="F18">
            <v>-4.2543528176108188E-2</v>
          </cell>
          <cell r="G18">
            <v>-0.13677659561195207</v>
          </cell>
          <cell r="H18">
            <v>-0.15538307263476273</v>
          </cell>
          <cell r="I18">
            <v>-5.9875530359199555E-2</v>
          </cell>
          <cell r="J18">
            <v>-4.8525571869424119E-2</v>
          </cell>
          <cell r="K18">
            <v>6.0526360551793838E-3</v>
          </cell>
          <cell r="L18">
            <v>2.8643689052387237E-2</v>
          </cell>
          <cell r="M18">
            <v>6.1761885687297478E-2</v>
          </cell>
          <cell r="N18">
            <v>0.10748297078265373</v>
          </cell>
          <cell r="O18">
            <v>0.10338813980588354</v>
          </cell>
          <cell r="P18">
            <v>4.1099469863955095E-2</v>
          </cell>
          <cell r="Q18">
            <v>-9.731208166901633E-3</v>
          </cell>
          <cell r="R18">
            <v>-4.9286679688644607E-2</v>
          </cell>
          <cell r="S18">
            <v>-6.8197741091866326E-2</v>
          </cell>
          <cell r="T18">
            <v>-8.6430637835199053E-2</v>
          </cell>
          <cell r="U18">
            <v>-6.0666567527218274E-2</v>
          </cell>
          <cell r="V18">
            <v>3.8027644255568495E-3</v>
          </cell>
          <cell r="W18">
            <v>-2.2426550674844777E-3</v>
          </cell>
          <cell r="X18">
            <v>-4.8044121434048489E-3</v>
          </cell>
          <cell r="Y18">
            <v>3.5833366146114765E-2</v>
          </cell>
          <cell r="Z18">
            <v>3.6002305507279252E-2</v>
          </cell>
          <cell r="AA18">
            <v>2.4201275962027848E-2</v>
          </cell>
          <cell r="AB18">
            <v>3.3048972776820916E-2</v>
          </cell>
          <cell r="AC18">
            <v>1.1925669281501704E-2</v>
          </cell>
          <cell r="AD18">
            <v>1.6807542054385401E-2</v>
          </cell>
          <cell r="AE18">
            <v>-1.1562885120328093E-2</v>
          </cell>
          <cell r="AF18">
            <v>-1.0693234275795696E-2</v>
          </cell>
          <cell r="AG18">
            <v>-1.0894254083307834E-2</v>
          </cell>
          <cell r="AH18">
            <v>-7.7427490857805816E-3</v>
          </cell>
          <cell r="AI18">
            <v>-6.5559362761026651E-3</v>
          </cell>
          <cell r="AJ18">
            <v>-4.7216008030918875E-3</v>
          </cell>
          <cell r="AK18">
            <v>-2.6818815747512124E-3</v>
          </cell>
          <cell r="AL18">
            <v>2.6234239745251859E-4</v>
          </cell>
          <cell r="AM18">
            <v>3.0503206955512386E-3</v>
          </cell>
          <cell r="AN18">
            <v>39.635645281298203</v>
          </cell>
          <cell r="AO18">
            <v>39.635645281298203</v>
          </cell>
          <cell r="AP18">
            <v>7.9345955485650765E-2</v>
          </cell>
        </row>
        <row r="19">
          <cell r="A19" t="str">
            <v>Benin</v>
          </cell>
          <cell r="B19">
            <v>1.7406221521325652E-2</v>
          </cell>
          <cell r="C19">
            <v>2.4738907625161767E-2</v>
          </cell>
          <cell r="D19">
            <v>2.9596704682328934E-2</v>
          </cell>
          <cell r="E19">
            <v>-3.4182231032929325E-3</v>
          </cell>
          <cell r="F19">
            <v>-1.2848568249621731E-2</v>
          </cell>
          <cell r="G19">
            <v>1.4320705661847268E-2</v>
          </cell>
          <cell r="H19">
            <v>2.4254840408044421E-2</v>
          </cell>
          <cell r="I19">
            <v>-1.6884545709312249E-2</v>
          </cell>
          <cell r="J19">
            <v>-6.7054607045235011E-3</v>
          </cell>
          <cell r="K19">
            <v>-6.0903544532846222E-2</v>
          </cell>
          <cell r="L19">
            <v>-8.1260023831706343E-3</v>
          </cell>
          <cell r="M19">
            <v>-1.7338621434723903E-3</v>
          </cell>
          <cell r="N19">
            <v>-1.0697161964847011E-2</v>
          </cell>
          <cell r="O19">
            <v>5.0969772107352894E-3</v>
          </cell>
          <cell r="P19">
            <v>-1.7791774244117466E-2</v>
          </cell>
          <cell r="Q19">
            <v>-3.9791141491346653E-3</v>
          </cell>
          <cell r="R19">
            <v>-7.4667429858728809E-3</v>
          </cell>
          <cell r="S19">
            <v>1.8576261697487908E-3</v>
          </cell>
          <cell r="T19">
            <v>-5.7349354448859718E-3</v>
          </cell>
          <cell r="U19">
            <v>2.2013596384399579E-4</v>
          </cell>
          <cell r="V19">
            <v>2.4241586381510967E-3</v>
          </cell>
          <cell r="W19">
            <v>1.8568213343810664E-2</v>
          </cell>
          <cell r="X19">
            <v>1.9283886858336062E-2</v>
          </cell>
          <cell r="Y19">
            <v>1.6644549617255221E-2</v>
          </cell>
          <cell r="Z19">
            <v>6.8148697477846002E-3</v>
          </cell>
          <cell r="AA19">
            <v>-4.0483910197062298E-3</v>
          </cell>
          <cell r="AB19">
            <v>-5.6397604832789721E-3</v>
          </cell>
          <cell r="AC19">
            <v>1.5686954374207268E-3</v>
          </cell>
          <cell r="AD19">
            <v>1.2896351196202015E-2</v>
          </cell>
          <cell r="AE19">
            <v>1.5530406907477974E-3</v>
          </cell>
          <cell r="AF19">
            <v>-1.0638279891409861E-2</v>
          </cell>
          <cell r="AG19">
            <v>-1.8378271056365764E-2</v>
          </cell>
          <cell r="AH19">
            <v>-2.2290245332724744E-2</v>
          </cell>
          <cell r="AI19">
            <v>-1.4762669798815922E-2</v>
          </cell>
          <cell r="AJ19">
            <v>-6.8371435980302932E-3</v>
          </cell>
          <cell r="AK19">
            <v>2.1360957556499889E-3</v>
          </cell>
          <cell r="AL19">
            <v>1.2331400206806098E-2</v>
          </cell>
          <cell r="AM19">
            <v>2.3851879765311938E-2</v>
          </cell>
          <cell r="AN19">
            <v>244.21326031753432</v>
          </cell>
          <cell r="AO19">
            <v>244.21326031753432</v>
          </cell>
          <cell r="AP19">
            <v>1.7180759314615549E-2</v>
          </cell>
        </row>
        <row r="20">
          <cell r="A20" t="str">
            <v>Bhutan</v>
          </cell>
          <cell r="B20">
            <v>6.6888813426842678E-2</v>
          </cell>
          <cell r="C20">
            <v>6.6056240724875454E-2</v>
          </cell>
          <cell r="D20">
            <v>-1.6028986062011367E-2</v>
          </cell>
          <cell r="E20">
            <v>-1.4608101272529261E-2</v>
          </cell>
          <cell r="F20">
            <v>-6.4949242630687853E-2</v>
          </cell>
          <cell r="G20">
            <v>-0.10960559821214005</v>
          </cell>
          <cell r="H20">
            <v>-8.7952453562271798E-2</v>
          </cell>
          <cell r="I20">
            <v>7.8219401717377041E-2</v>
          </cell>
          <cell r="J20">
            <v>5.1809208538890116E-2</v>
          </cell>
          <cell r="K20">
            <v>5.6137441180699355E-2</v>
          </cell>
          <cell r="L20">
            <v>9.9789956218064996E-2</v>
          </cell>
          <cell r="M20">
            <v>3.5665422822556789E-2</v>
          </cell>
          <cell r="N20">
            <v>2.6489803810694035E-2</v>
          </cell>
          <cell r="O20">
            <v>-6.7780894087140688E-3</v>
          </cell>
          <cell r="P20">
            <v>-9.0438977428770884E-3</v>
          </cell>
          <cell r="Q20">
            <v>4.8184103678712469E-3</v>
          </cell>
          <cell r="R20">
            <v>2.7568904942585626E-3</v>
          </cell>
          <cell r="S20">
            <v>-3.940997501553271E-3</v>
          </cell>
          <cell r="T20">
            <v>-9.1120871611761137E-3</v>
          </cell>
          <cell r="U20">
            <v>1.0001707571133938E-3</v>
          </cell>
          <cell r="V20">
            <v>-1.7217401008046213E-2</v>
          </cell>
          <cell r="W20">
            <v>-1.1042923311892265E-2</v>
          </cell>
          <cell r="X20">
            <v>1.5246424529920005E-2</v>
          </cell>
          <cell r="Y20">
            <v>1.0789952444694264E-2</v>
          </cell>
          <cell r="Z20">
            <v>-1.2317143585965902E-2</v>
          </cell>
          <cell r="AA20">
            <v>-2.5549726858993326E-2</v>
          </cell>
          <cell r="AB20">
            <v>-4.243074612197556E-2</v>
          </cell>
          <cell r="AC20">
            <v>3.7699081180712884E-2</v>
          </cell>
          <cell r="AD20">
            <v>-1.8379450233388544E-3</v>
          </cell>
          <cell r="AE20">
            <v>-2.0569260467146456E-2</v>
          </cell>
          <cell r="AF20">
            <v>-3.3496314530569288E-3</v>
          </cell>
          <cell r="AG20">
            <v>-2.8319235924944643E-2</v>
          </cell>
          <cell r="AH20">
            <v>-4.0918905135991723E-2</v>
          </cell>
          <cell r="AI20">
            <v>-2.6088010055826883E-2</v>
          </cell>
          <cell r="AJ20">
            <v>2.0568375922912015E-3</v>
          </cell>
          <cell r="AK20">
            <v>-2.1043655113111039E-2</v>
          </cell>
          <cell r="AL20">
            <v>5.9359099966290234E-2</v>
          </cell>
          <cell r="AM20">
            <v>3.222965695479544E-2</v>
          </cell>
          <cell r="AN20">
            <v>21.04470578740785</v>
          </cell>
          <cell r="AO20">
            <v>21.04470578740785</v>
          </cell>
          <cell r="AP20">
            <v>4.5189395979694152E-2</v>
          </cell>
        </row>
        <row r="21">
          <cell r="A21" t="str">
            <v>Bolivia</v>
          </cell>
          <cell r="B21">
            <v>4.7692053134913953E-2</v>
          </cell>
          <cell r="C21">
            <v>5.922584962333724E-2</v>
          </cell>
          <cell r="D21">
            <v>2.5303500010058239E-2</v>
          </cell>
          <cell r="E21">
            <v>-1.0208827948439841E-2</v>
          </cell>
          <cell r="F21">
            <v>-9.0358444948278362E-3</v>
          </cell>
          <cell r="G21">
            <v>-2.6616185150523622E-2</v>
          </cell>
          <cell r="H21">
            <v>-5.7599834192463187E-2</v>
          </cell>
          <cell r="I21">
            <v>-4.6264561542990329E-2</v>
          </cell>
          <cell r="J21">
            <v>-3.6515895184734665E-2</v>
          </cell>
          <cell r="K21">
            <v>-2.3866213472379293E-2</v>
          </cell>
          <cell r="L21">
            <v>-7.7309992935499436E-3</v>
          </cell>
          <cell r="M21">
            <v>1.1071154236743853E-2</v>
          </cell>
          <cell r="N21">
            <v>-7.647884896413072E-3</v>
          </cell>
          <cell r="O21">
            <v>-2.4668400139000912E-3</v>
          </cell>
          <cell r="P21">
            <v>5.8144689645635234E-3</v>
          </cell>
          <cell r="Q21">
            <v>1.4330455604077126E-2</v>
          </cell>
          <cell r="R21">
            <v>2.0625688640730864E-2</v>
          </cell>
          <cell r="S21">
            <v>3.3918458229637009E-2</v>
          </cell>
          <cell r="T21">
            <v>4.9486906052679185E-2</v>
          </cell>
          <cell r="U21">
            <v>1.9695410493674168E-2</v>
          </cell>
          <cell r="V21">
            <v>1.17988215430952E-2</v>
          </cell>
          <cell r="W21">
            <v>-4.3387548782409958E-3</v>
          </cell>
          <cell r="X21">
            <v>-1.3512115279518917E-2</v>
          </cell>
          <cell r="Y21">
            <v>-1.8168159647767353E-2</v>
          </cell>
          <cell r="Z21">
            <v>-2.9102858760954513E-2</v>
          </cell>
          <cell r="AA21">
            <v>-3.09038588758178E-3</v>
          </cell>
          <cell r="AB21">
            <v>-1.6803594465186283E-2</v>
          </cell>
          <cell r="AC21">
            <v>-8.241973601956146E-3</v>
          </cell>
          <cell r="AD21">
            <v>6.8548959072202527E-3</v>
          </cell>
          <cell r="AE21">
            <v>-5.6725491297837235E-3</v>
          </cell>
          <cell r="AF21">
            <v>-1.1357728795948914E-2</v>
          </cell>
          <cell r="AG21">
            <v>-8.3071012580935109E-3</v>
          </cell>
          <cell r="AH21">
            <v>-6.0479755149551867E-3</v>
          </cell>
          <cell r="AI21">
            <v>-3.4334904066215055E-3</v>
          </cell>
          <cell r="AJ21">
            <v>-1.0572065538376407E-5</v>
          </cell>
          <cell r="AK21">
            <v>4.5313495916498268E-3</v>
          </cell>
          <cell r="AL21">
            <v>1.0498245358110912E-2</v>
          </cell>
          <cell r="AM21">
            <v>1.8129906331569808E-2</v>
          </cell>
          <cell r="AN21">
            <v>20.776560370409939</v>
          </cell>
          <cell r="AO21">
            <v>-20.776560370409939</v>
          </cell>
          <cell r="AP21">
            <v>2.6445084819114648E-2</v>
          </cell>
        </row>
        <row r="22">
          <cell r="A22" t="str">
            <v>Bosnia and Herzegovina</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-2.7206535345222646E-2</v>
          </cell>
          <cell r="U22">
            <v>1.8290891661734025E-2</v>
          </cell>
          <cell r="V22">
            <v>7.1416820293394708E-3</v>
          </cell>
          <cell r="W22">
            <v>-1.9539502319219661E-2</v>
          </cell>
          <cell r="X22">
            <v>-1.7800492951899428E-2</v>
          </cell>
          <cell r="Y22">
            <v>-2.4745739133571792E-2</v>
          </cell>
          <cell r="Z22">
            <v>-6.5501681384334907E-3</v>
          </cell>
          <cell r="AA22">
            <v>-7.8192634290212022E-3</v>
          </cell>
          <cell r="AB22">
            <v>1.4294641161789169E-2</v>
          </cell>
          <cell r="AC22">
            <v>4.290770242241284E-2</v>
          </cell>
          <cell r="AD22">
            <v>7.1586366890988226E-2</v>
          </cell>
          <cell r="AE22">
            <v>1.44970161895045E-2</v>
          </cell>
          <cell r="AF22">
            <v>-7.0821435158145609E-4</v>
          </cell>
          <cell r="AG22">
            <v>-4.0331819018316773E-3</v>
          </cell>
          <cell r="AH22">
            <v>-2.2921853429751903E-2</v>
          </cell>
          <cell r="AI22">
            <v>-3.1548464227892203E-2</v>
          </cell>
          <cell r="AJ22">
            <v>-2.5978550398978832E-2</v>
          </cell>
          <cell r="AK22">
            <v>-1.1037023034350781E-2</v>
          </cell>
          <cell r="AL22">
            <v>4.0673235542296599E-3</v>
          </cell>
          <cell r="AM22">
            <v>1.95457401577896E-2</v>
          </cell>
          <cell r="AN22">
            <v>6.3331546718144081</v>
          </cell>
          <cell r="AO22">
            <v>6.3331546718144081</v>
          </cell>
          <cell r="AP22">
            <v>2.7284679164226649E-2</v>
          </cell>
        </row>
        <row r="23">
          <cell r="A23" t="str">
            <v>Botswana</v>
          </cell>
          <cell r="B23">
            <v>9.2620510907716669E-2</v>
          </cell>
          <cell r="C23">
            <v>9.4088522501784965E-3</v>
          </cell>
          <cell r="D23">
            <v>2.008062104271419E-2</v>
          </cell>
          <cell r="E23">
            <v>8.5428418567324552E-4</v>
          </cell>
          <cell r="F23">
            <v>-4.5325985600450119E-2</v>
          </cell>
          <cell r="G23">
            <v>-7.1350594506395928E-2</v>
          </cell>
          <cell r="H23">
            <v>-8.2615624213535077E-2</v>
          </cell>
          <cell r="I23">
            <v>-3.5400204771892325E-2</v>
          </cell>
          <cell r="J23">
            <v>9.6600168052883212E-2</v>
          </cell>
          <cell r="K23">
            <v>6.4421864281995284E-2</v>
          </cell>
          <cell r="L23">
            <v>8.0529007525025481E-2</v>
          </cell>
          <cell r="M23">
            <v>7.6458524964347685E-2</v>
          </cell>
          <cell r="N23">
            <v>1.0834574567488875E-2</v>
          </cell>
          <cell r="O23">
            <v>-9.0869848308163768E-3</v>
          </cell>
          <cell r="P23">
            <v>-7.3609332646291464E-2</v>
          </cell>
          <cell r="Q23">
            <v>-5.8587177612288564E-2</v>
          </cell>
          <cell r="R23">
            <v>-7.631987821101556E-2</v>
          </cell>
          <cell r="S23">
            <v>-4.8950533093742261E-2</v>
          </cell>
          <cell r="T23">
            <v>-1.5234511710056358E-2</v>
          </cell>
          <cell r="U23">
            <v>1.5798806746480806E-2</v>
          </cell>
          <cell r="V23">
            <v>1.2236437081457986E-2</v>
          </cell>
          <cell r="W23">
            <v>-1.1247726490526473E-2</v>
          </cell>
          <cell r="X23">
            <v>1.9968010140565148E-2</v>
          </cell>
          <cell r="Y23">
            <v>3.0412537257468047E-2</v>
          </cell>
          <cell r="Z23">
            <v>4.1378869763847602E-2</v>
          </cell>
          <cell r="AA23">
            <v>1.330314222534198E-2</v>
          </cell>
          <cell r="AB23">
            <v>2.2975732295159104E-2</v>
          </cell>
          <cell r="AC23">
            <v>3.2244774472806971E-2</v>
          </cell>
          <cell r="AD23">
            <v>2.5238748694116388E-2</v>
          </cell>
          <cell r="AE23">
            <v>-5.8976246062842713E-2</v>
          </cell>
          <cell r="AF23">
            <v>-2.6166788185627381E-2</v>
          </cell>
          <cell r="AG23">
            <v>-1.6811011223326757E-2</v>
          </cell>
          <cell r="AH23">
            <v>-2.0078262656102699E-2</v>
          </cell>
          <cell r="AI23">
            <v>-1.1940126509925647E-2</v>
          </cell>
          <cell r="AJ23">
            <v>-5.1062978337295022E-3</v>
          </cell>
          <cell r="AK23">
            <v>3.0478210013802176E-3</v>
          </cell>
          <cell r="AL23">
            <v>1.2366923204818431E-2</v>
          </cell>
          <cell r="AM23">
            <v>2.0009499738311006E-2</v>
          </cell>
          <cell r="AN23">
            <v>44.972386706130216</v>
          </cell>
          <cell r="AO23">
            <v>44.972386706130216</v>
          </cell>
          <cell r="AP23">
            <v>5.0148240838747374E-2</v>
          </cell>
        </row>
        <row r="24">
          <cell r="A24" t="str">
            <v>Brazil</v>
          </cell>
          <cell r="B24">
            <v>6.6576766955339178E-2</v>
          </cell>
          <cell r="C24">
            <v>-4.1384259107230615E-3</v>
          </cell>
          <cell r="D24">
            <v>-2.1664235598946625E-2</v>
          </cell>
          <cell r="E24">
            <v>-7.7660840673566295E-2</v>
          </cell>
          <cell r="F24">
            <v>-5.2973326147990177E-2</v>
          </cell>
          <cell r="G24">
            <v>-4.1584125718153279E-3</v>
          </cell>
          <cell r="H24">
            <v>4.4189928362571074E-2</v>
          </cell>
          <cell r="I24">
            <v>5.6142974898586301E-2</v>
          </cell>
          <cell r="J24">
            <v>3.5605549520248546E-2</v>
          </cell>
          <cell r="K24">
            <v>4.6793139776262212E-2</v>
          </cell>
          <cell r="L24">
            <v>-1.6451078199165043E-2</v>
          </cell>
          <cell r="M24">
            <v>-2.5643660574356939E-2</v>
          </cell>
          <cell r="N24">
            <v>-4.9639959433848815E-2</v>
          </cell>
          <cell r="O24">
            <v>-2.6219235233037114E-2</v>
          </cell>
          <cell r="P24">
            <v>3.2820931937546718E-3</v>
          </cell>
          <cell r="Q24">
            <v>2.4151584194005083E-2</v>
          </cell>
          <cell r="R24">
            <v>2.2554364739248819E-2</v>
          </cell>
          <cell r="S24">
            <v>3.3044409114731353E-2</v>
          </cell>
          <cell r="T24">
            <v>9.6053282484751205E-3</v>
          </cell>
          <cell r="U24">
            <v>-1.1910961512545797E-2</v>
          </cell>
          <cell r="V24">
            <v>4.7900343558376539E-3</v>
          </cell>
          <cell r="W24">
            <v>-9.1529735213275697E-3</v>
          </cell>
          <cell r="X24">
            <v>-1.1926296202164855E-2</v>
          </cell>
          <cell r="Y24">
            <v>-3.1285615768333559E-2</v>
          </cell>
          <cell r="Z24">
            <v>-9.5732423121468128E-3</v>
          </cell>
          <cell r="AA24">
            <v>-1.3769811720226359E-2</v>
          </cell>
          <cell r="AB24">
            <v>-1.1881371376667477E-2</v>
          </cell>
          <cell r="AC24">
            <v>9.28594386596562E-3</v>
          </cell>
          <cell r="AD24">
            <v>2.1324042342927802E-2</v>
          </cell>
          <cell r="AE24">
            <v>-2.0716588962709122E-2</v>
          </cell>
          <cell r="AF24">
            <v>1.2958255022810028E-2</v>
          </cell>
          <cell r="AG24">
            <v>1.2337719183040745E-3</v>
          </cell>
          <cell r="AH24">
            <v>-7.1688952443292797E-3</v>
          </cell>
          <cell r="AI24">
            <v>-4.297818884171507E-3</v>
          </cell>
          <cell r="AJ24">
            <v>-2.2256152050016032E-3</v>
          </cell>
          <cell r="AK24">
            <v>1.7491654404467906E-3</v>
          </cell>
          <cell r="AL24">
            <v>6.3082227475477039E-3</v>
          </cell>
          <cell r="AM24">
            <v>1.1998714657595553E-2</v>
          </cell>
          <cell r="AN24">
            <v>141.42516087835591</v>
          </cell>
          <cell r="AO24">
            <v>-141.42516087835591</v>
          </cell>
          <cell r="AP24">
            <v>3.1943741793748121E-2</v>
          </cell>
        </row>
        <row r="25">
          <cell r="A25" t="str">
            <v>Brunei Darussalam</v>
          </cell>
          <cell r="B25">
            <v>0</v>
          </cell>
          <cell r="C25">
            <v>0</v>
          </cell>
          <cell r="D25">
            <v>0</v>
          </cell>
          <cell r="E25">
            <v>0</v>
          </cell>
          <cell r="F25">
            <v>0</v>
          </cell>
          <cell r="G25">
            <v>4.9831470614058931E-2</v>
          </cell>
          <cell r="H25">
            <v>5.9657194636512584E-3</v>
          </cell>
          <cell r="I25">
            <v>-5.760749849133948E-3</v>
          </cell>
          <cell r="J25">
            <v>-2.4702929884753238E-2</v>
          </cell>
          <cell r="K25">
            <v>-1.9849582697367776E-2</v>
          </cell>
          <cell r="L25">
            <v>-2.7116137722430732E-2</v>
          </cell>
          <cell r="M25">
            <v>-1.5930813315939207E-2</v>
          </cell>
          <cell r="N25">
            <v>9.9077232395330707E-3</v>
          </cell>
          <cell r="O25">
            <v>-8.2346851621425184E-3</v>
          </cell>
          <cell r="P25">
            <v>1.3637796020251622E-3</v>
          </cell>
          <cell r="Q25">
            <v>2.4211779792380268E-2</v>
          </cell>
          <cell r="R25">
            <v>3.2059955648335935E-2</v>
          </cell>
          <cell r="S25">
            <v>-3.5291003962669783E-3</v>
          </cell>
          <cell r="T25">
            <v>-2.8662030140575463E-2</v>
          </cell>
          <cell r="U25">
            <v>-1.8646416850224837E-2</v>
          </cell>
          <cell r="V25">
            <v>-1.0238945434298954E-2</v>
          </cell>
          <cell r="W25">
            <v>-2.3247076414872575E-3</v>
          </cell>
          <cell r="X25">
            <v>1.7571503041023593E-2</v>
          </cell>
          <cell r="Y25">
            <v>2.9313575682440144E-2</v>
          </cell>
          <cell r="Z25">
            <v>1.830818586224919E-2</v>
          </cell>
          <cell r="AA25">
            <v>7.557171520518804E-3</v>
          </cell>
          <cell r="AB25">
            <v>3.7601190521757637E-2</v>
          </cell>
          <cell r="AC25">
            <v>2.5643115071697409E-2</v>
          </cell>
          <cell r="AD25">
            <v>-7.449747980697319E-3</v>
          </cell>
          <cell r="AE25">
            <v>-3.8882417232736215E-2</v>
          </cell>
          <cell r="AF25">
            <v>-2.9747236140536655E-2</v>
          </cell>
          <cell r="AG25">
            <v>-2.9354790771394669E-2</v>
          </cell>
          <cell r="AH25">
            <v>-1.9269094709306149E-2</v>
          </cell>
          <cell r="AI25">
            <v>-2.5888712771518163E-2</v>
          </cell>
          <cell r="AJ25">
            <v>-2.1482143475855327E-3</v>
          </cell>
          <cell r="AK25">
            <v>5.0399359150645464E-3</v>
          </cell>
          <cell r="AL25">
            <v>1.9844520702257652E-2</v>
          </cell>
          <cell r="AM25">
            <v>3.0339046859658408E-2</v>
          </cell>
          <cell r="AN25">
            <v>11.969145730293716</v>
          </cell>
          <cell r="AO25">
            <v>-11.969145730293716</v>
          </cell>
          <cell r="AP25">
            <v>2.1852969291632596E-2</v>
          </cell>
        </row>
        <row r="26">
          <cell r="A26" t="str">
            <v>Bulgaria</v>
          </cell>
          <cell r="B26">
            <v>-7.4810497552661073E-2</v>
          </cell>
          <cell r="C26">
            <v>-5.1475568917137657E-2</v>
          </cell>
          <cell r="D26">
            <v>-3.6337829671142637E-2</v>
          </cell>
          <cell r="E26">
            <v>-2.983093252746408E-2</v>
          </cell>
          <cell r="F26">
            <v>-4.2455300250291029E-3</v>
          </cell>
          <cell r="G26">
            <v>4.2825750756037921E-5</v>
          </cell>
          <cell r="H26">
            <v>4.6219015043472048E-2</v>
          </cell>
          <cell r="I26">
            <v>9.7796822341005146E-2</v>
          </cell>
          <cell r="J26">
            <v>0.13807467565105347</v>
          </cell>
          <cell r="K26">
            <v>0.15897438428592486</v>
          </cell>
          <cell r="L26">
            <v>8.9728462660373917E-2</v>
          </cell>
          <cell r="M26">
            <v>1.4916081407016972E-2</v>
          </cell>
          <cell r="N26">
            <v>-2.421590458587923E-2</v>
          </cell>
          <cell r="O26">
            <v>-9.2307006915590989E-2</v>
          </cell>
          <cell r="P26">
            <v>-8.0935359005746832E-2</v>
          </cell>
          <cell r="Q26">
            <v>-5.4497800249317122E-2</v>
          </cell>
          <cell r="R26">
            <v>-9.8988924866929395E-2</v>
          </cell>
          <cell r="S26">
            <v>-0.1314085380390036</v>
          </cell>
          <cell r="T26">
            <v>-8.7114755613125955E-2</v>
          </cell>
          <cell r="U26">
            <v>-7.1019344882876215E-2</v>
          </cell>
          <cell r="V26">
            <v>-3.8633052870575724E-2</v>
          </cell>
          <cell r="W26">
            <v>-2.7474309083887261E-2</v>
          </cell>
          <cell r="X26">
            <v>-1.9399647898913248E-2</v>
          </cell>
          <cell r="Y26">
            <v>-8.173509369325576E-3</v>
          </cell>
          <cell r="Z26">
            <v>1.2834876210525358E-2</v>
          </cell>
          <cell r="AA26">
            <v>3.0871037739168154E-2</v>
          </cell>
          <cell r="AB26">
            <v>5.3221265820128358E-2</v>
          </cell>
          <cell r="AC26">
            <v>7.9498957950484062E-2</v>
          </cell>
          <cell r="AD26">
            <v>0.10869950073361699</v>
          </cell>
          <cell r="AE26">
            <v>1.8035412129911457E-2</v>
          </cell>
          <cell r="AF26">
            <v>-3.8910622222169421E-3</v>
          </cell>
          <cell r="AG26">
            <v>-1.0847281296984977E-2</v>
          </cell>
          <cell r="AH26">
            <v>-2.501557322847394E-2</v>
          </cell>
          <cell r="AI26">
            <v>-3.1922768248372493E-2</v>
          </cell>
          <cell r="AJ26">
            <v>-2.9401481928090188E-2</v>
          </cell>
          <cell r="AK26">
            <v>-1.7628922356964543E-2</v>
          </cell>
          <cell r="AL26">
            <v>3.8067396299431354E-3</v>
          </cell>
          <cell r="AM26">
            <v>2.5963354368703697E-2</v>
          </cell>
          <cell r="AN26">
            <v>23.630722440754916</v>
          </cell>
          <cell r="AO26">
            <v>-23.630722440754916</v>
          </cell>
          <cell r="AP26">
            <v>7.1404317350917429E-2</v>
          </cell>
        </row>
        <row r="27">
          <cell r="A27" t="str">
            <v>Burkina Faso</v>
          </cell>
          <cell r="B27">
            <v>3.6455952590989923E-2</v>
          </cell>
          <cell r="C27">
            <v>2.6756081042842675E-2</v>
          </cell>
          <cell r="D27">
            <v>5.5495555011973027E-3</v>
          </cell>
          <cell r="E27">
            <v>-4.0218125507357823E-2</v>
          </cell>
          <cell r="F27">
            <v>-5.8254665548387416E-2</v>
          </cell>
          <cell r="G27">
            <v>1.1786061331205001E-2</v>
          </cell>
          <cell r="H27">
            <v>5.4319038561076886E-2</v>
          </cell>
          <cell r="I27">
            <v>1.5490449464506159E-2</v>
          </cell>
          <cell r="J27">
            <v>3.716099144093811E-2</v>
          </cell>
          <cell r="K27">
            <v>2.2333522793354335E-2</v>
          </cell>
          <cell r="L27">
            <v>-2.0544656734873965E-2</v>
          </cell>
          <cell r="M27">
            <v>2.7738682357475453E-2</v>
          </cell>
          <cell r="N27">
            <v>-1.1303313251642261E-2</v>
          </cell>
          <cell r="O27">
            <v>-2.1117657242664668E-2</v>
          </cell>
          <cell r="P27">
            <v>-5.4066862353544888E-2</v>
          </cell>
          <cell r="Q27">
            <v>-4.9363533983149244E-2</v>
          </cell>
          <cell r="R27">
            <v>4.583185098056372E-4</v>
          </cell>
          <cell r="S27">
            <v>6.4930021361302975E-3</v>
          </cell>
          <cell r="T27">
            <v>2.0959808313270215E-2</v>
          </cell>
          <cell r="U27">
            <v>2.4935397100550077E-2</v>
          </cell>
          <cell r="V27">
            <v>-3.1821203199797056E-3</v>
          </cell>
          <cell r="W27">
            <v>4.0895356517803147E-3</v>
          </cell>
          <cell r="X27">
            <v>-9.9888940363254738E-3</v>
          </cell>
          <cell r="Y27">
            <v>8.4705595587371407E-3</v>
          </cell>
          <cell r="Z27">
            <v>-4.2063499766517264E-3</v>
          </cell>
          <cell r="AA27">
            <v>2.2874983638997759E-2</v>
          </cell>
          <cell r="AB27">
            <v>2.0561544273612471E-2</v>
          </cell>
          <cell r="AC27">
            <v>-5.6915784064693166E-4</v>
          </cell>
          <cell r="AD27">
            <v>-5.8994374500833321E-3</v>
          </cell>
          <cell r="AE27">
            <v>-3.0603501492085728E-2</v>
          </cell>
          <cell r="AF27">
            <v>-1.1535403121040922E-2</v>
          </cell>
          <cell r="AG27">
            <v>-1.4342798469143651E-2</v>
          </cell>
          <cell r="AH27">
            <v>-2.2541821037733157E-2</v>
          </cell>
          <cell r="AI27">
            <v>-1.7650966091722484E-2</v>
          </cell>
          <cell r="AJ27">
            <v>-8.1741452637297419E-3</v>
          </cell>
          <cell r="AK27">
            <v>2.5793402347567499E-3</v>
          </cell>
          <cell r="AL27">
            <v>1.7452193299461807E-2</v>
          </cell>
          <cell r="AM27">
            <v>3.4909211355849477E-2</v>
          </cell>
          <cell r="AN27">
            <v>77.556673259034511</v>
          </cell>
          <cell r="AO27">
            <v>77.556673259034511</v>
          </cell>
          <cell r="AP27">
            <v>2.7234527361536049E-2</v>
          </cell>
        </row>
        <row r="28">
          <cell r="A28" t="str">
            <v>Burundi</v>
          </cell>
          <cell r="B28">
            <v>-3.1708583022953742E-2</v>
          </cell>
          <cell r="C28">
            <v>3.1737182550648016E-2</v>
          </cell>
          <cell r="D28">
            <v>-2.7495937455296913E-2</v>
          </cell>
          <cell r="E28">
            <v>-3.6732356714019206E-2</v>
          </cell>
          <cell r="F28">
            <v>-7.6315572179526919E-2</v>
          </cell>
          <cell r="G28">
            <v>-8.6148268899589753E-3</v>
          </cell>
          <cell r="H28">
            <v>-1.3413871315275185E-2</v>
          </cell>
          <cell r="I28">
            <v>8.0287006929534322E-3</v>
          </cell>
          <cell r="J28">
            <v>3.1247652845657753E-2</v>
          </cell>
          <cell r="K28">
            <v>2.4766580685713184E-2</v>
          </cell>
          <cell r="L28">
            <v>4.7023482346875436E-2</v>
          </cell>
          <cell r="M28">
            <v>0.10218047751736983</v>
          </cell>
          <cell r="N28">
            <v>0.11654353997782588</v>
          </cell>
          <cell r="O28">
            <v>5.742402253594573E-2</v>
          </cell>
          <cell r="P28">
            <v>3.2592683604247871E-2</v>
          </cell>
          <cell r="Q28">
            <v>-3.1728590827592655E-2</v>
          </cell>
          <cell r="R28">
            <v>-9.2805335726355256E-2</v>
          </cell>
          <cell r="S28">
            <v>-7.4772014488719618E-2</v>
          </cell>
          <cell r="T28">
            <v>-2.0146483815721952E-2</v>
          </cell>
          <cell r="U28">
            <v>-2.5069747377893033E-2</v>
          </cell>
          <cell r="V28">
            <v>-3.5032627594766434E-2</v>
          </cell>
          <cell r="W28">
            <v>-2.7754562315152109E-2</v>
          </cell>
          <cell r="X28">
            <v>-2.104183888491358E-2</v>
          </cell>
          <cell r="Y28">
            <v>-2.0043395836376397E-2</v>
          </cell>
          <cell r="Z28">
            <v>-1.2847757528157212E-2</v>
          </cell>
          <cell r="AA28">
            <v>-5.116726499558944E-3</v>
          </cell>
          <cell r="AB28">
            <v>8.1350075062183481E-3</v>
          </cell>
          <cell r="AC28">
            <v>1.2538993682139402E-2</v>
          </cell>
          <cell r="AD28">
            <v>1.7180220612443051E-2</v>
          </cell>
          <cell r="AE28">
            <v>4.8560793520849499E-3</v>
          </cell>
          <cell r="AF28">
            <v>-5.443819511914535E-3</v>
          </cell>
          <cell r="AG28">
            <v>-1.2616065039229586E-2</v>
          </cell>
          <cell r="AH28">
            <v>-1.4448213234311369E-2</v>
          </cell>
          <cell r="AI28">
            <v>-1.424631164635609E-2</v>
          </cell>
          <cell r="AJ28">
            <v>-4.866135482883692E-3</v>
          </cell>
          <cell r="AK28">
            <v>3.6584111594089195E-3</v>
          </cell>
          <cell r="AL28">
            <v>1.495680566121581E-2</v>
          </cell>
          <cell r="AM28">
            <v>2.9530203400275908E-2</v>
          </cell>
          <cell r="AN28">
            <v>16.978360586470089</v>
          </cell>
          <cell r="AO28">
            <v>-16.978360586470089</v>
          </cell>
          <cell r="AP28">
            <v>4.4804561377054748E-2</v>
          </cell>
        </row>
        <row r="29">
          <cell r="A29" t="str">
            <v>Cambodia</v>
          </cell>
          <cell r="B29">
            <v>0</v>
          </cell>
          <cell r="C29">
            <v>0</v>
          </cell>
          <cell r="D29">
            <v>0</v>
          </cell>
          <cell r="E29">
            <v>0</v>
          </cell>
          <cell r="F29">
            <v>0</v>
          </cell>
          <cell r="G29">
            <v>0</v>
          </cell>
          <cell r="H29">
            <v>-5.219836940640929E-2</v>
          </cell>
          <cell r="I29">
            <v>6.6270588534919628E-2</v>
          </cell>
          <cell r="J29">
            <v>8.8436873383369752E-2</v>
          </cell>
          <cell r="K29">
            <v>5.2572753622240689E-2</v>
          </cell>
          <cell r="L29">
            <v>-4.4007379379055523E-4</v>
          </cell>
          <cell r="M29">
            <v>1.1750675827360923E-2</v>
          </cell>
          <cell r="N29">
            <v>1.9524955185209809E-2</v>
          </cell>
          <cell r="O29">
            <v>-2.4273130971829656E-3</v>
          </cell>
          <cell r="P29">
            <v>1.312110213868258E-2</v>
          </cell>
          <cell r="Q29">
            <v>9.8367309917855115E-3</v>
          </cell>
          <cell r="R29">
            <v>-6.2723140769360584E-3</v>
          </cell>
          <cell r="S29">
            <v>-2.364833551707243E-2</v>
          </cell>
          <cell r="T29">
            <v>-4.9737228449773789E-2</v>
          </cell>
          <cell r="U29">
            <v>-1.7663087526405184E-2</v>
          </cell>
          <cell r="V29">
            <v>-1.5558439516085048E-2</v>
          </cell>
          <cell r="W29">
            <v>-2.0744009216638232E-2</v>
          </cell>
          <cell r="X29">
            <v>-4.0859664970807417E-2</v>
          </cell>
          <cell r="Y29">
            <v>-4.3570005831238615E-2</v>
          </cell>
          <cell r="Z29">
            <v>-2.916530321695884E-2</v>
          </cell>
          <cell r="AA29">
            <v>1.3576145397150258E-2</v>
          </cell>
          <cell r="AB29">
            <v>3.8273545391682956E-2</v>
          </cell>
          <cell r="AC29">
            <v>6.213591757747685E-2</v>
          </cell>
          <cell r="AD29">
            <v>5.5788682532305886E-2</v>
          </cell>
          <cell r="AE29">
            <v>-1.2317647073502044E-2</v>
          </cell>
          <cell r="AF29">
            <v>-1.9592052943338569E-2</v>
          </cell>
          <cell r="AG29">
            <v>-2.40590982689231E-2</v>
          </cell>
          <cell r="AH29">
            <v>-2.5749140569714675E-2</v>
          </cell>
          <cell r="AI29">
            <v>-2.4855089764501796E-2</v>
          </cell>
          <cell r="AJ29">
            <v>-1.7798989117225061E-2</v>
          </cell>
          <cell r="AK29">
            <v>-2.7389698845184979E-3</v>
          </cell>
          <cell r="AL29">
            <v>1.5981478170876213E-2</v>
          </cell>
          <cell r="AM29">
            <v>3.7597847683483794E-2</v>
          </cell>
          <cell r="AN29">
            <v>13.60298738328766</v>
          </cell>
          <cell r="AO29">
            <v>13.60298738328766</v>
          </cell>
          <cell r="AP29">
            <v>3.8211329231921734E-2</v>
          </cell>
        </row>
        <row r="30">
          <cell r="A30" t="str">
            <v>Cameroon</v>
          </cell>
          <cell r="B30">
            <v>-0.15559903925508076</v>
          </cell>
          <cell r="C30">
            <v>-5.665416414350985E-2</v>
          </cell>
          <cell r="D30">
            <v>-2.8139978872780209E-2</v>
          </cell>
          <cell r="E30">
            <v>-4.3377267618823417E-4</v>
          </cell>
          <cell r="F30">
            <v>4.0949411364996503E-2</v>
          </cell>
          <cell r="G30">
            <v>9.9387694923962697E-2</v>
          </cell>
          <cell r="H30">
            <v>0.15757915324170324</v>
          </cell>
          <cell r="I30">
            <v>0.12739917728060202</v>
          </cell>
          <cell r="J30">
            <v>4.2641441563092665E-2</v>
          </cell>
          <cell r="K30">
            <v>3.4517799549845761E-2</v>
          </cell>
          <cell r="L30">
            <v>-1.5727266482125673E-2</v>
          </cell>
          <cell r="M30">
            <v>-3.881157188260987E-2</v>
          </cell>
          <cell r="N30">
            <v>-5.6381546102864499E-2</v>
          </cell>
          <cell r="O30">
            <v>-7.9081044566480671E-2</v>
          </cell>
          <cell r="P30">
            <v>-0.10132995357950729</v>
          </cell>
          <cell r="Q30">
            <v>-7.8446625390055313E-2</v>
          </cell>
          <cell r="R30">
            <v>-4.7328584190690699E-2</v>
          </cell>
          <cell r="S30">
            <v>-2.1388659333528369E-2</v>
          </cell>
          <cell r="T30">
            <v>-1.0603453648046341E-3</v>
          </cell>
          <cell r="U30">
            <v>9.1536238707283883E-3</v>
          </cell>
          <cell r="V30">
            <v>1.434819342120543E-2</v>
          </cell>
          <cell r="W30">
            <v>2.1762713869397675E-2</v>
          </cell>
          <cell r="X30">
            <v>2.3913103088838636E-2</v>
          </cell>
          <cell r="Y30">
            <v>2.6630794757871071E-2</v>
          </cell>
          <cell r="Z30">
            <v>2.6811894876965409E-2</v>
          </cell>
          <cell r="AA30">
            <v>1.3840387632394058E-2</v>
          </cell>
          <cell r="AB30">
            <v>1.0646995404086177E-2</v>
          </cell>
          <cell r="AC30">
            <v>9.2878296482866475E-3</v>
          </cell>
          <cell r="AD30">
            <v>-2.4164298201065471E-4</v>
          </cell>
          <cell r="AE30">
            <v>-1.5817828807691926E-2</v>
          </cell>
          <cell r="AF30">
            <v>-2.2955782936262596E-2</v>
          </cell>
          <cell r="AG30">
            <v>-1.9966176670230339E-2</v>
          </cell>
          <cell r="AH30">
            <v>-1.7849430238284284E-2</v>
          </cell>
          <cell r="AI30">
            <v>-1.2550188273634973E-2</v>
          </cell>
          <cell r="AJ30">
            <v>-5.5144061432786566E-3</v>
          </cell>
          <cell r="AK30">
            <v>2.8145051175119977E-3</v>
          </cell>
          <cell r="AL30">
            <v>1.3899862680206064E-2</v>
          </cell>
          <cell r="AM30">
            <v>2.6250446934324375E-2</v>
          </cell>
          <cell r="AN30">
            <v>24.555597492970222</v>
          </cell>
          <cell r="AO30">
            <v>-24.555597492970222</v>
          </cell>
          <cell r="AP30">
            <v>6.1767893310366008E-2</v>
          </cell>
        </row>
        <row r="31">
          <cell r="A31" t="str">
            <v>Canada</v>
          </cell>
          <cell r="B31">
            <v>1.8674658161266081E-2</v>
          </cell>
          <cell r="C31">
            <v>2.3012745538156427E-2</v>
          </cell>
          <cell r="D31">
            <v>-3.5097704231608025E-2</v>
          </cell>
          <cell r="E31">
            <v>-3.7385087014201145E-2</v>
          </cell>
          <cell r="F31">
            <v>-1.0478938070029831E-2</v>
          </cell>
          <cell r="G31">
            <v>7.7910770872480148E-3</v>
          </cell>
          <cell r="H31">
            <v>4.2182394230384935E-3</v>
          </cell>
          <cell r="I31">
            <v>1.9772881701777222E-2</v>
          </cell>
          <cell r="J31">
            <v>4.4176512658357217E-2</v>
          </cell>
          <cell r="K31">
            <v>4.6612279344889637E-2</v>
          </cell>
          <cell r="L31">
            <v>2.5212505578404844E-2</v>
          </cell>
          <cell r="M31">
            <v>-1.8555841193281193E-2</v>
          </cell>
          <cell r="N31">
            <v>-3.2857508411951702E-2</v>
          </cell>
          <cell r="O31">
            <v>-3.4712128109630855E-2</v>
          </cell>
          <cell r="P31">
            <v>-1.5307061195989114E-2</v>
          </cell>
          <cell r="Q31">
            <v>-1.6555333628484013E-2</v>
          </cell>
          <cell r="R31">
            <v>-3.0861086305495489E-2</v>
          </cell>
          <cell r="S31">
            <v>-2.1822556439341983E-2</v>
          </cell>
          <cell r="T31">
            <v>-1.4688879807558144E-2</v>
          </cell>
          <cell r="U31">
            <v>6.1385296784037882E-3</v>
          </cell>
          <cell r="V31">
            <v>2.5282696890466725E-2</v>
          </cell>
          <cell r="W31">
            <v>1.1963094221116953E-2</v>
          </cell>
          <cell r="X31">
            <v>1.1758867526665891E-2</v>
          </cell>
          <cell r="Y31">
            <v>3.2095389400744151E-3</v>
          </cell>
          <cell r="Z31">
            <v>8.7981301481368616E-3</v>
          </cell>
          <cell r="AA31">
            <v>1.5424448858650361E-2</v>
          </cell>
          <cell r="AB31">
            <v>2.20965782900071E-2</v>
          </cell>
          <cell r="AC31">
            <v>2.4324310258959644E-2</v>
          </cell>
          <cell r="AD31">
            <v>1.270384970396668E-2</v>
          </cell>
          <cell r="AE31">
            <v>-3.248424667563074E-2</v>
          </cell>
          <cell r="AF31">
            <v>-1.8725497492356809E-2</v>
          </cell>
          <cell r="AG31">
            <v>-1.2334369045322527E-2</v>
          </cell>
          <cell r="AH31">
            <v>-1.0198897312818962E-2</v>
          </cell>
          <cell r="AI31">
            <v>-7.4114002949525514E-3</v>
          </cell>
          <cell r="AJ31">
            <v>-2.9116081654053283E-3</v>
          </cell>
          <cell r="AK31">
            <v>2.0608349662642727E-3</v>
          </cell>
          <cell r="AL31">
            <v>6.1368980959804571E-3</v>
          </cell>
          <cell r="AM31">
            <v>9.6228423771828869E-3</v>
          </cell>
          <cell r="AN31">
            <v>1100.1030855885524</v>
          </cell>
          <cell r="AO31">
            <v>-1100.1030855885524</v>
          </cell>
          <cell r="AP31">
            <v>2.3902957724246245E-2</v>
          </cell>
        </row>
        <row r="32">
          <cell r="A32" t="str">
            <v>Cape Verde</v>
          </cell>
          <cell r="B32">
            <v>-8.4179841793268432E-3</v>
          </cell>
          <cell r="C32">
            <v>1.2630353037313446E-2</v>
          </cell>
          <cell r="D32">
            <v>-1.6115237713916684E-2</v>
          </cell>
          <cell r="E32">
            <v>2.1381939390498185E-2</v>
          </cell>
          <cell r="F32">
            <v>7.5918474491920313E-3</v>
          </cell>
          <cell r="G32">
            <v>4.3114747615887974E-2</v>
          </cell>
          <cell r="H32">
            <v>2.4679460663262126E-2</v>
          </cell>
          <cell r="I32">
            <v>2.1928351084703271E-2</v>
          </cell>
          <cell r="J32">
            <v>3.6406341695568216E-2</v>
          </cell>
          <cell r="K32">
            <v>4.7664307422318676E-2</v>
          </cell>
          <cell r="L32">
            <v>7.3822922403582476E-3</v>
          </cell>
          <cell r="M32">
            <v>-2.7109014926893452E-2</v>
          </cell>
          <cell r="N32">
            <v>-4.8912320808760922E-2</v>
          </cell>
          <cell r="O32">
            <v>-3.5932628321190672E-2</v>
          </cell>
          <cell r="P32">
            <v>-3.0427615164987553E-2</v>
          </cell>
          <cell r="Q32">
            <v>-2.3344121286701738E-2</v>
          </cell>
          <cell r="R32">
            <v>-2.6328589809551099E-2</v>
          </cell>
          <cell r="S32">
            <v>-2.265466537198272E-2</v>
          </cell>
          <cell r="T32">
            <v>-1.2712689033426655E-2</v>
          </cell>
          <cell r="U32">
            <v>2.909512236677984E-2</v>
          </cell>
          <cell r="V32">
            <v>2.9625011320884482E-2</v>
          </cell>
          <cell r="W32">
            <v>2.0809650241925236E-2</v>
          </cell>
          <cell r="X32">
            <v>5.3650329797570971E-3</v>
          </cell>
          <cell r="Y32">
            <v>-1.415731635705602E-2</v>
          </cell>
          <cell r="Z32">
            <v>-3.5897871518472825E-2</v>
          </cell>
          <cell r="AA32">
            <v>-3.5843070931175745E-2</v>
          </cell>
          <cell r="AB32">
            <v>-1.5960803979415917E-3</v>
          </cell>
          <cell r="AC32">
            <v>2.1850929642020754E-2</v>
          </cell>
          <cell r="AD32">
            <v>2.4720720132822154E-2</v>
          </cell>
          <cell r="AE32">
            <v>6.0717630880371045E-3</v>
          </cell>
          <cell r="AF32">
            <v>4.3556072760989866E-3</v>
          </cell>
          <cell r="AG32">
            <v>3.2892163218142356E-3</v>
          </cell>
          <cell r="AH32">
            <v>-3.0144011584532907E-3</v>
          </cell>
          <cell r="AI32">
            <v>-6.4454193560414697E-3</v>
          </cell>
          <cell r="AJ32">
            <v>-6.8860886212329534E-3</v>
          </cell>
          <cell r="AK32">
            <v>-4.2354259361675837E-3</v>
          </cell>
          <cell r="AL32">
            <v>2.7091975797301246E-3</v>
          </cell>
          <cell r="AM32">
            <v>1.1517242692353592E-2</v>
          </cell>
          <cell r="AN32">
            <v>29.17847969891768</v>
          </cell>
          <cell r="AO32">
            <v>29.17847969891768</v>
          </cell>
          <cell r="AP32">
            <v>2.5999382345862208E-2</v>
          </cell>
        </row>
        <row r="33">
          <cell r="A33" t="str">
            <v>Central African Republic</v>
          </cell>
          <cell r="B33">
            <v>-5.3339606996763725E-2</v>
          </cell>
          <cell r="C33">
            <v>4.9827959905682132E-2</v>
          </cell>
          <cell r="D33">
            <v>-5.2545082438847793E-3</v>
          </cell>
          <cell r="E33">
            <v>-8.0682483005549657E-2</v>
          </cell>
          <cell r="F33">
            <v>-5.4224172121716237E-3</v>
          </cell>
          <cell r="G33">
            <v>1.7229873855908479E-2</v>
          </cell>
          <cell r="H33">
            <v>7.7813442123183307E-2</v>
          </cell>
          <cell r="I33">
            <v>2.2905854730861021E-2</v>
          </cell>
          <cell r="J33">
            <v>3.4863323589301436E-2</v>
          </cell>
          <cell r="K33">
            <v>4.8105961279212288E-2</v>
          </cell>
          <cell r="L33">
            <v>7.5848409950198051E-3</v>
          </cell>
          <cell r="M33">
            <v>-1.227383288473821E-2</v>
          </cell>
          <cell r="N33">
            <v>-4.4013558575808652E-2</v>
          </cell>
          <cell r="O33">
            <v>-5.8864957039417048E-2</v>
          </cell>
          <cell r="P33">
            <v>-2.4324694406138325E-2</v>
          </cell>
          <cell r="Q33">
            <v>1.8641661129476808E-2</v>
          </cell>
          <cell r="R33">
            <v>-6.9941402421655932E-2</v>
          </cell>
          <cell r="S33">
            <v>-8.2439897035805343E-3</v>
          </cell>
          <cell r="T33">
            <v>2.1226104367289347E-2</v>
          </cell>
          <cell r="U33">
            <v>4.7986922085873934E-2</v>
          </cell>
          <cell r="V33">
            <v>5.8856889410336628E-2</v>
          </cell>
          <cell r="W33">
            <v>5.6862894792564969E-2</v>
          </cell>
          <cell r="X33">
            <v>4.2436741675410179E-2</v>
          </cell>
          <cell r="Y33">
            <v>-3.9894471772690364E-2</v>
          </cell>
          <cell r="Z33">
            <v>-4.0853027714876186E-2</v>
          </cell>
          <cell r="AA33">
            <v>-3.1705998651454348E-2</v>
          </cell>
          <cell r="AB33">
            <v>-1.2822178737481794E-2</v>
          </cell>
          <cell r="AC33">
            <v>1.5920314704439289E-3</v>
          </cell>
          <cell r="AD33">
            <v>-4.2053014114493293E-3</v>
          </cell>
          <cell r="AE33">
            <v>-1.6485261557446319E-2</v>
          </cell>
          <cell r="AF33">
            <v>-1.6742452861842429E-2</v>
          </cell>
          <cell r="AG33">
            <v>-2.1510723331547486E-2</v>
          </cell>
          <cell r="AH33">
            <v>-2.0193598257315693E-2</v>
          </cell>
          <cell r="AI33">
            <v>-1.8963118445018211E-2</v>
          </cell>
          <cell r="AJ33">
            <v>-3.3545467603229816E-3</v>
          </cell>
          <cell r="AK33">
            <v>7.7737969189065692E-3</v>
          </cell>
          <cell r="AL33">
            <v>2.2225762064573246E-2</v>
          </cell>
          <cell r="AM33">
            <v>3.8422325107948373E-2</v>
          </cell>
          <cell r="AN33">
            <v>31.767821507681226</v>
          </cell>
          <cell r="AO33">
            <v>-31.767821507681226</v>
          </cell>
          <cell r="AP33">
            <v>4.035145225007878E-2</v>
          </cell>
        </row>
        <row r="34">
          <cell r="A34" t="str">
            <v>Chad</v>
          </cell>
          <cell r="B34">
            <v>0.10515125815137809</v>
          </cell>
          <cell r="C34">
            <v>-7.6723864240210216E-2</v>
          </cell>
          <cell r="D34">
            <v>-8.5905411831459041E-2</v>
          </cell>
          <cell r="E34">
            <v>-4.1023007832422667E-3</v>
          </cell>
          <cell r="F34">
            <v>-9.6549948577093758E-3</v>
          </cell>
          <cell r="G34">
            <v>1.2808426576345563E-2</v>
          </cell>
          <cell r="H34">
            <v>2.0870483284208936E-2</v>
          </cell>
          <cell r="I34">
            <v>1.0176783826482655E-2</v>
          </cell>
          <cell r="J34">
            <v>4.0901760098609449E-2</v>
          </cell>
          <cell r="K34">
            <v>2.0253866370734248E-2</v>
          </cell>
          <cell r="L34">
            <v>1.5198406046725767E-2</v>
          </cell>
          <cell r="M34">
            <v>8.3076201322508328E-2</v>
          </cell>
          <cell r="N34">
            <v>7.331786067946075E-2</v>
          </cell>
          <cell r="O34">
            <v>1.7421961872887373E-2</v>
          </cell>
          <cell r="P34">
            <v>3.7168940783918338E-2</v>
          </cell>
          <cell r="Q34">
            <v>-9.0464932309194911E-3</v>
          </cell>
          <cell r="R34">
            <v>-3.085102465253408E-2</v>
          </cell>
          <cell r="S34">
            <v>-2.5912182792440359E-2</v>
          </cell>
          <cell r="T34">
            <v>-1.6188835706436287E-2</v>
          </cell>
          <cell r="U34">
            <v>-8.4080664870952546E-2</v>
          </cell>
          <cell r="V34">
            <v>-0.15487168136497104</v>
          </cell>
          <cell r="W34">
            <v>-0.12644968712521187</v>
          </cell>
          <cell r="X34">
            <v>-0.12529667095861244</v>
          </cell>
          <cell r="Y34">
            <v>-7.3709106243751238E-2</v>
          </cell>
          <cell r="Z34">
            <v>0.1466239111720273</v>
          </cell>
          <cell r="AA34">
            <v>0.15403280017125665</v>
          </cell>
          <cell r="AB34">
            <v>8.5913592545267078E-2</v>
          </cell>
          <cell r="AC34">
            <v>2.922114453831437E-2</v>
          </cell>
          <cell r="AD34">
            <v>-4.5872724889491059E-3</v>
          </cell>
          <cell r="AE34">
            <v>-6.0207652324506235E-2</v>
          </cell>
          <cell r="AF34">
            <v>1.8527143794079132E-2</v>
          </cell>
          <cell r="AG34">
            <v>-4.5019113041895164E-3</v>
          </cell>
          <cell r="AH34">
            <v>2.6107895426336264E-2</v>
          </cell>
          <cell r="AI34">
            <v>-6.7735922975815186E-3</v>
          </cell>
          <cell r="AJ34">
            <v>-7.3539859846691426E-3</v>
          </cell>
          <cell r="AK34">
            <v>-5.6632827531928366E-3</v>
          </cell>
          <cell r="AL34">
            <v>-4.9644380340101791E-3</v>
          </cell>
          <cell r="AM34">
            <v>-7.6555295943466642E-3</v>
          </cell>
          <cell r="AN34">
            <v>110.28130396451823</v>
          </cell>
          <cell r="AO34">
            <v>-110.28130396451823</v>
          </cell>
          <cell r="AP34">
            <v>7.3837515222437616E-2</v>
          </cell>
        </row>
        <row r="35">
          <cell r="A35" t="str">
            <v>Chile</v>
          </cell>
          <cell r="B35">
            <v>0.13043665470885085</v>
          </cell>
          <cell r="C35">
            <v>0.17193040806202595</v>
          </cell>
          <cell r="D35">
            <v>-1.2206016720154381E-2</v>
          </cell>
          <cell r="E35">
            <v>-6.6710665580889922E-2</v>
          </cell>
          <cell r="F35">
            <v>-4.4926342350391037E-2</v>
          </cell>
          <cell r="G35">
            <v>-6.543474713680926E-2</v>
          </cell>
          <cell r="H35">
            <v>-6.0135426561353233E-2</v>
          </cell>
          <cell r="I35">
            <v>-5.2834360296670865E-2</v>
          </cell>
          <cell r="J35">
            <v>-4.4972671109135963E-2</v>
          </cell>
          <cell r="K35">
            <v>-1.1749379254950809E-2</v>
          </cell>
          <cell r="L35">
            <v>-4.4105858629764211E-2</v>
          </cell>
          <cell r="M35">
            <v>-3.8221696251797901E-2</v>
          </cell>
          <cell r="N35">
            <v>6.744833254705495E-3</v>
          </cell>
          <cell r="O35">
            <v>6.286955071248602E-3</v>
          </cell>
          <cell r="P35">
            <v>-3.161479430269073E-3</v>
          </cell>
          <cell r="Q35">
            <v>3.7429709906361859E-2</v>
          </cell>
          <cell r="R35">
            <v>5.2853451417465017E-2</v>
          </cell>
          <cell r="S35">
            <v>6.5472504434541598E-2</v>
          </cell>
          <cell r="T35">
            <v>4.8858368053707857E-2</v>
          </cell>
          <cell r="U35">
            <v>-3.99295656345992E-3</v>
          </cell>
          <cell r="V35">
            <v>-2.8029941227505919E-3</v>
          </cell>
          <cell r="W35">
            <v>-1.1337972225151396E-2</v>
          </cell>
          <cell r="X35">
            <v>-3.0670727032112759E-2</v>
          </cell>
          <cell r="Y35">
            <v>-3.8632269413289032E-2</v>
          </cell>
          <cell r="Z35">
            <v>-1.5617357094847215E-2</v>
          </cell>
          <cell r="AA35">
            <v>2.9411085923102343E-3</v>
          </cell>
          <cell r="AB35">
            <v>1.7183134539268077E-2</v>
          </cell>
          <cell r="AC35">
            <v>2.579315344068496E-2</v>
          </cell>
          <cell r="AD35">
            <v>1.334451259592441E-2</v>
          </cell>
          <cell r="AE35">
            <v>-3.6758586624878471E-2</v>
          </cell>
          <cell r="AF35">
            <v>-2.0010474088182219E-2</v>
          </cell>
          <cell r="AG35">
            <v>-5.1342134850093221E-3</v>
          </cell>
          <cell r="AH35">
            <v>-5.4199325777172184E-3</v>
          </cell>
          <cell r="AI35">
            <v>-3.1065119179992827E-3</v>
          </cell>
          <cell r="AJ35">
            <v>-4.0095259820321948E-4</v>
          </cell>
          <cell r="AK35">
            <v>3.450503285784372E-3</v>
          </cell>
          <cell r="AL35">
            <v>8.4972900905121943E-3</v>
          </cell>
          <cell r="AM35">
            <v>1.4917408187868608E-2</v>
          </cell>
          <cell r="AN35">
            <v>55.963028200819117</v>
          </cell>
          <cell r="AO35">
            <v>-55.963028200819117</v>
          </cell>
          <cell r="AP35">
            <v>5.2712625385104094E-2</v>
          </cell>
        </row>
        <row r="36">
          <cell r="A36" t="str">
            <v>China</v>
          </cell>
          <cell r="B36">
            <v>0.15740388667556091</v>
          </cell>
          <cell r="C36">
            <v>4.5003021679098504E-2</v>
          </cell>
          <cell r="D36">
            <v>-2.6209977955685007E-3</v>
          </cell>
          <cell r="E36">
            <v>-1.9367383531436255E-2</v>
          </cell>
          <cell r="F36">
            <v>1.1137634682081794E-2</v>
          </cell>
          <cell r="G36">
            <v>3.4455803353308126E-2</v>
          </cell>
          <cell r="H36">
            <v>1.9732984409615791E-2</v>
          </cell>
          <cell r="I36">
            <v>3.4719502705909372E-2</v>
          </cell>
          <cell r="J36">
            <v>4.9386750189052281E-2</v>
          </cell>
          <cell r="K36">
            <v>-3.6352882422955317E-3</v>
          </cell>
          <cell r="L36">
            <v>-5.6612936066239877E-2</v>
          </cell>
          <cell r="M36">
            <v>-6.1805742934959745E-2</v>
          </cell>
          <cell r="N36">
            <v>-2.4657130291256116E-2</v>
          </cell>
          <cell r="O36">
            <v>1.1199823542445583E-2</v>
          </cell>
          <cell r="P36">
            <v>4.0696554209082393E-2</v>
          </cell>
          <cell r="Q36">
            <v>5.1574132061405986E-2</v>
          </cell>
          <cell r="R36">
            <v>5.4734472845295097E-2</v>
          </cell>
          <cell r="S36">
            <v>5.1586322359396211E-2</v>
          </cell>
          <cell r="T36">
            <v>3.4206659164679E-2</v>
          </cell>
          <cell r="U36">
            <v>1.405141829079651E-2</v>
          </cell>
          <cell r="V36">
            <v>-4.4657654578127985E-6</v>
          </cell>
          <cell r="W36">
            <v>-1.7291362828302171E-2</v>
          </cell>
          <cell r="X36">
            <v>-2.9653305223232319E-2</v>
          </cell>
          <cell r="Y36">
            <v>-3.5660651820658938E-2</v>
          </cell>
          <cell r="Z36">
            <v>-4.2594760798718774E-2</v>
          </cell>
          <cell r="AA36">
            <v>-3.9551460292846514E-2</v>
          </cell>
          <cell r="AB36">
            <v>-2.4301981142193691E-2</v>
          </cell>
          <cell r="AC36">
            <v>5.7382533494253433E-3</v>
          </cell>
          <cell r="AD36">
            <v>-2.0061391575751314E-3</v>
          </cell>
          <cell r="AE36">
            <v>-1.0548019658543493E-2</v>
          </cell>
          <cell r="AF36">
            <v>-4.6352286094939821E-3</v>
          </cell>
          <cell r="AG36">
            <v>-6.083822138581981E-3</v>
          </cell>
          <cell r="AH36">
            <v>-1.2928790853520082E-2</v>
          </cell>
          <cell r="AI36">
            <v>-1.0838758576618594E-2</v>
          </cell>
          <cell r="AJ36">
            <v>-5.2901984935966777E-3</v>
          </cell>
          <cell r="AK36">
            <v>4.0923901486787069E-3</v>
          </cell>
          <cell r="AL36">
            <v>1.6567664945709184E-2</v>
          </cell>
          <cell r="AM36">
            <v>3.2779415383054449E-2</v>
          </cell>
          <cell r="AN36">
            <v>5.8257389856039072</v>
          </cell>
          <cell r="AO36">
            <v>5.8257389856039072</v>
          </cell>
          <cell r="AP36">
            <v>4.2709319616357974E-2</v>
          </cell>
        </row>
        <row r="37">
          <cell r="A37" t="str">
            <v>Colombia</v>
          </cell>
          <cell r="B37">
            <v>4.4731337071082393E-2</v>
          </cell>
          <cell r="C37">
            <v>2.8261692383288364E-2</v>
          </cell>
          <cell r="D37">
            <v>-8.8531926316779504E-5</v>
          </cell>
          <cell r="E37">
            <v>-2.1351739292576857E-2</v>
          </cell>
          <cell r="F37">
            <v>-2.5732244517831664E-2</v>
          </cell>
          <cell r="G37">
            <v>-3.3019863907760377E-2</v>
          </cell>
          <cell r="H37">
            <v>-1.5651625725169382E-2</v>
          </cell>
          <cell r="I37">
            <v>-2.6969941733679939E-3</v>
          </cell>
          <cell r="J37">
            <v>-2.1078863746609926E-3</v>
          </cell>
          <cell r="K37">
            <v>-7.4194213105577486E-3</v>
          </cell>
          <cell r="L37">
            <v>-3.750710731558006E-3</v>
          </cell>
          <cell r="M37">
            <v>-1.7383701691738702E-2</v>
          </cell>
          <cell r="N37">
            <v>-1.0737780427812427E-2</v>
          </cell>
          <cell r="O37">
            <v>1.0717033299493452E-2</v>
          </cell>
          <cell r="P37">
            <v>2.9486132988193921E-2</v>
          </cell>
          <cell r="Q37">
            <v>5.1894851009099081E-2</v>
          </cell>
          <cell r="R37">
            <v>4.5387490687309164E-2</v>
          </cell>
          <cell r="S37">
            <v>5.5186959683532925E-2</v>
          </cell>
          <cell r="T37">
            <v>3.6977156183555529E-2</v>
          </cell>
          <cell r="U37">
            <v>-2.9283354224129136E-2</v>
          </cell>
          <cell r="V37">
            <v>-2.517720440567808E-2</v>
          </cell>
          <cell r="W37">
            <v>-3.5454494272644285E-2</v>
          </cell>
          <cell r="X37">
            <v>-4.1093876861533728E-2</v>
          </cell>
          <cell r="Y37">
            <v>-3.7042149522598725E-2</v>
          </cell>
          <cell r="Z37">
            <v>-2.3149724777775861E-2</v>
          </cell>
          <cell r="AA37">
            <v>-1.7737948789124422E-2</v>
          </cell>
          <cell r="AB37">
            <v>4.3983327745033647E-3</v>
          </cell>
          <cell r="AC37">
            <v>2.7718668612599875E-2</v>
          </cell>
          <cell r="AD37">
            <v>1.8031273642950513E-2</v>
          </cell>
          <cell r="AE37">
            <v>-1.0234982608195628E-2</v>
          </cell>
          <cell r="AF37">
            <v>-1.5566731827685436E-2</v>
          </cell>
          <cell r="AG37">
            <v>-2.617642820469882E-3</v>
          </cell>
          <cell r="AH37">
            <v>-6.1072045590752444E-4</v>
          </cell>
          <cell r="AI37">
            <v>-6.7347051552513887E-4</v>
          </cell>
          <cell r="AJ37">
            <v>6.6041659299407945E-4</v>
          </cell>
          <cell r="AK37">
            <v>3.1482985744580262E-3</v>
          </cell>
          <cell r="AL37">
            <v>7.0653672653686606E-3</v>
          </cell>
          <cell r="AM37">
            <v>1.2483819296887763E-2</v>
          </cell>
          <cell r="AN37">
            <v>36.337659390369353</v>
          </cell>
          <cell r="AO37">
            <v>-36.337659390369353</v>
          </cell>
          <cell r="AP37">
            <v>2.7829743613838637E-2</v>
          </cell>
        </row>
        <row r="38">
          <cell r="A38" t="str">
            <v>Comoros</v>
          </cell>
          <cell r="B38">
            <v>-3.6957352533921524E-2</v>
          </cell>
          <cell r="C38">
            <v>-1.3282753127143854E-2</v>
          </cell>
          <cell r="D38">
            <v>-1.3229552174353614E-3</v>
          </cell>
          <cell r="E38">
            <v>2.952832854101051E-3</v>
          </cell>
          <cell r="F38">
            <v>1.9704260579290287E-2</v>
          </cell>
          <cell r="G38">
            <v>1.7435861136622047E-2</v>
          </cell>
          <cell r="H38">
            <v>1.7539551896636866E-2</v>
          </cell>
          <cell r="I38">
            <v>1.632431117308562E-2</v>
          </cell>
          <cell r="J38">
            <v>2.7689310542232299E-2</v>
          </cell>
          <cell r="K38">
            <v>-1.8549624129139092E-2</v>
          </cell>
          <cell r="L38">
            <v>1.8467548845549395E-2</v>
          </cell>
          <cell r="M38">
            <v>-4.7903725016459009E-2</v>
          </cell>
          <cell r="N38">
            <v>2.1215606328298432E-2</v>
          </cell>
          <cell r="O38">
            <v>3.9700748801556086E-2</v>
          </cell>
          <cell r="P38">
            <v>-2.6752561864351987E-2</v>
          </cell>
          <cell r="Q38">
            <v>-4.2726836023150114E-3</v>
          </cell>
          <cell r="R38">
            <v>-3.1041461653293956E-2</v>
          </cell>
          <cell r="S38">
            <v>-5.3905687337745933E-3</v>
          </cell>
          <cell r="T38">
            <v>-1.0417526518270263E-2</v>
          </cell>
          <cell r="U38">
            <v>-9.1365812351448614E-3</v>
          </cell>
          <cell r="V38">
            <v>-1.3838861911537964E-2</v>
          </cell>
          <cell r="W38">
            <v>-7.7625392624702718E-4</v>
          </cell>
          <cell r="X38">
            <v>2.013081968834592E-2</v>
          </cell>
          <cell r="Y38">
            <v>2.4734961192431817E-2</v>
          </cell>
          <cell r="Z38">
            <v>2.2644815602046869E-3</v>
          </cell>
          <cell r="AA38">
            <v>2.4283006943338206E-2</v>
          </cell>
          <cell r="AB38">
            <v>1.6739701115405826E-2</v>
          </cell>
          <cell r="AC38">
            <v>1.4041934490659535E-3</v>
          </cell>
          <cell r="AD38">
            <v>-9.7829916128321197E-3</v>
          </cell>
          <cell r="AE38">
            <v>-1.4001294209746655E-2</v>
          </cell>
          <cell r="AF38">
            <v>-1.7421524873431064E-2</v>
          </cell>
          <cell r="AG38">
            <v>-2.0817291412603838E-2</v>
          </cell>
          <cell r="AH38">
            <v>-2.3686757028000598E-2</v>
          </cell>
          <cell r="AI38">
            <v>-1.3136328911795021E-2</v>
          </cell>
          <cell r="AJ38">
            <v>-3.3257321392372481E-3</v>
          </cell>
          <cell r="AK38">
            <v>5.860167136345437E-3</v>
          </cell>
          <cell r="AL38">
            <v>1.5318032814141801E-2</v>
          </cell>
          <cell r="AM38">
            <v>2.5480848372367863E-2</v>
          </cell>
          <cell r="AN38">
            <v>60.546435096804622</v>
          </cell>
          <cell r="AO38">
            <v>-60.546435096804622</v>
          </cell>
          <cell r="AP38">
            <v>2.0961961934176938E-2</v>
          </cell>
        </row>
        <row r="39">
          <cell r="A39" t="str">
            <v>Democratic Republic of Congo</v>
          </cell>
          <cell r="B39">
            <v>-3.247648106583343E-2</v>
          </cell>
          <cell r="C39">
            <v>-3.4115552246211135E-2</v>
          </cell>
          <cell r="D39">
            <v>-4.8698934380246764E-2</v>
          </cell>
          <cell r="E39">
            <v>-4.4486316935081371E-2</v>
          </cell>
          <cell r="F39">
            <v>-5.5973326984416353E-3</v>
          </cell>
          <cell r="G39">
            <v>-4.7072073371708352E-3</v>
          </cell>
          <cell r="H39">
            <v>4.3857322354131402E-2</v>
          </cell>
          <cell r="I39">
            <v>8.0859844064857994E-2</v>
          </cell>
          <cell r="J39">
            <v>0.10434660839425285</v>
          </cell>
          <cell r="K39">
            <v>0.11929764645589885</v>
          </cell>
          <cell r="L39">
            <v>8.356322111328307E-2</v>
          </cell>
          <cell r="M39">
            <v>3.6563278045628304E-2</v>
          </cell>
          <cell r="N39">
            <v>-2.3904271192490032E-2</v>
          </cell>
          <cell r="O39">
            <v>-0.10827057590691617</v>
          </cell>
          <cell r="P39">
            <v>-9.4162616400223845E-2</v>
          </cell>
          <cell r="Q39">
            <v>-3.8067724062834367E-2</v>
          </cell>
          <cell r="R39">
            <v>-1.5978431688501934E-4</v>
          </cell>
          <cell r="S39">
            <v>-1.1438663598864165E-2</v>
          </cell>
          <cell r="T39">
            <v>7.5298344658949129E-3</v>
          </cell>
          <cell r="U39">
            <v>-9.4119603039674472E-3</v>
          </cell>
          <cell r="V39">
            <v>-6.4078246665590283E-2</v>
          </cell>
          <cell r="W39">
            <v>-8.2755255189434163E-2</v>
          </cell>
          <cell r="X39">
            <v>-6.335809637911155E-2</v>
          </cell>
          <cell r="Y39">
            <v>-3.5094454642121964E-2</v>
          </cell>
          <cell r="Z39">
            <v>-9.4556962097696214E-3</v>
          </cell>
          <cell r="AA39">
            <v>1.8661039788379269E-2</v>
          </cell>
          <cell r="AB39">
            <v>1.9257885552350265E-2</v>
          </cell>
          <cell r="AC39">
            <v>2.1744641388783941E-2</v>
          </cell>
          <cell r="AD39">
            <v>2.0268244044302958E-2</v>
          </cell>
          <cell r="AE39">
            <v>-1.4787324433282371E-2</v>
          </cell>
          <cell r="AF39">
            <v>-1.0981982288391742E-2</v>
          </cell>
          <cell r="AG39">
            <v>-8.1651099100752481E-3</v>
          </cell>
          <cell r="AH39">
            <v>-8.809268383178229E-3</v>
          </cell>
          <cell r="AI39">
            <v>-5.8752161879985386E-3</v>
          </cell>
          <cell r="AJ39">
            <v>2.7644043452805952E-3</v>
          </cell>
          <cell r="AK39">
            <v>1.1909896479290173E-2</v>
          </cell>
          <cell r="AL39">
            <v>1.8492309239884267E-2</v>
          </cell>
          <cell r="AM39">
            <v>2.0692609570627407E-2</v>
          </cell>
          <cell r="AN39">
            <v>9.0889643728026215</v>
          </cell>
          <cell r="AO39">
            <v>-9.0889643728026215</v>
          </cell>
          <cell r="AP39">
            <v>5.3461294262073619E-2</v>
          </cell>
        </row>
        <row r="40">
          <cell r="A40" t="str">
            <v>Republic of Congo</v>
          </cell>
          <cell r="B40">
            <v>8.0479764389340638E-2</v>
          </cell>
          <cell r="C40">
            <v>4.4230522648909122E-2</v>
          </cell>
          <cell r="D40">
            <v>9.9004959110230197E-3</v>
          </cell>
          <cell r="E40">
            <v>-2.2148976432192758E-2</v>
          </cell>
          <cell r="F40">
            <v>-5.3151800471675358E-2</v>
          </cell>
          <cell r="G40">
            <v>-8.3794711726772553E-2</v>
          </cell>
          <cell r="H40">
            <v>-0.11411267317011123</v>
          </cell>
          <cell r="I40">
            <v>-0.14346444999049007</v>
          </cell>
          <cell r="J40">
            <v>-1.1695922281494459E-2</v>
          </cell>
          <cell r="K40">
            <v>0.1391998969779778</v>
          </cell>
          <cell r="L40">
            <v>0.10072965764012018</v>
          </cell>
          <cell r="M40">
            <v>8.575350267324941E-2</v>
          </cell>
          <cell r="N40">
            <v>8.031455776733834E-2</v>
          </cell>
          <cell r="O40">
            <v>4.2986136631722641E-2</v>
          </cell>
          <cell r="P40">
            <v>-3.5277244355194637E-2</v>
          </cell>
          <cell r="Q40">
            <v>-1.6290110704142262E-2</v>
          </cell>
          <cell r="R40">
            <v>6.5298221662231874E-3</v>
          </cell>
          <cell r="S40">
            <v>-1.9274647453219301E-2</v>
          </cell>
          <cell r="T40">
            <v>-4.2030215956724423E-3</v>
          </cell>
          <cell r="U40">
            <v>-5.2930475626667306E-2</v>
          </cell>
          <cell r="V40">
            <v>-8.5831869639689702E-3</v>
          </cell>
          <cell r="W40">
            <v>-1.8953835980814796E-3</v>
          </cell>
          <cell r="X40">
            <v>9.0711773165701084E-3</v>
          </cell>
          <cell r="Y40">
            <v>-1.9701502986502157E-2</v>
          </cell>
          <cell r="Z40">
            <v>-2.5504759699830279E-2</v>
          </cell>
          <cell r="AA40">
            <v>5.9768842316040242E-3</v>
          </cell>
          <cell r="AB40">
            <v>2.1523609632273025E-2</v>
          </cell>
          <cell r="AC40">
            <v>-4.0774777152414253E-2</v>
          </cell>
          <cell r="AD40">
            <v>-3.5357330082482298E-2</v>
          </cell>
          <cell r="AE40">
            <v>-1.3517747644954933E-2</v>
          </cell>
          <cell r="AF40">
            <v>2.0609795767408703E-2</v>
          </cell>
          <cell r="AG40">
            <v>1.4805527587260118E-2</v>
          </cell>
          <cell r="AH40">
            <v>-3.1420233431232003E-3</v>
          </cell>
          <cell r="AI40">
            <v>2.0543337224287611E-3</v>
          </cell>
          <cell r="AJ40">
            <v>8.9950194859078677E-3</v>
          </cell>
          <cell r="AK40">
            <v>6.2204197740310602E-3</v>
          </cell>
          <cell r="AL40">
            <v>4.5765729230483644E-3</v>
          </cell>
          <cell r="AM40">
            <v>5.83131590400119E-3</v>
          </cell>
          <cell r="AN40">
            <v>47.716989984921881</v>
          </cell>
          <cell r="AO40">
            <v>-47.716989984921881</v>
          </cell>
          <cell r="AP40">
            <v>5.9001119575124335E-2</v>
          </cell>
        </row>
        <row r="41">
          <cell r="A41" t="str">
            <v>Costa Rica</v>
          </cell>
          <cell r="B41">
            <v>0.10453546412472271</v>
          </cell>
          <cell r="C41">
            <v>5.0059935220947482E-2</v>
          </cell>
          <cell r="D41">
            <v>-5.3257555626346292E-2</v>
          </cell>
          <cell r="E41">
            <v>-4.2630316851532991E-2</v>
          </cell>
          <cell r="F41">
            <v>1.7406767800466519E-3</v>
          </cell>
          <cell r="G41">
            <v>-2.5239018882479973E-2</v>
          </cell>
          <cell r="H41">
            <v>-8.8691470039089313E-3</v>
          </cell>
          <cell r="I41">
            <v>-2.1974026206515052E-3</v>
          </cell>
          <cell r="J41">
            <v>-1.0603658997653163E-2</v>
          </cell>
          <cell r="K41">
            <v>1.3920564125503341E-4</v>
          </cell>
          <cell r="L41">
            <v>-1.0506866256518132E-2</v>
          </cell>
          <cell r="M41">
            <v>-3.5050801586827419E-2</v>
          </cell>
          <cell r="N41">
            <v>3.3669039138041223E-3</v>
          </cell>
          <cell r="O41">
            <v>2.6316810553958393E-2</v>
          </cell>
          <cell r="P41">
            <v>2.3717028019515397E-2</v>
          </cell>
          <cell r="Q41">
            <v>1.359471952619952E-2</v>
          </cell>
          <cell r="R41">
            <v>-2.543869620505693E-2</v>
          </cell>
          <cell r="S41">
            <v>-1.9262857966187857E-2</v>
          </cell>
          <cell r="T41">
            <v>1.3545860822171438E-2</v>
          </cell>
          <cell r="U41">
            <v>4.6267274042882826E-2</v>
          </cell>
          <cell r="V41">
            <v>1.6538187595776126E-2</v>
          </cell>
          <cell r="W41">
            <v>-1.9136651706994398E-2</v>
          </cell>
          <cell r="X41">
            <v>-3.6664956133609525E-2</v>
          </cell>
          <cell r="Y41">
            <v>-2.2061248784554427E-2</v>
          </cell>
          <cell r="Z41">
            <v>-2.7443648866261314E-2</v>
          </cell>
          <cell r="AA41">
            <v>-1.7539812743046765E-2</v>
          </cell>
          <cell r="AB41">
            <v>2.0320080656418119E-2</v>
          </cell>
          <cell r="AC41">
            <v>5.2825510219635982E-2</v>
          </cell>
          <cell r="AD41">
            <v>3.5713238011399813E-2</v>
          </cell>
          <cell r="AE41">
            <v>-1.6867987115793591E-2</v>
          </cell>
          <cell r="AF41">
            <v>-1.2171524987310377E-2</v>
          </cell>
          <cell r="AG41">
            <v>-1.1718378048963318E-2</v>
          </cell>
          <cell r="AH41">
            <v>-1.2330178146903539E-2</v>
          </cell>
          <cell r="AI41">
            <v>-1.0559799741755499E-2</v>
          </cell>
          <cell r="AJ41">
            <v>-5.5860417109865985E-3</v>
          </cell>
          <cell r="AK41">
            <v>3.8066453306765118E-4</v>
          </cell>
          <cell r="AL41">
            <v>7.4380329383981264E-3</v>
          </cell>
          <cell r="AM41">
            <v>1.5725010024220394E-2</v>
          </cell>
          <cell r="AN41">
            <v>87.685204342005292</v>
          </cell>
          <cell r="AO41">
            <v>87.685204342005292</v>
          </cell>
          <cell r="AP41">
            <v>3.2937754341686838E-2</v>
          </cell>
        </row>
        <row r="42">
          <cell r="A42" t="str">
            <v>Côte d'Ivoire</v>
          </cell>
          <cell r="B42">
            <v>9.0084721612568395E-3</v>
          </cell>
          <cell r="C42">
            <v>3.589723398818008E-2</v>
          </cell>
          <cell r="D42">
            <v>2.9593244568161838E-2</v>
          </cell>
          <cell r="E42">
            <v>-4.708780266031584E-3</v>
          </cell>
          <cell r="F42">
            <v>-3.4073455760924555E-2</v>
          </cell>
          <cell r="G42">
            <v>-1.0803494963663906E-2</v>
          </cell>
          <cell r="H42">
            <v>2.262657569290772E-2</v>
          </cell>
          <cell r="I42">
            <v>1.4956975132291404E-3</v>
          </cell>
          <cell r="J42">
            <v>-5.5710867783518242E-3</v>
          </cell>
          <cell r="K42">
            <v>2.225036151706656E-3</v>
          </cell>
          <cell r="L42">
            <v>-3.2501437021481012E-2</v>
          </cell>
          <cell r="M42">
            <v>-5.8373122899450465E-2</v>
          </cell>
          <cell r="N42">
            <v>-8.8944666845342607E-2</v>
          </cell>
          <cell r="O42">
            <v>-3.7829194775914985E-3</v>
          </cell>
          <cell r="P42">
            <v>-3.487626340859306E-2</v>
          </cell>
          <cell r="Q42">
            <v>-1.3901980020734768E-2</v>
          </cell>
          <cell r="R42">
            <v>3.4318815502364659E-2</v>
          </cell>
          <cell r="S42">
            <v>6.46628093602864E-2</v>
          </cell>
          <cell r="T42">
            <v>8.7918609112907234E-2</v>
          </cell>
          <cell r="U42">
            <v>8.9250964522538417E-2</v>
          </cell>
          <cell r="V42">
            <v>2.6326125220374457E-2</v>
          </cell>
          <cell r="W42">
            <v>1.7686740432896041E-2</v>
          </cell>
          <cell r="X42">
            <v>-4.9189761206389288E-3</v>
          </cell>
          <cell r="Y42">
            <v>-2.7548405361938578E-2</v>
          </cell>
          <cell r="Z42">
            <v>-1.9097841820013541E-2</v>
          </cell>
          <cell r="AA42">
            <v>-9.4897961602894033E-3</v>
          </cell>
          <cell r="AB42">
            <v>-1.4196500764498268E-2</v>
          </cell>
          <cell r="AC42">
            <v>-1.4184614146415673E-2</v>
          </cell>
          <cell r="AD42">
            <v>-1.1112136943592475E-2</v>
          </cell>
          <cell r="AE42">
            <v>1.242689567791655E-3</v>
          </cell>
          <cell r="AF42">
            <v>-4.0534714128009491E-3</v>
          </cell>
          <cell r="AG42">
            <v>-8.2448427933793297E-2</v>
          </cell>
          <cell r="AH42">
            <v>-4.4847737741496731E-2</v>
          </cell>
          <cell r="AI42">
            <v>-2.6793140437675153E-2</v>
          </cell>
          <cell r="AJ42">
            <v>-7.5836190430512845E-3</v>
          </cell>
          <cell r="AK42">
            <v>1.2202415660114813E-2</v>
          </cell>
          <cell r="AL42">
            <v>3.376676176144737E-2</v>
          </cell>
          <cell r="AM42">
            <v>5.6696708340123858E-2</v>
          </cell>
          <cell r="AN42">
            <v>24.172681893570925</v>
          </cell>
          <cell r="AO42">
            <v>-24.172681893570925</v>
          </cell>
          <cell r="AP42">
            <v>3.9533185643913574E-2</v>
          </cell>
        </row>
        <row r="43">
          <cell r="A43" t="str">
            <v>Croatia</v>
          </cell>
          <cell r="B43">
            <v>0</v>
          </cell>
          <cell r="C43">
            <v>0</v>
          </cell>
          <cell r="D43">
            <v>0</v>
          </cell>
          <cell r="E43">
            <v>0</v>
          </cell>
          <cell r="F43">
            <v>0</v>
          </cell>
          <cell r="G43">
            <v>0</v>
          </cell>
          <cell r="H43">
            <v>0</v>
          </cell>
          <cell r="I43">
            <v>0</v>
          </cell>
          <cell r="J43">
            <v>0</v>
          </cell>
          <cell r="K43">
            <v>0</v>
          </cell>
          <cell r="L43">
            <v>0</v>
          </cell>
          <cell r="M43">
            <v>0</v>
          </cell>
          <cell r="N43">
            <v>7.9891614141001849E-2</v>
          </cell>
          <cell r="O43">
            <v>-4.7552472254399007E-2</v>
          </cell>
          <cell r="P43">
            <v>-3.2088940618471951E-2</v>
          </cell>
          <cell r="Q43">
            <v>-8.9136451730776646E-3</v>
          </cell>
          <cell r="R43">
            <v>7.9202982276544657E-3</v>
          </cell>
          <cell r="S43">
            <v>2.1246584883894293E-2</v>
          </cell>
          <cell r="T43">
            <v>7.6752457331347411E-3</v>
          </cell>
          <cell r="U43">
            <v>-3.7938742891458245E-2</v>
          </cell>
          <cell r="V43">
            <v>-3.4443863631047497E-2</v>
          </cell>
          <cell r="W43">
            <v>-3.5299614308144753E-2</v>
          </cell>
          <cell r="X43">
            <v>-2.3849888899120493E-2</v>
          </cell>
          <cell r="Y43">
            <v>-5.9481138630107658E-3</v>
          </cell>
          <cell r="Z43">
            <v>2.8625931680090876E-3</v>
          </cell>
          <cell r="AA43">
            <v>1.6592487487824024E-2</v>
          </cell>
          <cell r="AB43">
            <v>4.1156577730294026E-2</v>
          </cell>
          <cell r="AC43">
            <v>7.2411695107132093E-2</v>
          </cell>
          <cell r="AD43">
            <v>7.9185762090817832E-2</v>
          </cell>
          <cell r="AE43">
            <v>3.3297802987052394E-3</v>
          </cell>
          <cell r="AF43">
            <v>-1.6806821727874687E-2</v>
          </cell>
          <cell r="AG43">
            <v>-2.3762950522548083E-2</v>
          </cell>
          <cell r="AH43">
            <v>-3.4658306404753585E-2</v>
          </cell>
          <cell r="AI43">
            <v>-3.1533392048404711E-2</v>
          </cell>
          <cell r="AJ43">
            <v>-2.3705648371326191E-2</v>
          </cell>
          <cell r="AK43">
            <v>-1.1571662677580847E-2</v>
          </cell>
          <cell r="AL43">
            <v>5.1739720767726045E-3</v>
          </cell>
          <cell r="AM43">
            <v>2.2038767938383292E-2</v>
          </cell>
          <cell r="AN43">
            <v>11.885594958811375</v>
          </cell>
          <cell r="AO43">
            <v>11.885594958811375</v>
          </cell>
          <cell r="AP43">
            <v>3.9024915849372899E-2</v>
          </cell>
        </row>
        <row r="44">
          <cell r="A44" t="str">
            <v>Cyprus</v>
          </cell>
          <cell r="B44">
            <v>6.0110891534440221E-2</v>
          </cell>
          <cell r="C44">
            <v>1.2327326387790202E-2</v>
          </cell>
          <cell r="D44">
            <v>1.6056591231957591E-3</v>
          </cell>
          <cell r="E44">
            <v>-1.4343081614295983E-2</v>
          </cell>
          <cell r="F44">
            <v>5.2910091432145723E-3</v>
          </cell>
          <cell r="G44">
            <v>-1.1216409863168832E-2</v>
          </cell>
          <cell r="H44">
            <v>-3.6970093755344692E-2</v>
          </cell>
          <cell r="I44">
            <v>-2.8522857728323525E-2</v>
          </cell>
          <cell r="J44">
            <v>-7.9843425655212515E-3</v>
          </cell>
          <cell r="K44">
            <v>1.2211598924795187E-2</v>
          </cell>
          <cell r="L44">
            <v>2.8181609600047203E-2</v>
          </cell>
          <cell r="M44">
            <v>-1.845822216415334E-2</v>
          </cell>
          <cell r="N44">
            <v>1.889499789704344E-2</v>
          </cell>
          <cell r="O44">
            <v>-2.4423256176024605E-2</v>
          </cell>
          <cell r="P44">
            <v>-1.6247505356094243E-2</v>
          </cell>
          <cell r="Q44">
            <v>3.1443587362510003E-2</v>
          </cell>
          <cell r="R44">
            <v>3.4048047641767627E-3</v>
          </cell>
          <cell r="S44">
            <v>-1.7581956907676794E-2</v>
          </cell>
          <cell r="T44">
            <v>-1.10698372968327E-2</v>
          </cell>
          <cell r="U44">
            <v>-4.6883485872278655E-3</v>
          </cell>
          <cell r="V44">
            <v>5.1522778708297428E-3</v>
          </cell>
          <cell r="W44">
            <v>7.4284512860244723E-3</v>
          </cell>
          <cell r="X44">
            <v>-6.8917686803582415E-3</v>
          </cell>
          <cell r="Y44">
            <v>-2.1642065907250301E-2</v>
          </cell>
          <cell r="Z44">
            <v>-1.1884748992052276E-2</v>
          </cell>
          <cell r="AA44">
            <v>-3.4238307739050708E-3</v>
          </cell>
          <cell r="AB44">
            <v>1.0245328687728733E-2</v>
          </cell>
          <cell r="AC44">
            <v>3.6602096635287462E-2</v>
          </cell>
          <cell r="AD44">
            <v>5.1631910652163826E-2</v>
          </cell>
          <cell r="AE44">
            <v>1.3828552093695297E-2</v>
          </cell>
          <cell r="AF44">
            <v>9.6828194744399201E-3</v>
          </cell>
          <cell r="AG44">
            <v>7.8670455732003208E-4</v>
          </cell>
          <cell r="AH44">
            <v>-2.3464432659954373E-2</v>
          </cell>
          <cell r="AI44">
            <v>-2.8146945553265506E-2</v>
          </cell>
          <cell r="AJ44">
            <v>-2.3178211059067696E-2</v>
          </cell>
          <cell r="AK44">
            <v>-1.1767398515407793E-2</v>
          </cell>
          <cell r="AL44">
            <v>1.5710775919619475E-3</v>
          </cell>
          <cell r="AM44">
            <v>1.7984084646378878E-2</v>
          </cell>
          <cell r="AN44">
            <v>9.6762683900710638</v>
          </cell>
          <cell r="AO44">
            <v>9.6762683900710638</v>
          </cell>
          <cell r="AP44">
            <v>2.221952427615571E-2</v>
          </cell>
        </row>
        <row r="45">
          <cell r="A45" t="str">
            <v>Czech Republic</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3.1392777767556064E-2</v>
          </cell>
          <cell r="R45">
            <v>4.7688599124479918E-2</v>
          </cell>
          <cell r="S45">
            <v>9.857945703612675E-3</v>
          </cell>
          <cell r="T45">
            <v>-2.0801710198725794E-2</v>
          </cell>
          <cell r="U45">
            <v>-3.3290382528752674E-2</v>
          </cell>
          <cell r="V45">
            <v>-2.3560636870781658E-2</v>
          </cell>
          <cell r="W45">
            <v>-2.5593050655939715E-2</v>
          </cell>
          <cell r="X45">
            <v>-3.7954353939331061E-2</v>
          </cell>
          <cell r="Y45">
            <v>-3.6143901941519903E-2</v>
          </cell>
          <cell r="Z45">
            <v>-2.5588491850056599E-2</v>
          </cell>
          <cell r="AA45">
            <v>4.58534977852225E-3</v>
          </cell>
          <cell r="AB45">
            <v>4.0021383765118754E-2</v>
          </cell>
          <cell r="AC45">
            <v>6.649205087495777E-2</v>
          </cell>
          <cell r="AD45">
            <v>6.9528136903790602E-2</v>
          </cell>
          <cell r="AE45">
            <v>-5.8325086539891191E-3</v>
          </cell>
          <cell r="AF45">
            <v>-1.9867688903284983E-3</v>
          </cell>
          <cell r="AG45">
            <v>-7.6326674730037057E-3</v>
          </cell>
          <cell r="AH45">
            <v>-2.7729370159939263E-2</v>
          </cell>
          <cell r="AI45">
            <v>-2.9050689479681927E-2</v>
          </cell>
          <cell r="AJ45">
            <v>-1.890748587910759E-2</v>
          </cell>
          <cell r="AK45">
            <v>-5.8664193185158043E-3</v>
          </cell>
          <cell r="AL45">
            <v>7.5198109489882864E-3</v>
          </cell>
          <cell r="AM45">
            <v>2.0365627082755102E-2</v>
          </cell>
          <cell r="AN45">
            <v>11.839704326235815</v>
          </cell>
          <cell r="AO45">
            <v>11.839704326235815</v>
          </cell>
          <cell r="AP45">
            <v>3.5645707913761766E-2</v>
          </cell>
        </row>
        <row r="46">
          <cell r="A46" t="str">
            <v>Denmark</v>
          </cell>
          <cell r="B46">
            <v>1.2208040289075158E-2</v>
          </cell>
          <cell r="C46">
            <v>-2.3456358485531147E-2</v>
          </cell>
          <cell r="D46">
            <v>-1.3545064979377498E-2</v>
          </cell>
          <cell r="E46">
            <v>-1.3072258708432059E-2</v>
          </cell>
          <cell r="F46">
            <v>2.8400119741208503E-3</v>
          </cell>
          <cell r="G46">
            <v>1.8833281046102355E-2</v>
          </cell>
          <cell r="H46">
            <v>4.5782523753003256E-2</v>
          </cell>
          <cell r="I46">
            <v>2.7314490903398884E-2</v>
          </cell>
          <cell r="J46">
            <v>5.922275608536671E-3</v>
          </cell>
          <cell r="K46">
            <v>-7.4962174089370929E-3</v>
          </cell>
          <cell r="L46">
            <v>-1.0818459433931581E-2</v>
          </cell>
          <cell r="M46">
            <v>-1.7767176423082506E-2</v>
          </cell>
          <cell r="N46">
            <v>-1.9185302137761678E-2</v>
          </cell>
          <cell r="O46">
            <v>-4.1584363131465581E-2</v>
          </cell>
          <cell r="P46">
            <v>-1.1982565255367289E-2</v>
          </cell>
          <cell r="Q46">
            <v>-5.9197465930793851E-3</v>
          </cell>
          <cell r="R46">
            <v>-2.2515227778322163E-3</v>
          </cell>
          <cell r="S46">
            <v>5.3141183626649298E-3</v>
          </cell>
          <cell r="T46">
            <v>3.5914833664406039E-3</v>
          </cell>
          <cell r="U46">
            <v>7.054143801333285E-3</v>
          </cell>
          <cell r="V46">
            <v>2.168778421697393E-2</v>
          </cell>
          <cell r="W46">
            <v>1.0113602862843423E-2</v>
          </cell>
          <cell r="X46">
            <v>-1.8450118541626982E-3</v>
          </cell>
          <cell r="Y46">
            <v>-1.2698889933332048E-2</v>
          </cell>
          <cell r="Z46">
            <v>-3.0793223663471924E-3</v>
          </cell>
          <cell r="AA46">
            <v>9.960756145072542E-3</v>
          </cell>
          <cell r="AB46">
            <v>3.4700297957323406E-2</v>
          </cell>
          <cell r="AC46">
            <v>4.3571483951356869E-2</v>
          </cell>
          <cell r="AD46">
            <v>2.9759827743600351E-2</v>
          </cell>
          <cell r="AE46">
            <v>-3.4619294259554692E-2</v>
          </cell>
          <cell r="AF46">
            <v>-2.6441129523277821E-2</v>
          </cell>
          <cell r="AG46">
            <v>-2.1179216897952012E-2</v>
          </cell>
          <cell r="AH46">
            <v>-2.2126833588696548E-2</v>
          </cell>
          <cell r="AI46">
            <v>-1.7658039013384426E-2</v>
          </cell>
          <cell r="AJ46">
            <v>-7.9392498789149172E-3</v>
          </cell>
          <cell r="AK46">
            <v>1.9494202207175357E-3</v>
          </cell>
          <cell r="AL46">
            <v>1.0483294396644935E-2</v>
          </cell>
          <cell r="AM46">
            <v>1.9020038269296668E-2</v>
          </cell>
          <cell r="AN46">
            <v>58.743634197020349</v>
          </cell>
          <cell r="AO46">
            <v>58.743634197020349</v>
          </cell>
          <cell r="AP46">
            <v>2.1500577305727558E-2</v>
          </cell>
        </row>
        <row r="47">
          <cell r="A47" t="str">
            <v>Djibouti</v>
          </cell>
          <cell r="B47">
            <v>0</v>
          </cell>
          <cell r="C47">
            <v>0</v>
          </cell>
          <cell r="D47">
            <v>0</v>
          </cell>
          <cell r="E47">
            <v>0</v>
          </cell>
          <cell r="F47">
            <v>0</v>
          </cell>
          <cell r="G47">
            <v>0</v>
          </cell>
          <cell r="H47">
            <v>0</v>
          </cell>
          <cell r="I47">
            <v>0</v>
          </cell>
          <cell r="J47">
            <v>0</v>
          </cell>
          <cell r="K47">
            <v>0</v>
          </cell>
          <cell r="L47">
            <v>0</v>
          </cell>
          <cell r="M47">
            <v>3.7006329624506701E-2</v>
          </cell>
          <cell r="N47">
            <v>5.7117318779728588E-2</v>
          </cell>
          <cell r="O47">
            <v>5.8061251107323231E-3</v>
          </cell>
          <cell r="P47">
            <v>1.4524932389968799E-2</v>
          </cell>
          <cell r="Q47">
            <v>-5.0965124260072452E-3</v>
          </cell>
          <cell r="R47">
            <v>-3.4024397120759858E-2</v>
          </cell>
          <cell r="S47">
            <v>-3.3794548814729077E-2</v>
          </cell>
          <cell r="T47">
            <v>-3.0887541171110085E-2</v>
          </cell>
          <cell r="U47">
            <v>-6.0436556934844099E-3</v>
          </cell>
          <cell r="V47">
            <v>-1.2020111997283096E-2</v>
          </cell>
          <cell r="W47">
            <v>-8.7057707329120278E-3</v>
          </cell>
          <cell r="X47">
            <v>-5.7862772313570128E-3</v>
          </cell>
          <cell r="Y47">
            <v>-2.7103690016291441E-3</v>
          </cell>
          <cell r="Z47">
            <v>-6.7750434463491648E-3</v>
          </cell>
          <cell r="AA47">
            <v>-1.3093203479239951E-2</v>
          </cell>
          <cell r="AB47">
            <v>-7.2614353556544687E-3</v>
          </cell>
          <cell r="AC47">
            <v>-1.6692831448869643E-3</v>
          </cell>
          <cell r="AD47">
            <v>9.0798586614990028E-3</v>
          </cell>
          <cell r="AE47">
            <v>1.0894180117579231E-2</v>
          </cell>
          <cell r="AF47">
            <v>-2.7718240103047505E-3</v>
          </cell>
          <cell r="AG47">
            <v>-7.0781316396981075E-3</v>
          </cell>
          <cell r="AH47">
            <v>-8.7381706567414268E-3</v>
          </cell>
          <cell r="AI47">
            <v>-8.2394790707564485E-3</v>
          </cell>
          <cell r="AJ47">
            <v>-6.6321461285910373E-3</v>
          </cell>
          <cell r="AK47">
            <v>7.6492002318994702E-4</v>
          </cell>
          <cell r="AL47">
            <v>1.2417512766835835E-2</v>
          </cell>
          <cell r="AM47">
            <v>2.6066062518274438E-2</v>
          </cell>
          <cell r="AN47">
            <v>10.231307317972385</v>
          </cell>
          <cell r="AO47">
            <v>-10.231307317972385</v>
          </cell>
          <cell r="AP47">
            <v>2.109079770032039E-2</v>
          </cell>
        </row>
        <row r="48">
          <cell r="A48" t="str">
            <v>Dominica</v>
          </cell>
          <cell r="B48">
            <v>1.1544160730000174E-2</v>
          </cell>
          <cell r="C48">
            <v>2.3742659025393156E-2</v>
          </cell>
          <cell r="D48">
            <v>1.4431092607778041E-4</v>
          </cell>
          <cell r="E48">
            <v>-2.5902356974753987E-2</v>
          </cell>
          <cell r="F48">
            <v>-1.682971380299841E-2</v>
          </cell>
          <cell r="G48">
            <v>-4.3266002983050007E-2</v>
          </cell>
          <cell r="H48">
            <v>-1.9160230235465227E-2</v>
          </cell>
          <cell r="I48">
            <v>4.7089210544523528E-3</v>
          </cell>
          <cell r="J48">
            <v>3.9093525926842079E-2</v>
          </cell>
          <cell r="K48">
            <v>-8.6338259203979206E-3</v>
          </cell>
          <cell r="L48">
            <v>2.0090669654886102E-2</v>
          </cell>
          <cell r="M48">
            <v>1.0698392563094445E-2</v>
          </cell>
          <cell r="N48">
            <v>9.3602619204915093E-3</v>
          </cell>
          <cell r="O48">
            <v>2.4544785912153275E-3</v>
          </cell>
          <cell r="P48">
            <v>8.7545810292687727E-5</v>
          </cell>
          <cell r="Q48">
            <v>-6.4379203305640099E-3</v>
          </cell>
          <cell r="R48">
            <v>4.537374056902535E-3</v>
          </cell>
          <cell r="S48">
            <v>4.1972818238464214E-3</v>
          </cell>
          <cell r="T48">
            <v>1.3829784695344972E-2</v>
          </cell>
          <cell r="U48">
            <v>1.364289861158575E-2</v>
          </cell>
          <cell r="V48">
            <v>1.0119530711680154E-2</v>
          </cell>
          <cell r="W48">
            <v>-7.0517777932359825E-4</v>
          </cell>
          <cell r="X48">
            <v>-3.8456761424280964E-2</v>
          </cell>
          <cell r="Y48">
            <v>4.279084602790785E-3</v>
          </cell>
          <cell r="Z48">
            <v>-4.8749938101427604E-3</v>
          </cell>
          <cell r="AA48">
            <v>-4.0278462693338221E-2</v>
          </cell>
          <cell r="AB48">
            <v>-2.4584953082203244E-2</v>
          </cell>
          <cell r="AC48">
            <v>-5.9438915907143383E-3</v>
          </cell>
          <cell r="AD48">
            <v>4.9717232024844481E-2</v>
          </cell>
          <cell r="AE48">
            <v>2.2287754873146881E-2</v>
          </cell>
          <cell r="AF48">
            <v>6.6596532639703974E-3</v>
          </cell>
          <cell r="AG48">
            <v>-5.1590998085403071E-3</v>
          </cell>
          <cell r="AH48">
            <v>-8.5060914304213153E-3</v>
          </cell>
          <cell r="AI48">
            <v>-8.9296787119786374E-3</v>
          </cell>
          <cell r="AJ48">
            <v>-4.681177380807801E-3</v>
          </cell>
          <cell r="AK48">
            <v>1.1497824095110974E-3</v>
          </cell>
          <cell r="AL48">
            <v>1.9526724806374844E-3</v>
          </cell>
          <cell r="AM48">
            <v>4.5381578503495288E-3</v>
          </cell>
          <cell r="AN48">
            <v>60.930442965939129</v>
          </cell>
          <cell r="AO48">
            <v>60.930442965939129</v>
          </cell>
          <cell r="AP48">
            <v>2.0872733219262793E-2</v>
          </cell>
        </row>
        <row r="49">
          <cell r="A49" t="str">
            <v>Dominican Republic</v>
          </cell>
          <cell r="B49">
            <v>4.948903109167126E-3</v>
          </cell>
          <cell r="C49">
            <v>2.0088582600002191E-2</v>
          </cell>
          <cell r="D49">
            <v>1.0518086519296846E-2</v>
          </cell>
          <cell r="E49">
            <v>3.0261794960237794E-2</v>
          </cell>
          <cell r="F49">
            <v>1.654631191786014E-2</v>
          </cell>
          <cell r="G49">
            <v>-3.0941000862884652E-2</v>
          </cell>
          <cell r="H49">
            <v>-2.4154548347594489E-2</v>
          </cell>
          <cell r="I49">
            <v>4.366592347365799E-2</v>
          </cell>
          <cell r="J49">
            <v>3.3847145832918986E-2</v>
          </cell>
          <cell r="K49">
            <v>4.4507791635752789E-2</v>
          </cell>
          <cell r="L49">
            <v>-4.690008985817451E-2</v>
          </cell>
          <cell r="M49">
            <v>-7.4839090651225876E-2</v>
          </cell>
          <cell r="N49">
            <v>-2.0738466263821021E-2</v>
          </cell>
          <cell r="O49">
            <v>2.1618774404910763E-3</v>
          </cell>
          <cell r="P49">
            <v>-2.4212268177913603E-2</v>
          </cell>
          <cell r="Q49">
            <v>-2.2425388054229525E-2</v>
          </cell>
          <cell r="R49">
            <v>-6.8843343788017033E-3</v>
          </cell>
          <cell r="S49">
            <v>1.6512824387246459E-2</v>
          </cell>
          <cell r="T49">
            <v>3.1042879205811058E-2</v>
          </cell>
          <cell r="U49">
            <v>4.3564424464908845E-2</v>
          </cell>
          <cell r="V49">
            <v>4.6524748071832281E-2</v>
          </cell>
          <cell r="W49">
            <v>1.1712117024438758E-2</v>
          </cell>
          <cell r="X49">
            <v>1.603034608467822E-2</v>
          </cell>
          <cell r="Y49">
            <v>-3.8753834816918367E-2</v>
          </cell>
          <cell r="Z49">
            <v>-7.7721696447163757E-2</v>
          </cell>
          <cell r="AA49">
            <v>-4.7249084431943832E-2</v>
          </cell>
          <cell r="AB49">
            <v>-4.1053620909369554E-3</v>
          </cell>
          <cell r="AC49">
            <v>2.0255994788526903E-2</v>
          </cell>
          <cell r="AD49">
            <v>1.4939677047098572E-2</v>
          </cell>
          <cell r="AE49">
            <v>-6.4465007602170004E-3</v>
          </cell>
          <cell r="AF49">
            <v>1.4458870791448536E-2</v>
          </cell>
          <cell r="AG49">
            <v>6.0456957640005844E-3</v>
          </cell>
          <cell r="AH49">
            <v>-4.3823697178961812E-4</v>
          </cell>
          <cell r="AI49">
            <v>-5.2202541697277871E-3</v>
          </cell>
          <cell r="AJ49">
            <v>-3.6071860051101637E-3</v>
          </cell>
          <cell r="AK49">
            <v>-3.3696586658667422E-4</v>
          </cell>
          <cell r="AL49">
            <v>4.6506304357010813E-3</v>
          </cell>
          <cell r="AM49">
            <v>1.1404912538364976E-2</v>
          </cell>
          <cell r="AN49">
            <v>468.98482364163578</v>
          </cell>
          <cell r="AO49">
            <v>468.98482364163578</v>
          </cell>
          <cell r="AP49">
            <v>3.3156200798137948E-2</v>
          </cell>
        </row>
        <row r="50">
          <cell r="A50" t="str">
            <v>Ecuador</v>
          </cell>
          <cell r="B50">
            <v>1.0140278558132676E-2</v>
          </cell>
          <cell r="C50">
            <v>2.7611919217222329E-2</v>
          </cell>
          <cell r="D50">
            <v>1.8574718549554968E-2</v>
          </cell>
          <cell r="E50">
            <v>-3.0367587003041343E-2</v>
          </cell>
          <cell r="F50">
            <v>-1.1029949129766082E-2</v>
          </cell>
          <cell r="G50">
            <v>9.9282463015171081E-3</v>
          </cell>
          <cell r="H50">
            <v>1.7577244207331564E-2</v>
          </cell>
          <cell r="I50">
            <v>-6.5771790238427191E-2</v>
          </cell>
          <cell r="J50">
            <v>6.6104395217405033E-3</v>
          </cell>
          <cell r="K50">
            <v>-1.6371479043192808E-2</v>
          </cell>
          <cell r="L50">
            <v>-1.3345479099045612E-2</v>
          </cell>
          <cell r="M50">
            <v>9.7453855908382313E-3</v>
          </cell>
          <cell r="N50">
            <v>1.9000652785349004E-2</v>
          </cell>
          <cell r="O50">
            <v>1.2877687054048296E-2</v>
          </cell>
          <cell r="P50">
            <v>3.6514643593376035E-2</v>
          </cell>
          <cell r="Q50">
            <v>2.2443079947775162E-2</v>
          </cell>
          <cell r="R50">
            <v>2.6129973605090558E-2</v>
          </cell>
          <cell r="S50">
            <v>3.4659589207108529E-2</v>
          </cell>
          <cell r="T50">
            <v>2.6932909337735435E-2</v>
          </cell>
          <cell r="U50">
            <v>-5.3248274130237194E-2</v>
          </cell>
          <cell r="V50">
            <v>-4.246562171136644E-2</v>
          </cell>
          <cell r="W50">
            <v>-2.9341687952471451E-2</v>
          </cell>
          <cell r="X50">
            <v>-3.1750891537110186E-2</v>
          </cell>
          <cell r="Y50">
            <v>-3.8551854720590598E-2</v>
          </cell>
          <cell r="Z50">
            <v>3.666240871496319E-3</v>
          </cell>
          <cell r="AA50">
            <v>1.6621282545149017E-2</v>
          </cell>
          <cell r="AB50">
            <v>1.9412601093246964E-2</v>
          </cell>
          <cell r="AC50">
            <v>-4.3544682528437297E-3</v>
          </cell>
          <cell r="AD50">
            <v>2.2123474927842585E-2</v>
          </cell>
          <cell r="AE50">
            <v>-1.7564188734586917E-2</v>
          </cell>
          <cell r="AF50">
            <v>-2.4987564631094732E-2</v>
          </cell>
          <cell r="AG50">
            <v>7.5261902971556598E-3</v>
          </cell>
          <cell r="AH50">
            <v>9.9317956366245762E-3</v>
          </cell>
          <cell r="AI50">
            <v>8.0954970925644319E-3</v>
          </cell>
          <cell r="AJ50">
            <v>5.9775403175451568E-3</v>
          </cell>
          <cell r="AK50">
            <v>3.6244159086116856E-3</v>
          </cell>
          <cell r="AL50">
            <v>1.482391920427203E-3</v>
          </cell>
          <cell r="AM50">
            <v>8.1549268553764379E-5</v>
          </cell>
          <cell r="AN50">
            <v>27.868409013489803</v>
          </cell>
          <cell r="AO50">
            <v>-27.868409013489803</v>
          </cell>
          <cell r="AP50">
            <v>2.7044792125389908E-2</v>
          </cell>
        </row>
        <row r="51">
          <cell r="A51" t="str">
            <v>Egypt</v>
          </cell>
          <cell r="B51">
            <v>4.062699130689006E-3</v>
          </cell>
          <cell r="C51">
            <v>-4.0860847969704017E-2</v>
          </cell>
          <cell r="D51">
            <v>-3.3971934808489285E-2</v>
          </cell>
          <cell r="E51">
            <v>-8.6982067565642331E-3</v>
          </cell>
          <cell r="F51">
            <v>1.349805792206505E-2</v>
          </cell>
          <cell r="G51">
            <v>3.4998667371508543E-2</v>
          </cell>
          <cell r="H51">
            <v>3.5254243136525656E-2</v>
          </cell>
          <cell r="I51">
            <v>3.4916085312456199E-2</v>
          </cell>
          <cell r="J51">
            <v>3.543012851489391E-2</v>
          </cell>
          <cell r="K51">
            <v>2.8731806561355225E-2</v>
          </cell>
          <cell r="L51">
            <v>1.7382482152549786E-2</v>
          </cell>
          <cell r="M51">
            <v>4.2089842475766621E-3</v>
          </cell>
          <cell r="N51">
            <v>-2.6930276594664859E-2</v>
          </cell>
          <cell r="O51">
            <v>-3.4340724538933103E-2</v>
          </cell>
          <cell r="P51">
            <v>-3.2012012826290445E-2</v>
          </cell>
          <cell r="Q51">
            <v>-2.9429202625990334E-2</v>
          </cell>
          <cell r="R51">
            <v>-2.5524187838470914E-2</v>
          </cell>
          <cell r="S51">
            <v>-1.3841654335572077E-2</v>
          </cell>
          <cell r="T51">
            <v>1.194118419617581E-2</v>
          </cell>
          <cell r="U51">
            <v>2.3909730158362282E-2</v>
          </cell>
          <cell r="V51">
            <v>2.8765404607714692E-2</v>
          </cell>
          <cell r="W51">
            <v>1.5427968637772734E-2</v>
          </cell>
          <cell r="X51">
            <v>-1.1002169911388442E-3</v>
          </cell>
          <cell r="Y51">
            <v>-1.7585471386616605E-2</v>
          </cell>
          <cell r="Z51">
            <v>-2.5845572437451329E-2</v>
          </cell>
          <cell r="AA51">
            <v>-3.093707259512421E-2</v>
          </cell>
          <cell r="AB51">
            <v>-1.4274598007722902E-2</v>
          </cell>
          <cell r="AC51">
            <v>5.3163690153986152E-3</v>
          </cell>
          <cell r="AD51">
            <v>2.6878805175324955E-2</v>
          </cell>
          <cell r="AE51">
            <v>2.5943780423889982E-2</v>
          </cell>
          <cell r="AF51">
            <v>3.1076162273446326E-2</v>
          </cell>
          <cell r="AG51">
            <v>4.2282854451211613E-3</v>
          </cell>
          <cell r="AH51">
            <v>-2.3396714353501692E-2</v>
          </cell>
          <cell r="AI51">
            <v>-3.3097076367507777E-2</v>
          </cell>
          <cell r="AJ51">
            <v>-2.7416023889951718E-2</v>
          </cell>
          <cell r="AK51">
            <v>-9.6015408327373136E-3</v>
          </cell>
          <cell r="AL51">
            <v>1.1984200063152503E-2</v>
          </cell>
          <cell r="AM51">
            <v>3.5501944649938201E-2</v>
          </cell>
          <cell r="AN51">
            <v>17.471007544502807</v>
          </cell>
          <cell r="AO51">
            <v>17.471007544502807</v>
          </cell>
          <cell r="AP51">
            <v>2.5452454206883027E-2</v>
          </cell>
        </row>
        <row r="52">
          <cell r="A52" t="str">
            <v>El Salvador</v>
          </cell>
          <cell r="B52">
            <v>0.10019622304220997</v>
          </cell>
          <cell r="C52">
            <v>3.8304330857025379E-2</v>
          </cell>
          <cell r="D52">
            <v>-2.703764408435826E-2</v>
          </cell>
          <cell r="E52">
            <v>-1.4110373135354312E-2</v>
          </cell>
          <cell r="F52">
            <v>-6.7888738025675887E-3</v>
          </cell>
          <cell r="G52">
            <v>-1.0571679922506886E-2</v>
          </cell>
          <cell r="H52">
            <v>-2.3687406708388974E-2</v>
          </cell>
          <cell r="I52">
            <v>-1.9823779390308188E-2</v>
          </cell>
          <cell r="J52">
            <v>-2.759248403277496E-2</v>
          </cell>
          <cell r="K52">
            <v>-4.9371364362146272E-2</v>
          </cell>
          <cell r="L52">
            <v>-4.0125698365496461E-2</v>
          </cell>
          <cell r="M52">
            <v>-4.6226063322194484E-2</v>
          </cell>
          <cell r="N52">
            <v>-1.8833700820520594E-2</v>
          </cell>
          <cell r="O52">
            <v>6.486805308340793E-3</v>
          </cell>
          <cell r="P52">
            <v>2.0034286149310424E-2</v>
          </cell>
          <cell r="Q52">
            <v>3.8860302696546341E-2</v>
          </cell>
          <cell r="R52">
            <v>1.3592999182928304E-2</v>
          </cell>
          <cell r="S52">
            <v>1.6462019760463208E-2</v>
          </cell>
          <cell r="T52">
            <v>1.7381414615705214E-2</v>
          </cell>
          <cell r="U52">
            <v>1.8027952614972208E-2</v>
          </cell>
          <cell r="V52">
            <v>8.7105565734550069E-3</v>
          </cell>
          <cell r="W52">
            <v>-2.5610800747425055E-3</v>
          </cell>
          <cell r="X52">
            <v>-5.7186688247878453E-3</v>
          </cell>
          <cell r="Y52">
            <v>-7.6179629095329965E-3</v>
          </cell>
          <cell r="Z52">
            <v>-1.2329617946756154E-2</v>
          </cell>
          <cell r="AA52">
            <v>7.5955020431686942E-4</v>
          </cell>
          <cell r="AB52">
            <v>1.8817444056034995E-2</v>
          </cell>
          <cell r="AC52">
            <v>3.7809069852696456E-2</v>
          </cell>
          <cell r="AD52">
            <v>3.2272213991317439E-2</v>
          </cell>
          <cell r="AE52">
            <v>-1.7183015517243057E-2</v>
          </cell>
          <cell r="AF52">
            <v>-2.0405150832474617E-2</v>
          </cell>
          <cell r="AG52">
            <v>-2.4627320847468156E-2</v>
          </cell>
          <cell r="AH52">
            <v>-2.4130228173129958E-2</v>
          </cell>
          <cell r="AI52">
            <v>-1.9928227577110463E-2</v>
          </cell>
          <cell r="AJ52">
            <v>-1.1966595842319331E-2</v>
          </cell>
          <cell r="AK52">
            <v>4.5504432358317701E-4</v>
          </cell>
          <cell r="AL52">
            <v>1.2740600690784589E-2</v>
          </cell>
          <cell r="AM52">
            <v>2.5450590906591842E-2</v>
          </cell>
          <cell r="AN52">
            <v>140.32232828982117</v>
          </cell>
          <cell r="AO52">
            <v>-140.32232828982117</v>
          </cell>
          <cell r="AP52">
            <v>3.0242601433555727E-2</v>
          </cell>
        </row>
        <row r="53">
          <cell r="A53" t="str">
            <v>Equatorial Guinea</v>
          </cell>
          <cell r="B53">
            <v>-0.2149149180212909</v>
          </cell>
          <cell r="C53">
            <v>-3.6310378820279078E-2</v>
          </cell>
          <cell r="D53">
            <v>0.17677841544079045</v>
          </cell>
          <cell r="E53">
            <v>0.54692810597137431</v>
          </cell>
          <cell r="F53">
            <v>1.1171827767258262</v>
          </cell>
          <cell r="G53">
            <v>2.7582647917732239</v>
          </cell>
          <cell r="H53">
            <v>7.3722201895542705</v>
          </cell>
          <cell r="I53">
            <v>-64.810252797392252</v>
          </cell>
          <cell r="J53">
            <v>-10.579481097737272</v>
          </cell>
          <cell r="K53">
            <v>-8.9310158767465975</v>
          </cell>
          <cell r="L53">
            <v>-30.195460235840994</v>
          </cell>
          <cell r="M53">
            <v>3.3048172199738115</v>
          </cell>
          <cell r="N53">
            <v>0.82758787627501085</v>
          </cell>
          <cell r="O53">
            <v>-3.7429126982277496E-2</v>
          </cell>
          <cell r="P53">
            <v>-0.36833385068408819</v>
          </cell>
          <cell r="Q53">
            <v>-0.53852840981473504</v>
          </cell>
          <cell r="R53">
            <v>-0.48746935867993074</v>
          </cell>
          <cell r="S53">
            <v>-9.85180135307831E-2</v>
          </cell>
          <cell r="T53">
            <v>-0.17931264488396362</v>
          </cell>
          <cell r="U53">
            <v>-0.21350291981484582</v>
          </cell>
          <cell r="V53">
            <v>-0.26900461654305929</v>
          </cell>
          <cell r="W53">
            <v>-3.5546411022141518E-2</v>
          </cell>
          <cell r="X53">
            <v>-4.6230388985961157E-2</v>
          </cell>
          <cell r="Y53">
            <v>-7.9896081792454859E-2</v>
          </cell>
          <cell r="Z53">
            <v>9.698453393424708E-2</v>
          </cell>
          <cell r="AA53">
            <v>6.0062582121713656E-2</v>
          </cell>
          <cell r="AB53">
            <v>-3.8746338193657151E-2</v>
          </cell>
          <cell r="AC53">
            <v>6.0901244167135347E-2</v>
          </cell>
          <cell r="AD53">
            <v>8.1926341885102255E-2</v>
          </cell>
          <cell r="AE53">
            <v>6.6973373728139954E-2</v>
          </cell>
          <cell r="AF53">
            <v>-1.845435342021047E-3</v>
          </cell>
          <cell r="AG53">
            <v>1.6472867092907708E-2</v>
          </cell>
          <cell r="AH53">
            <v>1.2932228662207869E-2</v>
          </cell>
          <cell r="AI53">
            <v>4.2564292094619607E-2</v>
          </cell>
          <cell r="AJ53">
            <v>3.5101208715512873E-2</v>
          </cell>
          <cell r="AK53">
            <v>-1.3262657740617474E-2</v>
          </cell>
          <cell r="AL53">
            <v>-6.5463903408270616E-2</v>
          </cell>
          <cell r="AM53">
            <v>-4.0875557951397704E-2</v>
          </cell>
          <cell r="AN53">
            <v>4.0621788118361399</v>
          </cell>
          <cell r="AO53">
            <v>-4.0621788118361399</v>
          </cell>
          <cell r="AP53">
            <v>12.779957108391935</v>
          </cell>
        </row>
        <row r="54">
          <cell r="A54" t="str">
            <v>Eritrea</v>
          </cell>
          <cell r="B54">
            <v>0</v>
          </cell>
          <cell r="C54">
            <v>0</v>
          </cell>
          <cell r="D54">
            <v>0</v>
          </cell>
          <cell r="E54">
            <v>0</v>
          </cell>
          <cell r="F54">
            <v>0</v>
          </cell>
          <cell r="G54">
            <v>0</v>
          </cell>
          <cell r="H54">
            <v>0</v>
          </cell>
          <cell r="I54">
            <v>0</v>
          </cell>
          <cell r="J54">
            <v>0</v>
          </cell>
          <cell r="K54">
            <v>0</v>
          </cell>
          <cell r="L54">
            <v>0</v>
          </cell>
          <cell r="M54">
            <v>0</v>
          </cell>
          <cell r="N54">
            <v>-0.14448727214212162</v>
          </cell>
          <cell r="O54">
            <v>-9.1620703818189042E-2</v>
          </cell>
          <cell r="P54">
            <v>3.8080294223308893E-2</v>
          </cell>
          <cell r="Q54">
            <v>1.0167604598972034E-2</v>
          </cell>
          <cell r="R54">
            <v>5.6156990222615458E-2</v>
          </cell>
          <cell r="S54">
            <v>9.9992197305870612E-2</v>
          </cell>
          <cell r="T54">
            <v>9.1527285397016253E-2</v>
          </cell>
          <cell r="U54">
            <v>7.1824183452716794E-2</v>
          </cell>
          <cell r="V54">
            <v>-7.3732531665976611E-2</v>
          </cell>
          <cell r="W54">
            <v>-2.8355442096411432E-3</v>
          </cell>
          <cell r="X54">
            <v>1.9754629990564137E-2</v>
          </cell>
          <cell r="Y54">
            <v>-1.2407433905371801E-2</v>
          </cell>
          <cell r="Z54">
            <v>-2.2765676470203572E-3</v>
          </cell>
          <cell r="AA54">
            <v>1.8927986190295867E-2</v>
          </cell>
          <cell r="AB54">
            <v>3.8499535562638181E-3</v>
          </cell>
          <cell r="AC54">
            <v>1.0743349245762883E-2</v>
          </cell>
          <cell r="AD54">
            <v>-9.772440423791133E-2</v>
          </cell>
          <cell r="AE54">
            <v>-7.6425165835540904E-2</v>
          </cell>
          <cell r="AF54">
            <v>-7.3848621958415878E-2</v>
          </cell>
          <cell r="AG54">
            <v>-1.5591113596317031E-2</v>
          </cell>
          <cell r="AH54">
            <v>3.2738555123736135E-2</v>
          </cell>
          <cell r="AI54">
            <v>4.1427361656090816E-2</v>
          </cell>
          <cell r="AJ54">
            <v>3.7973052726818265E-2</v>
          </cell>
          <cell r="AK54">
            <v>2.8010460131007334E-2</v>
          </cell>
          <cell r="AL54">
            <v>2.2627242954302098E-2</v>
          </cell>
          <cell r="AM54">
            <v>-3.2432015218200411E-2</v>
          </cell>
          <cell r="AN54">
            <v>9.8133385763426055</v>
          </cell>
          <cell r="AO54">
            <v>-9.8133385763426055</v>
          </cell>
          <cell r="AP54">
            <v>6.6347836057574258E-2</v>
          </cell>
        </row>
        <row r="55">
          <cell r="A55" t="str">
            <v>Estonia</v>
          </cell>
          <cell r="B55">
            <v>0</v>
          </cell>
          <cell r="C55">
            <v>0</v>
          </cell>
          <cell r="D55">
            <v>0</v>
          </cell>
          <cell r="E55">
            <v>0</v>
          </cell>
          <cell r="F55">
            <v>0</v>
          </cell>
          <cell r="G55">
            <v>0</v>
          </cell>
          <cell r="H55">
            <v>0</v>
          </cell>
          <cell r="I55">
            <v>0</v>
          </cell>
          <cell r="J55">
            <v>0</v>
          </cell>
          <cell r="K55">
            <v>0</v>
          </cell>
          <cell r="L55">
            <v>0</v>
          </cell>
          <cell r="M55">
            <v>0</v>
          </cell>
          <cell r="N55">
            <v>0</v>
          </cell>
          <cell r="O55">
            <v>0.12098961750325049</v>
          </cell>
          <cell r="P55">
            <v>1.8426241996366353E-2</v>
          </cell>
          <cell r="Q55">
            <v>-3.4290168991217632E-2</v>
          </cell>
          <cell r="R55">
            <v>-4.9693572038166545E-2</v>
          </cell>
          <cell r="S55">
            <v>-9.2061737988807183E-3</v>
          </cell>
          <cell r="T55">
            <v>-1.1882645199293183E-2</v>
          </cell>
          <cell r="U55">
            <v>-7.7900769383149798E-2</v>
          </cell>
          <cell r="V55">
            <v>-4.9426611154284615E-2</v>
          </cell>
          <cell r="W55">
            <v>-4.0127610089449227E-2</v>
          </cell>
          <cell r="X55">
            <v>-2.3892190578105928E-2</v>
          </cell>
          <cell r="Y55">
            <v>-5.0926528055673086E-3</v>
          </cell>
          <cell r="Z55">
            <v>5.6686118399124795E-3</v>
          </cell>
          <cell r="AA55">
            <v>4.6834886105657392E-2</v>
          </cell>
          <cell r="AB55">
            <v>0.1093745352420384</v>
          </cell>
          <cell r="AC55">
            <v>0.15566028826436856</v>
          </cell>
          <cell r="AD55">
            <v>8.5419089146937008E-2</v>
          </cell>
          <cell r="AE55">
            <v>-8.8931355165421958E-2</v>
          </cell>
          <cell r="AF55">
            <v>-8.6821892643461587E-2</v>
          </cell>
          <cell r="AG55">
            <v>-3.6858896989840954E-2</v>
          </cell>
          <cell r="AH55">
            <v>-3.8067909489847063E-2</v>
          </cell>
          <cell r="AI55">
            <v>-2.6108761609484003E-2</v>
          </cell>
          <cell r="AJ55">
            <v>-1.3810393373182815E-2</v>
          </cell>
          <cell r="AK55">
            <v>-9.4274100609639366E-4</v>
          </cell>
          <cell r="AL55">
            <v>1.3916874722816197E-2</v>
          </cell>
          <cell r="AM55">
            <v>2.9649320711210573E-2</v>
          </cell>
          <cell r="AN55">
            <v>61.732405004318252</v>
          </cell>
          <cell r="AO55">
            <v>61.732405004318252</v>
          </cell>
          <cell r="AP55">
            <v>7.1509956148734344E-2</v>
          </cell>
        </row>
        <row r="56">
          <cell r="A56" t="str">
            <v>Ethiopia</v>
          </cell>
          <cell r="B56">
            <v>6.1009595147028051E-3</v>
          </cell>
          <cell r="C56">
            <v>-6.5779888029980308E-3</v>
          </cell>
          <cell r="D56">
            <v>-9.5636124916013837E-3</v>
          </cell>
          <cell r="E56">
            <v>5.4878943178612978E-2</v>
          </cell>
          <cell r="F56">
            <v>1.79913697056596E-2</v>
          </cell>
          <cell r="G56">
            <v>-0.10942167432448723</v>
          </cell>
          <cell r="H56">
            <v>-3.6064544461391651E-2</v>
          </cell>
          <cell r="I56">
            <v>8.2706122099107257E-2</v>
          </cell>
          <cell r="J56">
            <v>7.4624429551387372E-2</v>
          </cell>
          <cell r="K56">
            <v>5.6155255855637978E-2</v>
          </cell>
          <cell r="L56">
            <v>6.9604468025295907E-2</v>
          </cell>
          <cell r="M56">
            <v>-2.1954835341969077E-2</v>
          </cell>
          <cell r="N56">
            <v>-0.1249413402783499</v>
          </cell>
          <cell r="O56">
            <v>-3.0408532023325229E-2</v>
          </cell>
          <cell r="P56">
            <v>-2.4128765948417341E-2</v>
          </cell>
          <cell r="Q56">
            <v>2.5007323568012265E-3</v>
          </cell>
          <cell r="R56">
            <v>9.3615294156176088E-2</v>
          </cell>
          <cell r="S56">
            <v>8.7730659680118325E-2</v>
          </cell>
          <cell r="T56">
            <v>-1.2972067216674211E-3</v>
          </cell>
          <cell r="U56">
            <v>8.4060233346487673E-3</v>
          </cell>
          <cell r="V56">
            <v>1.1443355544623186E-2</v>
          </cell>
          <cell r="W56">
            <v>2.2582930576190607E-2</v>
          </cell>
          <cell r="X56">
            <v>-2.7974771485865604E-2</v>
          </cell>
          <cell r="Y56">
            <v>-0.11566102313309901</v>
          </cell>
          <cell r="Z56">
            <v>-8.7301458870440843E-2</v>
          </cell>
          <cell r="AA56">
            <v>-5.4490719099106973E-2</v>
          </cell>
          <cell r="AB56">
            <v>-3.2320918941124578E-2</v>
          </cell>
          <cell r="AC56">
            <v>-7.5107651386020734E-3</v>
          </cell>
          <cell r="AD56">
            <v>1.4075829309540582E-2</v>
          </cell>
          <cell r="AE56">
            <v>2.8456172895149286E-2</v>
          </cell>
          <cell r="AF56">
            <v>2.7803002365244085E-2</v>
          </cell>
          <cell r="AG56">
            <v>2.6872244691560312E-2</v>
          </cell>
          <cell r="AH56">
            <v>6.2095481151297508E-3</v>
          </cell>
          <cell r="AI56">
            <v>-6.4421076506890659E-3</v>
          </cell>
          <cell r="AJ56">
            <v>-6.2141569248501663E-3</v>
          </cell>
          <cell r="AK56">
            <v>-2.4981370672268102E-3</v>
          </cell>
          <cell r="AL56">
            <v>4.2728439743801123E-3</v>
          </cell>
          <cell r="AM56">
            <v>1.3952632912179359E-2</v>
          </cell>
          <cell r="AN56">
            <v>447.23320879082689</v>
          </cell>
          <cell r="AO56">
            <v>-447.23320879082689</v>
          </cell>
          <cell r="AP56">
            <v>5.6887564123373084E-2</v>
          </cell>
        </row>
        <row r="57">
          <cell r="A57" t="str">
            <v>Fiji</v>
          </cell>
          <cell r="B57">
            <v>1.2611799730600275E-2</v>
          </cell>
          <cell r="C57">
            <v>5.3392412219883972E-2</v>
          </cell>
          <cell r="D57">
            <v>2.2438412096148452E-2</v>
          </cell>
          <cell r="E57">
            <v>-3.8849667013926295E-2</v>
          </cell>
          <cell r="F57">
            <v>3.6778213868181989E-2</v>
          </cell>
          <cell r="G57">
            <v>-2.3818845788489477E-2</v>
          </cell>
          <cell r="H57">
            <v>1.5635810018334716E-2</v>
          </cell>
          <cell r="I57">
            <v>-8.2528311193872675E-2</v>
          </cell>
          <cell r="J57">
            <v>-7.852785890255376E-2</v>
          </cell>
          <cell r="K57">
            <v>1.6034741282712942E-2</v>
          </cell>
          <cell r="L57">
            <v>3.8931992805370748E-2</v>
          </cell>
          <cell r="M57">
            <v>-2.3815970734619517E-2</v>
          </cell>
          <cell r="N57">
            <v>3.7786051426403093E-4</v>
          </cell>
          <cell r="O57">
            <v>-8.5658111690212809E-3</v>
          </cell>
          <cell r="P57">
            <v>7.0295073719601345E-3</v>
          </cell>
          <cell r="Q57">
            <v>2.2720301803454974E-2</v>
          </cell>
          <cell r="R57">
            <v>3.8696751831275779E-2</v>
          </cell>
          <cell r="S57">
            <v>-1.3826173171235587E-2</v>
          </cell>
          <cell r="T57">
            <v>-2.9033592797038588E-2</v>
          </cell>
          <cell r="U57">
            <v>3.3159336180471337E-2</v>
          </cell>
          <cell r="V57">
            <v>-9.9925383270977036E-3</v>
          </cell>
          <cell r="W57">
            <v>-1.3291699867218504E-2</v>
          </cell>
          <cell r="X57">
            <v>-3.9851444982758272E-3</v>
          </cell>
          <cell r="Y57">
            <v>-1.4183051748123052E-2</v>
          </cell>
          <cell r="Z57">
            <v>2.0771752014169854E-2</v>
          </cell>
          <cell r="AA57">
            <v>2.9039324330686945E-2</v>
          </cell>
          <cell r="AB57">
            <v>3.3185043490535131E-2</v>
          </cell>
          <cell r="AC57">
            <v>1.1271449616139151E-2</v>
          </cell>
          <cell r="AD57">
            <v>9.9370946624795977E-3</v>
          </cell>
          <cell r="AE57">
            <v>-1.3745156799467098E-2</v>
          </cell>
          <cell r="AF57">
            <v>-2.6143525027011137E-2</v>
          </cell>
          <cell r="AG57">
            <v>-1.8614769926756848E-2</v>
          </cell>
          <cell r="AH57">
            <v>-1.593043599460451E-2</v>
          </cell>
          <cell r="AI57">
            <v>-1.2605635364100996E-2</v>
          </cell>
          <cell r="AJ57">
            <v>-7.3203156258588734E-3</v>
          </cell>
          <cell r="AK57">
            <v>6.6014018127156745E-4</v>
          </cell>
          <cell r="AL57">
            <v>8.7939094909822036E-3</v>
          </cell>
          <cell r="AM57">
            <v>1.7328098329966294E-2</v>
          </cell>
          <cell r="AN57">
            <v>327.98703971776007</v>
          </cell>
          <cell r="AO57">
            <v>327.98703971776007</v>
          </cell>
          <cell r="AP57">
            <v>3.1668039087183263E-2</v>
          </cell>
        </row>
        <row r="58">
          <cell r="A58" t="str">
            <v>Finland</v>
          </cell>
          <cell r="B58">
            <v>6.1130687790490247E-4</v>
          </cell>
          <cell r="C58">
            <v>-1.5555514565186371E-2</v>
          </cell>
          <cell r="D58">
            <v>-1.3905825531826368E-2</v>
          </cell>
          <cell r="E58">
            <v>-1.1600871274777528E-2</v>
          </cell>
          <cell r="F58">
            <v>-7.2345846535707987E-3</v>
          </cell>
          <cell r="G58">
            <v>4.0009502320922805E-4</v>
          </cell>
          <cell r="H58">
            <v>3.4150481754587061E-3</v>
          </cell>
          <cell r="I58">
            <v>1.6935416943895738E-2</v>
          </cell>
          <cell r="J58">
            <v>5.0270638858776973E-2</v>
          </cell>
          <cell r="K58">
            <v>8.5746351399708293E-2</v>
          </cell>
          <cell r="L58">
            <v>7.6254193907543122E-2</v>
          </cell>
          <cell r="M58">
            <v>-1.7522145552195177E-3</v>
          </cell>
          <cell r="N58">
            <v>-5.0179319057294273E-2</v>
          </cell>
          <cell r="O58">
            <v>-7.3655659403194546E-2</v>
          </cell>
          <cell r="P58">
            <v>-5.9976758165695872E-2</v>
          </cell>
          <cell r="Q58">
            <v>-4.6886446631074663E-2</v>
          </cell>
          <cell r="R58">
            <v>-4.0793129978158794E-2</v>
          </cell>
          <cell r="S58">
            <v>-1.3197847417238553E-2</v>
          </cell>
          <cell r="T58">
            <v>2.0448894107951659E-3</v>
          </cell>
          <cell r="U58">
            <v>6.0286324271556536E-3</v>
          </cell>
          <cell r="V58">
            <v>2.4191652388704837E-2</v>
          </cell>
          <cell r="W58">
            <v>1.3757913228082423E-2</v>
          </cell>
          <cell r="X58">
            <v>6.613854196676264E-4</v>
          </cell>
          <cell r="Y58">
            <v>-8.6151397876085226E-3</v>
          </cell>
          <cell r="Z58">
            <v>4.7473048832359392E-3</v>
          </cell>
          <cell r="AA58">
            <v>8.991087577219942E-3</v>
          </cell>
          <cell r="AB58">
            <v>3.0829734067511338E-2</v>
          </cell>
          <cell r="AC58">
            <v>6.5571014815477516E-2</v>
          </cell>
          <cell r="AD58">
            <v>5.1690716162134061E-2</v>
          </cell>
          <cell r="AE58">
            <v>-4.9571145373973377E-2</v>
          </cell>
          <cell r="AF58">
            <v>-2.6990245736330295E-2</v>
          </cell>
          <cell r="AG58">
            <v>-1.2094953379850852E-2</v>
          </cell>
          <cell r="AH58">
            <v>-1.9276515108979417E-2</v>
          </cell>
          <cell r="AI58">
            <v>-1.4635309763880366E-2</v>
          </cell>
          <cell r="AJ58">
            <v>-5.4812965658487282E-3</v>
          </cell>
          <cell r="AK58">
            <v>-4.3567426165474781E-5</v>
          </cell>
          <cell r="AL58">
            <v>5.3165029772646016E-3</v>
          </cell>
          <cell r="AM58">
            <v>1.0816127395333375E-2</v>
          </cell>
          <cell r="AN58">
            <v>119.51236618361517</v>
          </cell>
          <cell r="AO58">
            <v>119.51236618361517</v>
          </cell>
          <cell r="AP58">
            <v>3.7861988394119937E-2</v>
          </cell>
        </row>
        <row r="59">
          <cell r="A59" t="str">
            <v>France</v>
          </cell>
          <cell r="B59">
            <v>1.696101553455823E-2</v>
          </cell>
          <cell r="C59">
            <v>3.498391326451647E-3</v>
          </cell>
          <cell r="D59">
            <v>4.7490604108146742E-3</v>
          </cell>
          <cell r="E59">
            <v>-5.405985101888478E-3</v>
          </cell>
          <cell r="F59">
            <v>-1.2532852843242051E-2</v>
          </cell>
          <cell r="G59">
            <v>-1.7419476531142942E-2</v>
          </cell>
          <cell r="H59">
            <v>-1.6965299799792433E-2</v>
          </cell>
          <cell r="I59">
            <v>-1.5361346141229216E-2</v>
          </cell>
          <cell r="J59">
            <v>5.2122116083635978E-3</v>
          </cell>
          <cell r="K59">
            <v>2.5511252656338072E-2</v>
          </cell>
          <cell r="L59">
            <v>3.0248740036681585E-2</v>
          </cell>
          <cell r="M59">
            <v>1.9515013834927038E-2</v>
          </cell>
          <cell r="N59">
            <v>1.1403797281881197E-2</v>
          </cell>
          <cell r="O59">
            <v>-1.6194781296730663E-2</v>
          </cell>
          <cell r="P59">
            <v>-1.4374383301787729E-2</v>
          </cell>
          <cell r="Q59">
            <v>-1.223659536473415E-2</v>
          </cell>
          <cell r="R59">
            <v>-2.2156050281792766E-2</v>
          </cell>
          <cell r="S59">
            <v>-2.1910759789551489E-2</v>
          </cell>
          <cell r="T59">
            <v>-1.0194902696036883E-2</v>
          </cell>
          <cell r="U59">
            <v>-5.2271623624746484E-4</v>
          </cell>
          <cell r="V59">
            <v>1.6556971271314867E-2</v>
          </cell>
          <cell r="W59">
            <v>1.4162921183199024E-2</v>
          </cell>
          <cell r="X59">
            <v>4.5810668863410925E-3</v>
          </cell>
          <cell r="Y59">
            <v>-4.1751406581253554E-3</v>
          </cell>
          <cell r="Z59">
            <v>2.7345755572576649E-3</v>
          </cell>
          <cell r="AA59">
            <v>6.4002698967479772E-3</v>
          </cell>
          <cell r="AB59">
            <v>1.9413168911774289E-2</v>
          </cell>
          <cell r="AC59">
            <v>2.9842800298374852E-2</v>
          </cell>
          <cell r="AD59">
            <v>1.69499694181037E-2</v>
          </cell>
          <cell r="AE59">
            <v>-1.9483632010341183E-2</v>
          </cell>
          <cell r="AF59">
            <v>-1.5460873401722969E-2</v>
          </cell>
          <cell r="AG59">
            <v>-8.3770092790826124E-3</v>
          </cell>
          <cell r="AH59">
            <v>-1.3831926842074092E-2</v>
          </cell>
          <cell r="AI59">
            <v>-1.4637173324289937E-2</v>
          </cell>
          <cell r="AJ59">
            <v>-7.7695210165340881E-3</v>
          </cell>
          <cell r="AK59">
            <v>-8.7282813989741318E-4</v>
          </cell>
          <cell r="AL59">
            <v>6.3642550041475661E-3</v>
          </cell>
          <cell r="AM59">
            <v>1.4276788440871236E-2</v>
          </cell>
          <cell r="AN59">
            <v>34.194079264097766</v>
          </cell>
          <cell r="AO59">
            <v>34.194079264097766</v>
          </cell>
          <cell r="AP59">
            <v>1.5995799412328E-2</v>
          </cell>
        </row>
        <row r="60">
          <cell r="A60" t="str">
            <v>Gabon</v>
          </cell>
          <cell r="B60">
            <v>3.1787731604495169E-2</v>
          </cell>
          <cell r="C60">
            <v>-2.4503522103003928E-2</v>
          </cell>
          <cell r="D60">
            <v>1.4853196834554528E-5</v>
          </cell>
          <cell r="E60">
            <v>4.3315523528883711E-3</v>
          </cell>
          <cell r="F60">
            <v>3.7144658509894971E-2</v>
          </cell>
          <cell r="G60">
            <v>7.9910989816715627E-2</v>
          </cell>
          <cell r="H60">
            <v>3.97169619107514E-2</v>
          </cell>
          <cell r="I60">
            <v>-0.13663093877696839</v>
          </cell>
          <cell r="J60">
            <v>-0.12587143862067057</v>
          </cell>
          <cell r="K60">
            <v>-1.6314725132737389E-2</v>
          </cell>
          <cell r="L60">
            <v>6.1586985097823862E-3</v>
          </cell>
          <cell r="M60">
            <v>3.7777343272092041E-2</v>
          </cell>
          <cell r="N60">
            <v>-2.2312378941798366E-2</v>
          </cell>
          <cell r="O60">
            <v>-1.1265135742797014E-2</v>
          </cell>
          <cell r="P60">
            <v>-7.5760241965994418E-4</v>
          </cell>
          <cell r="Q60">
            <v>2.458254157385904E-2</v>
          </cell>
          <cell r="R60">
            <v>4.0311120885233809E-2</v>
          </cell>
          <cell r="S60">
            <v>8.1693217047534211E-2</v>
          </cell>
          <cell r="T60">
            <v>0.10470186246528264</v>
          </cell>
          <cell r="U60">
            <v>-4.2923072119662392E-3</v>
          </cell>
          <cell r="V60">
            <v>-3.1714841432660859E-2</v>
          </cell>
          <cell r="W60">
            <v>-1.9960952209914878E-2</v>
          </cell>
          <cell r="X60">
            <v>-3.3121940493321879E-2</v>
          </cell>
          <cell r="Y60">
            <v>-2.1976009600626817E-2</v>
          </cell>
          <cell r="Z60">
            <v>-2.4571429447866996E-2</v>
          </cell>
          <cell r="AA60">
            <v>-1.4376281839495493E-2</v>
          </cell>
          <cell r="AB60">
            <v>-2.50809654121305E-2</v>
          </cell>
          <cell r="AC60">
            <v>3.027671588831118E-3</v>
          </cell>
          <cell r="AD60">
            <v>-2.3808230419785415E-3</v>
          </cell>
          <cell r="AE60">
            <v>-4.6002129468286919E-2</v>
          </cell>
          <cell r="AF60">
            <v>-1.5330322671731513E-2</v>
          </cell>
          <cell r="AG60">
            <v>7.3884424336785213E-3</v>
          </cell>
          <cell r="AH60">
            <v>2.8347676348942984E-2</v>
          </cell>
          <cell r="AI60">
            <v>1.7384194263406705E-2</v>
          </cell>
          <cell r="AJ60">
            <v>1.1945839413901732E-2</v>
          </cell>
          <cell r="AK60">
            <v>6.683616208534862E-3</v>
          </cell>
          <cell r="AL60">
            <v>2.8444109178138439E-3</v>
          </cell>
          <cell r="AM60">
            <v>-3.3980785197399912E-3</v>
          </cell>
          <cell r="AN60">
            <v>20.117235966034965</v>
          </cell>
          <cell r="AO60">
            <v>-20.117235966034965</v>
          </cell>
          <cell r="AP60">
            <v>4.8983017411801666E-2</v>
          </cell>
        </row>
        <row r="61">
          <cell r="A61" t="str">
            <v>The Gambia</v>
          </cell>
          <cell r="B61">
            <v>2.1717021989130631E-2</v>
          </cell>
          <cell r="C61">
            <v>-0.11322963912334699</v>
          </cell>
          <cell r="D61">
            <v>2.8812230768863613E-2</v>
          </cell>
          <cell r="E61">
            <v>0.12437362458192548</v>
          </cell>
          <cell r="F61">
            <v>2.6349487108125237E-3</v>
          </cell>
          <cell r="G61">
            <v>4.9150419272987736E-3</v>
          </cell>
          <cell r="H61">
            <v>-4.2868412420133924E-3</v>
          </cell>
          <cell r="I61">
            <v>-9.0240010613610797E-3</v>
          </cell>
          <cell r="J61">
            <v>-2.4530037149860653E-2</v>
          </cell>
          <cell r="K61">
            <v>-1.5655102709977373E-2</v>
          </cell>
          <cell r="L61">
            <v>5.3611808565704119E-3</v>
          </cell>
          <cell r="M61">
            <v>-8.3594872314280561E-3</v>
          </cell>
          <cell r="N61">
            <v>-1.0311948640251275E-3</v>
          </cell>
          <cell r="O61">
            <v>2.1881506647864417E-2</v>
          </cell>
          <cell r="P61">
            <v>2.2087496342165388E-2</v>
          </cell>
          <cell r="Q61">
            <v>-4.9653229230180243E-2</v>
          </cell>
          <cell r="R61">
            <v>-3.0068158578665537E-2</v>
          </cell>
          <cell r="S61">
            <v>-2.2386039179401355E-2</v>
          </cell>
          <cell r="T61">
            <v>-2.0555590017946171E-4</v>
          </cell>
          <cell r="U61">
            <v>2.1635650156869492E-2</v>
          </cell>
          <cell r="V61">
            <v>3.6134989889649714E-2</v>
          </cell>
          <cell r="W61">
            <v>5.4167337159019814E-2</v>
          </cell>
          <cell r="X61">
            <v>-1.7848849163042375E-2</v>
          </cell>
          <cell r="Y61">
            <v>1.0946547979217434E-2</v>
          </cell>
          <cell r="Z61">
            <v>4.2161283281426383E-2</v>
          </cell>
          <cell r="AA61">
            <v>-3.0375428026442201E-4</v>
          </cell>
          <cell r="AB61">
            <v>-3.1272443950444637E-2</v>
          </cell>
          <cell r="AC61">
            <v>-3.3656646811011721E-2</v>
          </cell>
          <cell r="AD61">
            <v>-1.5012108167362193E-2</v>
          </cell>
          <cell r="AE61">
            <v>4.2534174680784916E-3</v>
          </cell>
          <cell r="AF61">
            <v>1.1015177824403971E-2</v>
          </cell>
          <cell r="AG61">
            <v>-5.1685380234072556E-3</v>
          </cell>
          <cell r="AH61">
            <v>-6.919113825638265E-2</v>
          </cell>
          <cell r="AI61">
            <v>-2.9254972263193575E-2</v>
          </cell>
          <cell r="AJ61">
            <v>-3.2439621077529562E-4</v>
          </cell>
          <cell r="AK61">
            <v>1.7692220839501682E-2</v>
          </cell>
          <cell r="AL61">
            <v>2.3737780964423985E-2</v>
          </cell>
          <cell r="AM61">
            <v>3.1973967409932871E-2</v>
          </cell>
          <cell r="AN61">
            <v>40.054668949516909</v>
          </cell>
          <cell r="AO61">
            <v>40.054668949516909</v>
          </cell>
          <cell r="AP61">
            <v>3.8059231606846489E-2</v>
          </cell>
        </row>
        <row r="62">
          <cell r="A62" t="str">
            <v>Georgia</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4.2846291157043366E-2</v>
          </cell>
          <cell r="Q62">
            <v>-5.0579003905572156E-3</v>
          </cell>
          <cell r="R62">
            <v>2.6776338501864217E-2</v>
          </cell>
          <cell r="S62">
            <v>6.4494936597440294E-2</v>
          </cell>
          <cell r="T62">
            <v>2.9500961258178922E-2</v>
          </cell>
          <cell r="U62">
            <v>-2.1454232803194712E-3</v>
          </cell>
          <cell r="V62">
            <v>-4.2067133663792215E-2</v>
          </cell>
          <cell r="W62">
            <v>-5.6470637773140757E-2</v>
          </cell>
          <cell r="X62">
            <v>-6.4498847147037602E-2</v>
          </cell>
          <cell r="Y62">
            <v>-2.4326816676796422E-2</v>
          </cell>
          <cell r="Z62">
            <v>-3.0617041316721664E-2</v>
          </cell>
          <cell r="AA62">
            <v>-2.2222910105626739E-3</v>
          </cell>
          <cell r="AB62">
            <v>2.6693036518418728E-2</v>
          </cell>
          <cell r="AC62">
            <v>8.7521727604453342E-2</v>
          </cell>
          <cell r="AD62">
            <v>5.2035805215286036E-2</v>
          </cell>
          <cell r="AE62">
            <v>-4.0867537282147724E-2</v>
          </cell>
          <cell r="AF62">
            <v>-3.3363237494649159E-2</v>
          </cell>
          <cell r="AG62">
            <v>-1.8542910500043079E-2</v>
          </cell>
          <cell r="AH62">
            <v>-1.1512343605780037E-2</v>
          </cell>
          <cell r="AI62">
            <v>-8.2682071004259103E-3</v>
          </cell>
          <cell r="AJ62">
            <v>-3.6080367052995356E-3</v>
          </cell>
          <cell r="AK62">
            <v>2.289404280199049E-3</v>
          </cell>
          <cell r="AL62">
            <v>9.8978666359087145E-3</v>
          </cell>
          <cell r="AM62">
            <v>1.9404905876481658E-2</v>
          </cell>
          <cell r="AN62">
            <v>81.186078988799778</v>
          </cell>
          <cell r="AO62">
            <v>81.186078988799778</v>
          </cell>
          <cell r="AP62">
            <v>4.3702106922055492E-2</v>
          </cell>
        </row>
        <row r="63">
          <cell r="A63" t="str">
            <v>Germany</v>
          </cell>
          <cell r="B63">
            <v>4.1370852574271116E-2</v>
          </cell>
          <cell r="C63">
            <v>1.9487583303975566E-2</v>
          </cell>
          <cell r="D63">
            <v>-1.0801927253372002E-2</v>
          </cell>
          <cell r="E63">
            <v>-1.7993709115993912E-2</v>
          </cell>
          <cell r="F63">
            <v>-1.3806040716843909E-2</v>
          </cell>
          <cell r="G63">
            <v>-1.6778425369473188E-2</v>
          </cell>
          <cell r="H63">
            <v>-1.8696745785708249E-2</v>
          </cell>
          <cell r="I63">
            <v>-3.06515219854759E-2</v>
          </cell>
          <cell r="J63">
            <v>-2.1765639972207731E-2</v>
          </cell>
          <cell r="K63">
            <v>-1.1251479624332313E-2</v>
          </cell>
          <cell r="L63">
            <v>1.7368352608929757E-2</v>
          </cell>
          <cell r="M63">
            <v>4.1132969142896651E-2</v>
          </cell>
          <cell r="N63">
            <v>3.170735839617693E-2</v>
          </cell>
          <cell r="O63">
            <v>-1.0550243372083176E-3</v>
          </cell>
          <cell r="P63">
            <v>3.4600407243535825E-3</v>
          </cell>
          <cell r="Q63">
            <v>1.9957034286938956E-3</v>
          </cell>
          <cell r="R63">
            <v>-7.5165256109275703E-3</v>
          </cell>
          <cell r="S63">
            <v>-6.6138110348971891E-3</v>
          </cell>
          <cell r="T63">
            <v>-6.1128114742071381E-3</v>
          </cell>
          <cell r="U63">
            <v>-3.8436388875287492E-3</v>
          </cell>
          <cell r="V63">
            <v>1.441955662090081E-2</v>
          </cell>
          <cell r="W63">
            <v>1.7319971782792216E-2</v>
          </cell>
          <cell r="X63">
            <v>4.8166300043396525E-3</v>
          </cell>
          <cell r="Y63">
            <v>-1.1102439824929453E-2</v>
          </cell>
          <cell r="Z63">
            <v>-1.594444873620678E-2</v>
          </cell>
          <cell r="AA63">
            <v>-1.9446165268810767E-2</v>
          </cell>
          <cell r="AB63">
            <v>6.7014485696324363E-3</v>
          </cell>
          <cell r="AC63">
            <v>2.8838265440079714E-2</v>
          </cell>
          <cell r="AD63">
            <v>2.5504840084629801E-2</v>
          </cell>
          <cell r="AE63">
            <v>-3.7374386987394155E-2</v>
          </cell>
          <cell r="AF63">
            <v>-1.4433628125674372E-2</v>
          </cell>
          <cell r="AG63">
            <v>3.8062584998891703E-3</v>
          </cell>
          <cell r="AH63">
            <v>-2.0401987278762289E-3</v>
          </cell>
          <cell r="AI63">
            <v>4.6055458377967218E-4</v>
          </cell>
          <cell r="AJ63">
            <v>7.7814757155644852E-4</v>
          </cell>
          <cell r="AK63">
            <v>1.4461146108326725E-3</v>
          </cell>
          <cell r="AL63">
            <v>1.9882875920894014E-3</v>
          </cell>
          <cell r="AM63">
            <v>2.673174639280124E-3</v>
          </cell>
          <cell r="AN63">
            <v>88.503866240411497</v>
          </cell>
          <cell r="AO63">
            <v>-88.503866240411497</v>
          </cell>
          <cell r="AP63">
            <v>2.007527370402587E-2</v>
          </cell>
        </row>
        <row r="64">
          <cell r="A64" t="str">
            <v>Ghana</v>
          </cell>
          <cell r="B64">
            <v>7.0971107751129137E-2</v>
          </cell>
          <cell r="C64">
            <v>8.3691429815356058E-2</v>
          </cell>
          <cell r="D64">
            <v>-9.1429579846739589E-3</v>
          </cell>
          <cell r="E64">
            <v>-7.9620199310983242E-2</v>
          </cell>
          <cell r="F64">
            <v>-4.2592421212000478E-2</v>
          </cell>
          <cell r="G64">
            <v>-2.8699330437376096E-2</v>
          </cell>
          <cell r="H64">
            <v>-3.0463910189073993E-2</v>
          </cell>
          <cell r="I64">
            <v>-1.9223312807213074E-2</v>
          </cell>
          <cell r="J64">
            <v>2.4500220546962485E-2</v>
          </cell>
          <cell r="K64">
            <v>2.3725386721770561E-2</v>
          </cell>
          <cell r="L64">
            <v>1.1215854866881873E-2</v>
          </cell>
          <cell r="M64">
            <v>1.6059459515440209E-2</v>
          </cell>
          <cell r="N64">
            <v>1.2514321468222619E-2</v>
          </cell>
          <cell r="O64">
            <v>1.5249569365485114E-2</v>
          </cell>
          <cell r="P64">
            <v>6.8074551912447791E-3</v>
          </cell>
          <cell r="Q64">
            <v>4.1020583762304283E-3</v>
          </cell>
          <cell r="R64">
            <v>5.8373294975771735E-3</v>
          </cell>
          <cell r="S64">
            <v>1.3548401264324226E-2</v>
          </cell>
          <cell r="T64">
            <v>1.927004009399624E-2</v>
          </cell>
          <cell r="U64">
            <v>1.9621396482213459E-2</v>
          </cell>
          <cell r="V64">
            <v>1.3317119782079938E-2</v>
          </cell>
          <cell r="W64">
            <v>7.7398835351203355E-3</v>
          </cell>
          <cell r="X64">
            <v>8.978169412225545E-4</v>
          </cell>
          <cell r="Y64">
            <v>-4.7349207902687125E-3</v>
          </cell>
          <cell r="Z64">
            <v>-1.1888768546175535E-2</v>
          </cell>
          <cell r="AA64">
            <v>-1.5876457214106025E-2</v>
          </cell>
          <cell r="AB64">
            <v>-2.2238477258850142E-2</v>
          </cell>
          <cell r="AC64">
            <v>-2.8360100019171129E-2</v>
          </cell>
          <cell r="AD64">
            <v>-1.8884356945649414E-2</v>
          </cell>
          <cell r="AE64">
            <v>-5.1390604340263865E-2</v>
          </cell>
          <cell r="AF64">
            <v>-5.0670415498016833E-2</v>
          </cell>
          <cell r="AG64">
            <v>2.3518321088686427E-3</v>
          </cell>
          <cell r="AH64">
            <v>1.5171611919765373E-2</v>
          </cell>
          <cell r="AI64">
            <v>1.7622995276088019E-2</v>
          </cell>
          <cell r="AJ64">
            <v>1.5848603098708419E-2</v>
          </cell>
          <cell r="AK64">
            <v>1.4619076030041202E-2</v>
          </cell>
          <cell r="AL64">
            <v>1.1045735830688174E-2</v>
          </cell>
          <cell r="AM64">
            <v>1.0256851646033391E-2</v>
          </cell>
          <cell r="AN64">
            <v>16.683686719305637</v>
          </cell>
          <cell r="AO64">
            <v>-16.683686719305637</v>
          </cell>
          <cell r="AP64">
            <v>3.2515227669552872E-2</v>
          </cell>
        </row>
        <row r="65">
          <cell r="A65" t="str">
            <v>Greece</v>
          </cell>
          <cell r="B65">
            <v>3.1436784545750676E-2</v>
          </cell>
          <cell r="C65">
            <v>1.0880005264793876E-2</v>
          </cell>
          <cell r="D65">
            <v>-5.3189498073855576E-3</v>
          </cell>
          <cell r="E65">
            <v>-2.1412070128032167E-2</v>
          </cell>
          <cell r="F65">
            <v>-8.2225468489599361E-3</v>
          </cell>
          <cell r="G65">
            <v>8.8554820993550776E-3</v>
          </cell>
          <cell r="H65">
            <v>5.0724493001650054E-3</v>
          </cell>
          <cell r="I65">
            <v>-2.7674488125639812E-2</v>
          </cell>
          <cell r="J65">
            <v>2.1583322280999883E-3</v>
          </cell>
          <cell r="K65">
            <v>2.6658267685320643E-2</v>
          </cell>
          <cell r="L65">
            <v>1.1969802131403265E-2</v>
          </cell>
          <cell r="M65">
            <v>2.6957144130610625E-2</v>
          </cell>
          <cell r="N65">
            <v>1.6199780282287919E-2</v>
          </cell>
          <cell r="O65">
            <v>-1.9526176740445697E-2</v>
          </cell>
          <cell r="P65">
            <v>-2.2073011031573487E-2</v>
          </cell>
          <cell r="Q65">
            <v>-2.6646059969028687E-2</v>
          </cell>
          <cell r="R65">
            <v>-3.1775108264677811E-2</v>
          </cell>
          <cell r="S65">
            <v>-2.7625608402958617E-2</v>
          </cell>
          <cell r="T65">
            <v>-2.8284316346299805E-2</v>
          </cell>
          <cell r="U65">
            <v>-2.9911980012610671E-2</v>
          </cell>
          <cell r="V65">
            <v>-2.2204517521380088E-2</v>
          </cell>
          <cell r="W65">
            <v>-1.6530782596329136E-2</v>
          </cell>
          <cell r="X65">
            <v>-1.634607355557155E-2</v>
          </cell>
          <cell r="Y65">
            <v>1.0588670544095145E-2</v>
          </cell>
          <cell r="Z65">
            <v>2.7001213176297053E-2</v>
          </cell>
          <cell r="AA65">
            <v>2.8035325687279268E-2</v>
          </cell>
          <cell r="AB65">
            <v>5.8669013530200917E-2</v>
          </cell>
          <cell r="AC65">
            <v>8.0474195165187973E-2</v>
          </cell>
          <cell r="AD65">
            <v>7.5498320446332673E-2</v>
          </cell>
          <cell r="AE65">
            <v>4.2842796308872028E-2</v>
          </cell>
          <cell r="AF65">
            <v>1.2766577241040661E-2</v>
          </cell>
          <cell r="AG65">
            <v>-4.8377610555507489E-2</v>
          </cell>
          <cell r="AH65">
            <v>-8.5199655446213177E-2</v>
          </cell>
          <cell r="AI65">
            <v>-7.7355523892726347E-2</v>
          </cell>
          <cell r="AJ65">
            <v>-4.793412025972324E-2</v>
          </cell>
          <cell r="AK65">
            <v>-1.3570917384732822E-2</v>
          </cell>
          <cell r="AL65">
            <v>1.9804445738586553E-2</v>
          </cell>
          <cell r="AM65">
            <v>5.1927081188078122E-2</v>
          </cell>
          <cell r="AN65">
            <v>8.22527879582948</v>
          </cell>
          <cell r="AO65">
            <v>8.22527879582948</v>
          </cell>
          <cell r="AP65">
            <v>3.1907619707356769E-2</v>
          </cell>
        </row>
        <row r="66">
          <cell r="A66" t="str">
            <v>Grenada</v>
          </cell>
          <cell r="B66">
            <v>6.2562673836399865E-2</v>
          </cell>
          <cell r="C66">
            <v>1.2973329366573354E-2</v>
          </cell>
          <cell r="D66">
            <v>-1.0869299277466146E-2</v>
          </cell>
          <cell r="E66">
            <v>-4.678270138809127E-2</v>
          </cell>
          <cell r="F66">
            <v>-4.7457819148399749E-2</v>
          </cell>
          <cell r="G66">
            <v>-3.9086824188644176E-2</v>
          </cell>
          <cell r="H66">
            <v>4.5544500471684183E-3</v>
          </cell>
          <cell r="I66">
            <v>4.6451093409503715E-2</v>
          </cell>
          <cell r="J66">
            <v>2.4880084452739506E-2</v>
          </cell>
          <cell r="K66">
            <v>3.8007794591389622E-2</v>
          </cell>
          <cell r="L66">
            <v>4.92088312920647E-2</v>
          </cell>
          <cell r="M66">
            <v>4.4450871558961852E-2</v>
          </cell>
          <cell r="N66">
            <v>1.5774382298155532E-2</v>
          </cell>
          <cell r="O66">
            <v>-3.5296255215814337E-2</v>
          </cell>
          <cell r="P66">
            <v>-4.3716396688021811E-2</v>
          </cell>
          <cell r="Q66">
            <v>-5.6410133219077577E-2</v>
          </cell>
          <cell r="R66">
            <v>-7.3161856039153039E-2</v>
          </cell>
          <cell r="S66">
            <v>-7.8066982883662983E-2</v>
          </cell>
          <cell r="T66">
            <v>-5.9819324265181946E-3</v>
          </cell>
          <cell r="U66">
            <v>2.2876099658177221E-2</v>
          </cell>
          <cell r="V66">
            <v>4.4121496838548789E-2</v>
          </cell>
          <cell r="W66">
            <v>-1.2181151843823027E-2</v>
          </cell>
          <cell r="X66">
            <v>-2.0854459710861511E-2</v>
          </cell>
          <cell r="Y66">
            <v>2.4160040157684592E-2</v>
          </cell>
          <cell r="Z66">
            <v>-7.8815241012455493E-3</v>
          </cell>
          <cell r="AA66">
            <v>8.4372459457527832E-2</v>
          </cell>
          <cell r="AB66">
            <v>1.2796282757288819E-2</v>
          </cell>
          <cell r="AC66">
            <v>5.6008554381263259E-2</v>
          </cell>
          <cell r="AD66">
            <v>5.7560562752170717E-2</v>
          </cell>
          <cell r="AE66">
            <v>-1.4828673536970398E-2</v>
          </cell>
          <cell r="AF66">
            <v>-3.7560413880867838E-2</v>
          </cell>
          <cell r="AG66">
            <v>-3.7373002268792768E-2</v>
          </cell>
          <cell r="AH66">
            <v>-3.3060548546105198E-2</v>
          </cell>
          <cell r="AI66">
            <v>-2.51621671935322E-2</v>
          </cell>
          <cell r="AJ66">
            <v>-1.3340504355089992E-2</v>
          </cell>
          <cell r="AK66">
            <v>-2.066189377308346E-3</v>
          </cell>
          <cell r="AL66">
            <v>9.4943989646098289E-3</v>
          </cell>
          <cell r="AM66">
            <v>2.1080938730841669E-2</v>
          </cell>
          <cell r="AN66">
            <v>41.378581348646243</v>
          </cell>
          <cell r="AO66">
            <v>41.378581348646243</v>
          </cell>
          <cell r="AP66">
            <v>4.299439043118345E-2</v>
          </cell>
        </row>
        <row r="67">
          <cell r="A67" t="str">
            <v>Guatemala</v>
          </cell>
          <cell r="B67">
            <v>4.8725224199520516E-2</v>
          </cell>
          <cell r="C67">
            <v>5.3612658800915695E-2</v>
          </cell>
          <cell r="D67">
            <v>1.4015854251692356E-2</v>
          </cell>
          <cell r="E67">
            <v>-1.5312874365748739E-2</v>
          </cell>
          <cell r="F67">
            <v>-1.6583340049411709E-2</v>
          </cell>
          <cell r="G67">
            <v>-3.2157124118575721E-2</v>
          </cell>
          <cell r="H67">
            <v>-4.4858067688676048E-2</v>
          </cell>
          <cell r="I67">
            <v>-2.9097034733059614E-2</v>
          </cell>
          <cell r="J67">
            <v>-1.4392225449318116E-2</v>
          </cell>
          <cell r="K67">
            <v>-2.789734092526286E-3</v>
          </cell>
          <cell r="L67">
            <v>-2.3718347952959898E-3</v>
          </cell>
          <cell r="M67">
            <v>-4.6977504323094128E-3</v>
          </cell>
          <cell r="N67">
            <v>6.2820811623768595E-3</v>
          </cell>
          <cell r="O67">
            <v>4.6591888594363041E-3</v>
          </cell>
          <cell r="P67">
            <v>2.9339089281665834E-3</v>
          </cell>
          <cell r="Q67">
            <v>9.6293324429915818E-3</v>
          </cell>
          <cell r="R67">
            <v>6.7866588625327808E-4</v>
          </cell>
          <cell r="S67">
            <v>5.0727474649721995E-3</v>
          </cell>
          <cell r="T67">
            <v>1.4138441961188094E-2</v>
          </cell>
          <cell r="U67">
            <v>1.5054811766479805E-2</v>
          </cell>
          <cell r="V67">
            <v>5.0153720058279724E-3</v>
          </cell>
          <cell r="W67">
            <v>-5.9130886988449181E-3</v>
          </cell>
          <cell r="X67">
            <v>-2.5990775681428188E-3</v>
          </cell>
          <cell r="Y67">
            <v>-1.222457158804538E-2</v>
          </cell>
          <cell r="Z67">
            <v>-1.6004066362600312E-2</v>
          </cell>
          <cell r="AA67">
            <v>-1.8860276015649356E-2</v>
          </cell>
          <cell r="AB67">
            <v>-1.5676640195569527E-3</v>
          </cell>
          <cell r="AC67">
            <v>2.5358008996045969E-2</v>
          </cell>
          <cell r="AD67">
            <v>2.3794102614270382E-2</v>
          </cell>
          <cell r="AE67">
            <v>-4.081509551574292E-3</v>
          </cell>
          <cell r="AF67">
            <v>-9.1176238666442096E-3</v>
          </cell>
          <cell r="AG67">
            <v>-4.0899579996265438E-3</v>
          </cell>
          <cell r="AH67">
            <v>-5.2789758016774822E-3</v>
          </cell>
          <cell r="AI67">
            <v>-5.1248728527473293E-3</v>
          </cell>
          <cell r="AJ67">
            <v>-3.5613914414313872E-3</v>
          </cell>
          <cell r="AK67">
            <v>-4.9434592807208314E-4</v>
          </cell>
          <cell r="AL67">
            <v>4.2032018627847943E-3</v>
          </cell>
          <cell r="AM67">
            <v>9.6942683206007203E-3</v>
          </cell>
          <cell r="AN67">
            <v>84.125305642391325</v>
          </cell>
          <cell r="AO67">
            <v>-84.125305642391325</v>
          </cell>
          <cell r="AP67">
            <v>2.0367320261153718E-2</v>
          </cell>
        </row>
        <row r="68">
          <cell r="A68" t="str">
            <v>Guinea</v>
          </cell>
          <cell r="B68">
            <v>4.7451391996215876E-2</v>
          </cell>
          <cell r="C68">
            <v>2.1605626385949664E-2</v>
          </cell>
          <cell r="D68">
            <v>8.6788816306268765E-3</v>
          </cell>
          <cell r="E68">
            <v>-9.136100187495326E-3</v>
          </cell>
          <cell r="F68">
            <v>-2.6472060371347205E-2</v>
          </cell>
          <cell r="G68">
            <v>-1.0837489682725453E-2</v>
          </cell>
          <cell r="H68">
            <v>-1.4452974722722611E-2</v>
          </cell>
          <cell r="I68">
            <v>-1.7756876732158134E-2</v>
          </cell>
          <cell r="J68">
            <v>6.0800388876973742E-3</v>
          </cell>
          <cell r="K68">
            <v>7.0707441720212986E-3</v>
          </cell>
          <cell r="L68">
            <v>1.0292947252871869E-2</v>
          </cell>
          <cell r="M68">
            <v>-1.5080609065716188E-2</v>
          </cell>
          <cell r="N68">
            <v>-2.3318026696819903E-2</v>
          </cell>
          <cell r="O68">
            <v>-1.5374562125065569E-2</v>
          </cell>
          <cell r="P68">
            <v>-1.7450728219838035E-2</v>
          </cell>
          <cell r="Q68">
            <v>-1.2850722996078283E-2</v>
          </cell>
          <cell r="R68">
            <v>-2.8955310987873201E-3</v>
          </cell>
          <cell r="S68">
            <v>8.8057252197751533E-3</v>
          </cell>
          <cell r="T68">
            <v>1.6810067163917485E-2</v>
          </cell>
          <cell r="U68">
            <v>2.6486175618519524E-2</v>
          </cell>
          <cell r="V68">
            <v>2.2625892126964735E-2</v>
          </cell>
          <cell r="W68">
            <v>2.9929044088472346E-2</v>
          </cell>
          <cell r="X68">
            <v>4.3368760576926048E-2</v>
          </cell>
          <cell r="Y68">
            <v>2.8384596987758741E-2</v>
          </cell>
          <cell r="Z68">
            <v>2.5606806771127415E-2</v>
          </cell>
          <cell r="AA68">
            <v>2.8858899781955268E-2</v>
          </cell>
          <cell r="AB68">
            <v>2.5311287879401897E-2</v>
          </cell>
          <cell r="AC68">
            <v>1.1273757315669276E-2</v>
          </cell>
          <cell r="AD68">
            <v>2.3990335153728497E-2</v>
          </cell>
          <cell r="AE68">
            <v>-2.0297991890816179E-2</v>
          </cell>
          <cell r="AF68">
            <v>-4.8378565999956713E-2</v>
          </cell>
          <cell r="AG68">
            <v>-6.7928264317927298E-2</v>
          </cell>
          <cell r="AH68">
            <v>-8.3974819843100484E-2</v>
          </cell>
          <cell r="AI68">
            <v>-0.10377224780551912</v>
          </cell>
          <cell r="AJ68">
            <v>-0.12520910779668451</v>
          </cell>
          <cell r="AK68">
            <v>-2.7789167480929067E-2</v>
          </cell>
          <cell r="AL68">
            <v>8.2528301439881518E-2</v>
          </cell>
          <cell r="AM68">
            <v>0.15447457957203792</v>
          </cell>
          <cell r="AN68">
            <v>9.2125315649215089</v>
          </cell>
          <cell r="AO68">
            <v>9.2125315649215089</v>
          </cell>
          <cell r="AP68">
            <v>2.6025538391247091E-2</v>
          </cell>
        </row>
        <row r="69">
          <cell r="A69" t="str">
            <v>Guinea-Bissau</v>
          </cell>
          <cell r="B69">
            <v>3.6601807295726048E-2</v>
          </cell>
          <cell r="C69">
            <v>4.125800122831225E-3</v>
          </cell>
          <cell r="D69">
            <v>1.8955846859271975E-2</v>
          </cell>
          <cell r="E69">
            <v>-4.1449776490876195E-2</v>
          </cell>
          <cell r="F69">
            <v>-1.5740976068916605E-2</v>
          </cell>
          <cell r="G69">
            <v>-1.4726007115292035E-3</v>
          </cell>
          <cell r="H69">
            <v>-3.900396546195195E-2</v>
          </cell>
          <cell r="I69">
            <v>-1.3916723656036635E-2</v>
          </cell>
          <cell r="J69">
            <v>-2.3069278937220949E-2</v>
          </cell>
          <cell r="K69">
            <v>-2.2434346829388139E-2</v>
          </cell>
          <cell r="L69">
            <v>-4.853182225068065E-3</v>
          </cell>
          <cell r="M69">
            <v>2.0185255410835205E-2</v>
          </cell>
          <cell r="N69">
            <v>8.4739440697401327E-3</v>
          </cell>
          <cell r="O69">
            <v>1.0220409356914678E-2</v>
          </cell>
          <cell r="P69">
            <v>2.6884835886841495E-2</v>
          </cell>
          <cell r="Q69">
            <v>6.1099800533010597E-2</v>
          </cell>
          <cell r="R69">
            <v>0.10319415729108791</v>
          </cell>
          <cell r="S69">
            <v>0.17251033064264185</v>
          </cell>
          <cell r="T69">
            <v>-0.14545873170329485</v>
          </cell>
          <cell r="U69">
            <v>-8.0232988192296323E-2</v>
          </cell>
          <cell r="V69">
            <v>-1.3337004172239594E-2</v>
          </cell>
          <cell r="W69">
            <v>8.6018015842916377E-4</v>
          </cell>
          <cell r="X69">
            <v>-2.1327933168185605E-2</v>
          </cell>
          <cell r="Y69">
            <v>-3.0287886437204689E-2</v>
          </cell>
          <cell r="Z69">
            <v>-2.0174825778064429E-2</v>
          </cell>
          <cell r="AA69">
            <v>-4.3049258582521867E-4</v>
          </cell>
          <cell r="AB69">
            <v>-5.607309752381366E-3</v>
          </cell>
          <cell r="AC69">
            <v>-4.2418784474667574E-3</v>
          </cell>
          <cell r="AD69">
            <v>-6.0635741651328592E-3</v>
          </cell>
          <cell r="AE69">
            <v>-1.2931537539990795E-2</v>
          </cell>
          <cell r="AF69">
            <v>-1.7579579626249869E-2</v>
          </cell>
          <cell r="AG69">
            <v>-6.36126965536939E-3</v>
          </cell>
          <cell r="AH69">
            <v>-4.4391722018142527E-3</v>
          </cell>
          <cell r="AI69">
            <v>-3.0028303984115353E-4</v>
          </cell>
          <cell r="AJ69">
            <v>3.7559538845116638E-3</v>
          </cell>
          <cell r="AK69">
            <v>8.243837422948052E-3</v>
          </cell>
          <cell r="AL69">
            <v>1.4043976287039833E-2</v>
          </cell>
          <cell r="AM69">
            <v>1.9268520989160171E-2</v>
          </cell>
          <cell r="AN69">
            <v>26.17085035916725</v>
          </cell>
          <cell r="AO69">
            <v>-26.17085035916725</v>
          </cell>
          <cell r="AP69">
            <v>5.1412221685496251E-2</v>
          </cell>
        </row>
        <row r="70">
          <cell r="A70" t="str">
            <v>Guyana</v>
          </cell>
          <cell r="B70">
            <v>4.8577334494690094E-2</v>
          </cell>
          <cell r="C70">
            <v>8.6928657045913724E-2</v>
          </cell>
          <cell r="D70">
            <v>2.129501144706801E-2</v>
          </cell>
          <cell r="E70">
            <v>-6.8836763243106391E-2</v>
          </cell>
          <cell r="F70">
            <v>-2.3062355556287183E-2</v>
          </cell>
          <cell r="G70">
            <v>3.0438432320596064E-3</v>
          </cell>
          <cell r="H70">
            <v>1.8306829253842964E-2</v>
          </cell>
          <cell r="I70">
            <v>2.825959326643452E-2</v>
          </cell>
          <cell r="J70">
            <v>-2.9988882015452512E-2</v>
          </cell>
          <cell r="K70">
            <v>-8.3216196785178179E-2</v>
          </cell>
          <cell r="L70">
            <v>-0.12461948617862621</v>
          </cell>
          <cell r="M70">
            <v>-9.5062303092580042E-2</v>
          </cell>
          <cell r="N70">
            <v>-5.6746899789274816E-2</v>
          </cell>
          <cell r="O70">
            <v>-1.7977679171760266E-2</v>
          </cell>
          <cell r="P70">
            <v>2.2590133957621508E-2</v>
          </cell>
          <cell r="Q70">
            <v>3.1537812427064438E-2</v>
          </cell>
          <cell r="R70">
            <v>7.1884194251040853E-2</v>
          </cell>
          <cell r="S70">
            <v>9.9846031369901972E-2</v>
          </cell>
          <cell r="T70">
            <v>4.9443254455537156E-2</v>
          </cell>
          <cell r="U70">
            <v>5.3584698849990675E-2</v>
          </cell>
          <cell r="V70">
            <v>1.6774993402968376E-2</v>
          </cell>
          <cell r="W70">
            <v>1.9448354638732426E-2</v>
          </cell>
          <cell r="X70">
            <v>1.20976803509688E-2</v>
          </cell>
          <cell r="Y70">
            <v>-1.3354824449600126E-2</v>
          </cell>
          <cell r="Z70">
            <v>-1.8264183487813095E-2</v>
          </cell>
          <cell r="AA70">
            <v>-5.9440438118322912E-2</v>
          </cell>
          <cell r="AB70">
            <v>-3.7309491294934598E-2</v>
          </cell>
          <cell r="AC70">
            <v>-5.3467360254932971E-4</v>
          </cell>
          <cell r="AD70">
            <v>-1.4549337696856311E-2</v>
          </cell>
          <cell r="AE70">
            <v>-1.8524507672712822E-2</v>
          </cell>
          <cell r="AF70">
            <v>-1.5041615553620187E-2</v>
          </cell>
          <cell r="AG70">
            <v>-1.4980178351791853E-2</v>
          </cell>
          <cell r="AH70">
            <v>-1.9439565106157061E-2</v>
          </cell>
          <cell r="AI70">
            <v>-1.4300882678020968E-3</v>
          </cell>
          <cell r="AJ70">
            <v>1.5386403331323635E-2</v>
          </cell>
          <cell r="AK70">
            <v>3.2239970391736941E-2</v>
          </cell>
          <cell r="AL70">
            <v>1.2443184313738788E-2</v>
          </cell>
          <cell r="AM70">
            <v>5.4146855243848912E-3</v>
          </cell>
          <cell r="AN70">
            <v>15.213242162735822</v>
          </cell>
          <cell r="AO70">
            <v>-15.213242162735822</v>
          </cell>
          <cell r="AP70">
            <v>5.1293059323902108E-2</v>
          </cell>
        </row>
        <row r="71">
          <cell r="A71" t="str">
            <v>Haiti</v>
          </cell>
          <cell r="B71">
            <v>-6.4245401994072885E-4</v>
          </cell>
          <cell r="C71">
            <v>1.5066672789412955E-2</v>
          </cell>
          <cell r="D71">
            <v>-8.3007561152699093E-3</v>
          </cell>
          <cell r="E71">
            <v>-1.8227799470007428E-2</v>
          </cell>
          <cell r="F71">
            <v>-1.1544203605414739E-2</v>
          </cell>
          <cell r="G71">
            <v>7.3325494185759997E-4</v>
          </cell>
          <cell r="H71">
            <v>8.4309425284924463E-3</v>
          </cell>
          <cell r="I71">
            <v>9.4357048823612549E-3</v>
          </cell>
          <cell r="J71">
            <v>2.1134122960001604E-2</v>
          </cell>
          <cell r="K71">
            <v>1.6209547941217279E-2</v>
          </cell>
          <cell r="L71">
            <v>1.8891269055678259E-2</v>
          </cell>
          <cell r="M71">
            <v>3.9199051323736356E-2</v>
          </cell>
          <cell r="N71">
            <v>2.2820209110470283E-2</v>
          </cell>
          <cell r="O71">
            <v>-2.2135240423078569E-2</v>
          </cell>
          <cell r="P71">
            <v>-0.13282281679539198</v>
          </cell>
          <cell r="Q71">
            <v>-4.7249689393559974E-2</v>
          </cell>
          <cell r="R71">
            <v>-1.1079553027453866E-2</v>
          </cell>
          <cell r="S71">
            <v>1.0226083775411369E-2</v>
          </cell>
          <cell r="T71">
            <v>2.5598399231542449E-2</v>
          </cell>
          <cell r="U71">
            <v>4.6352167389182575E-2</v>
          </cell>
          <cell r="V71">
            <v>4.8740757886718236E-2</v>
          </cell>
          <cell r="W71">
            <v>3.1750180152603488E-2</v>
          </cell>
          <cell r="X71">
            <v>2.3286394922171005E-2</v>
          </cell>
          <cell r="Y71">
            <v>2.0650092847627626E-2</v>
          </cell>
          <cell r="Z71">
            <v>-2.2692294210317539E-2</v>
          </cell>
          <cell r="AA71">
            <v>-1.4986262274434644E-2</v>
          </cell>
          <cell r="AB71">
            <v>-5.966239267351096E-3</v>
          </cell>
          <cell r="AC71">
            <v>1.005423869558467E-2</v>
          </cell>
          <cell r="AD71">
            <v>-2.6378839624980471E-3</v>
          </cell>
          <cell r="AE71">
            <v>1.0351685920508665E-4</v>
          </cell>
          <cell r="AF71">
            <v>-8.2468595470947467E-2</v>
          </cell>
          <cell r="AG71">
            <v>-6.4987240410603594E-2</v>
          </cell>
          <cell r="AH71">
            <v>-3.140130002876361E-2</v>
          </cell>
          <cell r="AI71">
            <v>-7.7558262209406221E-3</v>
          </cell>
          <cell r="AJ71">
            <v>7.9770237007679504E-3</v>
          </cell>
          <cell r="AK71">
            <v>2.1798802285079834E-2</v>
          </cell>
          <cell r="AL71">
            <v>3.1642424941566591E-2</v>
          </cell>
          <cell r="AM71">
            <v>3.8213812058450418E-2</v>
          </cell>
          <cell r="AN71">
            <v>15.558721735243637</v>
          </cell>
          <cell r="AO71">
            <v>-15.558721735243637</v>
          </cell>
          <cell r="AP71">
            <v>3.7466579127395698E-2</v>
          </cell>
        </row>
        <row r="72">
          <cell r="A72" t="str">
            <v>Honduras</v>
          </cell>
          <cell r="B72">
            <v>3.8858453306798664E-2</v>
          </cell>
          <cell r="C72">
            <v>3.818359934467689E-2</v>
          </cell>
          <cell r="D72">
            <v>-1.9186821508954414E-3</v>
          </cell>
          <cell r="E72">
            <v>-3.6379668175474465E-2</v>
          </cell>
          <cell r="F72">
            <v>-2.1237530071431802E-2</v>
          </cell>
          <cell r="G72">
            <v>-8.6380555997321723E-3</v>
          </cell>
          <cell r="H72">
            <v>-3.0536997537796814E-2</v>
          </cell>
          <cell r="I72">
            <v>-3.1545625387320027E-3</v>
          </cell>
          <cell r="J72">
            <v>1.0443875919709149E-2</v>
          </cell>
          <cell r="K72">
            <v>2.1026274189710009E-2</v>
          </cell>
          <cell r="L72">
            <v>-1.0256179857925573E-2</v>
          </cell>
          <cell r="M72">
            <v>-1.0490178719448439E-2</v>
          </cell>
          <cell r="N72">
            <v>1.1980997332071147E-2</v>
          </cell>
          <cell r="O72">
            <v>4.1060368756781734E-2</v>
          </cell>
          <cell r="P72">
            <v>-4.7301151103532821E-3</v>
          </cell>
          <cell r="Q72">
            <v>3.2884272239720523E-3</v>
          </cell>
          <cell r="R72">
            <v>6.1533141783497655E-3</v>
          </cell>
          <cell r="S72">
            <v>2.2226050850315853E-2</v>
          </cell>
          <cell r="T72">
            <v>1.6987381738453582E-2</v>
          </cell>
          <cell r="U72">
            <v>-3.6553071800823608E-2</v>
          </cell>
          <cell r="V72">
            <v>-1.7993825127686217E-2</v>
          </cell>
          <cell r="W72">
            <v>-2.9527982822322819E-2</v>
          </cell>
          <cell r="X72">
            <v>-3.3013807632089665E-2</v>
          </cell>
          <cell r="Y72">
            <v>-3.0445749758590664E-2</v>
          </cell>
          <cell r="Z72">
            <v>-1.2900557797324814E-2</v>
          </cell>
          <cell r="AA72">
            <v>3.3986900360144469E-3</v>
          </cell>
          <cell r="AB72">
            <v>2.673982899493518E-2</v>
          </cell>
          <cell r="AC72">
            <v>4.8183397343840091E-2</v>
          </cell>
          <cell r="AD72">
            <v>5.0901876559420169E-2</v>
          </cell>
          <cell r="AE72">
            <v>-7.7904765157036206E-3</v>
          </cell>
          <cell r="AF72">
            <v>-1.5104783644087112E-2</v>
          </cell>
          <cell r="AG72">
            <v>-1.3664717518770868E-2</v>
          </cell>
          <cell r="AH72">
            <v>-1.3211968050126716E-2</v>
          </cell>
          <cell r="AI72">
            <v>-1.2134615596347856E-2</v>
          </cell>
          <cell r="AJ72">
            <v>-7.8569550943054945E-3</v>
          </cell>
          <cell r="AK72">
            <v>-1.167175612520233E-3</v>
          </cell>
          <cell r="AL72">
            <v>6.2338863389832131E-3</v>
          </cell>
          <cell r="AM72">
            <v>1.4536586315169756E-2</v>
          </cell>
          <cell r="AN72">
            <v>53.89136230602346</v>
          </cell>
          <cell r="AO72">
            <v>53.89136230602346</v>
          </cell>
          <cell r="AP72">
            <v>2.5422565403770997E-2</v>
          </cell>
        </row>
        <row r="73">
          <cell r="A73" t="str">
            <v>Hong Kong SAR</v>
          </cell>
          <cell r="B73">
            <v>4.6615998301538626E-2</v>
          </cell>
          <cell r="C73">
            <v>4.4272393383253679E-2</v>
          </cell>
          <cell r="D73">
            <v>-1.1833659702716371E-2</v>
          </cell>
          <cell r="E73">
            <v>-3.2948198870898573E-2</v>
          </cell>
          <cell r="F73">
            <v>-1.3868668399760623E-2</v>
          </cell>
          <cell r="G73">
            <v>-7.5291640837124224E-2</v>
          </cell>
          <cell r="H73">
            <v>-4.1142772583821638E-2</v>
          </cell>
          <cell r="I73">
            <v>1.8824584704745531E-2</v>
          </cell>
          <cell r="J73">
            <v>3.9159494794101822E-2</v>
          </cell>
          <cell r="K73">
            <v>3.1450287169842721E-3</v>
          </cell>
          <cell r="L73">
            <v>-1.1928955871123987E-2</v>
          </cell>
          <cell r="M73">
            <v>-6.3152039935080381E-3</v>
          </cell>
          <cell r="N73">
            <v>6.719551010238938E-3</v>
          </cell>
          <cell r="O73">
            <v>2.3129990578501864E-2</v>
          </cell>
          <cell r="P73">
            <v>4.320544132784427E-2</v>
          </cell>
          <cell r="Q73">
            <v>2.9723982877013923E-2</v>
          </cell>
          <cell r="R73">
            <v>3.8051352477927562E-2</v>
          </cell>
          <cell r="S73">
            <v>5.7066830775127017E-2</v>
          </cell>
          <cell r="T73">
            <v>-3.6387184084113657E-2</v>
          </cell>
          <cell r="U73">
            <v>-4.2045514124980622E-2</v>
          </cell>
          <cell r="V73">
            <v>7.4089534946251306E-4</v>
          </cell>
          <cell r="W73">
            <v>-2.8817304568054959E-2</v>
          </cell>
          <cell r="X73">
            <v>-4.7275973321511837E-2</v>
          </cell>
          <cell r="Y73">
            <v>-5.705119521472804E-2</v>
          </cell>
          <cell r="Z73">
            <v>-1.9245319768989813E-2</v>
          </cell>
          <cell r="AA73">
            <v>5.9709029030293563E-3</v>
          </cell>
          <cell r="AB73">
            <v>3.1151358054265096E-2</v>
          </cell>
          <cell r="AC73">
            <v>5.1484144815206599E-2</v>
          </cell>
          <cell r="AD73">
            <v>3.2190060531026791E-2</v>
          </cell>
          <cell r="AE73">
            <v>-3.4910501287720573E-2</v>
          </cell>
          <cell r="AF73">
            <v>-7.3563704884476618E-3</v>
          </cell>
          <cell r="AG73">
            <v>1.6854977586704192E-3</v>
          </cell>
          <cell r="AH73">
            <v>-1.1904421910335953E-2</v>
          </cell>
          <cell r="AI73">
            <v>-8.9957425902909283E-3</v>
          </cell>
          <cell r="AJ73">
            <v>-4.8378178251633199E-3</v>
          </cell>
          <cell r="AK73">
            <v>4.0873889860058876E-4</v>
          </cell>
          <cell r="AL73">
            <v>6.9720062862862996E-3</v>
          </cell>
          <cell r="AM73">
            <v>1.4832236029748059E-2</v>
          </cell>
          <cell r="AN73">
            <v>168.44277432761638</v>
          </cell>
          <cell r="AO73">
            <v>168.44277432761638</v>
          </cell>
          <cell r="AP73">
            <v>3.5367956915641686E-2</v>
          </cell>
        </row>
        <row r="74">
          <cell r="A74" t="str">
            <v>Hungary</v>
          </cell>
          <cell r="B74">
            <v>-4.014840828623948E-2</v>
          </cell>
          <cell r="C74">
            <v>-2.2420177515628633E-2</v>
          </cell>
          <cell r="D74">
            <v>-4.1230666602323097E-3</v>
          </cell>
          <cell r="E74">
            <v>-5.2953700072622427E-3</v>
          </cell>
          <cell r="F74">
            <v>1.4354538748696428E-2</v>
          </cell>
          <cell r="G74">
            <v>7.4479046858952876E-3</v>
          </cell>
          <cell r="H74">
            <v>2.1477990133462712E-2</v>
          </cell>
          <cell r="I74">
            <v>6.4946317155873901E-2</v>
          </cell>
          <cell r="J74">
            <v>7.0238096005110121E-2</v>
          </cell>
          <cell r="K74">
            <v>8.7790050939030542E-2</v>
          </cell>
          <cell r="L74">
            <v>6.1606036906542594E-2</v>
          </cell>
          <cell r="M74">
            <v>-5.3748768820845595E-2</v>
          </cell>
          <cell r="N74">
            <v>-7.4206761051549386E-2</v>
          </cell>
          <cell r="O74">
            <v>-7.5163329182498614E-2</v>
          </cell>
          <cell r="P74">
            <v>-4.907967623836982E-2</v>
          </cell>
          <cell r="Q74">
            <v>-3.2512913012709574E-2</v>
          </cell>
          <cell r="R74">
            <v>-4.4440333516349816E-2</v>
          </cell>
          <cell r="S74">
            <v>-3.4845230301369969E-2</v>
          </cell>
          <cell r="T74">
            <v>-2.0771985940016571E-2</v>
          </cell>
          <cell r="U74">
            <v>-1.8883373005970795E-2</v>
          </cell>
          <cell r="V74">
            <v>-9.8887841055130005E-3</v>
          </cell>
          <cell r="W74">
            <v>-6.5781890670430759E-3</v>
          </cell>
          <cell r="X74">
            <v>4.8485360612495615E-3</v>
          </cell>
          <cell r="Y74">
            <v>1.2286887056308054E-2</v>
          </cell>
          <cell r="Z74">
            <v>3.1479108749434985E-2</v>
          </cell>
          <cell r="AA74">
            <v>4.6814871536327643E-2</v>
          </cell>
          <cell r="AB74">
            <v>6.5754973090882421E-2</v>
          </cell>
          <cell r="AC74">
            <v>4.9727025110962213E-2</v>
          </cell>
          <cell r="AD74">
            <v>4.5977660907937722E-2</v>
          </cell>
          <cell r="AE74">
            <v>-3.4755696036121005E-2</v>
          </cell>
          <cell r="AF74">
            <v>-3.0905311592230342E-2</v>
          </cell>
          <cell r="AG74">
            <v>-2.2668259831174063E-2</v>
          </cell>
          <cell r="AH74">
            <v>-3.1058127296751972E-2</v>
          </cell>
          <cell r="AI74">
            <v>-2.2835809107704143E-2</v>
          </cell>
          <cell r="AJ74">
            <v>-1.3326708373185701E-2</v>
          </cell>
          <cell r="AK74">
            <v>-1.9453559059613591E-3</v>
          </cell>
          <cell r="AL74">
            <v>8.6968681272190391E-3</v>
          </cell>
          <cell r="AM74">
            <v>1.9248903347262199E-2</v>
          </cell>
          <cell r="AN74">
            <v>326.60545675935577</v>
          </cell>
          <cell r="AO74">
            <v>326.60545675935577</v>
          </cell>
          <cell r="AP74">
            <v>4.4034202218702065E-2</v>
          </cell>
        </row>
        <row r="75">
          <cell r="A75" t="str">
            <v>Iceland</v>
          </cell>
          <cell r="B75">
            <v>-2.4958634954012778E-3</v>
          </cell>
          <cell r="C75">
            <v>1.106363495887394E-2</v>
          </cell>
          <cell r="D75">
            <v>4.8672069366564137E-3</v>
          </cell>
          <cell r="E75">
            <v>-4.2739132202387758E-2</v>
          </cell>
          <cell r="F75">
            <v>-2.9058732603834219E-2</v>
          </cell>
          <cell r="G75">
            <v>-2.2333565723850576E-2</v>
          </cell>
          <cell r="H75">
            <v>1.4122276899219076E-2</v>
          </cell>
          <cell r="I75">
            <v>7.6577145608793071E-2</v>
          </cell>
          <cell r="J75">
            <v>5.4535569936971472E-2</v>
          </cell>
          <cell r="K75">
            <v>3.8802093140530403E-2</v>
          </cell>
          <cell r="L75">
            <v>3.4045582364850419E-2</v>
          </cell>
          <cell r="M75">
            <v>1.5441429978235414E-2</v>
          </cell>
          <cell r="N75">
            <v>-3.5329968885373896E-2</v>
          </cell>
          <cell r="O75">
            <v>-4.14773368881566E-2</v>
          </cell>
          <cell r="P75">
            <v>-2.93353128322794E-2</v>
          </cell>
          <cell r="Q75">
            <v>-5.3826264702930372E-2</v>
          </cell>
          <cell r="R75">
            <v>-3.8469858526146331E-2</v>
          </cell>
          <cell r="S75">
            <v>-2.4997655933023714E-2</v>
          </cell>
          <cell r="T75">
            <v>-6.5827513213905734E-4</v>
          </cell>
          <cell r="U75">
            <v>1.3396785386295032E-3</v>
          </cell>
          <cell r="V75">
            <v>4.9102964439130033E-3</v>
          </cell>
          <cell r="W75">
            <v>4.7724378267465662E-3</v>
          </cell>
          <cell r="X75">
            <v>-3.1193273262551981E-2</v>
          </cell>
          <cell r="Y75">
            <v>-4.3268270597872513E-2</v>
          </cell>
          <cell r="Z75">
            <v>-3.4305605293149578E-3</v>
          </cell>
          <cell r="AA75">
            <v>3.5295683226036802E-2</v>
          </cell>
          <cell r="AB75">
            <v>5.4335557992700859E-2</v>
          </cell>
          <cell r="AC75">
            <v>9.1606315346880435E-2</v>
          </cell>
          <cell r="AD75">
            <v>8.4657624553334074E-2</v>
          </cell>
          <cell r="AE75">
            <v>-4.6977251509276426E-3</v>
          </cell>
          <cell r="AF75">
            <v>-5.7587372982041307E-2</v>
          </cell>
          <cell r="AG75">
            <v>-4.1418040817745923E-2</v>
          </cell>
          <cell r="AH75">
            <v>-3.1202189432205596E-2</v>
          </cell>
          <cell r="AI75">
            <v>-2.003334062960594E-2</v>
          </cell>
          <cell r="AJ75">
            <v>-1.3509858950588196E-2</v>
          </cell>
          <cell r="AK75">
            <v>-3.2768357734277369E-3</v>
          </cell>
          <cell r="AL75">
            <v>7.6895168691805994E-3</v>
          </cell>
          <cell r="AM75">
            <v>2.0844099248769229E-2</v>
          </cell>
          <cell r="AN75">
            <v>54.374115725512532</v>
          </cell>
          <cell r="AO75">
            <v>54.374115725512532</v>
          </cell>
          <cell r="AP75">
            <v>4.0874591970744389E-2</v>
          </cell>
        </row>
        <row r="76">
          <cell r="A76" t="str">
            <v>India</v>
          </cell>
          <cell r="B76">
            <v>2.4622967862014043E-2</v>
          </cell>
          <cell r="C76">
            <v>2.2378504115476473E-2</v>
          </cell>
          <cell r="D76">
            <v>3.3403624774826154E-3</v>
          </cell>
          <cell r="E76">
            <v>9.0221456939918801E-3</v>
          </cell>
          <cell r="F76">
            <v>3.2085788294028899E-4</v>
          </cell>
          <cell r="G76">
            <v>-4.6379162456003046E-3</v>
          </cell>
          <cell r="H76">
            <v>-8.8419414736065696E-3</v>
          </cell>
          <cell r="I76">
            <v>-1.9424407252647061E-2</v>
          </cell>
          <cell r="J76">
            <v>8.5766918176898056E-3</v>
          </cell>
          <cell r="K76">
            <v>2.3734140054564892E-2</v>
          </cell>
          <cell r="L76">
            <v>2.7778681310327669E-2</v>
          </cell>
          <cell r="M76">
            <v>-2.4271877974720393E-3</v>
          </cell>
          <cell r="N76">
            <v>-1.101873747433599E-2</v>
          </cell>
          <cell r="O76">
            <v>-1.5271847659125367E-2</v>
          </cell>
          <cell r="P76">
            <v>-8.8236532457185886E-3</v>
          </cell>
          <cell r="Q76">
            <v>7.4234684987996187E-3</v>
          </cell>
          <cell r="R76">
            <v>2.4974429120600515E-2</v>
          </cell>
          <cell r="S76">
            <v>3.2340495091784945E-2</v>
          </cell>
          <cell r="T76">
            <v>3.3889110097288754E-2</v>
          </cell>
          <cell r="U76">
            <v>2.7414769076591568E-2</v>
          </cell>
          <cell r="V76">
            <v>1.6701672086212573E-2</v>
          </cell>
          <cell r="W76">
            <v>-8.6125384778332204E-3</v>
          </cell>
          <cell r="X76">
            <v>-3.0042713092245397E-2</v>
          </cell>
          <cell r="Y76">
            <v>-3.3425175789382124E-2</v>
          </cell>
          <cell r="Z76">
            <v>-3.316288545838797E-2</v>
          </cell>
          <cell r="AA76">
            <v>-2.2443379892453489E-2</v>
          </cell>
          <cell r="AB76">
            <v>-8.8156993779750885E-3</v>
          </cell>
          <cell r="AC76">
            <v>8.3955782044006829E-3</v>
          </cell>
          <cell r="AD76">
            <v>-9.6359387884954566E-3</v>
          </cell>
          <cell r="AE76">
            <v>-2.3269331736496701E-2</v>
          </cell>
          <cell r="AF76">
            <v>8.2462683486843932E-4</v>
          </cell>
          <cell r="AG76">
            <v>-4.300740759178804E-3</v>
          </cell>
          <cell r="AH76">
            <v>-1.1008499034120021E-2</v>
          </cell>
          <cell r="AI76">
            <v>-1.1448259462064205E-2</v>
          </cell>
          <cell r="AJ76">
            <v>-6.996295242349064E-3</v>
          </cell>
          <cell r="AK76">
            <v>1.9281471499892179E-3</v>
          </cell>
          <cell r="AL76">
            <v>1.4720190305910539E-2</v>
          </cell>
          <cell r="AM76">
            <v>3.402578644710158E-2</v>
          </cell>
          <cell r="AN76">
            <v>22.731568542288752</v>
          </cell>
          <cell r="AO76">
            <v>22.731568542288752</v>
          </cell>
          <cell r="AP76">
            <v>1.9594900280019006E-2</v>
          </cell>
        </row>
        <row r="77">
          <cell r="A77" t="str">
            <v>Indonesia</v>
          </cell>
          <cell r="B77">
            <v>4.945985730437575E-2</v>
          </cell>
          <cell r="C77">
            <v>5.6359674367663593E-2</v>
          </cell>
          <cell r="D77">
            <v>1.4147914540835629E-2</v>
          </cell>
          <cell r="E77">
            <v>-5.4400737932976465E-3</v>
          </cell>
          <cell r="F77">
            <v>2.6312344056495175E-3</v>
          </cell>
          <cell r="G77">
            <v>-3.152363082425997E-2</v>
          </cell>
          <cell r="H77">
            <v>-3.3710680087354498E-2</v>
          </cell>
          <cell r="I77">
            <v>-4.5149405387654426E-2</v>
          </cell>
          <cell r="J77">
            <v>-4.9268047242828204E-2</v>
          </cell>
          <cell r="K77">
            <v>-3.8368674009411512E-2</v>
          </cell>
          <cell r="L77">
            <v>-2.8486559248604069E-2</v>
          </cell>
          <cell r="M77">
            <v>-1.9360578927412164E-2</v>
          </cell>
          <cell r="N77">
            <v>-1.1847359806105495E-2</v>
          </cell>
          <cell r="O77">
            <v>1.4006702331493395E-2</v>
          </cell>
          <cell r="P77">
            <v>4.1082337119861284E-2</v>
          </cell>
          <cell r="Q77">
            <v>8.1433496451239415E-2</v>
          </cell>
          <cell r="R77">
            <v>0.12538575232673568</v>
          </cell>
          <cell r="S77">
            <v>0.14289550500526443</v>
          </cell>
          <cell r="T77">
            <v>-3.3764755918808682E-2</v>
          </cell>
          <cell r="U77">
            <v>-5.1787274282451119E-2</v>
          </cell>
          <cell r="V77">
            <v>-3.9659418319574577E-2</v>
          </cell>
          <cell r="W77">
            <v>-3.5626868816310532E-2</v>
          </cell>
          <cell r="X77">
            <v>-2.7527486701691625E-2</v>
          </cell>
          <cell r="Y77">
            <v>-2.1056583360653369E-2</v>
          </cell>
          <cell r="Z77">
            <v>-1.6508361691352759E-2</v>
          </cell>
          <cell r="AA77">
            <v>-9.750455462215946E-3</v>
          </cell>
          <cell r="AB77">
            <v>-8.2885444849798012E-3</v>
          </cell>
          <cell r="AC77">
            <v>-1.842025678418045E-3</v>
          </cell>
          <cell r="AD77">
            <v>-8.1895879095440598E-4</v>
          </cell>
          <cell r="AE77">
            <v>-1.4587861639522717E-2</v>
          </cell>
          <cell r="AF77">
            <v>-1.4831624783859156E-2</v>
          </cell>
          <cell r="AG77">
            <v>-1.3295460023270504E-2</v>
          </cell>
          <cell r="AH77">
            <v>-1.51148885212227E-2</v>
          </cell>
          <cell r="AI77">
            <v>-1.1734436651150103E-2</v>
          </cell>
          <cell r="AJ77">
            <v>-4.3914500879057572E-3</v>
          </cell>
          <cell r="AK77">
            <v>5.7178569487072407E-3</v>
          </cell>
          <cell r="AL77">
            <v>1.8212296650968629E-2</v>
          </cell>
          <cell r="AM77">
            <v>3.3509059236788735E-2</v>
          </cell>
          <cell r="AN77">
            <v>60.067365763949297</v>
          </cell>
          <cell r="AO77">
            <v>-60.067365763949297</v>
          </cell>
          <cell r="AP77">
            <v>4.7111990191512979E-2</v>
          </cell>
        </row>
        <row r="78">
          <cell r="A78" t="str">
            <v>Iran</v>
          </cell>
          <cell r="B78">
            <v>-0.10068809137241483</v>
          </cell>
          <cell r="C78">
            <v>-6.362902275889197E-2</v>
          </cell>
          <cell r="D78">
            <v>3.606538963104345E-2</v>
          </cell>
          <cell r="E78">
            <v>0.10910121609895813</v>
          </cell>
          <cell r="F78">
            <v>0.11710216720037223</v>
          </cell>
          <cell r="G78">
            <v>0.1392662014446075</v>
          </cell>
          <cell r="H78">
            <v>1.3744250311072155E-2</v>
          </cell>
          <cell r="I78">
            <v>-2.6409257548423087E-2</v>
          </cell>
          <cell r="J78">
            <v>-0.1803186989018172</v>
          </cell>
          <cell r="K78">
            <v>-0.15079515902358731</v>
          </cell>
          <cell r="L78">
            <v>-1.3372108712082893E-2</v>
          </cell>
          <cell r="M78">
            <v>7.5966505155608405E-2</v>
          </cell>
          <cell r="N78">
            <v>8.4885792708299365E-2</v>
          </cell>
          <cell r="O78">
            <v>3.1835288619862928E-2</v>
          </cell>
          <cell r="P78">
            <v>-7.5645396397215564E-3</v>
          </cell>
          <cell r="Q78">
            <v>-1.83680062485518E-2</v>
          </cell>
          <cell r="R78">
            <v>1.0915045079487781E-2</v>
          </cell>
          <cell r="S78">
            <v>2.7446973890943552E-3</v>
          </cell>
          <cell r="T78">
            <v>-1.3891462692708842E-2</v>
          </cell>
          <cell r="U78">
            <v>-4.025700990284993E-2</v>
          </cell>
          <cell r="V78">
            <v>-3.8833338949876235E-2</v>
          </cell>
          <cell r="W78">
            <v>-5.2746171121091708E-2</v>
          </cell>
          <cell r="X78">
            <v>-2.7140976488612484E-2</v>
          </cell>
          <cell r="Y78">
            <v>-1.8058518845721302E-3</v>
          </cell>
          <cell r="Z78">
            <v>6.4674622121401217E-3</v>
          </cell>
          <cell r="AA78">
            <v>3.4495061159458794E-3</v>
          </cell>
          <cell r="AB78">
            <v>1.8205376883830279E-2</v>
          </cell>
          <cell r="AC78">
            <v>3.822934022132439E-2</v>
          </cell>
          <cell r="AD78">
            <v>4.7505507730126436E-3</v>
          </cell>
          <cell r="AE78">
            <v>8.6186541168599348E-3</v>
          </cell>
          <cell r="AF78">
            <v>3.5122486258708979E-2</v>
          </cell>
          <cell r="AG78">
            <v>2.6432611984044042E-2</v>
          </cell>
          <cell r="AH78">
            <v>4.5961479058099714E-3</v>
          </cell>
          <cell r="AI78">
            <v>-5.6903587456178942E-3</v>
          </cell>
          <cell r="AJ78">
            <v>-1.0520222583394438E-2</v>
          </cell>
          <cell r="AK78">
            <v>-1.1060986393313588E-2</v>
          </cell>
          <cell r="AL78">
            <v>-1.0843493306397441E-2</v>
          </cell>
          <cell r="AM78">
            <v>-1.0110478906210614E-2</v>
          </cell>
          <cell r="AN78">
            <v>79.975686981851723</v>
          </cell>
          <cell r="AO78">
            <v>79.975686981851723</v>
          </cell>
          <cell r="AP78">
            <v>6.7686540343000909E-2</v>
          </cell>
        </row>
        <row r="79">
          <cell r="A79" t="str">
            <v>Iraq</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0.12907794668967815</v>
          </cell>
          <cell r="AB79">
            <v>8.6924783366986211E-2</v>
          </cell>
          <cell r="AC79">
            <v>7.6967736555438489E-3</v>
          </cell>
          <cell r="AD79">
            <v>1.2955556824810132E-2</v>
          </cell>
          <cell r="AE79">
            <v>-2.8503586857568836E-2</v>
          </cell>
          <cell r="AF79">
            <v>-9.752568636357252E-2</v>
          </cell>
          <cell r="AG79">
            <v>-8.6352936607792807E-2</v>
          </cell>
          <cell r="AH79">
            <v>-6.442421921719893E-2</v>
          </cell>
          <cell r="AI79">
            <v>-2.0932404361616745E-2</v>
          </cell>
          <cell r="AJ79">
            <v>4.9688913163034171E-3</v>
          </cell>
          <cell r="AK79">
            <v>1.1616453601265926E-2</v>
          </cell>
          <cell r="AL79">
            <v>3.1339867548499101E-2</v>
          </cell>
          <cell r="AM79">
            <v>4.8998642178462233E-2</v>
          </cell>
          <cell r="AN79">
            <v>24.168598029129914</v>
          </cell>
          <cell r="AO79">
            <v>24.168598029129914</v>
          </cell>
          <cell r="AP79">
            <v>8.3805824540681209E-2</v>
          </cell>
        </row>
        <row r="80">
          <cell r="A80" t="str">
            <v>Ireland</v>
          </cell>
          <cell r="B80">
            <v>3.0205366926418602E-2</v>
          </cell>
          <cell r="C80">
            <v>3.6328502241414248E-2</v>
          </cell>
          <cell r="D80">
            <v>3.2171602039082328E-2</v>
          </cell>
          <cell r="E80">
            <v>4.9369071706364728E-3</v>
          </cell>
          <cell r="F80">
            <v>1.5727821135191732E-2</v>
          </cell>
          <cell r="G80">
            <v>1.1748681692442E-2</v>
          </cell>
          <cell r="H80">
            <v>-1.0468136541106385E-2</v>
          </cell>
          <cell r="I80">
            <v>-5.3302156864989255E-3</v>
          </cell>
          <cell r="J80">
            <v>-1.1089500925053517E-2</v>
          </cell>
          <cell r="K80">
            <v>2.9592634778672204E-3</v>
          </cell>
          <cell r="L80">
            <v>3.1904593743189699E-2</v>
          </cell>
          <cell r="M80">
            <v>-3.4562067153387486E-3</v>
          </cell>
          <cell r="N80">
            <v>-2.4591436034304946E-2</v>
          </cell>
          <cell r="O80">
            <v>-6.2010379183221796E-2</v>
          </cell>
          <cell r="P80">
            <v>-7.0981217323998827E-2</v>
          </cell>
          <cell r="Q80">
            <v>-5.7513777841791951E-2</v>
          </cell>
          <cell r="R80">
            <v>-5.7197945845153184E-2</v>
          </cell>
          <cell r="S80">
            <v>-2.8193020687632218E-2</v>
          </cell>
          <cell r="T80">
            <v>-2.5025531370191083E-2</v>
          </cell>
          <cell r="U80">
            <v>4.2111601588236462E-4</v>
          </cell>
          <cell r="V80">
            <v>2.5378587824070247E-2</v>
          </cell>
          <cell r="W80">
            <v>1.3256213191030855E-2</v>
          </cell>
          <cell r="X80">
            <v>1.7842293015971896E-2</v>
          </cell>
          <cell r="Y80">
            <v>1.2444584692079539E-2</v>
          </cell>
          <cell r="Z80">
            <v>1.7200327724154085E-2</v>
          </cell>
          <cell r="AA80">
            <v>3.7071726458309431E-2</v>
          </cell>
          <cell r="AB80">
            <v>6.4178330669091968E-2</v>
          </cell>
          <cell r="AC80">
            <v>9.7706296211163085E-2</v>
          </cell>
          <cell r="AD80">
            <v>5.0463492909275015E-2</v>
          </cell>
          <cell r="AE80">
            <v>-3.246785689783524E-2</v>
          </cell>
          <cell r="AF80">
            <v>-4.3908427301536726E-2</v>
          </cell>
          <cell r="AG80">
            <v>-4.3891892685875532E-2</v>
          </cell>
          <cell r="AH80">
            <v>-4.6103739051171586E-2</v>
          </cell>
          <cell r="AI80">
            <v>-3.5145881109205544E-2</v>
          </cell>
          <cell r="AJ80">
            <v>-2.1170590886459884E-2</v>
          </cell>
          <cell r="AK80">
            <v>-4.2841496286583972E-3</v>
          </cell>
          <cell r="AL80">
            <v>1.253601789206242E-2</v>
          </cell>
          <cell r="AM80">
            <v>2.9880935457028822E-2</v>
          </cell>
          <cell r="AN80">
            <v>48.014188504005048</v>
          </cell>
          <cell r="AO80">
            <v>48.014188504005048</v>
          </cell>
          <cell r="AP80">
            <v>3.8741691567639278E-2</v>
          </cell>
        </row>
        <row r="81">
          <cell r="A81" t="str">
            <v>Israel</v>
          </cell>
          <cell r="B81">
            <v>3.7917534169478413E-2</v>
          </cell>
          <cell r="C81">
            <v>4.3232554465889243E-2</v>
          </cell>
          <cell r="D81">
            <v>1.6836356364152389E-2</v>
          </cell>
          <cell r="E81">
            <v>2.9095802043743188E-3</v>
          </cell>
          <cell r="F81">
            <v>-1.4851202336771542E-2</v>
          </cell>
          <cell r="G81">
            <v>-1.222757774321034E-2</v>
          </cell>
          <cell r="H81">
            <v>-1.9747711406195415E-2</v>
          </cell>
          <cell r="I81">
            <v>7.8727238553850595E-3</v>
          </cell>
          <cell r="J81">
            <v>-3.5094715881484415E-3</v>
          </cell>
          <cell r="K81">
            <v>-3.7068659003133775E-2</v>
          </cell>
          <cell r="L81">
            <v>-2.3570443866523381E-2</v>
          </cell>
          <cell r="M81">
            <v>-3.0094740190235687E-2</v>
          </cell>
          <cell r="N81">
            <v>-1.4168378642039171E-2</v>
          </cell>
          <cell r="O81">
            <v>-2.9825833901228074E-2</v>
          </cell>
          <cell r="P81">
            <v>-1.4894583649403041E-2</v>
          </cell>
          <cell r="Q81">
            <v>2.888790012899373E-2</v>
          </cell>
          <cell r="R81">
            <v>3.3676393926088649E-2</v>
          </cell>
          <cell r="S81">
            <v>2.0360687883272409E-2</v>
          </cell>
          <cell r="T81">
            <v>1.723250007627574E-2</v>
          </cell>
          <cell r="U81">
            <v>9.2516076811911246E-3</v>
          </cell>
          <cell r="V81">
            <v>6.0844662925286432E-2</v>
          </cell>
          <cell r="W81">
            <v>2.0251012862244108E-2</v>
          </cell>
          <cell r="X81">
            <v>-2.1269450227319124E-2</v>
          </cell>
          <cell r="Y81">
            <v>-4.1327050527436911E-2</v>
          </cell>
          <cell r="Z81">
            <v>-3.0691437488119328E-2</v>
          </cell>
          <cell r="AA81">
            <v>-1.9729166330533506E-2</v>
          </cell>
          <cell r="AB81">
            <v>-3.0008098535645859E-3</v>
          </cell>
          <cell r="AC81">
            <v>1.2873495072977284E-2</v>
          </cell>
          <cell r="AD81">
            <v>1.4796425089647087E-2</v>
          </cell>
          <cell r="AE81">
            <v>-1.4196570047605493E-2</v>
          </cell>
          <cell r="AF81">
            <v>-4.019922311424215E-3</v>
          </cell>
          <cell r="AG81">
            <v>5.3271104955130424E-3</v>
          </cell>
          <cell r="AH81">
            <v>-4.4748592330061381E-3</v>
          </cell>
          <cell r="AI81">
            <v>-2.2779930378393322E-3</v>
          </cell>
          <cell r="AJ81">
            <v>5.5080965175387361E-4</v>
          </cell>
          <cell r="AK81">
            <v>2.2656634572042486E-3</v>
          </cell>
          <cell r="AL81">
            <v>4.5028460819669424E-3</v>
          </cell>
          <cell r="AM81">
            <v>6.5210769578141359E-3</v>
          </cell>
          <cell r="AN81">
            <v>418.43112928524482</v>
          </cell>
          <cell r="AO81">
            <v>-418.43112928524482</v>
          </cell>
          <cell r="AP81">
            <v>2.5138085804992331E-2</v>
          </cell>
        </row>
        <row r="82">
          <cell r="A82" t="str">
            <v>Italy</v>
          </cell>
          <cell r="B82">
            <v>2.6194067119906409E-2</v>
          </cell>
          <cell r="C82">
            <v>8.7816227327566637E-3</v>
          </cell>
          <cell r="D82">
            <v>-9.0923596010292883E-3</v>
          </cell>
          <cell r="E82">
            <v>-2.4261727460951843E-2</v>
          </cell>
          <cell r="F82">
            <v>-1.7378390154027215E-2</v>
          </cell>
          <cell r="G82">
            <v>-1.4716836413974676E-2</v>
          </cell>
          <cell r="H82">
            <v>-1.1423412664231436E-2</v>
          </cell>
          <cell r="I82">
            <v>-4.5740471780269598E-3</v>
          </cell>
          <cell r="J82">
            <v>1.2811303314190075E-2</v>
          </cell>
          <cell r="K82">
            <v>2.3701715955409691E-2</v>
          </cell>
          <cell r="L82">
            <v>2.2761829634212985E-2</v>
          </cell>
          <cell r="M82">
            <v>1.7055255000854683E-2</v>
          </cell>
          <cell r="N82">
            <v>6.5702437784481418E-3</v>
          </cell>
          <cell r="O82">
            <v>-1.9679303219431166E-2</v>
          </cell>
          <cell r="P82">
            <v>-1.5916093431118536E-2</v>
          </cell>
          <cell r="Q82">
            <v>-4.7967381853826286E-3</v>
          </cell>
          <cell r="R82">
            <v>-1.048703525771138E-2</v>
          </cell>
          <cell r="S82">
            <v>-8.7946907509337396E-3</v>
          </cell>
          <cell r="T82">
            <v>-1.0808456117261899E-2</v>
          </cell>
          <cell r="U82">
            <v>-1.2224753284721918E-2</v>
          </cell>
          <cell r="V82">
            <v>8.653652595514965E-3</v>
          </cell>
          <cell r="W82">
            <v>1.3463755861243737E-2</v>
          </cell>
          <cell r="X82">
            <v>5.7644385291831289E-3</v>
          </cell>
          <cell r="Y82">
            <v>-5.1102139610717098E-3</v>
          </cell>
          <cell r="Z82">
            <v>3.4594462490099994E-3</v>
          </cell>
          <cell r="AA82">
            <v>6.1389991612306339E-3</v>
          </cell>
          <cell r="AB82">
            <v>2.3650888762578016E-2</v>
          </cell>
          <cell r="AC82">
            <v>3.8475301036481294E-2</v>
          </cell>
          <cell r="AD82">
            <v>2.6186261636306753E-2</v>
          </cell>
          <cell r="AE82">
            <v>-2.8987688957644184E-2</v>
          </cell>
          <cell r="AF82">
            <v>-9.4976918997762092E-3</v>
          </cell>
          <cell r="AG82">
            <v>-2.989291632729965E-3</v>
          </cell>
          <cell r="AH82">
            <v>-1.9933165573485751E-2</v>
          </cell>
          <cell r="AI82">
            <v>-2.1189207359655345E-2</v>
          </cell>
          <cell r="AJ82">
            <v>-1.5364551568428843E-2</v>
          </cell>
          <cell r="AK82">
            <v>-5.1849720410588043E-3</v>
          </cell>
          <cell r="AL82">
            <v>6.6193486629830501E-3</v>
          </cell>
          <cell r="AM82">
            <v>1.8384340891209491E-2</v>
          </cell>
          <cell r="AN82">
            <v>16.36883692210937</v>
          </cell>
          <cell r="AO82">
            <v>16.36883692210937</v>
          </cell>
          <cell r="AP82">
            <v>1.6844582433917361E-2</v>
          </cell>
        </row>
        <row r="83">
          <cell r="A83" t="str">
            <v>Jamaica</v>
          </cell>
          <cell r="B83">
            <v>-4.8476009719109507E-3</v>
          </cell>
          <cell r="C83">
            <v>4.8799121703047852E-3</v>
          </cell>
          <cell r="D83">
            <v>2.812208191388596E-3</v>
          </cell>
          <cell r="E83">
            <v>1.2240859023024412E-2</v>
          </cell>
          <cell r="F83">
            <v>-8.7105382300194777E-3</v>
          </cell>
          <cell r="G83">
            <v>-4.6286010308563365E-2</v>
          </cell>
          <cell r="H83">
            <v>-8.6297752918529716E-3</v>
          </cell>
          <cell r="I83">
            <v>3.8310936773538064E-2</v>
          </cell>
          <cell r="J83">
            <v>-2.9217478908762209E-2</v>
          </cell>
          <cell r="K83">
            <v>-8.790061048559436E-3</v>
          </cell>
          <cell r="L83">
            <v>1.5454182088008604E-2</v>
          </cell>
          <cell r="M83">
            <v>2.2097870920995966E-3</v>
          </cell>
          <cell r="N83">
            <v>1.0384594688537115E-2</v>
          </cell>
          <cell r="O83">
            <v>1.5333532230453369E-2</v>
          </cell>
          <cell r="P83">
            <v>1.9328601616089246E-2</v>
          </cell>
          <cell r="Q83">
            <v>3.2129964532524737E-2</v>
          </cell>
          <cell r="R83">
            <v>1.8900109868233067E-2</v>
          </cell>
          <cell r="S83">
            <v>-6.41185318472155E-3</v>
          </cell>
          <cell r="T83">
            <v>-2.4704720748431636E-2</v>
          </cell>
          <cell r="U83">
            <v>-2.2725724030472346E-2</v>
          </cell>
          <cell r="V83">
            <v>-2.2722185060816778E-2</v>
          </cell>
          <cell r="W83">
            <v>-1.8677087551718551E-2</v>
          </cell>
          <cell r="X83">
            <v>-2.1515520074322614E-2</v>
          </cell>
          <cell r="Y83">
            <v>4.525024763666485E-3</v>
          </cell>
          <cell r="Z83">
            <v>8.3132771251378575E-3</v>
          </cell>
          <cell r="AA83">
            <v>8.5929743851221301E-3</v>
          </cell>
          <cell r="AB83">
            <v>2.9775416224678081E-2</v>
          </cell>
          <cell r="AC83">
            <v>3.8052913116181801E-2</v>
          </cell>
          <cell r="AD83">
            <v>2.470427366827033E-2</v>
          </cell>
          <cell r="AE83">
            <v>-1.1032641177585931E-2</v>
          </cell>
          <cell r="AF83">
            <v>-2.9208861872237878E-2</v>
          </cell>
          <cell r="AG83">
            <v>-1.8806607205614945E-2</v>
          </cell>
          <cell r="AH83">
            <v>-1.4152779789424868E-2</v>
          </cell>
          <cell r="AI83">
            <v>-9.7230274555258674E-3</v>
          </cell>
          <cell r="AJ83">
            <v>-4.7005603777993234E-3</v>
          </cell>
          <cell r="AK83">
            <v>8.359389001768115E-4</v>
          </cell>
          <cell r="AL83">
            <v>6.3677641045402711E-3</v>
          </cell>
          <cell r="AM83">
            <v>1.3348461377439055E-2</v>
          </cell>
          <cell r="AN83">
            <v>186.88757043301052</v>
          </cell>
          <cell r="AO83">
            <v>186.88757043301052</v>
          </cell>
          <cell r="AP83">
            <v>2.1386373365556585E-2</v>
          </cell>
        </row>
        <row r="84">
          <cell r="A84" t="str">
            <v>Japan</v>
          </cell>
          <cell r="B84">
            <v>2.2729475739159233E-2</v>
          </cell>
          <cell r="C84">
            <v>1.04705675972068E-2</v>
          </cell>
          <cell r="D84">
            <v>-6.869106069695932E-3</v>
          </cell>
          <cell r="E84">
            <v>-2.4999793371520081E-2</v>
          </cell>
          <cell r="F84">
            <v>-2.8240012979734424E-2</v>
          </cell>
          <cell r="G84">
            <v>-1.2670855472387166E-2</v>
          </cell>
          <cell r="H84">
            <v>-2.8276396568148857E-2</v>
          </cell>
          <cell r="I84">
            <v>-2.99005015196681E-2</v>
          </cell>
          <cell r="J84">
            <v>-8.5740807668006154E-4</v>
          </cell>
          <cell r="K84">
            <v>1.5105831326405503E-2</v>
          </cell>
          <cell r="L84">
            <v>3.7095665014598433E-2</v>
          </cell>
          <cell r="M84">
            <v>4.1209037712913454E-2</v>
          </cell>
          <cell r="N84">
            <v>2.4150289277902644E-2</v>
          </cell>
          <cell r="O84">
            <v>4.6278511706480899E-3</v>
          </cell>
          <cell r="P84">
            <v>-4.5283526793052243E-3</v>
          </cell>
          <cell r="Q84">
            <v>-3.5826530715453859E-4</v>
          </cell>
          <cell r="R84">
            <v>1.271845692993342E-2</v>
          </cell>
          <cell r="S84">
            <v>1.7771965952900086E-2</v>
          </cell>
          <cell r="T84">
            <v>-1.1952581201952014E-2</v>
          </cell>
          <cell r="U84">
            <v>-2.2344979012018113E-2</v>
          </cell>
          <cell r="V84">
            <v>-8.4681422251601021E-3</v>
          </cell>
          <cell r="W84">
            <v>-1.2994042074192361E-2</v>
          </cell>
          <cell r="X84">
            <v>-1.8188606651823338E-2</v>
          </cell>
          <cell r="Y84">
            <v>-9.8282094573184653E-3</v>
          </cell>
          <cell r="Z84">
            <v>5.3365590087916751E-3</v>
          </cell>
          <cell r="AA84">
            <v>1.0537228244651827E-2</v>
          </cell>
          <cell r="AB84">
            <v>2.0230694747718204E-2</v>
          </cell>
          <cell r="AC84">
            <v>3.5722680452939554E-2</v>
          </cell>
          <cell r="AD84">
            <v>1.8695420792125803E-2</v>
          </cell>
          <cell r="AE84">
            <v>-4.3425496017155833E-2</v>
          </cell>
          <cell r="AF84">
            <v>-7.6348663496607766E-3</v>
          </cell>
          <cell r="AG84">
            <v>-2.2369504599100528E-2</v>
          </cell>
          <cell r="AH84">
            <v>-1.0738692837265338E-2</v>
          </cell>
          <cell r="AI84">
            <v>-3.0169515021240198E-3</v>
          </cell>
          <cell r="AJ84">
            <v>2.4675968518633028E-3</v>
          </cell>
          <cell r="AK84">
            <v>5.3328224547968955E-3</v>
          </cell>
          <cell r="AL84">
            <v>6.5835197020876948E-3</v>
          </cell>
          <cell r="AM84">
            <v>7.7708081415007232E-3</v>
          </cell>
          <cell r="AN84">
            <v>39.227845832436088</v>
          </cell>
          <cell r="AO84">
            <v>-39.227845832436088</v>
          </cell>
          <cell r="AP84">
            <v>2.1459342574182232E-2</v>
          </cell>
        </row>
        <row r="85">
          <cell r="A85" t="str">
            <v>Jordan</v>
          </cell>
          <cell r="B85">
            <v>-0.10831294003480654</v>
          </cell>
          <cell r="C85">
            <v>2.0255025587965672E-2</v>
          </cell>
          <cell r="D85">
            <v>6.7942524370310134E-2</v>
          </cell>
          <cell r="E85">
            <v>2.3788415930233502E-2</v>
          </cell>
          <cell r="F85">
            <v>4.904106063494016E-2</v>
          </cell>
          <cell r="G85">
            <v>5.1839039342762147E-3</v>
          </cell>
          <cell r="H85">
            <v>4.5832318801464399E-2</v>
          </cell>
          <cell r="I85">
            <v>5.6219329117203953E-2</v>
          </cell>
          <cell r="J85">
            <v>5.7376048368036447E-2</v>
          </cell>
          <cell r="K85">
            <v>-7.0207885787701138E-2</v>
          </cell>
          <cell r="L85">
            <v>-9.0300855644704331E-2</v>
          </cell>
          <cell r="M85">
            <v>-9.7486788127337395E-2</v>
          </cell>
          <cell r="N85">
            <v>2.6737159603291588E-3</v>
          </cell>
          <cell r="O85">
            <v>1.3431729178405769E-2</v>
          </cell>
          <cell r="P85">
            <v>2.5839831627196896E-2</v>
          </cell>
          <cell r="Q85">
            <v>4.755067840320077E-2</v>
          </cell>
          <cell r="R85">
            <v>2.5848831080591238E-2</v>
          </cell>
          <cell r="S85">
            <v>1.4477682509311382E-2</v>
          </cell>
          <cell r="T85">
            <v>-2.4269174788636655E-3</v>
          </cell>
          <cell r="U85">
            <v>-1.8413956068688762E-2</v>
          </cell>
          <cell r="V85">
            <v>-2.901560746923167E-2</v>
          </cell>
          <cell r="W85">
            <v>-3.3102311975979744E-2</v>
          </cell>
          <cell r="X85">
            <v>-3.4823718117358668E-2</v>
          </cell>
          <cell r="Y85">
            <v>-5.2945941308214832E-2</v>
          </cell>
          <cell r="Z85">
            <v>-3.2531617866646004E-2</v>
          </cell>
          <cell r="AA85">
            <v>-1.512418450644069E-2</v>
          </cell>
          <cell r="AB85">
            <v>3.6164350954793374E-3</v>
          </cell>
          <cell r="AC85">
            <v>2.6245013464616159E-2</v>
          </cell>
          <cell r="AD85">
            <v>4.3896111008979423E-2</v>
          </cell>
          <cell r="AE85">
            <v>4.8606149417080476E-2</v>
          </cell>
          <cell r="AF85">
            <v>2.559092065431981E-2</v>
          </cell>
          <cell r="AG85">
            <v>8.0124393477752458E-3</v>
          </cell>
          <cell r="AH85">
            <v>-3.84353020072174E-3</v>
          </cell>
          <cell r="AI85">
            <v>-1.1033201366133385E-2</v>
          </cell>
          <cell r="AJ85">
            <v>-1.3868084936087858E-2</v>
          </cell>
          <cell r="AK85">
            <v>-1.1651062031223807E-2</v>
          </cell>
          <cell r="AL85">
            <v>-4.5529845906480595E-3</v>
          </cell>
          <cell r="AM85">
            <v>6.4246037784691729E-3</v>
          </cell>
          <cell r="AN85">
            <v>56.125392398066289</v>
          </cell>
          <cell r="AO85">
            <v>56.125392398066289</v>
          </cell>
          <cell r="AP85">
            <v>4.6891783339681477E-2</v>
          </cell>
        </row>
        <row r="86">
          <cell r="A86" t="str">
            <v>Kazakhstan</v>
          </cell>
          <cell r="B86">
            <v>0</v>
          </cell>
          <cell r="C86">
            <v>0</v>
          </cell>
          <cell r="D86">
            <v>0</v>
          </cell>
          <cell r="E86">
            <v>0</v>
          </cell>
          <cell r="F86">
            <v>0</v>
          </cell>
          <cell r="G86">
            <v>0</v>
          </cell>
          <cell r="H86">
            <v>0</v>
          </cell>
          <cell r="I86">
            <v>0</v>
          </cell>
          <cell r="J86">
            <v>0</v>
          </cell>
          <cell r="K86">
            <v>0</v>
          </cell>
          <cell r="L86">
            <v>0</v>
          </cell>
          <cell r="M86">
            <v>0</v>
          </cell>
          <cell r="N86">
            <v>0.22554647742896991</v>
          </cell>
          <cell r="O86">
            <v>0.13155123507914065</v>
          </cell>
          <cell r="P86">
            <v>3.8192442085055837E-3</v>
          </cell>
          <cell r="Q86">
            <v>-7.0979473011875863E-2</v>
          </cell>
          <cell r="R86">
            <v>-6.7048733546221387E-2</v>
          </cell>
          <cell r="S86">
            <v>-6.4809520280191671E-2</v>
          </cell>
          <cell r="T86">
            <v>-0.10809483609797446</v>
          </cell>
          <cell r="U86">
            <v>-0.1221181372403814</v>
          </cell>
          <cell r="V86">
            <v>-8.8888386093778235E-2</v>
          </cell>
          <cell r="W86">
            <v>-3.2843710221886493E-2</v>
          </cell>
          <cell r="X86">
            <v>-1.3812853791227982E-2</v>
          </cell>
          <cell r="Y86">
            <v>-2.7554847457381018E-3</v>
          </cell>
          <cell r="Z86">
            <v>1.0139780155861115E-2</v>
          </cell>
          <cell r="AA86">
            <v>2.5211286446050692E-2</v>
          </cell>
          <cell r="AB86">
            <v>5.2622781010828241E-2</v>
          </cell>
          <cell r="AC86">
            <v>6.6727944176534201E-2</v>
          </cell>
          <cell r="AD86">
            <v>2.7964215537598473E-2</v>
          </cell>
          <cell r="AE86">
            <v>-2.5946496994363067E-2</v>
          </cell>
          <cell r="AF86">
            <v>-1.9488934300366131E-2</v>
          </cell>
          <cell r="AG86">
            <v>-8.8175251199007921E-3</v>
          </cell>
          <cell r="AH86">
            <v>-1.1484454536770857E-2</v>
          </cell>
          <cell r="AI86">
            <v>-1.1109443381891404E-2</v>
          </cell>
          <cell r="AJ86">
            <v>-7.0016191502834356E-3</v>
          </cell>
          <cell r="AK86">
            <v>9.242997003101037E-5</v>
          </cell>
          <cell r="AL86">
            <v>9.4581613184162739E-3</v>
          </cell>
          <cell r="AM86">
            <v>2.2245521165952371E-2</v>
          </cell>
          <cell r="AN86">
            <v>19.954240693626566</v>
          </cell>
          <cell r="AO86">
            <v>-19.954240693626566</v>
          </cell>
          <cell r="AP86">
            <v>8.1833465905526134E-2</v>
          </cell>
        </row>
        <row r="87">
          <cell r="A87" t="str">
            <v>Kenya</v>
          </cell>
          <cell r="B87">
            <v>1.3696533137821034E-2</v>
          </cell>
          <cell r="C87">
            <v>6.853969545088631E-3</v>
          </cell>
          <cell r="D87">
            <v>1.1206063555519608E-2</v>
          </cell>
          <cell r="E87">
            <v>-1.6257732558680023E-2</v>
          </cell>
          <cell r="F87">
            <v>-4.1728567398175355E-2</v>
          </cell>
          <cell r="G87">
            <v>-4.2826661237252601E-2</v>
          </cell>
          <cell r="H87">
            <v>-1.5961439929890218E-2</v>
          </cell>
          <cell r="I87">
            <v>2.4168933900305415E-3</v>
          </cell>
          <cell r="J87">
            <v>2.6374517816009319E-2</v>
          </cell>
          <cell r="K87">
            <v>3.8794797012914578E-2</v>
          </cell>
          <cell r="L87">
            <v>5.0515466879705838E-2</v>
          </cell>
          <cell r="M87">
            <v>3.7027481549749122E-2</v>
          </cell>
          <cell r="N87">
            <v>1.7259989766114084E-3</v>
          </cell>
          <cell r="O87">
            <v>-2.1213684215496801E-2</v>
          </cell>
          <cell r="P87">
            <v>-1.777771702746123E-2</v>
          </cell>
          <cell r="Q87">
            <v>2.7174044786204121E-3</v>
          </cell>
          <cell r="R87">
            <v>2.0755414366874433E-2</v>
          </cell>
          <cell r="S87">
            <v>7.3206352199312876E-4</v>
          </cell>
          <cell r="T87">
            <v>1.0522091667545438E-2</v>
          </cell>
          <cell r="U87">
            <v>9.7911434239820305E-3</v>
          </cell>
          <cell r="V87">
            <v>-1.0721195883895644E-2</v>
          </cell>
          <cell r="W87">
            <v>6.3988154951117419E-3</v>
          </cell>
          <cell r="X87">
            <v>-2.227182531160907E-2</v>
          </cell>
          <cell r="Y87">
            <v>-2.9697522644619553E-2</v>
          </cell>
          <cell r="Z87">
            <v>-2.3068560414879279E-2</v>
          </cell>
          <cell r="AA87">
            <v>-6.4773415995186909E-3</v>
          </cell>
          <cell r="AB87">
            <v>1.1253587507825756E-2</v>
          </cell>
          <cell r="AC87">
            <v>3.3839172033156742E-2</v>
          </cell>
          <cell r="AD87">
            <v>1.4634182773622601E-3</v>
          </cell>
          <cell r="AE87">
            <v>-2.0634373161823007E-2</v>
          </cell>
          <cell r="AF87">
            <v>-1.648716456194279E-2</v>
          </cell>
          <cell r="AG87">
            <v>-1.8596048419432833E-2</v>
          </cell>
          <cell r="AH87">
            <v>-1.9571017319875855E-2</v>
          </cell>
          <cell r="AI87">
            <v>-1.6127912082747806E-2</v>
          </cell>
          <cell r="AJ87">
            <v>-6.630227471317275E-3</v>
          </cell>
          <cell r="AK87">
            <v>4.0346969023051732E-3</v>
          </cell>
          <cell r="AL87">
            <v>1.8235216321263212E-2</v>
          </cell>
          <cell r="AM87">
            <v>3.4580323497180987E-2</v>
          </cell>
          <cell r="AN87">
            <v>41.754078034961225</v>
          </cell>
          <cell r="AO87">
            <v>-41.754078034961225</v>
          </cell>
          <cell r="AP87">
            <v>2.3010413697784809E-2</v>
          </cell>
        </row>
        <row r="88">
          <cell r="A88" t="str">
            <v>Kiribati</v>
          </cell>
          <cell r="B88">
            <v>8.8779858032225472E-3</v>
          </cell>
          <cell r="C88">
            <v>-2.7309031702672421E-2</v>
          </cell>
          <cell r="D88">
            <v>3.247677016270456E-2</v>
          </cell>
          <cell r="E88">
            <v>3.2318645687023709E-2</v>
          </cell>
          <cell r="F88">
            <v>8.0119497564931766E-2</v>
          </cell>
          <cell r="G88">
            <v>7.3997447182290932E-3</v>
          </cell>
          <cell r="H88">
            <v>-7.0536937860020436E-3</v>
          </cell>
          <cell r="I88">
            <v>-9.5836068965754848E-2</v>
          </cell>
          <cell r="J88">
            <v>4.8459308344514541E-2</v>
          </cell>
          <cell r="K88">
            <v>-4.770133278100841E-2</v>
          </cell>
          <cell r="L88">
            <v>-5.4505253172608736E-2</v>
          </cell>
          <cell r="M88">
            <v>-1.0489838590349668E-2</v>
          </cell>
          <cell r="N88">
            <v>-6.0613842001157594E-3</v>
          </cell>
          <cell r="O88">
            <v>-1.6790672559203159E-2</v>
          </cell>
          <cell r="P88">
            <v>-3.8823994168275924E-4</v>
          </cell>
          <cell r="Q88">
            <v>-5.6482536276870131E-2</v>
          </cell>
          <cell r="R88">
            <v>-3.6087061360794502E-2</v>
          </cell>
          <cell r="S88">
            <v>-1.867420709860404E-2</v>
          </cell>
          <cell r="T88">
            <v>4.9342586790655327E-2</v>
          </cell>
          <cell r="U88">
            <v>3.021293794167787E-2</v>
          </cell>
          <cell r="V88">
            <v>3.8901284291890291E-2</v>
          </cell>
          <cell r="W88">
            <v>-2.111396710963338E-2</v>
          </cell>
          <cell r="X88">
            <v>2.4932002766727693E-2</v>
          </cell>
          <cell r="Y88">
            <v>4.213857908109634E-2</v>
          </cell>
          <cell r="Z88">
            <v>3.2570693580762353E-2</v>
          </cell>
          <cell r="AA88">
            <v>1.9196916124235349E-2</v>
          </cell>
          <cell r="AB88">
            <v>2.3267760291418488E-2</v>
          </cell>
          <cell r="AC88">
            <v>1.4737827609147183E-2</v>
          </cell>
          <cell r="AD88">
            <v>-1.4212824489701837E-2</v>
          </cell>
          <cell r="AE88">
            <v>-4.2958294736751057E-2</v>
          </cell>
          <cell r="AF88">
            <v>-3.721609926985963E-2</v>
          </cell>
          <cell r="AG88">
            <v>-3.3181426282317426E-2</v>
          </cell>
          <cell r="AH88">
            <v>-1.7209336314812699E-2</v>
          </cell>
          <cell r="AI88">
            <v>-3.1764157641264402E-3</v>
          </cell>
          <cell r="AJ88">
            <v>2.6012211271451676E-3</v>
          </cell>
          <cell r="AK88">
            <v>7.4159862227178071E-3</v>
          </cell>
          <cell r="AL88">
            <v>1.1650846482704286E-2</v>
          </cell>
          <cell r="AM88">
            <v>1.5601180789101294E-2</v>
          </cell>
          <cell r="AN88">
            <v>29.942546750961849</v>
          </cell>
          <cell r="AO88">
            <v>-29.942546750961849</v>
          </cell>
          <cell r="AP88">
            <v>3.8466246214354682E-2</v>
          </cell>
        </row>
        <row r="89">
          <cell r="A89" t="str">
            <v>Korea</v>
          </cell>
          <cell r="B89">
            <v>0.14089663720529247</v>
          </cell>
          <cell r="C89">
            <v>5.195116984248177E-2</v>
          </cell>
          <cell r="D89">
            <v>-3.1157822694502331E-3</v>
          </cell>
          <cell r="E89">
            <v>-8.1163142604425594E-3</v>
          </cell>
          <cell r="F89">
            <v>-2.4164624441167133E-2</v>
          </cell>
          <cell r="G89">
            <v>-5.4162847618491536E-2</v>
          </cell>
          <cell r="H89">
            <v>-3.735301581990759E-2</v>
          </cell>
          <cell r="I89">
            <v>-1.543930938451637E-2</v>
          </cell>
          <cell r="J89">
            <v>5.9201673788893561E-3</v>
          </cell>
          <cell r="K89">
            <v>-1.3293754871910736E-2</v>
          </cell>
          <cell r="L89">
            <v>-5.1112040482625713E-3</v>
          </cell>
          <cell r="M89">
            <v>1.0859244949265047E-2</v>
          </cell>
          <cell r="N89">
            <v>-6.1149622450304645E-3</v>
          </cell>
          <cell r="O89">
            <v>-1.4066742523137644E-2</v>
          </cell>
          <cell r="P89">
            <v>3.9614038086027478E-3</v>
          </cell>
          <cell r="Q89">
            <v>2.7326204956042276E-2</v>
          </cell>
          <cell r="R89">
            <v>3.7868175506573377E-2</v>
          </cell>
          <cell r="S89">
            <v>3.7768724397963922E-2</v>
          </cell>
          <cell r="T89">
            <v>-7.2738994160547021E-2</v>
          </cell>
          <cell r="U89">
            <v>-2.5463573595730992E-2</v>
          </cell>
          <cell r="V89">
            <v>7.8664657572418747E-3</v>
          </cell>
          <cell r="W89">
            <v>-2.189424592286732E-3</v>
          </cell>
          <cell r="X89">
            <v>1.9839969162814754E-2</v>
          </cell>
          <cell r="Y89">
            <v>1.9090897300954855E-3</v>
          </cell>
          <cell r="Z89">
            <v>3.3983158214161793E-3</v>
          </cell>
          <cell r="AA89">
            <v>1.0768876349584369E-4</v>
          </cell>
          <cell r="AB89">
            <v>9.9802787203117586E-3</v>
          </cell>
          <cell r="AC89">
            <v>2.0562515593855191E-2</v>
          </cell>
          <cell r="AD89">
            <v>4.7968291910291247E-3</v>
          </cell>
          <cell r="AE89">
            <v>-2.9175189428518999E-2</v>
          </cell>
          <cell r="AF89">
            <v>-5.5535275688935399E-3</v>
          </cell>
          <cell r="AG89">
            <v>-6.8028901280779361E-3</v>
          </cell>
          <cell r="AH89">
            <v>-8.5772747606381976E-3</v>
          </cell>
          <cell r="AI89">
            <v>-6.1217295452842485E-3</v>
          </cell>
          <cell r="AJ89">
            <v>-2.6603698938479684E-3</v>
          </cell>
          <cell r="AK89">
            <v>1.6896121407282594E-3</v>
          </cell>
          <cell r="AL89">
            <v>6.4445804643702411E-3</v>
          </cell>
          <cell r="AM89">
            <v>1.21149368844894E-2</v>
          </cell>
          <cell r="AN89">
            <v>18.439233431787454</v>
          </cell>
          <cell r="AO89">
            <v>18.439233431787454</v>
          </cell>
          <cell r="AP89">
            <v>3.5812865769920925E-2</v>
          </cell>
        </row>
        <row r="90">
          <cell r="A90" t="str">
            <v>Kosovo</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-8.6007244535015306E-2</v>
          </cell>
          <cell r="W90">
            <v>9.1251954208302136E-2</v>
          </cell>
          <cell r="X90">
            <v>2.3509173317687135E-2</v>
          </cell>
          <cell r="Y90">
            <v>2.2830135701809785E-2</v>
          </cell>
          <cell r="Z90">
            <v>-1.9743404585004813E-3</v>
          </cell>
          <cell r="AA90">
            <v>-1.2368934642945762E-2</v>
          </cell>
          <cell r="AB90">
            <v>-2.5104172160244347E-2</v>
          </cell>
          <cell r="AC90">
            <v>-1.0179884705843882E-2</v>
          </cell>
          <cell r="AD90">
            <v>1.2141257473253684E-2</v>
          </cell>
          <cell r="AE90">
            <v>-2.7230625464688156E-3</v>
          </cell>
          <cell r="AF90">
            <v>-7.2458701179078083E-3</v>
          </cell>
          <cell r="AG90">
            <v>-8.340175624228257E-4</v>
          </cell>
          <cell r="AH90">
            <v>-4.9283660403920248E-3</v>
          </cell>
          <cell r="AI90">
            <v>-5.2464244919143317E-3</v>
          </cell>
          <cell r="AJ90">
            <v>-1.3020209475018482E-2</v>
          </cell>
          <cell r="AK90">
            <v>-2.9857106831605827E-3</v>
          </cell>
          <cell r="AL90">
            <v>8.0177663605958214E-3</v>
          </cell>
          <cell r="AM90">
            <v>1.6389072666253925E-2</v>
          </cell>
          <cell r="AN90">
            <v>146.89508799911152</v>
          </cell>
          <cell r="AO90">
            <v>146.89508799911152</v>
          </cell>
          <cell r="AP90">
            <v>4.0334869119160781E-2</v>
          </cell>
        </row>
        <row r="91">
          <cell r="A91" t="str">
            <v>Kuwait</v>
          </cell>
          <cell r="B91">
            <v>0.16549743801555633</v>
          </cell>
          <cell r="C91">
            <v>-3.9656629211063783E-2</v>
          </cell>
          <cell r="D91">
            <v>-0.1181298681601923</v>
          </cell>
          <cell r="E91">
            <v>-6.0805949186965885E-2</v>
          </cell>
          <cell r="F91">
            <v>-2.9686904297141514E-3</v>
          </cell>
          <cell r="G91">
            <v>-3.9531821128095765E-2</v>
          </cell>
          <cell r="H91">
            <v>4.677485688267486E-2</v>
          </cell>
          <cell r="I91">
            <v>0.1349977796036636</v>
          </cell>
          <cell r="J91">
            <v>2.2672098772267706E-2</v>
          </cell>
          <cell r="K91">
            <v>0.28764908557591684</v>
          </cell>
          <cell r="L91">
            <v>-5.2871984590455529E-2</v>
          </cell>
          <cell r="M91">
            <v>-0.44657774786205601</v>
          </cell>
          <cell r="N91">
            <v>-0.1823310194507532</v>
          </cell>
          <cell r="O91">
            <v>6.3578182248036408E-2</v>
          </cell>
          <cell r="P91">
            <v>0.11764765817307235</v>
          </cell>
          <cell r="Q91">
            <v>9.3378554061907176E-2</v>
          </cell>
          <cell r="R91">
            <v>6.0001571681538551E-2</v>
          </cell>
          <cell r="S91">
            <v>4.5324911985894056E-2</v>
          </cell>
          <cell r="T91">
            <v>4.1034615028511717E-2</v>
          </cell>
          <cell r="U91">
            <v>-2.0142911894846117E-2</v>
          </cell>
          <cell r="V91">
            <v>-6.3119932110240445E-2</v>
          </cell>
          <cell r="W91">
            <v>-0.10300062614833064</v>
          </cell>
          <cell r="X91">
            <v>-0.12597717542030382</v>
          </cell>
          <cell r="Y91">
            <v>-3.0391040442171984E-2</v>
          </cell>
          <cell r="Z91">
            <v>1.7997753112642598E-2</v>
          </cell>
          <cell r="AA91">
            <v>6.264271331821207E-2</v>
          </cell>
          <cell r="AB91">
            <v>6.1173150646734439E-2</v>
          </cell>
          <cell r="AC91">
            <v>5.5250152845670364E-2</v>
          </cell>
          <cell r="AD91">
            <v>5.8144907443901904E-2</v>
          </cell>
          <cell r="AE91">
            <v>-3.8545514612872228E-2</v>
          </cell>
          <cell r="AF91">
            <v>-4.5809208950695436E-2</v>
          </cell>
          <cell r="AG91">
            <v>-7.9559149262040264E-3</v>
          </cell>
          <cell r="AH91">
            <v>1.701629558234425E-2</v>
          </cell>
          <cell r="AI91">
            <v>-2.2524937011603277E-3</v>
          </cell>
          <cell r="AJ91">
            <v>-6.3083054949127412E-3</v>
          </cell>
          <cell r="AK91">
            <v>-3.2939723040278633E-3</v>
          </cell>
          <cell r="AL91">
            <v>9.6995039869658228E-4</v>
          </cell>
          <cell r="AM91">
            <v>6.5542212010466861E-3</v>
          </cell>
          <cell r="AN91">
            <v>89.548854885897924</v>
          </cell>
          <cell r="AO91">
            <v>-89.548854885897924</v>
          </cell>
          <cell r="AP91">
            <v>0.12327128894722947</v>
          </cell>
        </row>
        <row r="92">
          <cell r="A92" t="str">
            <v>Kyrgyz Republic</v>
          </cell>
          <cell r="B92">
            <v>0</v>
          </cell>
          <cell r="C92">
            <v>0</v>
          </cell>
          <cell r="D92">
            <v>0</v>
          </cell>
          <cell r="E92">
            <v>0</v>
          </cell>
          <cell r="F92">
            <v>0</v>
          </cell>
          <cell r="G92">
            <v>0</v>
          </cell>
          <cell r="H92">
            <v>0</v>
          </cell>
          <cell r="I92">
            <v>0</v>
          </cell>
          <cell r="J92">
            <v>0</v>
          </cell>
          <cell r="K92">
            <v>0</v>
          </cell>
          <cell r="L92">
            <v>0</v>
          </cell>
          <cell r="M92">
            <v>0</v>
          </cell>
          <cell r="N92">
            <v>0.23815343346430731</v>
          </cell>
          <cell r="O92">
            <v>9.2525550926990996E-2</v>
          </cell>
          <cell r="P92">
            <v>-0.11331117539534181</v>
          </cell>
          <cell r="Q92">
            <v>-0.15906614232734118</v>
          </cell>
          <cell r="R92">
            <v>-0.10121462292270243</v>
          </cell>
          <cell r="S92">
            <v>-2.2618346860914042E-2</v>
          </cell>
          <cell r="T92">
            <v>-2.0586551159780073E-2</v>
          </cell>
          <cell r="U92">
            <v>-1.0240763250645562E-2</v>
          </cell>
          <cell r="V92">
            <v>1.0637903915985349E-2</v>
          </cell>
          <cell r="W92">
            <v>2.6357775744690958E-2</v>
          </cell>
          <cell r="X92">
            <v>-1.3680223923058005E-2</v>
          </cell>
          <cell r="Y92">
            <v>1.1831658111990355E-2</v>
          </cell>
          <cell r="Z92">
            <v>3.659171558543118E-2</v>
          </cell>
          <cell r="AA92">
            <v>-1.0383593224588048E-2</v>
          </cell>
          <cell r="AB92">
            <v>-2.515071002920832E-2</v>
          </cell>
          <cell r="AC92">
            <v>1.0517299286286011E-2</v>
          </cell>
          <cell r="AD92">
            <v>3.8065123459294803E-2</v>
          </cell>
          <cell r="AE92">
            <v>2.0432506406508052E-2</v>
          </cell>
          <cell r="AF92">
            <v>-2.9540054815817073E-2</v>
          </cell>
          <cell r="AG92">
            <v>-2.002306222746314E-2</v>
          </cell>
          <cell r="AH92">
            <v>-1.6869096005402998E-2</v>
          </cell>
          <cell r="AI92">
            <v>-9.0672891250768647E-3</v>
          </cell>
          <cell r="AJ92">
            <v>7.1239416288120606E-5</v>
          </cell>
          <cell r="AK92">
            <v>4.9282335680505942E-3</v>
          </cell>
          <cell r="AL92">
            <v>1.1122306059463139E-2</v>
          </cell>
          <cell r="AM92">
            <v>1.8922736190031927E-2</v>
          </cell>
          <cell r="AN92">
            <v>39.2267157480413</v>
          </cell>
          <cell r="AO92">
            <v>-39.2267157480413</v>
          </cell>
          <cell r="AP92">
            <v>7.983083689317233E-2</v>
          </cell>
        </row>
        <row r="93">
          <cell r="A93" t="str">
            <v>Lao PDR</v>
          </cell>
          <cell r="B93">
            <v>-4.1941545164635032E-2</v>
          </cell>
          <cell r="C93">
            <v>3.9583762066486783E-2</v>
          </cell>
          <cell r="D93">
            <v>2.8181110573374926E-2</v>
          </cell>
          <cell r="E93">
            <v>3.6979859998344925E-3</v>
          </cell>
          <cell r="F93">
            <v>1.5355541493544034E-2</v>
          </cell>
          <cell r="G93">
            <v>5.5425345175359145E-2</v>
          </cell>
          <cell r="H93">
            <v>5.5667995886648398E-2</v>
          </cell>
          <cell r="I93">
            <v>-1.752670437230705E-3</v>
          </cell>
          <cell r="J93">
            <v>-6.7573536045743593E-2</v>
          </cell>
          <cell r="K93">
            <v>-2.4111054395528284E-2</v>
          </cell>
          <cell r="L93">
            <v>-1.0444648884129477E-2</v>
          </cell>
          <cell r="M93">
            <v>-2.3802968331222193E-2</v>
          </cell>
          <cell r="N93">
            <v>-1.0973461847285112E-2</v>
          </cell>
          <cell r="O93">
            <v>-9.957834156701208E-3</v>
          </cell>
          <cell r="P93">
            <v>1.1587876762125991E-2</v>
          </cell>
          <cell r="Q93">
            <v>2.2490782787744353E-2</v>
          </cell>
          <cell r="R93">
            <v>3.1889167281100674E-2</v>
          </cell>
          <cell r="S93">
            <v>4.1417142395105785E-2</v>
          </cell>
          <cell r="T93">
            <v>2.5852818552753606E-2</v>
          </cell>
          <cell r="U93">
            <v>7.2788819047964115E-3</v>
          </cell>
          <cell r="V93">
            <v>8.3271556192477236E-3</v>
          </cell>
          <cell r="W93">
            <v>-8.7622543365525624E-3</v>
          </cell>
          <cell r="X93">
            <v>-7.0790430544018955E-3</v>
          </cell>
          <cell r="Y93">
            <v>-1.4037301931766284E-2</v>
          </cell>
          <cell r="Z93">
            <v>-1.5975221739508983E-2</v>
          </cell>
          <cell r="AA93">
            <v>-2.2499148093552905E-2</v>
          </cell>
          <cell r="AB93">
            <v>-1.37610269291157E-2</v>
          </cell>
          <cell r="AC93">
            <v>-1.3566741534020205E-2</v>
          </cell>
          <cell r="AD93">
            <v>-1.4558614505226468E-2</v>
          </cell>
          <cell r="AE93">
            <v>-1.7361936461609911E-2</v>
          </cell>
          <cell r="AF93">
            <v>-1.651304993743255E-2</v>
          </cell>
          <cell r="AG93">
            <v>-1.1430401141336506E-2</v>
          </cell>
          <cell r="AH93">
            <v>-3.3888656500967495E-3</v>
          </cell>
          <cell r="AI93">
            <v>-4.9362316637159356E-3</v>
          </cell>
          <cell r="AJ93">
            <v>-8.6108663025361845E-4</v>
          </cell>
          <cell r="AK93">
            <v>1.0867368898248624E-2</v>
          </cell>
          <cell r="AL93">
            <v>2.12843116636591E-2</v>
          </cell>
          <cell r="AM93">
            <v>1.9142493497320077E-2</v>
          </cell>
          <cell r="AN93">
            <v>1338.2114898905565</v>
          </cell>
          <cell r="AO93">
            <v>1338.2114898905565</v>
          </cell>
          <cell r="AP93">
            <v>2.7312376744092544E-2</v>
          </cell>
        </row>
        <row r="94">
          <cell r="A94" t="str">
            <v>Latvia</v>
          </cell>
          <cell r="B94">
            <v>0</v>
          </cell>
          <cell r="C94">
            <v>0</v>
          </cell>
          <cell r="D94">
            <v>0</v>
          </cell>
          <cell r="E94">
            <v>0</v>
          </cell>
          <cell r="F94">
            <v>0</v>
          </cell>
          <cell r="G94">
            <v>0</v>
          </cell>
          <cell r="H94">
            <v>0</v>
          </cell>
          <cell r="I94">
            <v>0</v>
          </cell>
          <cell r="J94">
            <v>0</v>
          </cell>
          <cell r="K94">
            <v>0</v>
          </cell>
          <cell r="L94">
            <v>0</v>
          </cell>
          <cell r="M94">
            <v>0</v>
          </cell>
          <cell r="N94">
            <v>0.19413987954811412</v>
          </cell>
          <cell r="O94">
            <v>1.7660211876295906E-2</v>
          </cell>
          <cell r="P94">
            <v>-1.63456426877553E-4</v>
          </cell>
          <cell r="Q94">
            <v>-6.0779033638426162E-2</v>
          </cell>
          <cell r="R94">
            <v>-6.9758335288884171E-2</v>
          </cell>
          <cell r="S94">
            <v>-4.0433742089854743E-2</v>
          </cell>
          <cell r="T94">
            <v>-4.6825856078601166E-2</v>
          </cell>
          <cell r="U94">
            <v>-7.0035302075886083E-2</v>
          </cell>
          <cell r="V94">
            <v>-6.2544312819318132E-2</v>
          </cell>
          <cell r="W94">
            <v>-4.5989373379706364E-2</v>
          </cell>
          <cell r="X94">
            <v>-4.2366894397315974E-2</v>
          </cell>
          <cell r="Y94">
            <v>-2.9533305752733247E-2</v>
          </cell>
          <cell r="Z94">
            <v>1.7628877086719131E-3</v>
          </cell>
          <cell r="AA94">
            <v>5.8876740687312683E-2</v>
          </cell>
          <cell r="AB94">
            <v>0.12708579878039269</v>
          </cell>
          <cell r="AC94">
            <v>0.19974535714775568</v>
          </cell>
          <cell r="AD94">
            <v>0.13624984057796766</v>
          </cell>
          <cell r="AE94">
            <v>-7.9320010916192854E-2</v>
          </cell>
          <cell r="AF94">
            <v>-9.3825041929208292E-2</v>
          </cell>
          <cell r="AG94">
            <v>-5.5673901807108676E-2</v>
          </cell>
          <cell r="AH94">
            <v>-4.8554979916802903E-2</v>
          </cell>
          <cell r="AI94">
            <v>-3.8413301739333446E-2</v>
          </cell>
          <cell r="AJ94">
            <v>-2.4807886908576531E-2</v>
          </cell>
          <cell r="AK94">
            <v>-7.1192582886454182E-3</v>
          </cell>
          <cell r="AL94">
            <v>1.4844302592683697E-2</v>
          </cell>
          <cell r="AM94">
            <v>3.7128545855764479E-2</v>
          </cell>
          <cell r="AN94">
            <v>47.983482371347264</v>
          </cell>
          <cell r="AO94">
            <v>47.983482371347264</v>
          </cell>
          <cell r="AP94">
            <v>9.1821551085507228E-2</v>
          </cell>
        </row>
        <row r="95">
          <cell r="A95" t="str">
            <v>Lebanon</v>
          </cell>
          <cell r="B95">
            <v>3.4378173849586385E-2</v>
          </cell>
          <cell r="C95">
            <v>2.3809360029216225E-2</v>
          </cell>
          <cell r="D95">
            <v>-0.36300871285785868</v>
          </cell>
          <cell r="E95">
            <v>-0.23112510428296543</v>
          </cell>
          <cell r="F95">
            <v>9.5291929614806176E-2</v>
          </cell>
          <cell r="G95">
            <v>0.35242288846491465</v>
          </cell>
          <cell r="H95">
            <v>0.26707548889687288</v>
          </cell>
          <cell r="I95">
            <v>0.50513102549781408</v>
          </cell>
          <cell r="J95">
            <v>0.11198362711307408</v>
          </cell>
          <cell r="K95">
            <v>-0.33541160943865989</v>
          </cell>
          <cell r="L95">
            <v>-0.40731982386203935</v>
          </cell>
          <cell r="M95">
            <v>-0.16443650846825891</v>
          </cell>
          <cell r="N95">
            <v>-0.11960361252205877</v>
          </cell>
          <cell r="O95">
            <v>-6.1211069265716775E-2</v>
          </cell>
          <cell r="P95">
            <v>2.302184803547474E-4</v>
          </cell>
          <cell r="Q95">
            <v>4.2811662778160495E-2</v>
          </cell>
          <cell r="R95">
            <v>5.6089115981278533E-2</v>
          </cell>
          <cell r="S95">
            <v>6.5932076178936996E-2</v>
          </cell>
          <cell r="T95">
            <v>5.9451540415225775E-2</v>
          </cell>
          <cell r="U95">
            <v>1.6425045071398598E-2</v>
          </cell>
          <cell r="V95">
            <v>-2.1656443240718666E-3</v>
          </cell>
          <cell r="W95">
            <v>-4.1289343034802908E-4</v>
          </cell>
          <cell r="X95">
            <v>-6.5378981669998787E-3</v>
          </cell>
          <cell r="Y95">
            <v>-1.6702973505399697E-2</v>
          </cell>
          <cell r="Z95">
            <v>1.1579922206105207E-2</v>
          </cell>
          <cell r="AA95">
            <v>-2.4172767838534108E-2</v>
          </cell>
          <cell r="AB95">
            <v>-6.4136304367503921E-2</v>
          </cell>
          <cell r="AC95">
            <v>-4.2360157779363243E-2</v>
          </cell>
          <cell r="AD95">
            <v>-4.2934873430262241E-3</v>
          </cell>
          <cell r="AE95">
            <v>2.8228441184287481E-2</v>
          </cell>
          <cell r="AF95">
            <v>4.8676769276219001E-2</v>
          </cell>
          <cell r="AG95">
            <v>1.6591990648101806E-2</v>
          </cell>
          <cell r="AH95">
            <v>2.0470129558840026E-3</v>
          </cell>
          <cell r="AI95">
            <v>-8.8189576197421891E-4</v>
          </cell>
          <cell r="AJ95">
            <v>-2.153916526844392E-3</v>
          </cell>
          <cell r="AK95">
            <v>-1.9151741481861393E-3</v>
          </cell>
          <cell r="AL95">
            <v>-2.6869712685752148E-4</v>
          </cell>
          <cell r="AM95">
            <v>2.7167906662443151E-3</v>
          </cell>
          <cell r="AN95">
            <v>53.979342246045512</v>
          </cell>
          <cell r="AO95">
            <v>-53.979342246045512</v>
          </cell>
          <cell r="AP95">
            <v>0.18013799151481596</v>
          </cell>
        </row>
        <row r="96">
          <cell r="A96" t="str">
            <v>Lesotho</v>
          </cell>
          <cell r="B96">
            <v>4.0814150433379486E-2</v>
          </cell>
          <cell r="C96">
            <v>2.0822335198917949E-2</v>
          </cell>
          <cell r="D96">
            <v>2.6945771386496554E-2</v>
          </cell>
          <cell r="E96">
            <v>-1.6586526226127572E-2</v>
          </cell>
          <cell r="F96">
            <v>-1.2954731424921054E-2</v>
          </cell>
          <cell r="G96">
            <v>-1.6239656626057638E-2</v>
          </cell>
          <cell r="H96">
            <v>-1.079289594899435E-2</v>
          </cell>
          <cell r="I96">
            <v>-5.4685460002706576E-2</v>
          </cell>
          <cell r="J96">
            <v>-1.8995557761711142E-2</v>
          </cell>
          <cell r="K96">
            <v>-1.1726407221077982E-3</v>
          </cell>
          <cell r="L96">
            <v>1.4515134497884207E-2</v>
          </cell>
          <cell r="M96">
            <v>-8.1343919244889398E-3</v>
          </cell>
          <cell r="N96">
            <v>1.8277203619278273E-2</v>
          </cell>
          <cell r="O96">
            <v>7.7171631094566234E-3</v>
          </cell>
          <cell r="P96">
            <v>2.2077875963122117E-2</v>
          </cell>
          <cell r="Q96">
            <v>6.1899616704754062E-5</v>
          </cell>
          <cell r="R96">
            <v>8.0331829954233686E-3</v>
          </cell>
          <cell r="S96">
            <v>5.5732158672083644E-3</v>
          </cell>
          <cell r="T96">
            <v>2.4020987359644412E-2</v>
          </cell>
          <cell r="U96">
            <v>-6.8917183195227692E-3</v>
          </cell>
          <cell r="V96">
            <v>1.4381156643001537E-2</v>
          </cell>
          <cell r="W96">
            <v>1.2732818027692397E-2</v>
          </cell>
          <cell r="X96">
            <v>-5.84609430382703E-3</v>
          </cell>
          <cell r="Y96">
            <v>-9.0930644651414665E-4</v>
          </cell>
          <cell r="Z96">
            <v>-1.3303929582124938E-2</v>
          </cell>
          <cell r="AA96">
            <v>-2.0294583036568288E-2</v>
          </cell>
          <cell r="AB96">
            <v>-1.6337068347948597E-2</v>
          </cell>
          <cell r="AC96">
            <v>-9.2419531190028083E-3</v>
          </cell>
          <cell r="AD96">
            <v>-4.9444410955271668E-3</v>
          </cell>
          <cell r="AE96">
            <v>-1.2565789448404537E-2</v>
          </cell>
          <cell r="AF96">
            <v>-1.7004836529939117E-4</v>
          </cell>
          <cell r="AG96">
            <v>-2.4039167937866877E-3</v>
          </cell>
          <cell r="AH96">
            <v>4.9200477826993353E-3</v>
          </cell>
          <cell r="AI96">
            <v>-1.6041765672293602E-2</v>
          </cell>
          <cell r="AJ96">
            <v>-6.7547279181648682E-4</v>
          </cell>
          <cell r="AK96">
            <v>1.9985708559950278E-2</v>
          </cell>
          <cell r="AL96">
            <v>1.1175702032172868E-2</v>
          </cell>
          <cell r="AM96">
            <v>4.2022236447963827E-3</v>
          </cell>
          <cell r="AN96">
            <v>35.534019576582452</v>
          </cell>
          <cell r="AO96">
            <v>-35.534019576582452</v>
          </cell>
          <cell r="AP96">
            <v>1.8319802289752451E-2</v>
          </cell>
        </row>
        <row r="97">
          <cell r="A97" t="str">
            <v>Liberia</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9.3091961661155756E-2</v>
          </cell>
          <cell r="W97">
            <v>0.13752040210618663</v>
          </cell>
          <cell r="X97">
            <v>0.19519727154070898</v>
          </cell>
          <cell r="Y97">
            <v>-0.17253660871757054</v>
          </cell>
          <cell r="Z97">
            <v>-0.14940431180912631</v>
          </cell>
          <cell r="AA97">
            <v>-0.11306402581877525</v>
          </cell>
          <cell r="AB97">
            <v>-6.381465221544852E-2</v>
          </cell>
          <cell r="AC97">
            <v>-6.0709193966554881E-3</v>
          </cell>
          <cell r="AD97">
            <v>1.8540119864278097E-3</v>
          </cell>
          <cell r="AE97">
            <v>-1.8732860143510884E-2</v>
          </cell>
          <cell r="AF97">
            <v>-2.1072022300781128E-2</v>
          </cell>
          <cell r="AG97">
            <v>-1.5650352967784078E-2</v>
          </cell>
          <cell r="AH97">
            <v>1.0145924489858613E-2</v>
          </cell>
          <cell r="AI97">
            <v>1.4749105843749608E-3</v>
          </cell>
          <cell r="AJ97">
            <v>-4.3101031331719799E-4</v>
          </cell>
          <cell r="AK97">
            <v>8.2226133632740464E-3</v>
          </cell>
          <cell r="AL97">
            <v>1.6107976686816908E-2</v>
          </cell>
          <cell r="AM97">
            <v>4.6044298883794833E-2</v>
          </cell>
          <cell r="AN97">
            <v>9.9910823719258079</v>
          </cell>
          <cell r="AO97">
            <v>-9.9910823719258079</v>
          </cell>
          <cell r="AP97">
            <v>0.11046982092313762</v>
          </cell>
        </row>
        <row r="98">
          <cell r="A98" t="str">
            <v>Libya</v>
          </cell>
          <cell r="B98">
            <v>0.14140749484356022</v>
          </cell>
          <cell r="C98">
            <v>-4.5328970883322474E-2</v>
          </cell>
          <cell r="D98">
            <v>1.4354610369980829E-2</v>
          </cell>
          <cell r="E98">
            <v>1.1079946427387449E-2</v>
          </cell>
          <cell r="F98">
            <v>-3.2222059530023911E-2</v>
          </cell>
          <cell r="G98">
            <v>1.2332394598120537E-2</v>
          </cell>
          <cell r="H98">
            <v>-7.2226641313334672E-2</v>
          </cell>
          <cell r="I98">
            <v>-0.18816875769160299</v>
          </cell>
          <cell r="J98">
            <v>-0.11202635839490545</v>
          </cell>
          <cell r="K98">
            <v>-4.0083882831415549E-2</v>
          </cell>
          <cell r="L98">
            <v>-1.9116313580878994E-3</v>
          </cell>
          <cell r="M98">
            <v>0.15564499028113057</v>
          </cell>
          <cell r="N98">
            <v>0.12198151713214195</v>
          </cell>
          <cell r="O98">
            <v>7.8075916456781497E-2</v>
          </cell>
          <cell r="P98">
            <v>9.9863469444806938E-2</v>
          </cell>
          <cell r="Q98">
            <v>-3.8577829937357498E-2</v>
          </cell>
          <cell r="R98">
            <v>-1.4106508052929184E-2</v>
          </cell>
          <cell r="S98">
            <v>-2.4476068949241616E-2</v>
          </cell>
          <cell r="T98">
            <v>-3.5212995730660411E-2</v>
          </cell>
          <cell r="U98">
            <v>-4.2539408553994906E-2</v>
          </cell>
          <cell r="V98">
            <v>-2.3605483007616026E-2</v>
          </cell>
          <cell r="W98">
            <v>-8.6191269666318918E-2</v>
          </cell>
          <cell r="X98">
            <v>-0.12127150512042921</v>
          </cell>
          <cell r="Y98">
            <v>-3.6289471685414409E-2</v>
          </cell>
          <cell r="Z98">
            <v>-2.4539955493188589E-2</v>
          </cell>
          <cell r="AA98">
            <v>4.4431678534524982E-2</v>
          </cell>
          <cell r="AB98">
            <v>8.6114333698563458E-2</v>
          </cell>
          <cell r="AC98">
            <v>0.14394400003515589</v>
          </cell>
          <cell r="AD98">
            <v>0.18837995128494781</v>
          </cell>
          <cell r="AE98">
            <v>0.17779477718102768</v>
          </cell>
          <cell r="AF98">
            <v>0.20152443413550375</v>
          </cell>
          <cell r="AG98">
            <v>-0.53429666779371887</v>
          </cell>
          <cell r="AH98">
            <v>-0.18876305529091558</v>
          </cell>
          <cell r="AI98">
            <v>-3.6548506377308901E-2</v>
          </cell>
          <cell r="AJ98">
            <v>7.9227037128183555E-4</v>
          </cell>
          <cell r="AK98">
            <v>3.1289866031605044E-2</v>
          </cell>
          <cell r="AL98">
            <v>5.3793248187408077E-2</v>
          </cell>
          <cell r="AM98">
            <v>6.8709319935595675E-2</v>
          </cell>
          <cell r="AN98">
            <v>1142.3131913488312</v>
          </cell>
          <cell r="AO98">
            <v>1142.3131913488312</v>
          </cell>
          <cell r="AP98">
            <v>0.13757907380522513</v>
          </cell>
        </row>
        <row r="99">
          <cell r="A99" t="str">
            <v>Lithuania</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5.5601348104104872E-2</v>
          </cell>
          <cell r="R99">
            <v>2.489387453253732E-2</v>
          </cell>
          <cell r="S99">
            <v>2.2284185479056518E-2</v>
          </cell>
          <cell r="T99">
            <v>2.5381347747533752E-2</v>
          </cell>
          <cell r="U99">
            <v>-5.2029768464047062E-2</v>
          </cell>
          <cell r="V99">
            <v>-8.3849612891516143E-2</v>
          </cell>
          <cell r="W99">
            <v>-8.4003587411852598E-2</v>
          </cell>
          <cell r="X99">
            <v>-8.1628069786123594E-2</v>
          </cell>
          <cell r="Y99">
            <v>-4.7264868991289954E-2</v>
          </cell>
          <cell r="Z99">
            <v>-3.3864783890285868E-2</v>
          </cell>
          <cell r="AA99">
            <v>-1.096865798820899E-2</v>
          </cell>
          <cell r="AB99">
            <v>1.987615895110258E-2</v>
          </cell>
          <cell r="AC99">
            <v>8.0290191886946485E-2</v>
          </cell>
          <cell r="AD99">
            <v>8.3080910398482991E-2</v>
          </cell>
          <cell r="AE99">
            <v>-9.2134188735793793E-2</v>
          </cell>
          <cell r="AF99">
            <v>-8.4237630711393258E-2</v>
          </cell>
          <cell r="AG99">
            <v>-2.4873993439789601E-2</v>
          </cell>
          <cell r="AH99">
            <v>1.4403632172159078E-2</v>
          </cell>
          <cell r="AI99">
            <v>8.116959428047639E-2</v>
          </cell>
          <cell r="AJ99">
            <v>0.19059944489094396</v>
          </cell>
          <cell r="AK99">
            <v>0.34573910972409483</v>
          </cell>
          <cell r="AL99">
            <v>0.57694997720971408</v>
          </cell>
          <cell r="AM99">
            <v>0.93085165536956194</v>
          </cell>
          <cell r="AN99">
            <v>3.5807712689558442</v>
          </cell>
          <cell r="AO99">
            <v>-3.5807712689558442</v>
          </cell>
          <cell r="AP99">
            <v>5.9703493755143729E-2</v>
          </cell>
        </row>
        <row r="100">
          <cell r="A100" t="str">
            <v>Luxembourg</v>
          </cell>
          <cell r="B100">
            <v>9.9967851777167049E-2</v>
          </cell>
          <cell r="C100">
            <v>4.461635200658285E-2</v>
          </cell>
          <cell r="D100">
            <v>-3.0819414966222025E-3</v>
          </cell>
          <cell r="E100">
            <v>-3.9612386181117704E-2</v>
          </cell>
          <cell r="F100">
            <v>-4.920452218178438E-2</v>
          </cell>
          <cell r="G100">
            <v>-5.1537131175476453E-2</v>
          </cell>
          <cell r="H100">
            <v>-1.5224487482122656E-2</v>
          </cell>
          <cell r="I100">
            <v>-3.368813309653549E-2</v>
          </cell>
          <cell r="J100">
            <v>-1.0282372923518825E-2</v>
          </cell>
          <cell r="K100">
            <v>2.733767283859501E-2</v>
          </cell>
          <cell r="L100">
            <v>2.4786157690501572E-2</v>
          </cell>
          <cell r="M100">
            <v>5.6649190532469695E-2</v>
          </cell>
          <cell r="N100">
            <v>2.3300074725181731E-2</v>
          </cell>
          <cell r="O100">
            <v>1.5659305620219565E-2</v>
          </cell>
          <cell r="P100">
            <v>5.348303799848313E-3</v>
          </cell>
          <cell r="Q100">
            <v>-2.7500082556083674E-2</v>
          </cell>
          <cell r="R100">
            <v>-5.8905771574738468E-2</v>
          </cell>
          <cell r="S100">
            <v>-5.0231618957634901E-2</v>
          </cell>
          <cell r="T100">
            <v>-3.6796826626996265E-2</v>
          </cell>
          <cell r="U100">
            <v>-5.0755821133180445E-3</v>
          </cell>
          <cell r="V100">
            <v>2.9373191490881471E-2</v>
          </cell>
          <cell r="W100">
            <v>9.1167246306246702E-3</v>
          </cell>
          <cell r="X100">
            <v>7.1376244707970094E-3</v>
          </cell>
          <cell r="Y100">
            <v>-1.6655513116182841E-2</v>
          </cell>
          <cell r="Z100">
            <v>-9.924057838315738E-3</v>
          </cell>
          <cell r="AA100">
            <v>1.00727838353289E-2</v>
          </cell>
          <cell r="AB100">
            <v>2.9713500343677181E-2</v>
          </cell>
          <cell r="AC100">
            <v>7.066832148382203E-2</v>
          </cell>
          <cell r="AD100">
            <v>5.5858754380400812E-2</v>
          </cell>
          <cell r="AE100">
            <v>-1.8168900549877985E-2</v>
          </cell>
          <cell r="AF100">
            <v>-8.0544438773737619E-3</v>
          </cell>
          <cell r="AG100">
            <v>-1.3084735605601142E-2</v>
          </cell>
          <cell r="AH100">
            <v>-2.969218733265833E-2</v>
          </cell>
          <cell r="AI100">
            <v>-2.5700914476506569E-2</v>
          </cell>
          <cell r="AJ100">
            <v>-2.1247225663984157E-2</v>
          </cell>
          <cell r="AK100">
            <v>-8.681905770719681E-3</v>
          </cell>
          <cell r="AL100">
            <v>5.8155782641214401E-3</v>
          </cell>
          <cell r="AM100">
            <v>2.1039589694234116E-2</v>
          </cell>
          <cell r="AN100">
            <v>19.384197451024882</v>
          </cell>
          <cell r="AO100">
            <v>19.384197451024882</v>
          </cell>
          <cell r="AP100">
            <v>3.7906586975261607E-2</v>
          </cell>
        </row>
        <row r="101">
          <cell r="A101" t="str">
            <v>Macedonia</v>
          </cell>
          <cell r="B101">
            <v>0</v>
          </cell>
          <cell r="C101">
            <v>0</v>
          </cell>
          <cell r="D101">
            <v>0</v>
          </cell>
          <cell r="E101">
            <v>0</v>
          </cell>
          <cell r="F101">
            <v>0</v>
          </cell>
          <cell r="G101">
            <v>0</v>
          </cell>
          <cell r="H101">
            <v>0</v>
          </cell>
          <cell r="I101">
            <v>0</v>
          </cell>
          <cell r="J101">
            <v>0</v>
          </cell>
          <cell r="K101">
            <v>0</v>
          </cell>
          <cell r="L101">
            <v>0</v>
          </cell>
          <cell r="M101">
            <v>0</v>
          </cell>
          <cell r="N101">
            <v>9.7070661940641512E-2</v>
          </cell>
          <cell r="O101">
            <v>1.1190818646588652E-2</v>
          </cell>
          <cell r="P101">
            <v>-1.1477818607080833E-2</v>
          </cell>
          <cell r="Q101">
            <v>-2.8695617740926067E-2</v>
          </cell>
          <cell r="R101">
            <v>-2.6255353997383435E-2</v>
          </cell>
          <cell r="S101">
            <v>-2.5756973862197968E-2</v>
          </cell>
          <cell r="T101">
            <v>-9.4383371031187598E-3</v>
          </cell>
          <cell r="U101">
            <v>1.2841359759729613E-2</v>
          </cell>
          <cell r="V101">
            <v>3.3905124754165634E-2</v>
          </cell>
          <cell r="W101">
            <v>-3.9368384846634456E-2</v>
          </cell>
          <cell r="X101">
            <v>-6.0538186613027109E-2</v>
          </cell>
          <cell r="Y101">
            <v>-6.6432350557118172E-2</v>
          </cell>
          <cell r="Z101">
            <v>-5.8328941209738569E-2</v>
          </cell>
          <cell r="AA101">
            <v>-5.3715241141789556E-2</v>
          </cell>
          <cell r="AB101">
            <v>-4.2585427048200113E-2</v>
          </cell>
          <cell r="AC101">
            <v>-1.8078766610950554E-2</v>
          </cell>
          <cell r="AD101">
            <v>9.2889921349982986E-4</v>
          </cell>
          <cell r="AE101">
            <v>-3.0366637092062696E-2</v>
          </cell>
          <cell r="AF101">
            <v>-2.6482252441247741E-2</v>
          </cell>
          <cell r="AG101">
            <v>4.4044892860234825E-4</v>
          </cell>
          <cell r="AH101">
            <v>3.242514583221371E-2</v>
          </cell>
          <cell r="AI101">
            <v>9.7343267121665966E-2</v>
          </cell>
          <cell r="AJ101">
            <v>0.20472940310160742</v>
          </cell>
          <cell r="AK101">
            <v>0.35680210772711013</v>
          </cell>
          <cell r="AL101">
            <v>0.58336345753372409</v>
          </cell>
          <cell r="AM101">
            <v>0.9287330041187476</v>
          </cell>
          <cell r="AN101">
            <v>2.2149772240148642</v>
          </cell>
          <cell r="AO101">
            <v>-2.2149772240148642</v>
          </cell>
          <cell r="AP101">
            <v>3.7781196057461414E-2</v>
          </cell>
        </row>
        <row r="102">
          <cell r="A102" t="str">
            <v>Madagascar</v>
          </cell>
          <cell r="B102">
            <v>9.0260051094879473E-2</v>
          </cell>
          <cell r="C102">
            <v>-1.7559630552083944E-2</v>
          </cell>
          <cell r="D102">
            <v>-3.8046511787459887E-2</v>
          </cell>
          <cell r="E102">
            <v>-3.2787289712468241E-2</v>
          </cell>
          <cell r="F102">
            <v>-2.1110692879758197E-2</v>
          </cell>
          <cell r="G102">
            <v>-1.7065472985833191E-2</v>
          </cell>
          <cell r="H102">
            <v>-6.8390171501574275E-3</v>
          </cell>
          <cell r="I102">
            <v>-5.5141307715284088E-3</v>
          </cell>
          <cell r="J102">
            <v>1.6943162258823301E-2</v>
          </cell>
          <cell r="K102">
            <v>4.6284716694736695E-2</v>
          </cell>
          <cell r="L102">
            <v>6.6673883741276363E-2</v>
          </cell>
          <cell r="M102">
            <v>-1.2197053818945477E-2</v>
          </cell>
          <cell r="N102">
            <v>-1.3089575467472718E-2</v>
          </cell>
          <cell r="O102">
            <v>-6.6190769313546755E-3</v>
          </cell>
          <cell r="P102">
            <v>-2.3108842498787904E-2</v>
          </cell>
          <cell r="Q102">
            <v>-2.5160520016523521E-2</v>
          </cell>
          <cell r="R102">
            <v>-2.5120853819188535E-2</v>
          </cell>
          <cell r="S102">
            <v>-1.2707852460457116E-2</v>
          </cell>
          <cell r="T102">
            <v>9.9418363196456474E-5</v>
          </cell>
          <cell r="U102">
            <v>1.9276267518812677E-2</v>
          </cell>
          <cell r="V102">
            <v>3.5472632068645156E-2</v>
          </cell>
          <cell r="W102">
            <v>6.657050444731466E-2</v>
          </cell>
          <cell r="X102">
            <v>-9.269566180818023E-2</v>
          </cell>
          <cell r="Y102">
            <v>-3.4040841575837422E-2</v>
          </cell>
          <cell r="Z102">
            <v>-1.5200493131581153E-2</v>
          </cell>
          <cell r="AA102">
            <v>-2.8838186052637829E-3</v>
          </cell>
          <cell r="AB102">
            <v>1.3621281016936505E-2</v>
          </cell>
          <cell r="AC102">
            <v>4.2946341144634172E-2</v>
          </cell>
          <cell r="AD102">
            <v>8.3123896299003019E-2</v>
          </cell>
          <cell r="AE102">
            <v>7.5710506516464852E-3</v>
          </cell>
          <cell r="AF102">
            <v>-1.7158016479656743E-2</v>
          </cell>
          <cell r="AG102">
            <v>-4.1901276862936876E-2</v>
          </cell>
          <cell r="AH102">
            <v>-4.5276763896312917E-2</v>
          </cell>
          <cell r="AI102">
            <v>-2.9658781127868909E-2</v>
          </cell>
          <cell r="AJ102">
            <v>-1.4177932455184034E-2</v>
          </cell>
          <cell r="AK102">
            <v>1.5219039002707054E-3</v>
          </cell>
          <cell r="AL102">
            <v>1.8372771599953052E-2</v>
          </cell>
          <cell r="AM102">
            <v>3.7020419355445075E-2</v>
          </cell>
          <cell r="AN102">
            <v>44.942485591032792</v>
          </cell>
          <cell r="AO102">
            <v>44.942485591032792</v>
          </cell>
          <cell r="AP102">
            <v>3.9376044131316242E-2</v>
          </cell>
        </row>
        <row r="103">
          <cell r="A103" t="str">
            <v>Malawi</v>
          </cell>
          <cell r="B103">
            <v>5.659415501104155E-2</v>
          </cell>
          <cell r="C103">
            <v>-2.464505720237439E-2</v>
          </cell>
          <cell r="D103">
            <v>-2.5764807675369181E-2</v>
          </cell>
          <cell r="E103">
            <v>-1.5858782242536094E-2</v>
          </cell>
          <cell r="F103">
            <v>1.0086876630641076E-2</v>
          </cell>
          <cell r="G103">
            <v>2.8800808988713386E-2</v>
          </cell>
          <cell r="H103">
            <v>-7.2251816328218276E-5</v>
          </cell>
          <cell r="I103">
            <v>-1.0442473695655749E-2</v>
          </cell>
          <cell r="J103">
            <v>-6.187756787805138E-3</v>
          </cell>
          <cell r="K103">
            <v>-2.0162565651471519E-2</v>
          </cell>
          <cell r="L103">
            <v>6.9421428217406001E-3</v>
          </cell>
          <cell r="M103">
            <v>6.4136010303700849E-2</v>
          </cell>
          <cell r="N103">
            <v>-4.1827950473489639E-2</v>
          </cell>
          <cell r="O103">
            <v>2.0447725378301775E-2</v>
          </cell>
          <cell r="P103">
            <v>-0.11219681020965519</v>
          </cell>
          <cell r="Q103">
            <v>-2.075435144946525E-2</v>
          </cell>
          <cell r="R103">
            <v>4.3304392787065181E-2</v>
          </cell>
          <cell r="S103">
            <v>7.8029242505679192E-2</v>
          </cell>
          <cell r="T103">
            <v>5.7347680865269701E-2</v>
          </cell>
          <cell r="U103">
            <v>6.332930382485337E-2</v>
          </cell>
          <cell r="V103">
            <v>4.0683611372505112E-2</v>
          </cell>
          <cell r="W103">
            <v>-3.263083689835191E-2</v>
          </cell>
          <cell r="X103">
            <v>-4.8857523983784068E-2</v>
          </cell>
          <cell r="Y103">
            <v>-3.3471598951295152E-2</v>
          </cell>
          <cell r="Z103">
            <v>-2.2289505595011846E-2</v>
          </cell>
          <cell r="AA103">
            <v>-4.2781591150891564E-2</v>
          </cell>
          <cell r="AB103">
            <v>-7.1161859612609069E-2</v>
          </cell>
          <cell r="AC103">
            <v>-3.6146292667267453E-2</v>
          </cell>
          <cell r="AD103">
            <v>-1.2139976854278763E-2</v>
          </cell>
          <cell r="AE103">
            <v>1.8644358299489197E-2</v>
          </cell>
          <cell r="AF103">
            <v>2.704802939053506E-2</v>
          </cell>
          <cell r="AG103">
            <v>2.7431718925924279E-2</v>
          </cell>
          <cell r="AH103">
            <v>1.8361501560057933E-2</v>
          </cell>
          <cell r="AI103">
            <v>1.0516395402413628E-2</v>
          </cell>
          <cell r="AJ103">
            <v>4.8748432252558723E-3</v>
          </cell>
          <cell r="AK103">
            <v>7.1714020939197284E-4</v>
          </cell>
          <cell r="AL103">
            <v>-1.6018621407669421E-3</v>
          </cell>
          <cell r="AM103">
            <v>-1.5465083580020987E-3</v>
          </cell>
          <cell r="AN103">
            <v>39.936184745169733</v>
          </cell>
          <cell r="AO103">
            <v>-39.936184745169733</v>
          </cell>
          <cell r="AP103">
            <v>4.3138487452652932E-2</v>
          </cell>
        </row>
        <row r="104">
          <cell r="A104" t="str">
            <v>Malaysia</v>
          </cell>
          <cell r="B104">
            <v>6.055402657271973E-2</v>
          </cell>
          <cell r="C104">
            <v>5.7250340090422902E-2</v>
          </cell>
          <cell r="D104">
            <v>4.8351396397084599E-2</v>
          </cell>
          <cell r="E104">
            <v>4.530337811539728E-2</v>
          </cell>
          <cell r="F104">
            <v>5.8170665529384769E-2</v>
          </cell>
          <cell r="G104">
            <v>-1.526285762542429E-2</v>
          </cell>
          <cell r="H104">
            <v>-6.706419029977205E-2</v>
          </cell>
          <cell r="I104">
            <v>-8.233623430373567E-2</v>
          </cell>
          <cell r="J104">
            <v>-6.1836007926266832E-2</v>
          </cell>
          <cell r="K104">
            <v>-5.1302781145209982E-2</v>
          </cell>
          <cell r="L104">
            <v>-4.2738956755870652E-2</v>
          </cell>
          <cell r="M104">
            <v>-2.9581066461526383E-2</v>
          </cell>
          <cell r="N104">
            <v>-2.0548061153841547E-2</v>
          </cell>
          <cell r="O104">
            <v>-2.807235462097888E-4</v>
          </cell>
          <cell r="P104">
            <v>1.7612741441667884E-2</v>
          </cell>
          <cell r="Q104">
            <v>4.6908119862389026E-2</v>
          </cell>
          <cell r="R104">
            <v>8.3820103664123971E-2</v>
          </cell>
          <cell r="S104">
            <v>9.9540882692762969E-2</v>
          </cell>
          <cell r="T104">
            <v>-3.256388918235608E-2</v>
          </cell>
          <cell r="U104">
            <v>-2.4439355575403381E-2</v>
          </cell>
          <cell r="V104">
            <v>1.012494523965745E-2</v>
          </cell>
          <cell r="W104">
            <v>-3.2378468855711114E-2</v>
          </cell>
          <cell r="X104">
            <v>-2.8135206348620129E-2</v>
          </cell>
          <cell r="Y104">
            <v>-2.0361281876611105E-2</v>
          </cell>
          <cell r="Z104">
            <v>-3.3198217477376987E-3</v>
          </cell>
          <cell r="AA104">
            <v>4.3384517368518714E-4</v>
          </cell>
          <cell r="AB104">
            <v>9.5732409575456714E-3</v>
          </cell>
          <cell r="AC104">
            <v>2.5541866800064383E-2</v>
          </cell>
          <cell r="AD104">
            <v>2.615066180679055E-2</v>
          </cell>
          <cell r="AE104">
            <v>-3.5818444010842762E-2</v>
          </cell>
          <cell r="AF104">
            <v>-1.2534787560232487E-2</v>
          </cell>
          <cell r="AG104">
            <v>-7.9012095977907208E-3</v>
          </cell>
          <cell r="AH104">
            <v>-9.9092283254222924E-3</v>
          </cell>
          <cell r="AI104">
            <v>-8.5741118857134823E-3</v>
          </cell>
          <cell r="AJ104">
            <v>-3.6549130431908425E-3</v>
          </cell>
          <cell r="AK104">
            <v>2.3088170593910857E-3</v>
          </cell>
          <cell r="AL104">
            <v>9.5984022378262559E-3</v>
          </cell>
          <cell r="AM104">
            <v>1.8440672218617303E-2</v>
          </cell>
          <cell r="AN104">
            <v>68.47299212108318</v>
          </cell>
          <cell r="AO104">
            <v>68.47299212108318</v>
          </cell>
          <cell r="AP104">
            <v>4.4791758373537736E-2</v>
          </cell>
        </row>
        <row r="105">
          <cell r="A105" t="str">
            <v>Maldives</v>
          </cell>
          <cell r="B105">
            <v>6.4523691324659613E-2</v>
          </cell>
          <cell r="C105">
            <v>1.5426569906569201E-2</v>
          </cell>
          <cell r="D105">
            <v>-2.2796233080558205E-2</v>
          </cell>
          <cell r="E105">
            <v>-7.6981141154480973E-2</v>
          </cell>
          <cell r="F105">
            <v>-1.2382288378068406E-2</v>
          </cell>
          <cell r="G105">
            <v>3.16819626027064E-2</v>
          </cell>
          <cell r="H105">
            <v>3.5137240252203751E-2</v>
          </cell>
          <cell r="I105">
            <v>4.6938079549440133E-2</v>
          </cell>
          <cell r="J105">
            <v>6.2362228640974349E-2</v>
          </cell>
          <cell r="K105">
            <v>8.7357193521057946E-2</v>
          </cell>
          <cell r="L105">
            <v>-2.0997836400153014E-2</v>
          </cell>
          <cell r="M105">
            <v>-1.8040895318637801E-2</v>
          </cell>
          <cell r="N105">
            <v>-2.0214083006838506E-2</v>
          </cell>
          <cell r="O105">
            <v>-3.3953495010947445E-2</v>
          </cell>
          <cell r="P105">
            <v>-3.0955875127592188E-2</v>
          </cell>
          <cell r="Q105">
            <v>-3.149284496341407E-2</v>
          </cell>
          <cell r="R105">
            <v>-1.8238628795968947E-2</v>
          </cell>
          <cell r="S105">
            <v>5.9437066842642685E-3</v>
          </cell>
          <cell r="T105">
            <v>2.4710668973295477E-2</v>
          </cell>
          <cell r="U105">
            <v>1.9451280305741937E-2</v>
          </cell>
          <cell r="V105">
            <v>-8.6536448534818237E-3</v>
          </cell>
          <cell r="W105">
            <v>-4.7821411502707106E-2</v>
          </cell>
          <cell r="X105">
            <v>-6.167585113159231E-2</v>
          </cell>
          <cell r="Y105">
            <v>1.4355687976557171E-2</v>
          </cell>
          <cell r="Z105">
            <v>4.3220242171700639E-2</v>
          </cell>
          <cell r="AA105">
            <v>-0.11061078470114924</v>
          </cell>
          <cell r="AB105">
            <v>-4.6579874132931442E-3</v>
          </cell>
          <cell r="AC105">
            <v>3.3120800252630082E-2</v>
          </cell>
          <cell r="AD105">
            <v>9.2723935307744851E-2</v>
          </cell>
          <cell r="AE105">
            <v>-1.4444723781205086E-2</v>
          </cell>
          <cell r="AF105">
            <v>-9.7778674535171015E-3</v>
          </cell>
          <cell r="AG105">
            <v>1.4133720552519727E-2</v>
          </cell>
          <cell r="AH105">
            <v>1.2290459254039855E-2</v>
          </cell>
          <cell r="AI105">
            <v>4.6331770890794413E-3</v>
          </cell>
          <cell r="AJ105">
            <v>-6.0312837279194117E-4</v>
          </cell>
          <cell r="AK105">
            <v>-4.2753777534085468E-3</v>
          </cell>
          <cell r="AL105">
            <v>-6.3176359843518781E-3</v>
          </cell>
          <cell r="AM105">
            <v>-7.0696169912150709E-3</v>
          </cell>
          <cell r="AN105">
            <v>30.493202097896301</v>
          </cell>
          <cell r="AO105">
            <v>30.493202097896301</v>
          </cell>
          <cell r="AP105">
            <v>4.5159875756933199E-2</v>
          </cell>
        </row>
        <row r="106">
          <cell r="A106" t="str">
            <v>Mali</v>
          </cell>
          <cell r="B106">
            <v>6.0398842462735768E-2</v>
          </cell>
          <cell r="C106">
            <v>1.5116237823282667E-2</v>
          </cell>
          <cell r="D106">
            <v>6.1656358117049025E-2</v>
          </cell>
          <cell r="E106">
            <v>-1.2731449770241753E-2</v>
          </cell>
          <cell r="F106">
            <v>-2.4739965591633776E-2</v>
          </cell>
          <cell r="G106">
            <v>-6.7652549904989617E-2</v>
          </cell>
          <cell r="H106">
            <v>-1.6497065492677265E-2</v>
          </cell>
          <cell r="I106">
            <v>-2.9159395705977934E-2</v>
          </cell>
          <cell r="J106">
            <v>-6.6567826185232437E-2</v>
          </cell>
          <cell r="K106">
            <v>5.1496869254608023E-3</v>
          </cell>
          <cell r="L106">
            <v>3.3206063646430084E-2</v>
          </cell>
          <cell r="M106">
            <v>8.1686980441367463E-2</v>
          </cell>
          <cell r="N106">
            <v>4.8637690125073515E-3</v>
          </cell>
          <cell r="O106">
            <v>1.4018152910344047E-3</v>
          </cell>
          <cell r="P106">
            <v>-5.2119586547505646E-3</v>
          </cell>
          <cell r="Q106">
            <v>-2.410119195769014E-2</v>
          </cell>
          <cell r="R106">
            <v>3.4342904252957678E-3</v>
          </cell>
          <cell r="S106">
            <v>1.1209388346290641E-2</v>
          </cell>
          <cell r="T106">
            <v>9.4418335829702972E-3</v>
          </cell>
          <cell r="U106">
            <v>1.9188098084593999E-2</v>
          </cell>
          <cell r="V106">
            <v>-5.9162610514723789E-2</v>
          </cell>
          <cell r="W106">
            <v>3.2386458683499801E-3</v>
          </cell>
          <cell r="X106">
            <v>-3.1694047778167847E-3</v>
          </cell>
          <cell r="Y106">
            <v>2.1405875885174962E-2</v>
          </cell>
          <cell r="Z106">
            <v>-5.6964698043407338E-3</v>
          </cell>
          <cell r="AA106">
            <v>4.4530452851167315E-3</v>
          </cell>
          <cell r="AB106">
            <v>6.2134255509574557E-3</v>
          </cell>
          <cell r="AC106">
            <v>-1.1732007438771772E-3</v>
          </cell>
          <cell r="AD106">
            <v>-2.0676751546613416E-3</v>
          </cell>
          <cell r="AE106">
            <v>-7.9365908832002442E-3</v>
          </cell>
          <cell r="AF106">
            <v>-9.0043900516356603E-4</v>
          </cell>
          <cell r="AG106">
            <v>-2.3571940644511093E-2</v>
          </cell>
          <cell r="AH106">
            <v>-1.4868017094215303E-2</v>
          </cell>
          <cell r="AI106">
            <v>-7.1173846303476283E-3</v>
          </cell>
          <cell r="AJ106">
            <v>-4.8303543642145744E-4</v>
          </cell>
          <cell r="AK106">
            <v>4.9010418447900028E-3</v>
          </cell>
          <cell r="AL106">
            <v>1.1388210058216464E-2</v>
          </cell>
          <cell r="AM106">
            <v>2.02282299703852E-2</v>
          </cell>
          <cell r="AN106">
            <v>124.83092732461468</v>
          </cell>
          <cell r="AO106">
            <v>-124.83092732461468</v>
          </cell>
          <cell r="AP106">
            <v>3.2281972345416181E-2</v>
          </cell>
        </row>
        <row r="107">
          <cell r="A107" t="str">
            <v>Malta</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2.8887355456595501E-2</v>
          </cell>
          <cell r="W107">
            <v>-4.3411704005615302E-3</v>
          </cell>
          <cell r="X107">
            <v>5.9891505899781526E-3</v>
          </cell>
          <cell r="Y107">
            <v>-1.0189271545736522E-2</v>
          </cell>
          <cell r="Z107">
            <v>-3.2616231616080661E-2</v>
          </cell>
          <cell r="AA107">
            <v>-1.5721118436634152E-2</v>
          </cell>
          <cell r="AB107">
            <v>-6.4514027599556732E-3</v>
          </cell>
          <cell r="AC107">
            <v>1.6723363684455914E-2</v>
          </cell>
          <cell r="AD107">
            <v>3.868432976744543E-2</v>
          </cell>
          <cell r="AE107">
            <v>-8.1312380281284933E-3</v>
          </cell>
          <cell r="AF107">
            <v>-3.9596683337118962E-3</v>
          </cell>
          <cell r="AG107">
            <v>-1.8747158136610059E-3</v>
          </cell>
          <cell r="AH107">
            <v>-7.9389958649791533E-3</v>
          </cell>
          <cell r="AI107">
            <v>-6.2864419843730399E-3</v>
          </cell>
          <cell r="AJ107">
            <v>-3.7083141230742161E-3</v>
          </cell>
          <cell r="AK107">
            <v>-3.5020982101494752E-4</v>
          </cell>
          <cell r="AL107">
            <v>3.3552217909912385E-3</v>
          </cell>
          <cell r="AM107">
            <v>7.9910316098004506E-3</v>
          </cell>
          <cell r="AN107">
            <v>33.512289711280779</v>
          </cell>
          <cell r="AO107">
            <v>33.512289711280779</v>
          </cell>
          <cell r="AP107">
            <v>1.9547111357085412E-2</v>
          </cell>
        </row>
        <row r="108">
          <cell r="A108" t="str">
            <v>Mauritania</v>
          </cell>
          <cell r="B108">
            <v>1.1574750160701523E-2</v>
          </cell>
          <cell r="C108">
            <v>2.0299172391336506E-2</v>
          </cell>
          <cell r="D108">
            <v>-2.8665082543962283E-2</v>
          </cell>
          <cell r="E108">
            <v>-7.9250793530334859E-3</v>
          </cell>
          <cell r="F108">
            <v>-8.3684640574945516E-3</v>
          </cell>
          <cell r="G108">
            <v>-1.4828578956396591E-2</v>
          </cell>
          <cell r="H108">
            <v>1.5874564664622868E-2</v>
          </cell>
          <cell r="I108">
            <v>1.9249413226034448E-2</v>
          </cell>
          <cell r="J108">
            <v>2.5817672488010153E-2</v>
          </cell>
          <cell r="K108">
            <v>2.406864382412003E-2</v>
          </cell>
          <cell r="L108">
            <v>-1.1836589334972706E-2</v>
          </cell>
          <cell r="M108">
            <v>-9.7944581842838267E-3</v>
          </cell>
          <cell r="N108">
            <v>-1.7009506424109793E-2</v>
          </cell>
          <cell r="O108">
            <v>1.4981929484244072E-2</v>
          </cell>
          <cell r="P108">
            <v>-4.1297598203075443E-2</v>
          </cell>
          <cell r="Q108">
            <v>2.4728786329699166E-2</v>
          </cell>
          <cell r="R108">
            <v>5.4467850124235155E-2</v>
          </cell>
          <cell r="S108">
            <v>-1.6958165889803985E-2</v>
          </cell>
          <cell r="T108">
            <v>-1.9793833983999951E-2</v>
          </cell>
          <cell r="U108">
            <v>1.2643413208582201E-2</v>
          </cell>
          <cell r="V108">
            <v>-2.9073990749386132E-3</v>
          </cell>
          <cell r="W108">
            <v>-1.0091812040105289E-2</v>
          </cell>
          <cell r="X108">
            <v>-3.6312586048123527E-2</v>
          </cell>
          <cell r="Y108">
            <v>-2.2025429844179375E-2</v>
          </cell>
          <cell r="Z108">
            <v>-1.2960918285706426E-2</v>
          </cell>
          <cell r="AA108">
            <v>-2.2574622447729636E-3</v>
          </cell>
          <cell r="AB108">
            <v>6.5574319175972146E-2</v>
          </cell>
          <cell r="AC108">
            <v>3.1808076721812045E-2</v>
          </cell>
          <cell r="AD108">
            <v>2.384374730534863E-2</v>
          </cell>
          <cell r="AE108">
            <v>-3.088004722219596E-2</v>
          </cell>
          <cell r="AF108">
            <v>-2.5009877226962594E-2</v>
          </cell>
          <cell r="AG108">
            <v>-3.366595279706816E-2</v>
          </cell>
          <cell r="AH108">
            <v>-2.7910503864223155E-2</v>
          </cell>
          <cell r="AI108">
            <v>-1.5245472446151194E-2</v>
          </cell>
          <cell r="AJ108">
            <v>1.4735877634575235E-3</v>
          </cell>
          <cell r="AK108">
            <v>8.4883980562759677E-3</v>
          </cell>
          <cell r="AL108">
            <v>1.7187167383963638E-2</v>
          </cell>
          <cell r="AM108">
            <v>2.6432557039653172E-2</v>
          </cell>
          <cell r="AN108">
            <v>109.14090115254768</v>
          </cell>
          <cell r="AO108">
            <v>-109.14090115254768</v>
          </cell>
          <cell r="AP108">
            <v>2.6113674830723691E-2</v>
          </cell>
        </row>
        <row r="109">
          <cell r="A109" t="str">
            <v>Mauritius</v>
          </cell>
          <cell r="B109">
            <v>0.16376364086251424</v>
          </cell>
          <cell r="C109">
            <v>1.3406017002153089E-2</v>
          </cell>
          <cell r="D109">
            <v>2.2365991511633268E-3</v>
          </cell>
          <cell r="E109">
            <v>-2.1361202596067385E-3</v>
          </cell>
          <cell r="F109">
            <v>-5.3205470329084695E-2</v>
          </cell>
          <cell r="G109">
            <v>-6.87392623530763E-2</v>
          </cell>
          <cell r="H109">
            <v>-5.088178184810245E-2</v>
          </cell>
          <cell r="I109">
            <v>-1.306944260975745E-2</v>
          </cell>
          <cell r="J109">
            <v>2.8694935284981275E-3</v>
          </cell>
          <cell r="K109">
            <v>-7.2312874522662005E-3</v>
          </cell>
          <cell r="L109">
            <v>-2.4829577668332426E-2</v>
          </cell>
          <cell r="M109">
            <v>-2.7197516666368639E-2</v>
          </cell>
          <cell r="N109">
            <v>9.3430122208178982E-3</v>
          </cell>
          <cell r="O109">
            <v>4.8832383142357431E-2</v>
          </cell>
          <cell r="P109">
            <v>3.954410491273657E-2</v>
          </cell>
          <cell r="Q109">
            <v>2.9600516709815974E-2</v>
          </cell>
          <cell r="R109">
            <v>-1.8473968929386263E-2</v>
          </cell>
          <cell r="S109">
            <v>-3.0022653580093862E-2</v>
          </cell>
          <cell r="T109">
            <v>4.9286503317706688E-3</v>
          </cell>
          <cell r="U109">
            <v>4.7677917959845478E-3</v>
          </cell>
          <cell r="V109">
            <v>3.0901123959225747E-2</v>
          </cell>
          <cell r="W109">
            <v>1.3250221958431452E-2</v>
          </cell>
          <cell r="X109">
            <v>-9.4897216559803911E-3</v>
          </cell>
          <cell r="Y109">
            <v>-8.8185592521172664E-3</v>
          </cell>
          <cell r="Z109">
            <v>4.2000756515362695E-3</v>
          </cell>
          <cell r="AA109">
            <v>-2.1417228877463387E-2</v>
          </cell>
          <cell r="AB109">
            <v>-1.8434354579622614E-2</v>
          </cell>
          <cell r="AC109">
            <v>-2.7555434979661779E-3</v>
          </cell>
          <cell r="AD109">
            <v>9.815586860952491E-3</v>
          </cell>
          <cell r="AE109">
            <v>-1.4301326064413656E-3</v>
          </cell>
          <cell r="AF109">
            <v>-1.4877020569456275E-3</v>
          </cell>
          <cell r="AG109">
            <v>-1.2967974731659577E-3</v>
          </cell>
          <cell r="AH109">
            <v>-5.5201017138604945E-3</v>
          </cell>
          <cell r="AI109">
            <v>-5.2831194805172997E-3</v>
          </cell>
          <cell r="AJ109">
            <v>-2.6127317359913474E-3</v>
          </cell>
          <cell r="AK109">
            <v>8.4795620284135165E-4</v>
          </cell>
          <cell r="AL109">
            <v>5.8467230617167514E-3</v>
          </cell>
          <cell r="AM109">
            <v>1.2291390535457756E-2</v>
          </cell>
          <cell r="AN109">
            <v>75.449069143899678</v>
          </cell>
          <cell r="AO109">
            <v>75.449069143899678</v>
          </cell>
          <cell r="AP109">
            <v>3.9002680452457604E-2</v>
          </cell>
        </row>
        <row r="110">
          <cell r="A110" t="str">
            <v>Mexico</v>
          </cell>
          <cell r="B110">
            <v>-1.7755192267642775E-2</v>
          </cell>
          <cell r="C110">
            <v>5.3213319276622838E-2</v>
          </cell>
          <cell r="D110">
            <v>3.5367844707529607E-2</v>
          </cell>
          <cell r="E110">
            <v>-1.2623436608589455E-2</v>
          </cell>
          <cell r="F110">
            <v>8.2014223718515026E-3</v>
          </cell>
          <cell r="G110">
            <v>1.5917255490746973E-2</v>
          </cell>
          <cell r="H110">
            <v>-3.1036644262391683E-2</v>
          </cell>
          <cell r="I110">
            <v>-3.1999084701951314E-2</v>
          </cell>
          <cell r="J110">
            <v>-4.0147832136692589E-2</v>
          </cell>
          <cell r="K110">
            <v>-2.4029178896610201E-2</v>
          </cell>
          <cell r="L110">
            <v>-1.1964537108193116E-4</v>
          </cell>
          <cell r="M110">
            <v>1.3224391022700691E-2</v>
          </cell>
          <cell r="N110">
            <v>1.9510771851120136E-2</v>
          </cell>
          <cell r="O110">
            <v>1.4794122444868135E-2</v>
          </cell>
          <cell r="P110">
            <v>3.1884290188600097E-2</v>
          </cell>
          <cell r="Q110">
            <v>-6.117719343676907E-2</v>
          </cell>
          <cell r="R110">
            <v>-4.0102265330796014E-2</v>
          </cell>
          <cell r="S110">
            <v>-2.2739829961205341E-3</v>
          </cell>
          <cell r="T110">
            <v>1.5810704534153664E-2</v>
          </cell>
          <cell r="U110">
            <v>2.102689157905346E-2</v>
          </cell>
          <cell r="V110">
            <v>5.1750186867006422E-2</v>
          </cell>
          <cell r="W110">
            <v>1.4452696594674979E-2</v>
          </cell>
          <cell r="X110">
            <v>-1.0407475631137617E-2</v>
          </cell>
          <cell r="Y110">
            <v>-2.1354970901362229E-2</v>
          </cell>
          <cell r="Z110">
            <v>-6.3453829974532061E-3</v>
          </cell>
          <cell r="AA110">
            <v>1.1386647612938474E-3</v>
          </cell>
          <cell r="AB110">
            <v>2.8322738568745068E-2</v>
          </cell>
          <cell r="AC110">
            <v>3.7524242130672257E-2</v>
          </cell>
          <cell r="AD110">
            <v>2.6085784156515499E-2</v>
          </cell>
          <cell r="AE110">
            <v>-6.0519378786220226E-2</v>
          </cell>
          <cell r="AF110">
            <v>-3.2629239717134911E-2</v>
          </cell>
          <cell r="AG110">
            <v>-2.0220460414629049E-2</v>
          </cell>
          <cell r="AH110">
            <v>-1.2447627762306315E-2</v>
          </cell>
          <cell r="AI110">
            <v>-5.0084235877882822E-3</v>
          </cell>
          <cell r="AJ110">
            <v>3.5662774126385215E-3</v>
          </cell>
          <cell r="AK110">
            <v>7.3449226218433228E-3</v>
          </cell>
          <cell r="AL110">
            <v>1.1193583154032814E-2</v>
          </cell>
          <cell r="AM110">
            <v>1.6097954343494841E-2</v>
          </cell>
          <cell r="AN110">
            <v>39.503412940564708</v>
          </cell>
          <cell r="AO110">
            <v>-39.503412940564708</v>
          </cell>
          <cell r="AP110">
            <v>3.0264599038817536E-2</v>
          </cell>
        </row>
        <row r="111">
          <cell r="A111" t="str">
            <v>Moldova</v>
          </cell>
          <cell r="B111">
            <v>0</v>
          </cell>
          <cell r="C111">
            <v>0</v>
          </cell>
          <cell r="D111">
            <v>0</v>
          </cell>
          <cell r="E111">
            <v>0</v>
          </cell>
          <cell r="F111">
            <v>0</v>
          </cell>
          <cell r="G111">
            <v>0</v>
          </cell>
          <cell r="H111">
            <v>0</v>
          </cell>
          <cell r="I111">
            <v>0</v>
          </cell>
          <cell r="J111">
            <v>0</v>
          </cell>
          <cell r="K111">
            <v>0</v>
          </cell>
          <cell r="L111">
            <v>0</v>
          </cell>
          <cell r="M111">
            <v>0</v>
          </cell>
          <cell r="N111">
            <v>0.15924984408896661</v>
          </cell>
          <cell r="O111">
            <v>0.20995060908842256</v>
          </cell>
          <cell r="P111">
            <v>-0.11539944849325043</v>
          </cell>
          <cell r="Q111">
            <v>-8.0050332858317363E-2</v>
          </cell>
          <cell r="R111">
            <v>-9.2443837179988511E-2</v>
          </cell>
          <cell r="S111">
            <v>-4.2812887198876805E-2</v>
          </cell>
          <cell r="T111">
            <v>-8.3565667066290442E-2</v>
          </cell>
          <cell r="U111">
            <v>-0.10599250418699298</v>
          </cell>
          <cell r="V111">
            <v>-9.2537376217343287E-2</v>
          </cell>
          <cell r="W111">
            <v>-5.6075770396923054E-2</v>
          </cell>
          <cell r="X111">
            <v>-1.4330877237959462E-2</v>
          </cell>
          <cell r="Y111">
            <v>9.2473480707328855E-3</v>
          </cell>
          <cell r="Z111">
            <v>3.5161999934313279E-2</v>
          </cell>
          <cell r="AA111">
            <v>5.9984134285459567E-2</v>
          </cell>
          <cell r="AB111">
            <v>5.7777337867895219E-2</v>
          </cell>
          <cell r="AC111">
            <v>3.8249099123662679E-2</v>
          </cell>
          <cell r="AD111">
            <v>6.7620380217788295E-2</v>
          </cell>
          <cell r="AE111">
            <v>-4.1616844132630892E-2</v>
          </cell>
          <cell r="AF111">
            <v>-1.9573964169411585E-2</v>
          </cell>
          <cell r="AG111">
            <v>-3.0707572434429979E-3</v>
          </cell>
          <cell r="AH111">
            <v>-1.3808601270208375E-2</v>
          </cell>
          <cell r="AI111">
            <v>-1.4645613887245161E-2</v>
          </cell>
          <cell r="AJ111">
            <v>-1.0234787881561295E-2</v>
          </cell>
          <cell r="AK111">
            <v>-1.3366821281193486E-4</v>
          </cell>
          <cell r="AL111">
            <v>1.1233478906587366E-2</v>
          </cell>
          <cell r="AM111">
            <v>2.4207068466375839E-2</v>
          </cell>
          <cell r="AN111">
            <v>15.876854783227055</v>
          </cell>
          <cell r="AO111">
            <v>-15.876854783227055</v>
          </cell>
          <cell r="AP111">
            <v>8.7504899095355471E-2</v>
          </cell>
        </row>
        <row r="112">
          <cell r="A112" t="str">
            <v>Mongolia</v>
          </cell>
          <cell r="B112">
            <v>-7.0261884203667441E-2</v>
          </cell>
          <cell r="C112">
            <v>-5.239838178422955E-2</v>
          </cell>
          <cell r="D112">
            <v>-3.0552483528380598E-2</v>
          </cell>
          <cell r="E112">
            <v>-2.6834621880651454E-2</v>
          </cell>
          <cell r="F112">
            <v>-1.6603461108535607E-2</v>
          </cell>
          <cell r="G112">
            <v>-2.1632227569355626E-3</v>
          </cell>
          <cell r="H112">
            <v>5.6029453503879688E-2</v>
          </cell>
          <cell r="I112">
            <v>6.6190891155000056E-2</v>
          </cell>
          <cell r="J112">
            <v>0.10256089389776428</v>
          </cell>
          <cell r="K112">
            <v>0.13940945242865166</v>
          </cell>
          <cell r="L112">
            <v>0.11059770573581588</v>
          </cell>
          <cell r="M112">
            <v>1.3635462064380896E-2</v>
          </cell>
          <cell r="N112">
            <v>-7.3173570018763137E-2</v>
          </cell>
          <cell r="O112">
            <v>-9.6466886823526402E-2</v>
          </cell>
          <cell r="P112">
            <v>-7.4190343322132965E-2</v>
          </cell>
          <cell r="Q112">
            <v>-1.7098703292213125E-2</v>
          </cell>
          <cell r="R112">
            <v>-3.2076731921371121E-3</v>
          </cell>
          <cell r="S112">
            <v>2.0461351432460577E-2</v>
          </cell>
          <cell r="T112">
            <v>3.1757681868814294E-2</v>
          </cell>
          <cell r="U112">
            <v>3.2691464952397956E-2</v>
          </cell>
          <cell r="V112">
            <v>6.2772191619083432E-3</v>
          </cell>
          <cell r="W112">
            <v>-1.0355171570076638E-2</v>
          </cell>
          <cell r="X112">
            <v>-1.8414237993891757E-2</v>
          </cell>
          <cell r="Y112">
            <v>-1.3607844165333616E-2</v>
          </cell>
          <cell r="Z112">
            <v>1.6919937673893649E-2</v>
          </cell>
          <cell r="AA112">
            <v>9.6838554986821718E-3</v>
          </cell>
          <cell r="AB112">
            <v>8.878348723205599E-3</v>
          </cell>
          <cell r="AC112">
            <v>1.8858274510279258E-2</v>
          </cell>
          <cell r="AD112">
            <v>1.2330847915261461E-2</v>
          </cell>
          <cell r="AE112">
            <v>-9.1065050555045018E-2</v>
          </cell>
          <cell r="AF112">
            <v>-0.12314759815551243</v>
          </cell>
          <cell r="AG112">
            <v>-6.8650059381564349E-2</v>
          </cell>
          <cell r="AH112">
            <v>-1.0402453701102991E-2</v>
          </cell>
          <cell r="AI112">
            <v>6.1189965616515723E-3</v>
          </cell>
          <cell r="AJ112">
            <v>3.0388822779200669E-2</v>
          </cell>
          <cell r="AK112">
            <v>-1.1672028701233142E-2</v>
          </cell>
          <cell r="AL112">
            <v>3.9478211235273758E-2</v>
          </cell>
          <cell r="AM112">
            <v>5.1833440752930136E-2</v>
          </cell>
          <cell r="AN112">
            <v>13.532917957226275</v>
          </cell>
          <cell r="AO112">
            <v>-13.532917957226275</v>
          </cell>
          <cell r="AP112">
            <v>6.0013565669960557E-2</v>
          </cell>
        </row>
        <row r="113">
          <cell r="A113" t="str">
            <v>Montenegro</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3.8105759513782277E-2</v>
          </cell>
          <cell r="W113">
            <v>6.1953100491289766E-4</v>
          </cell>
          <cell r="X113">
            <v>-2.6181471636860729E-2</v>
          </cell>
          <cell r="Y113">
            <v>-4.5543839770278344E-2</v>
          </cell>
          <cell r="Z113">
            <v>-4.5879607775975106E-2</v>
          </cell>
          <cell r="AA113">
            <v>-4.6527989920545625E-2</v>
          </cell>
          <cell r="AB113">
            <v>-5.071519303169081E-3</v>
          </cell>
          <cell r="AC113">
            <v>6.1636407611277103E-2</v>
          </cell>
          <cell r="AD113">
            <v>9.8175184299268914E-2</v>
          </cell>
          <cell r="AE113">
            <v>6.3015290346889472E-3</v>
          </cell>
          <cell r="AF113">
            <v>5.8040087720958511E-3</v>
          </cell>
          <cell r="AG113">
            <v>7.4935330369017995E-3</v>
          </cell>
          <cell r="AH113">
            <v>-1.0823495073177281E-2</v>
          </cell>
          <cell r="AI113">
            <v>-1.4336425788438094E-2</v>
          </cell>
          <cell r="AJ113">
            <v>-1.2247577655676922E-2</v>
          </cell>
          <cell r="AK113">
            <v>-9.5977464601560286E-3</v>
          </cell>
          <cell r="AL113">
            <v>-6.5841410645265837E-3</v>
          </cell>
          <cell r="AM113">
            <v>-1.1457801630027338E-3</v>
          </cell>
          <cell r="AN113">
            <v>10.936317674757667</v>
          </cell>
          <cell r="AO113">
            <v>10.936317674757667</v>
          </cell>
          <cell r="AP113">
            <v>4.4594225020496821E-2</v>
          </cell>
        </row>
        <row r="114">
          <cell r="A114" t="str">
            <v>Morocco</v>
          </cell>
          <cell r="B114">
            <v>4.1813848464229302E-2</v>
          </cell>
          <cell r="C114">
            <v>-3.231912271845018E-2</v>
          </cell>
          <cell r="D114">
            <v>1.4940040095927986E-2</v>
          </cell>
          <cell r="E114">
            <v>-3.2929654551436149E-2</v>
          </cell>
          <cell r="F114">
            <v>-3.2097710451207441E-2</v>
          </cell>
          <cell r="G114">
            <v>-1.166155667648117E-2</v>
          </cell>
          <cell r="H114">
            <v>2.9507080508654644E-2</v>
          </cell>
          <cell r="I114">
            <v>-3.3175882412400562E-2</v>
          </cell>
          <cell r="J114">
            <v>3.0684079614420219E-2</v>
          </cell>
          <cell r="K114">
            <v>2.0995495323903938E-2</v>
          </cell>
          <cell r="L114">
            <v>3.025841031084214E-2</v>
          </cell>
          <cell r="M114">
            <v>7.04968029347324E-2</v>
          </cell>
          <cell r="N114">
            <v>2.9777253597213703E-4</v>
          </cell>
          <cell r="O114">
            <v>-3.533078195003217E-2</v>
          </cell>
          <cell r="P114">
            <v>3.6848507121540294E-2</v>
          </cell>
          <cell r="Q114">
            <v>-5.7416031959463439E-2</v>
          </cell>
          <cell r="R114">
            <v>2.7579919897062301E-2</v>
          </cell>
          <cell r="S114">
            <v>-2.5745915091369819E-2</v>
          </cell>
          <cell r="T114">
            <v>1.4978502669880836E-2</v>
          </cell>
          <cell r="U114">
            <v>-1.5037191873594022E-2</v>
          </cell>
          <cell r="V114">
            <v>-3.6447483344707078E-2</v>
          </cell>
          <cell r="W114">
            <v>-4.5431024376577384E-3</v>
          </cell>
          <cell r="X114">
            <v>-1.4114016117741372E-2</v>
          </cell>
          <cell r="Y114">
            <v>3.1192429079272875E-3</v>
          </cell>
          <cell r="Z114">
            <v>4.9637236706733742E-3</v>
          </cell>
          <cell r="AA114">
            <v>-1.1422837105836636E-2</v>
          </cell>
          <cell r="AB114">
            <v>1.7188976495648989E-2</v>
          </cell>
          <cell r="AC114">
            <v>-2.4989879771250118E-3</v>
          </cell>
          <cell r="AD114">
            <v>5.7556100144479337E-3</v>
          </cell>
          <cell r="AE114">
            <v>8.2254200242683068E-3</v>
          </cell>
          <cell r="AF114">
            <v>-9.6762787064530529E-4</v>
          </cell>
          <cell r="AG114">
            <v>-4.2567924486564242E-3</v>
          </cell>
          <cell r="AH114">
            <v>-1.2648857182429035E-2</v>
          </cell>
          <cell r="AI114">
            <v>-1.4885656020603702E-2</v>
          </cell>
          <cell r="AJ114">
            <v>-1.1553485646862545E-2</v>
          </cell>
          <cell r="AK114">
            <v>-3.3224554090955402E-3</v>
          </cell>
          <cell r="AL114">
            <v>9.4719353244559577E-3</v>
          </cell>
          <cell r="AM114">
            <v>2.6979904396276327E-2</v>
          </cell>
          <cell r="AN114">
            <v>116.80062025766033</v>
          </cell>
          <cell r="AO114">
            <v>116.80062025766033</v>
          </cell>
          <cell r="AP114">
            <v>2.8064041283345567E-2</v>
          </cell>
        </row>
        <row r="115">
          <cell r="A115" t="str">
            <v>Mozambique</v>
          </cell>
          <cell r="B115">
            <v>6.7173789360678346E-2</v>
          </cell>
          <cell r="C115">
            <v>0.14608924145932967</v>
          </cell>
          <cell r="D115">
            <v>9.1144893635396559E-2</v>
          </cell>
          <cell r="E115">
            <v>-6.1671211439683869E-2</v>
          </cell>
          <cell r="F115">
            <v>-0.11021427276791869</v>
          </cell>
          <cell r="G115">
            <v>-9.6436143199858396E-2</v>
          </cell>
          <cell r="H115">
            <v>-0.12156036214651221</v>
          </cell>
          <cell r="I115">
            <v>-8.0655749537212468E-3</v>
          </cell>
          <cell r="J115">
            <v>4.6617034805292903E-2</v>
          </cell>
          <cell r="K115">
            <v>7.8165545668179667E-2</v>
          </cell>
          <cell r="L115">
            <v>4.5868188501193424E-2</v>
          </cell>
          <cell r="M115">
            <v>6.3215677636829989E-2</v>
          </cell>
          <cell r="N115">
            <v>-4.5008364306444108E-2</v>
          </cell>
          <cell r="O115">
            <v>-2.2195023295184354E-2</v>
          </cell>
          <cell r="P115">
            <v>-2.9078337358755153E-2</v>
          </cell>
          <cell r="Q115">
            <v>-7.6709598179251604E-2</v>
          </cell>
          <cell r="R115">
            <v>-1.8747265980824619E-2</v>
          </cell>
          <cell r="S115">
            <v>6.4098328066507712E-3</v>
          </cell>
          <cell r="T115">
            <v>3.7786631148215524E-2</v>
          </cell>
          <cell r="U115">
            <v>3.6811801069729054E-2</v>
          </cell>
          <cell r="V115">
            <v>-2.9108858746910896E-2</v>
          </cell>
          <cell r="W115">
            <v>5.6356857167762934E-3</v>
          </cell>
          <cell r="X115">
            <v>1.4429672725540401E-2</v>
          </cell>
          <cell r="Y115">
            <v>-1.3800915601498921E-3</v>
          </cell>
          <cell r="Z115">
            <v>-2.9896617131706708E-3</v>
          </cell>
          <cell r="AA115">
            <v>1.1672302038758394E-3</v>
          </cell>
          <cell r="AB115">
            <v>9.2393895341673412E-3</v>
          </cell>
          <cell r="AC115">
            <v>5.4600103426794694E-3</v>
          </cell>
          <cell r="AD115">
            <v>-1.3896434953870392E-3</v>
          </cell>
          <cell r="AE115">
            <v>-1.1791296341070302E-2</v>
          </cell>
          <cell r="AF115">
            <v>-1.7103054881630896E-2</v>
          </cell>
          <cell r="AG115">
            <v>-1.7973555868226205E-2</v>
          </cell>
          <cell r="AH115">
            <v>-2.1296865947408317E-2</v>
          </cell>
          <cell r="AI115">
            <v>-1.9241234264340407E-2</v>
          </cell>
          <cell r="AJ115">
            <v>-9.6685185180476231E-3</v>
          </cell>
          <cell r="AK115">
            <v>2.8910214611980825E-3</v>
          </cell>
          <cell r="AL115">
            <v>1.8209347564678541E-2</v>
          </cell>
          <cell r="AM115">
            <v>3.6521866623196481E-2</v>
          </cell>
          <cell r="AN115">
            <v>113.81968086903666</v>
          </cell>
          <cell r="AO115">
            <v>-113.81968086903666</v>
          </cell>
          <cell r="AP115">
            <v>5.7648571494716548E-2</v>
          </cell>
        </row>
        <row r="116">
          <cell r="A116" t="str">
            <v>Myanmar</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0.13325694871021723</v>
          </cell>
          <cell r="U116">
            <v>2.9270596250240886E-2</v>
          </cell>
          <cell r="V116">
            <v>-9.8924314035092487E-3</v>
          </cell>
          <cell r="W116">
            <v>-4.6668083319511826E-2</v>
          </cell>
          <cell r="X116">
            <v>-6.1514391481801226E-2</v>
          </cell>
          <cell r="Y116">
            <v>-4.9504893048124235E-2</v>
          </cell>
          <cell r="Z116">
            <v>-2.9881311427060801E-2</v>
          </cell>
          <cell r="AA116">
            <v>-8.8282122087197923E-4</v>
          </cell>
          <cell r="AB116">
            <v>3.3014631528257614E-2</v>
          </cell>
          <cell r="AC116">
            <v>6.5934813994981134E-2</v>
          </cell>
          <cell r="AD116">
            <v>2.4454049464932816E-2</v>
          </cell>
          <cell r="AE116">
            <v>4.8919278033606167E-3</v>
          </cell>
          <cell r="AF116">
            <v>-8.0245415869495615E-3</v>
          </cell>
          <cell r="AG116">
            <v>-1.6312344773786354E-2</v>
          </cell>
          <cell r="AH116">
            <v>-1.6977710429642107E-2</v>
          </cell>
          <cell r="AI116">
            <v>-1.5929997503521622E-2</v>
          </cell>
          <cell r="AJ116">
            <v>-1.2331091892564244E-2</v>
          </cell>
          <cell r="AK116">
            <v>-4.8524115323835357E-3</v>
          </cell>
          <cell r="AL116">
            <v>5.8056901840583238E-3</v>
          </cell>
          <cell r="AM116">
            <v>2.078546031116587E-2</v>
          </cell>
          <cell r="AN116">
            <v>15.612281023042746</v>
          </cell>
          <cell r="AO116">
            <v>15.612281023042746</v>
          </cell>
          <cell r="AP116">
            <v>5.1198327970655197E-2</v>
          </cell>
        </row>
        <row r="117">
          <cell r="A117" t="str">
            <v>Namibia</v>
          </cell>
          <cell r="B117">
            <v>0</v>
          </cell>
          <cell r="C117">
            <v>0</v>
          </cell>
          <cell r="D117">
            <v>0</v>
          </cell>
          <cell r="E117">
            <v>0</v>
          </cell>
          <cell r="F117">
            <v>0</v>
          </cell>
          <cell r="G117">
            <v>0</v>
          </cell>
          <cell r="H117">
            <v>0</v>
          </cell>
          <cell r="I117">
            <v>0</v>
          </cell>
          <cell r="J117">
            <v>0</v>
          </cell>
          <cell r="K117">
            <v>0</v>
          </cell>
          <cell r="L117">
            <v>-7.3560675078651275E-3</v>
          </cell>
          <cell r="M117">
            <v>3.6183966581216785E-3</v>
          </cell>
          <cell r="N117">
            <v>5.43157799358178E-2</v>
          </cell>
          <cell r="O117">
            <v>-1.2412846597195935E-3</v>
          </cell>
          <cell r="P117">
            <v>1.2097251682925102E-2</v>
          </cell>
          <cell r="Q117">
            <v>7.4938758328719057E-3</v>
          </cell>
          <cell r="R117">
            <v>-6.0926994097232397E-3</v>
          </cell>
          <cell r="S117">
            <v>2.8023481564489004E-3</v>
          </cell>
          <cell r="T117">
            <v>4.0311125754997823E-3</v>
          </cell>
          <cell r="U117">
            <v>-8.8026620996952704E-3</v>
          </cell>
          <cell r="V117">
            <v>-9.8041081606033281E-3</v>
          </cell>
          <cell r="W117">
            <v>-4.0211528679126703E-2</v>
          </cell>
          <cell r="X117">
            <v>-3.8218285049888133E-2</v>
          </cell>
          <cell r="Y117">
            <v>-4.2588638892647822E-2</v>
          </cell>
          <cell r="Z117">
            <v>2.5456798102930403E-2</v>
          </cell>
          <cell r="AA117">
            <v>2.8747654038732075E-3</v>
          </cell>
          <cell r="AB117">
            <v>2.5379034560900422E-2</v>
          </cell>
          <cell r="AC117">
            <v>3.304192845820831E-2</v>
          </cell>
          <cell r="AD117">
            <v>2.2238809853808723E-2</v>
          </cell>
          <cell r="AE117">
            <v>-2.4476487013768439E-2</v>
          </cell>
          <cell r="AF117">
            <v>-2.5404621701176754E-3</v>
          </cell>
          <cell r="AG117">
            <v>-8.0324731583658691E-3</v>
          </cell>
          <cell r="AH117">
            <v>-8.8668235495906623E-3</v>
          </cell>
          <cell r="AI117">
            <v>-7.1944758241986005E-3</v>
          </cell>
          <cell r="AJ117">
            <v>-3.804584850472937E-3</v>
          </cell>
          <cell r="AK117">
            <v>6.3120788650740227E-4</v>
          </cell>
          <cell r="AL117">
            <v>6.1809530846787053E-3</v>
          </cell>
          <cell r="AM117">
            <v>1.3273068667019888E-2</v>
          </cell>
          <cell r="AN117">
            <v>157.34144903126821</v>
          </cell>
          <cell r="AO117">
            <v>157.34144903126821</v>
          </cell>
          <cell r="AP117">
            <v>2.3808533694658119E-2</v>
          </cell>
        </row>
        <row r="118">
          <cell r="A118" t="str">
            <v>Nepal</v>
          </cell>
          <cell r="B118">
            <v>1.8441743266000725E-2</v>
          </cell>
          <cell r="C118">
            <v>4.5801660794620849E-2</v>
          </cell>
          <cell r="D118">
            <v>3.1324832460883724E-2</v>
          </cell>
          <cell r="E118">
            <v>-4.7515768890581768E-2</v>
          </cell>
          <cell r="F118">
            <v>-4.7683623801263167E-3</v>
          </cell>
          <cell r="G118">
            <v>6.8055333353568828E-3</v>
          </cell>
          <cell r="H118">
            <v>3.5386549185522707E-3</v>
          </cell>
          <cell r="I118">
            <v>-2.7227788196677597E-2</v>
          </cell>
          <cell r="J118">
            <v>-1.7830768110944589E-3</v>
          </cell>
          <cell r="K118">
            <v>-8.0008984572019857E-3</v>
          </cell>
          <cell r="L118">
            <v>-1.1489479916577056E-2</v>
          </cell>
          <cell r="M118">
            <v>1.2491139005790901E-3</v>
          </cell>
          <cell r="N118">
            <v>-7.2394919876326751E-3</v>
          </cell>
          <cell r="O118">
            <v>-1.781237878380967E-2</v>
          </cell>
          <cell r="P118">
            <v>1.3174598553333392E-2</v>
          </cell>
          <cell r="Q118">
            <v>1.2402940026620308E-4</v>
          </cell>
          <cell r="R118">
            <v>6.1005553773743537E-3</v>
          </cell>
          <cell r="S118">
            <v>1.252801965441282E-2</v>
          </cell>
          <cell r="T118">
            <v>-2.272748385696625E-3</v>
          </cell>
          <cell r="U118">
            <v>-1.0538382355869218E-3</v>
          </cell>
          <cell r="V118">
            <v>1.6850294948131828E-2</v>
          </cell>
          <cell r="W118">
            <v>3.1343792405516463E-2</v>
          </cell>
          <cell r="X118">
            <v>-7.7150255391939234E-3</v>
          </cell>
          <cell r="Y118">
            <v>-8.4885212670577793E-3</v>
          </cell>
          <cell r="Z118">
            <v>-2.2145284985924168E-3</v>
          </cell>
          <cell r="AA118">
            <v>-7.6188735346635903E-3</v>
          </cell>
          <cell r="AB118">
            <v>-1.4399134544928882E-2</v>
          </cell>
          <cell r="AC118">
            <v>-2.1042131421838285E-2</v>
          </cell>
          <cell r="AD118">
            <v>-2.5772680476154161E-3</v>
          </cell>
          <cell r="AE118">
            <v>4.1666120380142605E-5</v>
          </cell>
          <cell r="AF118">
            <v>4.3266371002625764E-3</v>
          </cell>
          <cell r="AG118">
            <v>-1.160730050462764E-3</v>
          </cell>
          <cell r="AH118">
            <v>1.2230457213161371E-3</v>
          </cell>
          <cell r="AI118">
            <v>4.8804738330978261E-5</v>
          </cell>
          <cell r="AJ118">
            <v>5.3705406462384497E-5</v>
          </cell>
          <cell r="AK118">
            <v>1.2653359653175343E-3</v>
          </cell>
          <cell r="AL118">
            <v>3.8726876091735671E-3</v>
          </cell>
          <cell r="AM118">
            <v>7.613629655996104E-3</v>
          </cell>
          <cell r="AN118">
            <v>206.15904688595413</v>
          </cell>
          <cell r="AO118">
            <v>-206.15904688595413</v>
          </cell>
          <cell r="AP118">
            <v>1.7580938877641072E-2</v>
          </cell>
        </row>
        <row r="119">
          <cell r="A119" t="str">
            <v>Netherlands</v>
          </cell>
          <cell r="B119">
            <v>4.5948323615961226E-2</v>
          </cell>
          <cell r="C119">
            <v>1.8856892085208191E-2</v>
          </cell>
          <cell r="D119">
            <v>-1.5208483447490187E-2</v>
          </cell>
          <cell r="E119">
            <v>-1.9408078227142057E-2</v>
          </cell>
          <cell r="F119">
            <v>-1.1526396090385685E-2</v>
          </cell>
          <cell r="G119">
            <v>-9.2408829214291506E-3</v>
          </cell>
          <cell r="H119">
            <v>-3.6445187718502285E-3</v>
          </cell>
          <cell r="I119">
            <v>-1.1565735722895836E-2</v>
          </cell>
          <cell r="J119">
            <v>-9.6231421122927319E-3</v>
          </cell>
          <cell r="K119">
            <v>5.30928982880822E-3</v>
          </cell>
          <cell r="L119">
            <v>1.7533144505576206E-2</v>
          </cell>
          <cell r="M119">
            <v>1.2256450560119245E-2</v>
          </cell>
          <cell r="N119">
            <v>-5.8270053691645608E-4</v>
          </cell>
          <cell r="O119">
            <v>-1.8082338349524673E-2</v>
          </cell>
          <cell r="P119">
            <v>-1.9592220611859553E-2</v>
          </cell>
          <cell r="Q119">
            <v>-2.0068084601075221E-2</v>
          </cell>
          <cell r="R119">
            <v>-1.7948250120740864E-2</v>
          </cell>
          <cell r="S119">
            <v>-7.2546271206412388E-3</v>
          </cell>
          <cell r="T119">
            <v>9.6911882462450837E-4</v>
          </cell>
          <cell r="U119">
            <v>1.8063906159030415E-2</v>
          </cell>
          <cell r="V119">
            <v>3.0029400296870304E-2</v>
          </cell>
          <cell r="W119">
            <v>2.4124114900068137E-2</v>
          </cell>
          <cell r="X119">
            <v>1.8809405714264556E-3</v>
          </cell>
          <cell r="Y119">
            <v>-1.552760099280168E-2</v>
          </cell>
          <cell r="Z119">
            <v>-1.2738060898046365E-2</v>
          </cell>
          <cell r="AA119">
            <v>-1.028750796014077E-2</v>
          </cell>
          <cell r="AB119">
            <v>6.8452038929997881E-3</v>
          </cell>
          <cell r="AC119">
            <v>3.1258666458267206E-2</v>
          </cell>
          <cell r="AD119">
            <v>3.6616317594634552E-2</v>
          </cell>
          <cell r="AE119">
            <v>-1.0503332437086324E-2</v>
          </cell>
          <cell r="AF119">
            <v>-4.4460140750910131E-3</v>
          </cell>
          <cell r="AG119">
            <v>-1.3736217950479968E-3</v>
          </cell>
          <cell r="AH119">
            <v>-1.5546220299793653E-2</v>
          </cell>
          <cell r="AI119">
            <v>-1.6723854194140828E-2</v>
          </cell>
          <cell r="AJ119">
            <v>-1.2926099387560095E-2</v>
          </cell>
          <cell r="AK119">
            <v>-4.8980628384662616E-3</v>
          </cell>
          <cell r="AL119">
            <v>3.5332196965876584E-3</v>
          </cell>
          <cell r="AM119">
            <v>1.2278679322419913E-2</v>
          </cell>
          <cell r="AN119">
            <v>18.771107408213684</v>
          </cell>
          <cell r="AO119">
            <v>18.771107408213684</v>
          </cell>
          <cell r="AP119">
            <v>1.8225673287829976E-2</v>
          </cell>
        </row>
        <row r="120">
          <cell r="A120" t="str">
            <v>New Zealand</v>
          </cell>
          <cell r="B120">
            <v>-1.4149951432527582E-2</v>
          </cell>
          <cell r="C120">
            <v>-5.5999297531231854E-3</v>
          </cell>
          <cell r="D120">
            <v>2.7453306898757774E-3</v>
          </cell>
          <cell r="E120">
            <v>-1.7634519262424632E-2</v>
          </cell>
          <cell r="F120">
            <v>3.0530694189017254E-2</v>
          </cell>
          <cell r="G120">
            <v>2.5106528121255748E-2</v>
          </cell>
          <cell r="H120">
            <v>2.6855213329214148E-2</v>
          </cell>
          <cell r="I120">
            <v>2.8045144017244634E-2</v>
          </cell>
          <cell r="J120">
            <v>1.5505651866346958E-2</v>
          </cell>
          <cell r="K120">
            <v>8.2481350478627209E-3</v>
          </cell>
          <cell r="L120">
            <v>-8.0198559142339084E-3</v>
          </cell>
          <cell r="M120">
            <v>-4.283112569630091E-2</v>
          </cell>
          <cell r="N120">
            <v>-5.6154975665805747E-2</v>
          </cell>
          <cell r="O120">
            <v>-3.205593414518601E-2</v>
          </cell>
          <cell r="P120">
            <v>-3.9690129765120128E-3</v>
          </cell>
          <cell r="Q120">
            <v>9.3109631448077164E-3</v>
          </cell>
          <cell r="R120">
            <v>1.7300521635122433E-2</v>
          </cell>
          <cell r="S120">
            <v>6.010664788243897E-3</v>
          </cell>
          <cell r="T120">
            <v>-2.6927448904221715E-2</v>
          </cell>
          <cell r="U120">
            <v>-1.8016920974281397E-2</v>
          </cell>
          <cell r="V120">
            <v>-8.2682041833431839E-3</v>
          </cell>
          <cell r="W120">
            <v>-1.4529226618947441E-2</v>
          </cell>
          <cell r="X120">
            <v>1.879808389707246E-3</v>
          </cell>
          <cell r="Y120">
            <v>1.3365699958731452E-2</v>
          </cell>
          <cell r="Z120">
            <v>3.0172573760731864E-2</v>
          </cell>
          <cell r="AA120">
            <v>3.787861917200059E-2</v>
          </cell>
          <cell r="AB120">
            <v>2.5447616828145357E-2</v>
          </cell>
          <cell r="AC120">
            <v>3.4132278443072095E-2</v>
          </cell>
          <cell r="AD120">
            <v>1.5257505114380209E-2</v>
          </cell>
          <cell r="AE120">
            <v>-2.2137716562922592E-2</v>
          </cell>
          <cell r="AF120">
            <v>-2.6377898814083152E-2</v>
          </cell>
          <cell r="AG120">
            <v>-2.8861505945114538E-2</v>
          </cell>
          <cell r="AH120">
            <v>-2.3704923572198885E-2</v>
          </cell>
          <cell r="AI120">
            <v>-1.0644388450829757E-2</v>
          </cell>
          <cell r="AJ120">
            <v>-1.4166927632249676E-3</v>
          </cell>
          <cell r="AK120">
            <v>4.7570316786391736E-3</v>
          </cell>
          <cell r="AL120">
            <v>9.0137191061857459E-3</v>
          </cell>
          <cell r="AM120">
            <v>1.2973191206782178E-2</v>
          </cell>
          <cell r="AN120">
            <v>344.84633683699889</v>
          </cell>
          <cell r="AO120">
            <v>344.84633683699889</v>
          </cell>
          <cell r="AP120">
            <v>2.4340996431562345E-2</v>
          </cell>
        </row>
        <row r="121">
          <cell r="A121" t="str">
            <v>Nicaragua</v>
          </cell>
          <cell r="B121">
            <v>-6.1358367732410074E-2</v>
          </cell>
          <cell r="C121">
            <v>3.7867683804267566E-4</v>
          </cell>
          <cell r="D121">
            <v>4.4246687384495694E-3</v>
          </cell>
          <cell r="E121">
            <v>6.5217791109294168E-2</v>
          </cell>
          <cell r="F121">
            <v>6.5129403019870594E-2</v>
          </cell>
          <cell r="G121">
            <v>4.0022188362238531E-2</v>
          </cell>
          <cell r="H121">
            <v>4.9533441603579163E-2</v>
          </cell>
          <cell r="I121">
            <v>6.2819511789979118E-2</v>
          </cell>
          <cell r="J121">
            <v>-5.1734106795167524E-2</v>
          </cell>
          <cell r="K121">
            <v>-5.4106213229732428E-2</v>
          </cell>
          <cell r="L121">
            <v>-4.7115681193285519E-2</v>
          </cell>
          <cell r="M121">
            <v>-4.723359322775747E-2</v>
          </cell>
          <cell r="N121">
            <v>-4.9931943323808806E-2</v>
          </cell>
          <cell r="O121">
            <v>-6.8021623507353857E-2</v>
          </cell>
          <cell r="P121">
            <v>-4.3886155928126273E-2</v>
          </cell>
          <cell r="Q121">
            <v>-1.71132416531471E-2</v>
          </cell>
          <cell r="R121">
            <v>9.5783508304113293E-3</v>
          </cell>
          <cell r="S121">
            <v>1.0611058985224161E-2</v>
          </cell>
          <cell r="T121">
            <v>7.4866048124928941E-3</v>
          </cell>
          <cell r="U121">
            <v>3.6172217510995558E-2</v>
          </cell>
          <cell r="V121">
            <v>3.7031531721959152E-2</v>
          </cell>
          <cell r="W121">
            <v>2.7566607644286052E-2</v>
          </cell>
          <cell r="X121">
            <v>-2.4550617555805297E-3</v>
          </cell>
          <cell r="Y121">
            <v>-1.3722587533735267E-2</v>
          </cell>
          <cell r="Z121">
            <v>2.4599149548860644E-3</v>
          </cell>
          <cell r="AA121">
            <v>9.7776863707826397E-3</v>
          </cell>
          <cell r="AB121">
            <v>1.6641457687909211E-2</v>
          </cell>
          <cell r="AC121">
            <v>1.9214024257591014E-2</v>
          </cell>
          <cell r="AD121">
            <v>1.3473336354956495E-2</v>
          </cell>
          <cell r="AE121">
            <v>-3.3741571585379056E-2</v>
          </cell>
          <cell r="AF121">
            <v>-2.3589834377389225E-2</v>
          </cell>
          <cell r="AG121">
            <v>-1.2291391509530377E-2</v>
          </cell>
          <cell r="AH121">
            <v>-1.0449537632741682E-2</v>
          </cell>
          <cell r="AI121">
            <v>-5.9446189176050801E-3</v>
          </cell>
          <cell r="AJ121">
            <v>-1.3548801646767581E-3</v>
          </cell>
          <cell r="AK121">
            <v>3.6830543902286565E-3</v>
          </cell>
          <cell r="AL121">
            <v>9.4362933045761526E-3</v>
          </cell>
          <cell r="AM121">
            <v>1.6171578847275967E-2</v>
          </cell>
          <cell r="AN121">
            <v>25.353177693275811</v>
          </cell>
          <cell r="AO121">
            <v>-25.353177693275811</v>
          </cell>
          <cell r="AP121">
            <v>3.8634202743563731E-2</v>
          </cell>
        </row>
        <row r="122">
          <cell r="A122" t="str">
            <v>Niger</v>
          </cell>
          <cell r="B122">
            <v>2.024926058748289E-2</v>
          </cell>
          <cell r="C122">
            <v>2.7723775762482729E-2</v>
          </cell>
          <cell r="D122">
            <v>5.9516185670162973E-2</v>
          </cell>
          <cell r="E122">
            <v>2.710820663423659E-2</v>
          </cell>
          <cell r="F122">
            <v>-0.13998716902406447</v>
          </cell>
          <cell r="G122">
            <v>-7.0396422355481977E-2</v>
          </cell>
          <cell r="H122">
            <v>-1.1031717420444538E-2</v>
          </cell>
          <cell r="I122">
            <v>-1.2233679636186899E-2</v>
          </cell>
          <cell r="J122">
            <v>5.178169005953543E-2</v>
          </cell>
          <cell r="K122">
            <v>5.7346936290347712E-2</v>
          </cell>
          <cell r="L122">
            <v>3.8942258736681695E-2</v>
          </cell>
          <cell r="M122">
            <v>5.986139283392948E-2</v>
          </cell>
          <cell r="N122">
            <v>-1.4578760921101183E-2</v>
          </cell>
          <cell r="O122">
            <v>-7.5796456804522331E-3</v>
          </cell>
          <cell r="P122">
            <v>2.1799632706850505E-2</v>
          </cell>
          <cell r="Q122">
            <v>-5.8691274045985509E-2</v>
          </cell>
          <cell r="R122">
            <v>-2.8547389331596264E-2</v>
          </cell>
          <cell r="S122">
            <v>-4.5754756835490712E-2</v>
          </cell>
          <cell r="T122">
            <v>4.6495173545108986E-2</v>
          </cell>
          <cell r="U122">
            <v>2.4312183733298635E-2</v>
          </cell>
          <cell r="V122">
            <v>-3.6531050112203631E-2</v>
          </cell>
          <cell r="W122">
            <v>1.3165088650630991E-3</v>
          </cell>
          <cell r="X122">
            <v>1.1245785150200846E-2</v>
          </cell>
          <cell r="Y122">
            <v>3.4880308866237338E-2</v>
          </cell>
          <cell r="Z122">
            <v>-2.148113146810595E-2</v>
          </cell>
          <cell r="AA122">
            <v>8.7475538382233761E-3</v>
          </cell>
          <cell r="AB122">
            <v>1.2421284699248553E-2</v>
          </cell>
          <cell r="AC122">
            <v>-1.1672045370860822E-2</v>
          </cell>
          <cell r="AD122">
            <v>2.2828054565690207E-2</v>
          </cell>
          <cell r="AE122">
            <v>-4.468710500466188E-2</v>
          </cell>
          <cell r="AF122">
            <v>-2.9749416407598331E-2</v>
          </cell>
          <cell r="AG122">
            <v>-6.7693006570476472E-2</v>
          </cell>
          <cell r="AH122">
            <v>-2.4238312143575027E-3</v>
          </cell>
          <cell r="AI122">
            <v>-1.7816293363484951E-3</v>
          </cell>
          <cell r="AJ122">
            <v>6.7692997726038501E-3</v>
          </cell>
          <cell r="AK122">
            <v>1.4268942828213546E-2</v>
          </cell>
          <cell r="AL122">
            <v>2.5110866791735815E-2</v>
          </cell>
          <cell r="AM122">
            <v>2.4435982549713291E-2</v>
          </cell>
          <cell r="AN122">
            <v>19.410167497170054</v>
          </cell>
          <cell r="AO122">
            <v>-19.410167497170054</v>
          </cell>
          <cell r="AP122">
            <v>4.490929097530523E-2</v>
          </cell>
        </row>
        <row r="123">
          <cell r="A123" t="str">
            <v>Nigeria</v>
          </cell>
          <cell r="B123">
            <v>-9.8623041978235584E-2</v>
          </cell>
          <cell r="C123">
            <v>8.5945721660867044E-2</v>
          </cell>
          <cell r="D123">
            <v>7.2351352653992715E-2</v>
          </cell>
          <cell r="E123">
            <v>1.7274289860632824E-2</v>
          </cell>
          <cell r="F123">
            <v>-3.6864685343901003E-3</v>
          </cell>
          <cell r="G123">
            <v>7.8517951681192452E-2</v>
          </cell>
          <cell r="H123">
            <v>-1.7534692661625401E-2</v>
          </cell>
          <cell r="I123">
            <v>-0.12681711879674398</v>
          </cell>
          <cell r="J123">
            <v>-6.8415913279482335E-2</v>
          </cell>
          <cell r="K123">
            <v>-1.9758078921647774E-2</v>
          </cell>
          <cell r="L123">
            <v>8.9140442073380455E-2</v>
          </cell>
          <cell r="M123">
            <v>6.4240460520309517E-2</v>
          </cell>
          <cell r="N123">
            <v>4.8695823961413427E-2</v>
          </cell>
          <cell r="O123">
            <v>4.7595447890994444E-2</v>
          </cell>
          <cell r="P123">
            <v>3.0603493232316533E-2</v>
          </cell>
          <cell r="Q123">
            <v>-3.2968088535935917E-3</v>
          </cell>
          <cell r="R123">
            <v>8.7975735918480527E-3</v>
          </cell>
          <cell r="S123">
            <v>-7.5379892470335682E-3</v>
          </cell>
          <cell r="T123">
            <v>-3.2208863675764102E-2</v>
          </cell>
          <cell r="U123">
            <v>-8.4439718072025036E-2</v>
          </cell>
          <cell r="V123">
            <v>-9.917266106713013E-2</v>
          </cell>
          <cell r="W123">
            <v>-9.5546216196873562E-2</v>
          </cell>
          <cell r="X123">
            <v>1.3056659441855073E-2</v>
          </cell>
          <cell r="Y123">
            <v>3.1547265526947046E-2</v>
          </cell>
          <cell r="Z123">
            <v>5.3095091446447314E-2</v>
          </cell>
          <cell r="AA123">
            <v>2.6118768012777155E-2</v>
          </cell>
          <cell r="AB123">
            <v>9.4533117882783721E-3</v>
          </cell>
          <cell r="AC123">
            <v>2.0418169618063981E-3</v>
          </cell>
          <cell r="AD123">
            <v>-1.2735786390328421E-2</v>
          </cell>
          <cell r="AE123">
            <v>-1.6667355428563142E-2</v>
          </cell>
          <cell r="AF123">
            <v>-9.5694766697297026E-3</v>
          </cell>
          <cell r="AG123">
            <v>-7.8210550192297536E-3</v>
          </cell>
          <cell r="AH123">
            <v>-4.7114823767637048E-3</v>
          </cell>
          <cell r="AI123">
            <v>-4.4331712363406489E-3</v>
          </cell>
          <cell r="AJ123">
            <v>-2.4889363920351714E-3</v>
          </cell>
          <cell r="AK123">
            <v>2.19394931526486E-3</v>
          </cell>
          <cell r="AL123">
            <v>1.0105155509843698E-2</v>
          </cell>
          <cell r="AM123">
            <v>2.1320261976741129E-2</v>
          </cell>
          <cell r="AN123">
            <v>71.873106554597001</v>
          </cell>
          <cell r="AO123">
            <v>-71.873106554597001</v>
          </cell>
          <cell r="AP123">
            <v>5.694994629696036E-2</v>
          </cell>
        </row>
        <row r="124">
          <cell r="A124" t="str">
            <v>Norway</v>
          </cell>
          <cell r="B124">
            <v>1.9936246191087675E-2</v>
          </cell>
          <cell r="C124">
            <v>2.6364959383164267E-3</v>
          </cell>
          <cell r="D124">
            <v>-2.7366471924305389E-2</v>
          </cell>
          <cell r="E124">
            <v>-2.0637551263912909E-2</v>
          </cell>
          <cell r="F124">
            <v>6.002862270333649E-3</v>
          </cell>
          <cell r="G124">
            <v>2.8962188090081577E-2</v>
          </cell>
          <cell r="H124">
            <v>4.0313546626765839E-2</v>
          </cell>
          <cell r="I124">
            <v>2.9821476237491339E-2</v>
          </cell>
          <cell r="J124">
            <v>1.8507942308751722E-4</v>
          </cell>
          <cell r="K124">
            <v>-1.763410971953298E-2</v>
          </cell>
          <cell r="L124">
            <v>-2.7320649074579529E-2</v>
          </cell>
          <cell r="M124">
            <v>-2.7184044174292103E-2</v>
          </cell>
          <cell r="N124">
            <v>-2.4671016394307771E-2</v>
          </cell>
          <cell r="O124">
            <v>-3.0972731306033459E-2</v>
          </cell>
          <cell r="P124">
            <v>-1.6556876954908956E-2</v>
          </cell>
          <cell r="Q124">
            <v>-1.0470673807601721E-2</v>
          </cell>
          <cell r="R124">
            <v>4.7248317183834505E-3</v>
          </cell>
          <cell r="S124">
            <v>2.3772952372407858E-2</v>
          </cell>
          <cell r="T124">
            <v>1.8531045080474238E-2</v>
          </cell>
          <cell r="U124">
            <v>8.3948160834177131E-3</v>
          </cell>
          <cell r="V124">
            <v>1.2755012242498363E-2</v>
          </cell>
          <cell r="W124">
            <v>6.6420859453815689E-3</v>
          </cell>
          <cell r="X124">
            <v>-2.2319039505637912E-3</v>
          </cell>
          <cell r="Y124">
            <v>-1.4304031665933619E-2</v>
          </cell>
          <cell r="Z124">
            <v>4.0135563157746353E-3</v>
          </cell>
          <cell r="AA124">
            <v>1.0948033981027536E-2</v>
          </cell>
          <cell r="AB124">
            <v>1.8209925915590289E-2</v>
          </cell>
          <cell r="AC124">
            <v>2.9230398255108699E-2</v>
          </cell>
          <cell r="AD124">
            <v>1.4892627047959786E-2</v>
          </cell>
          <cell r="AE124">
            <v>-1.5216397686594128E-2</v>
          </cell>
          <cell r="AF124">
            <v>-2.1833530921397563E-2</v>
          </cell>
          <cell r="AG124">
            <v>-1.8788178731467424E-2</v>
          </cell>
          <cell r="AH124">
            <v>-1.5208171835179305E-2</v>
          </cell>
          <cell r="AI124">
            <v>-9.9846882965301271E-3</v>
          </cell>
          <cell r="AJ124">
            <v>-4.3419193781433982E-3</v>
          </cell>
          <cell r="AK124">
            <v>1.877860824908138E-3</v>
          </cell>
          <cell r="AL124">
            <v>7.0848957866487304E-3</v>
          </cell>
          <cell r="AM124">
            <v>1.2674037632005301E-2</v>
          </cell>
          <cell r="AN124">
            <v>135.56557235093558</v>
          </cell>
          <cell r="AO124">
            <v>135.56557235093558</v>
          </cell>
          <cell r="AP124">
            <v>2.027134100448803E-2</v>
          </cell>
        </row>
        <row r="125">
          <cell r="A125" t="str">
            <v>Oman</v>
          </cell>
          <cell r="B125">
            <v>-7.1829369735638027E-2</v>
          </cell>
          <cell r="C125">
            <v>-3.8988246755190928E-2</v>
          </cell>
          <cell r="D125">
            <v>-3.8796588505455733E-2</v>
          </cell>
          <cell r="E125">
            <v>1.1532432560159588E-2</v>
          </cell>
          <cell r="F125">
            <v>5.7255282643767842E-2</v>
          </cell>
          <cell r="G125">
            <v>0.1221749064437041</v>
          </cell>
          <cell r="H125">
            <v>7.1496848180642544E-2</v>
          </cell>
          <cell r="I125">
            <v>-3.2166408814642715E-2</v>
          </cell>
          <cell r="J125">
            <v>-3.75086986156268E-2</v>
          </cell>
          <cell r="K125">
            <v>-6.0635605733356621E-2</v>
          </cell>
          <cell r="L125">
            <v>-3.3238400118708371E-2</v>
          </cell>
          <cell r="M125">
            <v>-2.4853670691710135E-2</v>
          </cell>
          <cell r="N125">
            <v>8.33675871395133E-3</v>
          </cell>
          <cell r="O125">
            <v>2.2504385723463069E-2</v>
          </cell>
          <cell r="P125">
            <v>1.6847440085106934E-2</v>
          </cell>
          <cell r="Q125">
            <v>2.3496404444132108E-2</v>
          </cell>
          <cell r="R125">
            <v>1.3251397500259287E-2</v>
          </cell>
          <cell r="S125">
            <v>3.7069781814482727E-2</v>
          </cell>
          <cell r="T125">
            <v>2.830739904300161E-2</v>
          </cell>
          <cell r="U125">
            <v>-1.2757982587405074E-2</v>
          </cell>
          <cell r="V125">
            <v>-2.319652906417564E-3</v>
          </cell>
          <cell r="W125">
            <v>1.6100077719747381E-2</v>
          </cell>
          <cell r="X125">
            <v>-8.0604671120062578E-4</v>
          </cell>
          <cell r="Y125">
            <v>-3.6236879017767953E-2</v>
          </cell>
          <cell r="Z125">
            <v>-4.4257898743779049E-2</v>
          </cell>
          <cell r="AA125">
            <v>-4.9613723194276677E-2</v>
          </cell>
          <cell r="AB125">
            <v>-3.0449943671992573E-2</v>
          </cell>
          <cell r="AC125">
            <v>-2.6798023281917382E-2</v>
          </cell>
          <cell r="AD125">
            <v>4.6254034851484521E-2</v>
          </cell>
          <cell r="AE125">
            <v>8.580520597836672E-3</v>
          </cell>
          <cell r="AF125">
            <v>8.7697200072525314E-4</v>
          </cell>
          <cell r="AG125">
            <v>9.1681956446866067E-3</v>
          </cell>
          <cell r="AH125">
            <v>1.4738526214907684E-2</v>
          </cell>
          <cell r="AI125">
            <v>1.2039765677891249E-2</v>
          </cell>
          <cell r="AJ125">
            <v>4.2484367560689526E-3</v>
          </cell>
          <cell r="AK125">
            <v>-5.9484122229511605E-4</v>
          </cell>
          <cell r="AL125">
            <v>-3.2022660917538216E-3</v>
          </cell>
          <cell r="AM125">
            <v>-1.64032123921713E-3</v>
          </cell>
          <cell r="AN125">
            <v>27.633326008711471</v>
          </cell>
          <cell r="AO125">
            <v>-27.633326008711471</v>
          </cell>
          <cell r="AP125">
            <v>4.1453703206632525E-2</v>
          </cell>
        </row>
        <row r="126">
          <cell r="A126" t="str">
            <v>Pakistan</v>
          </cell>
          <cell r="B126">
            <v>2.5730905859697253E-2</v>
          </cell>
          <cell r="C126">
            <v>1.2146357893315682E-2</v>
          </cell>
          <cell r="D126">
            <v>1.6154826432001257E-3</v>
          </cell>
          <cell r="E126">
            <v>-2.0281962014602095E-3</v>
          </cell>
          <cell r="F126">
            <v>-1.7991999409370334E-2</v>
          </cell>
          <cell r="G126">
            <v>-7.4673759639936488E-3</v>
          </cell>
          <cell r="H126">
            <v>-1.3728778488693905E-2</v>
          </cell>
          <cell r="I126">
            <v>-8.7701604478636012E-3</v>
          </cell>
          <cell r="J126">
            <v>9.4789195596676409E-3</v>
          </cell>
          <cell r="K126">
            <v>4.8704424540407494E-3</v>
          </cell>
          <cell r="L126">
            <v>-2.3612838485080729E-3</v>
          </cell>
          <cell r="M126">
            <v>1.5383704707658912E-3</v>
          </cell>
          <cell r="N126">
            <v>2.7919539707994889E-2</v>
          </cell>
          <cell r="O126">
            <v>3.0926132408097898E-3</v>
          </cell>
          <cell r="P126">
            <v>2.0563296798586919E-3</v>
          </cell>
          <cell r="Q126">
            <v>8.7546128297080646E-3</v>
          </cell>
          <cell r="R126">
            <v>3.1147767668405161E-2</v>
          </cell>
          <cell r="S126">
            <v>6.0539736833389503E-3</v>
          </cell>
          <cell r="T126">
            <v>-1.2893078480022047E-3</v>
          </cell>
          <cell r="U126">
            <v>-2.6555020915645863E-3</v>
          </cell>
          <cell r="V126">
            <v>-7.7843643347209638E-3</v>
          </cell>
          <cell r="W126">
            <v>-3.2702709583234756E-2</v>
          </cell>
          <cell r="X126">
            <v>-4.7948429042446242E-2</v>
          </cell>
          <cell r="Y126">
            <v>-4.9650592113287699E-2</v>
          </cell>
          <cell r="Z126">
            <v>-2.7168481346683121E-2</v>
          </cell>
          <cell r="AA126">
            <v>9.6611762851066194E-3</v>
          </cell>
          <cell r="AB126">
            <v>1.8919252105564895E-2</v>
          </cell>
          <cell r="AC126">
            <v>4.0002552371578924E-2</v>
          </cell>
          <cell r="AD126">
            <v>3.2935627298361643E-2</v>
          </cell>
          <cell r="AE126">
            <v>8.9710999390735426E-3</v>
          </cell>
          <cell r="AF126">
            <v>7.4647052570390154E-3</v>
          </cell>
          <cell r="AG126">
            <v>-5.4899673153953974E-3</v>
          </cell>
          <cell r="AH126">
            <v>-7.1702652475377623E-3</v>
          </cell>
          <cell r="AI126">
            <v>-6.7166199970303403E-3</v>
          </cell>
          <cell r="AJ126">
            <v>-5.2571467715928268E-3</v>
          </cell>
          <cell r="AK126">
            <v>-2.8747411075925131E-3</v>
          </cell>
          <cell r="AL126">
            <v>4.0746723289993621E-4</v>
          </cell>
          <cell r="AM126">
            <v>4.5971201228284754E-3</v>
          </cell>
          <cell r="AN126">
            <v>26.256728155512839</v>
          </cell>
          <cell r="AO126">
            <v>26.256728155512839</v>
          </cell>
          <cell r="AP126">
            <v>2.0777753850322274E-2</v>
          </cell>
        </row>
        <row r="127">
          <cell r="A127" t="str">
            <v>Panama</v>
          </cell>
          <cell r="B127">
            <v>-4.9913388028723082E-2</v>
          </cell>
          <cell r="C127">
            <v>2.2908008880738562E-2</v>
          </cell>
          <cell r="D127">
            <v>6.2839714570004424E-2</v>
          </cell>
          <cell r="E127">
            <v>2.3543189162799558E-3</v>
          </cell>
          <cell r="F127">
            <v>1.6884922195550604E-2</v>
          </cell>
          <cell r="G127">
            <v>5.4374219985128869E-2</v>
          </cell>
          <cell r="H127">
            <v>7.8394961342560132E-2</v>
          </cell>
          <cell r="I127">
            <v>4.4162180573247771E-2</v>
          </cell>
          <cell r="J127">
            <v>-0.11095616124622963</v>
          </cell>
          <cell r="K127">
            <v>-0.11698714418514647</v>
          </cell>
          <cell r="L127">
            <v>-7.2109113103656614E-2</v>
          </cell>
          <cell r="M127">
            <v>-1.8343574611989516E-2</v>
          </cell>
          <cell r="N127">
            <v>2.2730121009601346E-2</v>
          </cell>
          <cell r="O127">
            <v>3.5670197305240472E-2</v>
          </cell>
          <cell r="P127">
            <v>2.1186077841803673E-2</v>
          </cell>
          <cell r="Q127">
            <v>-5.140594196025491E-3</v>
          </cell>
          <cell r="R127">
            <v>2.1888229870001961E-2</v>
          </cell>
          <cell r="S127">
            <v>4.0109350937565624E-2</v>
          </cell>
          <cell r="T127">
            <v>6.6930316793525901E-2</v>
          </cell>
          <cell r="U127">
            <v>5.8587549417185213E-2</v>
          </cell>
          <cell r="V127">
            <v>3.6499676957255499E-2</v>
          </cell>
          <cell r="W127">
            <v>-9.1861307732155617E-3</v>
          </cell>
          <cell r="X127">
            <v>-4.1190715242837322E-2</v>
          </cell>
          <cell r="Y127">
            <v>-5.8846549343791112E-2</v>
          </cell>
          <cell r="Z127">
            <v>-5.1623904072551338E-2</v>
          </cell>
          <cell r="AA127">
            <v>-5.1472822611911495E-2</v>
          </cell>
          <cell r="AB127">
            <v>-4.2671155793440087E-2</v>
          </cell>
          <cell r="AC127">
            <v>-3.9095657634078441E-3</v>
          </cell>
          <cell r="AD127">
            <v>1.759620752933555E-2</v>
          </cell>
          <cell r="AE127">
            <v>-1.8871762937430266E-2</v>
          </cell>
          <cell r="AF127">
            <v>-1.8504217784824955E-2</v>
          </cell>
          <cell r="AG127">
            <v>1.129355896046319E-2</v>
          </cell>
          <cell r="AH127">
            <v>1.6211295487466571E-2</v>
          </cell>
          <cell r="AI127">
            <v>1.5222461628112133E-2</v>
          </cell>
          <cell r="AJ127">
            <v>1.1355831764065565E-2</v>
          </cell>
          <cell r="AK127">
            <v>9.5082719061258345E-3</v>
          </cell>
          <cell r="AL127">
            <v>4.8152669079565297E-3</v>
          </cell>
          <cell r="AM127">
            <v>2.277538939563587E-3</v>
          </cell>
          <cell r="AN127">
            <v>28.806844396427113</v>
          </cell>
          <cell r="AO127">
            <v>-28.806844396427113</v>
          </cell>
          <cell r="AP127">
            <v>4.9797299597297465E-2</v>
          </cell>
        </row>
        <row r="128">
          <cell r="A128" t="str">
            <v>Papua New Guinea</v>
          </cell>
          <cell r="B128">
            <v>4.7521076751386081E-2</v>
          </cell>
          <cell r="C128">
            <v>3.0178336700958389E-2</v>
          </cell>
          <cell r="D128">
            <v>1.0307962078854342E-2</v>
          </cell>
          <cell r="E128">
            <v>1.5976768016681846E-2</v>
          </cell>
          <cell r="F128">
            <v>-2.298196433108533E-2</v>
          </cell>
          <cell r="G128">
            <v>-1.9208378145597515E-2</v>
          </cell>
          <cell r="H128">
            <v>1.8851236560543901E-3</v>
          </cell>
          <cell r="I128">
            <v>-7.2418093215178879E-3</v>
          </cell>
          <cell r="J128">
            <v>-1.7460975035594031E-2</v>
          </cell>
          <cell r="K128">
            <v>-7.1296811325538126E-2</v>
          </cell>
          <cell r="L128">
            <v>-0.13841470359362334</v>
          </cell>
          <cell r="M128">
            <v>-9.8871479375375632E-2</v>
          </cell>
          <cell r="N128">
            <v>-2.0510428533639276E-2</v>
          </cell>
          <cell r="O128">
            <v>0.10873865471527015</v>
          </cell>
          <cell r="P128">
            <v>0.13074072590662592</v>
          </cell>
          <cell r="Q128">
            <v>5.7539921339318317E-2</v>
          </cell>
          <cell r="R128">
            <v>9.8402348688467783E-2</v>
          </cell>
          <cell r="S128">
            <v>7.4836184438776395E-3</v>
          </cell>
          <cell r="T128">
            <v>3.6619298786229541E-2</v>
          </cell>
          <cell r="U128">
            <v>3.9917687452026403E-2</v>
          </cell>
          <cell r="V128">
            <v>-4.0029142280124616E-4</v>
          </cell>
          <cell r="W128">
            <v>-1.6951944670554889E-2</v>
          </cell>
          <cell r="X128">
            <v>-1.6943298114018793E-2</v>
          </cell>
          <cell r="Y128">
            <v>1.0563563380124005E-3</v>
          </cell>
          <cell r="Z128">
            <v>-2.39688581295486E-2</v>
          </cell>
          <cell r="AA128">
            <v>-2.3534996606578318E-2</v>
          </cell>
          <cell r="AB128">
            <v>-4.5604787691065352E-2</v>
          </cell>
          <cell r="AC128">
            <v>-3.0054514627814305E-2</v>
          </cell>
          <cell r="AD128">
            <v>-2.5682721675247003E-2</v>
          </cell>
          <cell r="AE128">
            <v>-3.0948534696458859E-2</v>
          </cell>
          <cell r="AF128">
            <v>-2.7391571474311746E-2</v>
          </cell>
          <cell r="AG128">
            <v>-1.4367681206891955E-2</v>
          </cell>
          <cell r="AH128">
            <v>-1.3813997311561119E-2</v>
          </cell>
          <cell r="AI128">
            <v>-4.7110368130587617E-2</v>
          </cell>
          <cell r="AJ128">
            <v>-4.5393329223833198E-2</v>
          </cell>
          <cell r="AK128">
            <v>6.2457112574727115E-2</v>
          </cell>
          <cell r="AL128">
            <v>4.7354940383333995E-2</v>
          </cell>
          <cell r="AM128">
            <v>3.1538888218653749E-2</v>
          </cell>
          <cell r="AN128">
            <v>26.519814236193763</v>
          </cell>
          <cell r="AO128">
            <v>-26.519814236193763</v>
          </cell>
          <cell r="AP128">
            <v>5.4256118128245961E-2</v>
          </cell>
        </row>
        <row r="129">
          <cell r="A129" t="str">
            <v>Paraguay</v>
          </cell>
          <cell r="B129">
            <v>5.0837691938315586E-3</v>
          </cell>
          <cell r="C129">
            <v>6.8581670578601039E-2</v>
          </cell>
          <cell r="D129">
            <v>2.6765288952507234E-2</v>
          </cell>
          <cell r="E129">
            <v>-2.9965608104067794E-2</v>
          </cell>
          <cell r="F129">
            <v>-2.9156585305428872E-2</v>
          </cell>
          <cell r="G129">
            <v>-1.9876742576780893E-2</v>
          </cell>
          <cell r="H129">
            <v>-4.6526428270940522E-2</v>
          </cell>
          <cell r="I129">
            <v>-3.88152752776715E-2</v>
          </cell>
          <cell r="J129">
            <v>-1.5368965374699414E-2</v>
          </cell>
          <cell r="K129">
            <v>7.6593907357969653E-3</v>
          </cell>
          <cell r="L129">
            <v>3.1928131782869074E-3</v>
          </cell>
          <cell r="M129">
            <v>-3.8309721328881482E-3</v>
          </cell>
          <cell r="N129">
            <v>-2.6147750371534394E-4</v>
          </cell>
          <cell r="O129">
            <v>1.0331263742704343E-2</v>
          </cell>
          <cell r="P129">
            <v>2.2005215166426215E-2</v>
          </cell>
          <cell r="Q129">
            <v>5.4243786881583038E-2</v>
          </cell>
          <cell r="R129">
            <v>3.8735992422919779E-2</v>
          </cell>
          <cell r="S129">
            <v>5.279908021526801E-2</v>
          </cell>
          <cell r="T129">
            <v>4.4228307636004084E-2</v>
          </cell>
          <cell r="U129">
            <v>1.5413751660608297E-2</v>
          </cell>
          <cell r="V129">
            <v>-3.1916972908862556E-2</v>
          </cell>
          <cell r="W129">
            <v>-2.7588301217397471E-2</v>
          </cell>
          <cell r="X129">
            <v>-4.6763102881497744E-2</v>
          </cell>
          <cell r="Y129">
            <v>-3.3340157599131476E-2</v>
          </cell>
          <cell r="Z129">
            <v>-2.1345576086132509E-2</v>
          </cell>
          <cell r="AA129">
            <v>-2.5563181498190715E-2</v>
          </cell>
          <cell r="AB129">
            <v>-1.9593156756719254E-2</v>
          </cell>
          <cell r="AC129">
            <v>6.0798506192296202E-3</v>
          </cell>
          <cell r="AD129">
            <v>2.0966685097766665E-2</v>
          </cell>
          <cell r="AE129">
            <v>-6.0215652828972739E-2</v>
          </cell>
          <cell r="AF129">
            <v>3.3711381217173007E-2</v>
          </cell>
          <cell r="AG129">
            <v>2.5520878012362452E-2</v>
          </cell>
          <cell r="AH129">
            <v>-3.4440296427919743E-2</v>
          </cell>
          <cell r="AI129">
            <v>2.0911773969062909E-3</v>
          </cell>
          <cell r="AJ129">
            <v>2.933871003176975E-3</v>
          </cell>
          <cell r="AK129">
            <v>5.8223800226413691E-3</v>
          </cell>
          <cell r="AL129">
            <v>1.0077547117069213E-2</v>
          </cell>
          <cell r="AM129">
            <v>1.5884825732975148E-2</v>
          </cell>
          <cell r="AN129">
            <v>71.61432178921909</v>
          </cell>
          <cell r="AO129">
            <v>-71.61432178921909</v>
          </cell>
          <cell r="AP129">
            <v>3.3141834758808691E-2</v>
          </cell>
        </row>
        <row r="130">
          <cell r="A130" t="str">
            <v>Peru</v>
          </cell>
          <cell r="B130">
            <v>-2.2536994662580304E-2</v>
          </cell>
          <cell r="C130">
            <v>2.9995077351056162E-2</v>
          </cell>
          <cell r="D130">
            <v>2.6040334758611106E-2</v>
          </cell>
          <cell r="E130">
            <v>-7.0097349760088301E-2</v>
          </cell>
          <cell r="F130">
            <v>-3.5362861029081726E-2</v>
          </cell>
          <cell r="G130">
            <v>-1.5658088722952861E-2</v>
          </cell>
          <cell r="H130">
            <v>0.10401482815970177</v>
          </cell>
          <cell r="I130">
            <v>0.1920983586134799</v>
          </cell>
          <cell r="J130">
            <v>8.3943111696660064E-2</v>
          </cell>
          <cell r="K130">
            <v>-5.8348720469818614E-2</v>
          </cell>
          <cell r="L130">
            <v>-0.1062869392120421</v>
          </cell>
          <cell r="M130">
            <v>-9.2712562281198188E-2</v>
          </cell>
          <cell r="N130">
            <v>-0.10800614124961916</v>
          </cell>
          <cell r="O130">
            <v>-8.3758363036259595E-2</v>
          </cell>
          <cell r="P130">
            <v>7.5306414716073905E-3</v>
          </cell>
          <cell r="Q130">
            <v>6.2295836180968525E-2</v>
          </cell>
          <cell r="R130">
            <v>5.4794623035487267E-2</v>
          </cell>
          <cell r="S130">
            <v>9.0285745899463879E-2</v>
          </cell>
          <cell r="T130">
            <v>4.6602185817753612E-2</v>
          </cell>
          <cell r="U130">
            <v>1.9013776250687488E-2</v>
          </cell>
          <cell r="V130">
            <v>9.7531747038022559E-3</v>
          </cell>
          <cell r="W130">
            <v>-2.9220147097761624E-2</v>
          </cell>
          <cell r="X130">
            <v>-2.5963539552897513E-2</v>
          </cell>
          <cell r="Y130">
            <v>-3.6048315777895683E-2</v>
          </cell>
          <cell r="Z130">
            <v>-4.1541699428728526E-2</v>
          </cell>
          <cell r="AA130">
            <v>-3.3865595385595783E-2</v>
          </cell>
          <cell r="AB130">
            <v>-2.0635984196774829E-2</v>
          </cell>
          <cell r="AC130">
            <v>1.7169605825725772E-3</v>
          </cell>
          <cell r="AD130">
            <v>3.2286032516420683E-2</v>
          </cell>
          <cell r="AE130">
            <v>-2.2671249003110135E-2</v>
          </cell>
          <cell r="AF130">
            <v>-1.3870212524085366E-3</v>
          </cell>
          <cell r="AG130">
            <v>3.7876140667717994E-3</v>
          </cell>
          <cell r="AH130">
            <v>-2.8150161834266775E-3</v>
          </cell>
          <cell r="AI130">
            <v>-2.7394954290279909E-3</v>
          </cell>
          <cell r="AJ130">
            <v>-6.6791294943937391E-4</v>
          </cell>
          <cell r="AK130">
            <v>3.2837807523129888E-3</v>
          </cell>
          <cell r="AL130">
            <v>9.6134960830912258E-3</v>
          </cell>
          <cell r="AM130">
            <v>1.8548978369454395E-2</v>
          </cell>
          <cell r="AN130">
            <v>52.001581409898471</v>
          </cell>
          <cell r="AO130">
            <v>-52.001581409898471</v>
          </cell>
          <cell r="AP130">
            <v>6.4909789356254577E-2</v>
          </cell>
        </row>
        <row r="131">
          <cell r="A131" t="str">
            <v>Philippines</v>
          </cell>
          <cell r="B131">
            <v>-3.9820578913796773E-3</v>
          </cell>
          <cell r="C131">
            <v>2.5609544052262977E-2</v>
          </cell>
          <cell r="D131">
            <v>5.8144573277841269E-2</v>
          </cell>
          <cell r="E131">
            <v>7.3161810120779019E-2</v>
          </cell>
          <cell r="F131">
            <v>-1.0813346173260097E-2</v>
          </cell>
          <cell r="G131">
            <v>-9.0266985862172591E-2</v>
          </cell>
          <cell r="H131">
            <v>-7.0051090489649276E-2</v>
          </cell>
          <cell r="I131">
            <v>-4.5094605347805065E-2</v>
          </cell>
          <cell r="J131">
            <v>-2.4434058767582332E-4</v>
          </cell>
          <cell r="K131">
            <v>3.8367323026696321E-2</v>
          </cell>
          <cell r="L131">
            <v>4.4153383448431602E-2</v>
          </cell>
          <cell r="M131">
            <v>1.1456939993838547E-2</v>
          </cell>
          <cell r="N131">
            <v>-1.2868425223460952E-2</v>
          </cell>
          <cell r="O131">
            <v>-2.1326257298079035E-2</v>
          </cell>
          <cell r="P131">
            <v>-9.926178924351917E-3</v>
          </cell>
          <cell r="Q131">
            <v>2.8195508083864416E-3</v>
          </cell>
          <cell r="R131">
            <v>2.5766185561299216E-2</v>
          </cell>
          <cell r="S131">
            <v>4.1659529207442002E-2</v>
          </cell>
          <cell r="T131">
            <v>-1.133224752432903E-3</v>
          </cell>
          <cell r="U131">
            <v>-8.2706873368367101E-3</v>
          </cell>
          <cell r="V131">
            <v>-4.3088894473028369E-3</v>
          </cell>
          <cell r="W131">
            <v>-1.6636979646175463E-2</v>
          </cell>
          <cell r="X131">
            <v>-2.3544176078427504E-2</v>
          </cell>
          <cell r="Y131">
            <v>-1.972112517169201E-2</v>
          </cell>
          <cell r="Z131">
            <v>-1.0776966613832712E-3</v>
          </cell>
          <cell r="AA131">
            <v>-1.2838422234966419E-3</v>
          </cell>
          <cell r="AB131">
            <v>2.4953907632225842E-3</v>
          </cell>
          <cell r="AC131">
            <v>1.9364319639504957E-2</v>
          </cell>
          <cell r="AD131">
            <v>1.2811763542175263E-2</v>
          </cell>
          <cell r="AE131">
            <v>-2.2411827803447366E-2</v>
          </cell>
          <cell r="AF131">
            <v>4.3483526167280755E-3</v>
          </cell>
          <cell r="AG131">
            <v>-5.2493205657117665E-3</v>
          </cell>
          <cell r="AH131">
            <v>-9.9344729854753903E-3</v>
          </cell>
          <cell r="AI131">
            <v>-8.7089858762917343E-3</v>
          </cell>
          <cell r="AJ131">
            <v>-4.0328618965293555E-3</v>
          </cell>
          <cell r="AK131">
            <v>1.7514715567063823E-3</v>
          </cell>
          <cell r="AL131">
            <v>8.8973709940736272E-3</v>
          </cell>
          <cell r="AM131">
            <v>1.76114456973528E-2</v>
          </cell>
          <cell r="AN131">
            <v>131.01339965106081</v>
          </cell>
          <cell r="AO131">
            <v>-131.01339965106081</v>
          </cell>
          <cell r="AP131">
            <v>3.2967849251834068E-2</v>
          </cell>
        </row>
        <row r="132">
          <cell r="A132" t="str">
            <v>Poland</v>
          </cell>
          <cell r="B132">
            <v>9.2554337906111186E-2</v>
          </cell>
          <cell r="C132">
            <v>-1.8178007658467724E-2</v>
          </cell>
          <cell r="D132">
            <v>-6.8021112414818299E-2</v>
          </cell>
          <cell r="E132">
            <v>-1.9832348313414516E-2</v>
          </cell>
          <cell r="F132">
            <v>-2.9033484191675393E-2</v>
          </cell>
          <cell r="G132">
            <v>1.1372356532457302E-3</v>
          </cell>
          <cell r="H132">
            <v>2.7495346964427816E-2</v>
          </cell>
          <cell r="I132">
            <v>4.1726079544074993E-2</v>
          </cell>
          <cell r="J132">
            <v>6.5790372602801531E-2</v>
          </cell>
          <cell r="K132">
            <v>9.5149435359358783E-2</v>
          </cell>
          <cell r="L132">
            <v>4.6077723068662767E-3</v>
          </cell>
          <cell r="M132">
            <v>-7.9958890916021846E-2</v>
          </cell>
          <cell r="N132">
            <v>-8.0215806042768498E-2</v>
          </cell>
          <cell r="O132">
            <v>-6.5610313461852754E-2</v>
          </cell>
          <cell r="P132">
            <v>-4.7459235856277517E-2</v>
          </cell>
          <cell r="Q132">
            <v>-1.9815421469128021E-2</v>
          </cell>
          <cell r="R132">
            <v>6.6452702314549164E-4</v>
          </cell>
          <cell r="S132">
            <v>2.7716630146448616E-2</v>
          </cell>
          <cell r="T132">
            <v>3.3988153190824599E-2</v>
          </cell>
          <cell r="U132">
            <v>3.580922554304114E-2</v>
          </cell>
          <cell r="V132">
            <v>3.5342259720248945E-2</v>
          </cell>
          <cell r="W132">
            <v>4.9777656925903734E-3</v>
          </cell>
          <cell r="X132">
            <v>-2.2202531532637598E-2</v>
          </cell>
          <cell r="Y132">
            <v>-2.6256490887794269E-2</v>
          </cell>
          <cell r="Z132">
            <v>-1.6915911231949344E-2</v>
          </cell>
          <cell r="AA132">
            <v>-2.4002047050663458E-2</v>
          </cell>
          <cell r="AB132">
            <v>-6.5572963639451256E-3</v>
          </cell>
          <cell r="AC132">
            <v>1.7075021074831272E-2</v>
          </cell>
          <cell r="AD132">
            <v>2.6147677810536282E-2</v>
          </cell>
          <cell r="AE132">
            <v>1.8945381220286551E-3</v>
          </cell>
          <cell r="AF132">
            <v>1.9451459820141919E-3</v>
          </cell>
          <cell r="AG132">
            <v>7.0691284558983937E-3</v>
          </cell>
          <cell r="AH132">
            <v>-3.3238665476369748E-3</v>
          </cell>
          <cell r="AI132">
            <v>-7.3710223628582778E-3</v>
          </cell>
          <cell r="AJ132">
            <v>-6.1679763797886766E-3</v>
          </cell>
          <cell r="AK132">
            <v>-1.6843775439530019E-3</v>
          </cell>
          <cell r="AL132">
            <v>2.5151849620152706E-3</v>
          </cell>
          <cell r="AM132">
            <v>8.2298079490082908E-3</v>
          </cell>
          <cell r="AN132">
            <v>466.47586680500922</v>
          </cell>
          <cell r="AO132">
            <v>-466.47586680500922</v>
          </cell>
          <cell r="AP132">
            <v>4.3269197794653699E-2</v>
          </cell>
        </row>
        <row r="133">
          <cell r="A133" t="str">
            <v>Portugal</v>
          </cell>
          <cell r="B133">
            <v>3.7693394040387025E-2</v>
          </cell>
          <cell r="C133">
            <v>3.9274221094401547E-2</v>
          </cell>
          <cell r="D133">
            <v>2.791157009675219E-2</v>
          </cell>
          <cell r="E133">
            <v>4.7806543022977108E-3</v>
          </cell>
          <cell r="F133">
            <v>-3.8328811493419143E-2</v>
          </cell>
          <cell r="G133">
            <v>-5.6366643625688599E-2</v>
          </cell>
          <cell r="H133">
            <v>-6.0730385757866621E-2</v>
          </cell>
          <cell r="I133">
            <v>-2.7877019512185977E-2</v>
          </cell>
          <cell r="J133">
            <v>-1.6364114496341325E-2</v>
          </cell>
          <cell r="K133">
            <v>7.5183869958941928E-3</v>
          </cell>
          <cell r="L133">
            <v>4.4588429979349448E-2</v>
          </cell>
          <cell r="M133">
            <v>3.9610557615161725E-2</v>
          </cell>
          <cell r="N133">
            <v>3.4150342295426454E-2</v>
          </cell>
          <cell r="O133">
            <v>-7.7236580136474352E-3</v>
          </cell>
          <cell r="P133">
            <v>-2.5879452770864612E-2</v>
          </cell>
          <cell r="Q133">
            <v>-3.5179924017051709E-2</v>
          </cell>
          <cell r="R133">
            <v>-3.1390597620336101E-2</v>
          </cell>
          <cell r="S133">
            <v>-1.9155813429724798E-2</v>
          </cell>
          <cell r="T133">
            <v>1.7889533427071268E-3</v>
          </cell>
          <cell r="U133">
            <v>1.5100146828527547E-2</v>
          </cell>
          <cell r="V133">
            <v>2.9935670932350753E-2</v>
          </cell>
          <cell r="W133">
            <v>2.8781941368494737E-2</v>
          </cell>
          <cell r="X133">
            <v>1.8796665816697519E-2</v>
          </cell>
          <cell r="Y133">
            <v>-4.7511247267326764E-3</v>
          </cell>
          <cell r="Z133">
            <v>-6.8928628314209744E-4</v>
          </cell>
          <cell r="AA133">
            <v>-1.7871315917907587E-3</v>
          </cell>
          <cell r="AB133">
            <v>6.1669167797314762E-3</v>
          </cell>
          <cell r="AC133">
            <v>2.563231829189545E-2</v>
          </cell>
          <cell r="AD133">
            <v>2.3289977192896397E-2</v>
          </cell>
          <cell r="AE133">
            <v>-7.0943820982324549E-3</v>
          </cell>
          <cell r="AF133">
            <v>6.9113619720613589E-3</v>
          </cell>
          <cell r="AG133">
            <v>-7.2764253199238266E-3</v>
          </cell>
          <cell r="AH133">
            <v>-3.9351754701287482E-2</v>
          </cell>
          <cell r="AI133">
            <v>-3.6694252878228445E-2</v>
          </cell>
          <cell r="AJ133">
            <v>-1.8301376887649871E-2</v>
          </cell>
          <cell r="AK133">
            <v>-2.4889753007325014E-3</v>
          </cell>
          <cell r="AL133">
            <v>1.2964177764971243E-2</v>
          </cell>
          <cell r="AM133">
            <v>2.4382551838228388E-2</v>
          </cell>
          <cell r="AN133">
            <v>17.660866235140954</v>
          </cell>
          <cell r="AO133">
            <v>17.660866235140954</v>
          </cell>
          <cell r="AP133">
            <v>2.8332852065256649E-2</v>
          </cell>
        </row>
        <row r="134">
          <cell r="A134" t="str">
            <v>Qatar</v>
          </cell>
          <cell r="B134">
            <v>4.8288528906324825E-2</v>
          </cell>
          <cell r="C134">
            <v>2.6218538723333944E-2</v>
          </cell>
          <cell r="D134">
            <v>-4.0622497502061886E-2</v>
          </cell>
          <cell r="E134">
            <v>-7.585629801083181E-2</v>
          </cell>
          <cell r="F134">
            <v>8.9138670992173985E-2</v>
          </cell>
          <cell r="G134">
            <v>-3.8552654604335913E-2</v>
          </cell>
          <cell r="H134">
            <v>1.043188910186941E-2</v>
          </cell>
          <cell r="I134">
            <v>3.1330682723369398E-2</v>
          </cell>
          <cell r="J134">
            <v>9.0028958123861927E-2</v>
          </cell>
          <cell r="K134">
            <v>0.15554373963567816</v>
          </cell>
          <cell r="L134">
            <v>-1.1203377491332499E-2</v>
          </cell>
          <cell r="M134">
            <v>-4.1020970091116132E-2</v>
          </cell>
          <cell r="N134">
            <v>2.2037011372354687E-2</v>
          </cell>
          <cell r="O134">
            <v>-9.4013220377066851E-3</v>
          </cell>
          <cell r="P134">
            <v>-2.9818879563334382E-2</v>
          </cell>
          <cell r="Q134">
            <v>-4.7826523111332231E-2</v>
          </cell>
          <cell r="R134">
            <v>-4.2989849421866774E-2</v>
          </cell>
          <cell r="S134">
            <v>0.13419950293895946</v>
          </cell>
          <cell r="T134">
            <v>0.12962012517589966</v>
          </cell>
          <cell r="U134">
            <v>7.9049850268211416E-2</v>
          </cell>
          <cell r="V134">
            <v>7.469823275516653E-2</v>
          </cell>
          <cell r="W134">
            <v>1.745558696641759E-2</v>
          </cell>
          <cell r="X134">
            <v>-7.2205389209340928E-2</v>
          </cell>
          <cell r="Y134">
            <v>-0.13427246524750366</v>
          </cell>
          <cell r="Z134">
            <v>-0.10991544171465385</v>
          </cell>
          <cell r="AA134">
            <v>-0.16608655805650027</v>
          </cell>
          <cell r="AB134">
            <v>-8.2096817696248284E-2</v>
          </cell>
          <cell r="AC134">
            <v>-5.1327981943183137E-2</v>
          </cell>
          <cell r="AD134">
            <v>-1.5810903426171263E-2</v>
          </cell>
          <cell r="AE134">
            <v>-2.0503142472879834E-2</v>
          </cell>
          <cell r="AF134">
            <v>2.4859526901633181E-2</v>
          </cell>
          <cell r="AG134">
            <v>0.10291802776118793</v>
          </cell>
          <cell r="AH134">
            <v>6.9197376831169388E-2</v>
          </cell>
          <cell r="AI134">
            <v>3.0972044629510764E-2</v>
          </cell>
          <cell r="AJ134">
            <v>2.0359866477189345E-3</v>
          </cell>
          <cell r="AK134">
            <v>-9.0021176605967722E-3</v>
          </cell>
          <cell r="AL134">
            <v>-1.4878003077372231E-2</v>
          </cell>
          <cell r="AM134">
            <v>-7.2499804204666021E-3</v>
          </cell>
          <cell r="AN134">
            <v>54.339816437100659</v>
          </cell>
          <cell r="AO134">
            <v>54.339816437100659</v>
          </cell>
          <cell r="AP134">
            <v>7.8636168504555959E-2</v>
          </cell>
        </row>
        <row r="135">
          <cell r="A135" t="str">
            <v>Romania</v>
          </cell>
          <cell r="B135">
            <v>-5.5192604864906923E-2</v>
          </cell>
          <cell r="C135">
            <v>-6.8080267733233085E-2</v>
          </cell>
          <cell r="D135">
            <v>-4.5176354075761205E-2</v>
          </cell>
          <cell r="E135">
            <v>-2.2327484480911269E-5</v>
          </cell>
          <cell r="F135">
            <v>5.0900199355541437E-2</v>
          </cell>
          <cell r="G135">
            <v>4.6092616269386176E-2</v>
          </cell>
          <cell r="H135">
            <v>7.3850686160259194E-2</v>
          </cell>
          <cell r="I135">
            <v>9.2498207324855114E-2</v>
          </cell>
          <cell r="J135">
            <v>0.10469344006125565</v>
          </cell>
          <cell r="K135">
            <v>6.4050528785268193E-2</v>
          </cell>
          <cell r="L135">
            <v>3.1471366511067869E-2</v>
          </cell>
          <cell r="M135">
            <v>-7.5911993713193016E-2</v>
          </cell>
          <cell r="N135">
            <v>-0.13376472323535604</v>
          </cell>
          <cell r="O135">
            <v>-0.1001016714959871</v>
          </cell>
          <cell r="P135">
            <v>-4.8431129561358935E-2</v>
          </cell>
          <cell r="Q135">
            <v>3.0779812797375433E-2</v>
          </cell>
          <cell r="R135">
            <v>7.6609943469403599E-2</v>
          </cell>
          <cell r="S135">
            <v>9.829852309168427E-3</v>
          </cell>
          <cell r="T135">
            <v>-4.7215626828843671E-2</v>
          </cell>
          <cell r="U135">
            <v>-7.374653635300385E-2</v>
          </cell>
          <cell r="V135">
            <v>-6.9851627277066203E-2</v>
          </cell>
          <cell r="W135">
            <v>-4.7683822580392408E-2</v>
          </cell>
          <cell r="X135">
            <v>-3.5846706438065305E-2</v>
          </cell>
          <cell r="Y135">
            <v>-2.5831961742069132E-2</v>
          </cell>
          <cell r="Z135">
            <v>1.3233439937653689E-2</v>
          </cell>
          <cell r="AA135">
            <v>1.2299545758788281E-2</v>
          </cell>
          <cell r="AB135">
            <v>4.9734165552403044E-2</v>
          </cell>
          <cell r="AC135">
            <v>7.6450288177308617E-2</v>
          </cell>
          <cell r="AD135">
            <v>0.1189923053173953</v>
          </cell>
          <cell r="AE135">
            <v>1.6174658792803821E-2</v>
          </cell>
          <cell r="AF135">
            <v>-2.6062820415684251E-2</v>
          </cell>
          <cell r="AG135">
            <v>-2.6380280008770421E-2</v>
          </cell>
          <cell r="AH135">
            <v>-3.5761126073450236E-2</v>
          </cell>
          <cell r="AI135">
            <v>-3.061829936569152E-2</v>
          </cell>
          <cell r="AJ135">
            <v>-1.9007332810186628E-2</v>
          </cell>
          <cell r="AK135">
            <v>-5.2467071476949454E-3</v>
          </cell>
          <cell r="AL135">
            <v>8.617123478841757E-3</v>
          </cell>
          <cell r="AM135">
            <v>2.312703739112569E-2</v>
          </cell>
          <cell r="AN135">
            <v>177.10671842997834</v>
          </cell>
          <cell r="AO135">
            <v>-177.10671842997834</v>
          </cell>
          <cell r="AP135">
            <v>6.4419232737385687E-2</v>
          </cell>
        </row>
        <row r="136">
          <cell r="A136" t="str">
            <v>Russia</v>
          </cell>
          <cell r="B136">
            <v>0</v>
          </cell>
          <cell r="C136">
            <v>0</v>
          </cell>
          <cell r="D136">
            <v>0</v>
          </cell>
          <cell r="E136">
            <v>0</v>
          </cell>
          <cell r="F136">
            <v>0</v>
          </cell>
          <cell r="G136">
            <v>0</v>
          </cell>
          <cell r="H136">
            <v>0</v>
          </cell>
          <cell r="I136">
            <v>0</v>
          </cell>
          <cell r="J136">
            <v>0</v>
          </cell>
          <cell r="K136">
            <v>0</v>
          </cell>
          <cell r="L136">
            <v>0</v>
          </cell>
          <cell r="M136">
            <v>0</v>
          </cell>
          <cell r="N136">
            <v>0.17706241937705092</v>
          </cell>
          <cell r="O136">
            <v>9.8186846478839254E-2</v>
          </cell>
          <cell r="P136">
            <v>-2.1632485152616242E-2</v>
          </cell>
          <cell r="Q136">
            <v>-4.668158806517287E-2</v>
          </cell>
          <cell r="R136">
            <v>-7.3093859868609778E-2</v>
          </cell>
          <cell r="S136">
            <v>-6.1278363880125482E-2</v>
          </cell>
          <cell r="T136">
            <v>-0.12222201450298024</v>
          </cell>
          <cell r="U136">
            <v>-8.8420745414627036E-2</v>
          </cell>
          <cell r="V136">
            <v>-3.0620587319013376E-2</v>
          </cell>
          <cell r="W136">
            <v>-2.3671287407986935E-2</v>
          </cell>
          <cell r="X136">
            <v>-2.563607087157287E-2</v>
          </cell>
          <cell r="Y136">
            <v>-7.7284623584513851E-3</v>
          </cell>
          <cell r="Z136">
            <v>8.3748096789606607E-3</v>
          </cell>
          <cell r="AA136">
            <v>1.8238102104504373E-2</v>
          </cell>
          <cell r="AB136">
            <v>4.7665811313732188E-2</v>
          </cell>
          <cell r="AC136">
            <v>8.5374717897753694E-2</v>
          </cell>
          <cell r="AD136">
            <v>9.4506110768932033E-2</v>
          </cell>
          <cell r="AE136">
            <v>-2.9876340416303642E-2</v>
          </cell>
          <cell r="AF136">
            <v>-2.5224965751912961E-2</v>
          </cell>
          <cell r="AG136">
            <v>-1.9255942363077459E-2</v>
          </cell>
          <cell r="AH136">
            <v>-1.511156080280204E-2</v>
          </cell>
          <cell r="AI136">
            <v>-1.1040329825753295E-2</v>
          </cell>
          <cell r="AJ136">
            <v>-6.3662329170716481E-3</v>
          </cell>
          <cell r="AK136">
            <v>-9.8453277690850106E-4</v>
          </cell>
          <cell r="AL136">
            <v>4.3597838935953885E-3</v>
          </cell>
          <cell r="AM136">
            <v>1.064897714438048E-2</v>
          </cell>
          <cell r="AN136">
            <v>31.333673267950076</v>
          </cell>
          <cell r="AO136">
            <v>-31.333673267950076</v>
          </cell>
          <cell r="AP136">
            <v>7.1963884071923293E-2</v>
          </cell>
        </row>
        <row r="137">
          <cell r="A137" t="str">
            <v>Rwanda</v>
          </cell>
          <cell r="B137">
            <v>-3.785490410223051E-2</v>
          </cell>
          <cell r="C137">
            <v>-4.3928916544696751E-2</v>
          </cell>
          <cell r="D137">
            <v>-9.4617556986730508E-2</v>
          </cell>
          <cell r="E137">
            <v>-6.6045120414656419E-2</v>
          </cell>
          <cell r="F137">
            <v>3.0033617544543461E-2</v>
          </cell>
          <cell r="G137">
            <v>5.5417453982174576E-2</v>
          </cell>
          <cell r="H137">
            <v>0.10075091444827934</v>
          </cell>
          <cell r="I137">
            <v>9.3940414499382952E-2</v>
          </cell>
          <cell r="J137">
            <v>0.10299065013074719</v>
          </cell>
          <cell r="K137">
            <v>5.4058983550771919E-2</v>
          </cell>
          <cell r="L137">
            <v>8.0008833672441382E-2</v>
          </cell>
          <cell r="M137">
            <v>5.9788945735106104E-2</v>
          </cell>
          <cell r="N137">
            <v>0.16083892145493453</v>
          </cell>
          <cell r="O137">
            <v>6.7276409678370702E-2</v>
          </cell>
          <cell r="P137">
            <v>-0.36846467354861756</v>
          </cell>
          <cell r="Q137">
            <v>-0.21038793328101307</v>
          </cell>
          <cell r="R137">
            <v>-0.13025705123788661</v>
          </cell>
          <cell r="S137">
            <v>-3.0102309277417586E-2</v>
          </cell>
          <cell r="T137">
            <v>4.9834716103649493E-3</v>
          </cell>
          <cell r="U137">
            <v>-1.4215035997277455E-3</v>
          </cell>
          <cell r="V137">
            <v>-3.8362657528210999E-3</v>
          </cell>
          <cell r="W137">
            <v>5.9115057611600257E-3</v>
          </cell>
          <cell r="X137">
            <v>5.5570514180452245E-2</v>
          </cell>
          <cell r="Y137">
            <v>-2.0029944498560753E-3</v>
          </cell>
          <cell r="Z137">
            <v>-9.1547574897192056E-3</v>
          </cell>
          <cell r="AA137">
            <v>1.0946235331256333E-3</v>
          </cell>
          <cell r="AB137">
            <v>1.0485508460395577E-2</v>
          </cell>
          <cell r="AC137">
            <v>-1.3725843329357322E-2</v>
          </cell>
          <cell r="AD137">
            <v>1.5671172856803157E-2</v>
          </cell>
          <cell r="AE137">
            <v>-1.8809052354919847E-2</v>
          </cell>
          <cell r="AF137">
            <v>-1.9908881650233155E-2</v>
          </cell>
          <cell r="AG137">
            <v>-7.2393271408224356E-3</v>
          </cell>
          <cell r="AH137">
            <v>-3.2602006351234764E-3</v>
          </cell>
          <cell r="AI137">
            <v>-2.3250898978466358E-3</v>
          </cell>
          <cell r="AJ137">
            <v>1.3586241714696472E-3</v>
          </cell>
          <cell r="AK137">
            <v>6.1016153593253008E-3</v>
          </cell>
          <cell r="AL137">
            <v>1.1057032424583323E-2</v>
          </cell>
          <cell r="AM137">
            <v>1.9085605952020482E-2</v>
          </cell>
          <cell r="AN137">
            <v>19.648825534271985</v>
          </cell>
          <cell r="AO137">
            <v>-19.648825534271985</v>
          </cell>
          <cell r="AP137">
            <v>9.7590282338273174E-2</v>
          </cell>
        </row>
        <row r="138">
          <cell r="A138" t="str">
            <v>Samoa</v>
          </cell>
          <cell r="B138">
            <v>9.0245172223297587E-2</v>
          </cell>
          <cell r="C138">
            <v>-1.7935461137057795E-2</v>
          </cell>
          <cell r="D138">
            <v>-3.7423037081348282E-2</v>
          </cell>
          <cell r="E138">
            <v>-4.2633366134086408E-2</v>
          </cell>
          <cell r="F138">
            <v>-3.8133003763195547E-2</v>
          </cell>
          <cell r="G138">
            <v>3.807064892948118E-3</v>
          </cell>
          <cell r="H138">
            <v>3.5848075138855559E-2</v>
          </cell>
          <cell r="I138">
            <v>2.4384482890699458E-2</v>
          </cell>
          <cell r="J138">
            <v>3.5660794440206624E-2</v>
          </cell>
          <cell r="K138">
            <v>7.708484257621441E-2</v>
          </cell>
          <cell r="L138">
            <v>-1.1477994539565597E-2</v>
          </cell>
          <cell r="M138">
            <v>-5.5497081148188639E-2</v>
          </cell>
          <cell r="N138">
            <v>-4.0336728945341856E-2</v>
          </cell>
          <cell r="O138">
            <v>-5.0630023562559384E-2</v>
          </cell>
          <cell r="P138">
            <v>-2.0952465060749596E-2</v>
          </cell>
          <cell r="Q138">
            <v>7.7534074068354884E-3</v>
          </cell>
          <cell r="R138">
            <v>4.4463910768334683E-2</v>
          </cell>
          <cell r="S138">
            <v>1.3435675807478401E-2</v>
          </cell>
          <cell r="T138">
            <v>-1.3767991082350108E-2</v>
          </cell>
          <cell r="U138">
            <v>-5.6797642880419018E-2</v>
          </cell>
          <cell r="V138">
            <v>-5.0546475473188579E-2</v>
          </cell>
          <cell r="W138">
            <v>-1.5539056648633406E-2</v>
          </cell>
          <cell r="X138">
            <v>5.8409564925096056E-3</v>
          </cell>
          <cell r="Y138">
            <v>6.2689990892705614E-3</v>
          </cell>
          <cell r="Z138">
            <v>1.2322016130806067E-2</v>
          </cell>
          <cell r="AA138">
            <v>4.9098211680921648E-2</v>
          </cell>
          <cell r="AB138">
            <v>4.180057275462281E-2</v>
          </cell>
          <cell r="AC138">
            <v>3.6201679335034133E-2</v>
          </cell>
          <cell r="AD138">
            <v>5.8854617627887622E-2</v>
          </cell>
          <cell r="AE138">
            <v>-1.4782581234556696E-2</v>
          </cell>
          <cell r="AF138">
            <v>-2.8081884204206535E-2</v>
          </cell>
          <cell r="AG138">
            <v>-2.2237991855634149E-2</v>
          </cell>
          <cell r="AH138">
            <v>-2.3005026674890974E-2</v>
          </cell>
          <cell r="AI138">
            <v>-1.9801359252561074E-2</v>
          </cell>
          <cell r="AJ138">
            <v>-1.2945591881865962E-2</v>
          </cell>
          <cell r="AK138">
            <v>-4.2837422864622464E-3</v>
          </cell>
          <cell r="AL138">
            <v>5.4180521409641436E-3</v>
          </cell>
          <cell r="AM138">
            <v>1.6320323935479691E-2</v>
          </cell>
          <cell r="AN138">
            <v>48.454338034526465</v>
          </cell>
          <cell r="AO138">
            <v>48.454338034526465</v>
          </cell>
          <cell r="AP138">
            <v>3.9819918095821347E-2</v>
          </cell>
        </row>
        <row r="139">
          <cell r="A139" t="str">
            <v>São Tomé and Príncipe</v>
          </cell>
          <cell r="B139">
            <v>6.7401196080168674E-2</v>
          </cell>
          <cell r="C139">
            <v>-2.8000262668676855E-2</v>
          </cell>
          <cell r="D139">
            <v>1.6968173478597401E-2</v>
          </cell>
          <cell r="E139">
            <v>-8.7766869390086023E-3</v>
          </cell>
          <cell r="F139">
            <v>-5.6993547391892267E-2</v>
          </cell>
          <cell r="G139">
            <v>4.1296774893537953E-2</v>
          </cell>
          <cell r="H139">
            <v>-1.1443838007047713E-2</v>
          </cell>
          <cell r="I139">
            <v>-3.5022824398310247E-2</v>
          </cell>
          <cell r="J139">
            <v>-1.2976363565426122E-2</v>
          </cell>
          <cell r="K139">
            <v>1.8060469372883321E-2</v>
          </cell>
          <cell r="L139">
            <v>-6.2219089118385404E-3</v>
          </cell>
          <cell r="M139">
            <v>9.2420828863233801E-4</v>
          </cell>
          <cell r="N139">
            <v>8.9171570305500816E-4</v>
          </cell>
          <cell r="O139">
            <v>2.7475799502720498E-3</v>
          </cell>
          <cell r="P139">
            <v>1.3592017395162822E-2</v>
          </cell>
          <cell r="Q139">
            <v>2.0726582922362725E-2</v>
          </cell>
          <cell r="R139">
            <v>2.1057911019720446E-2</v>
          </cell>
          <cell r="S139">
            <v>1.4338133152877974E-2</v>
          </cell>
          <cell r="T139">
            <v>2.030154334188029E-2</v>
          </cell>
          <cell r="U139">
            <v>2.3462302574293718E-2</v>
          </cell>
          <cell r="V139">
            <v>2.71942832392774E-3</v>
          </cell>
          <cell r="W139">
            <v>3.8978384032385457E-3</v>
          </cell>
          <cell r="X139">
            <v>-1.0025175455018197E-2</v>
          </cell>
          <cell r="Y139">
            <v>1.6435950905039146E-2</v>
          </cell>
          <cell r="Z139">
            <v>1.6770023047749286E-2</v>
          </cell>
          <cell r="AA139">
            <v>-1.6721726241803927E-2</v>
          </cell>
          <cell r="AB139">
            <v>4.7918702691512327E-2</v>
          </cell>
          <cell r="AC139">
            <v>5.7035236355108196E-3</v>
          </cell>
          <cell r="AD139">
            <v>2.6442536281733663E-2</v>
          </cell>
          <cell r="AE139">
            <v>-6.3548218046272659E-3</v>
          </cell>
          <cell r="AF139">
            <v>-3.8768465511155654E-2</v>
          </cell>
          <cell r="AG139">
            <v>-7.0940091217578147E-2</v>
          </cell>
          <cell r="AH139">
            <v>-0.10100538179755127</v>
          </cell>
          <cell r="AI139">
            <v>-0.1283305094114601</v>
          </cell>
          <cell r="AJ139">
            <v>-0.15538512864224216</v>
          </cell>
          <cell r="AK139">
            <v>0.15612439048077745</v>
          </cell>
          <cell r="AL139">
            <v>9.6903336942969695E-2</v>
          </cell>
          <cell r="AM139">
            <v>5.1257781750116006E-2</v>
          </cell>
          <cell r="AN139">
            <v>11.4737721774588</v>
          </cell>
          <cell r="AO139">
            <v>11.4737721774588</v>
          </cell>
          <cell r="AP139">
            <v>2.8473205235825097E-2</v>
          </cell>
        </row>
        <row r="140">
          <cell r="A140" t="str">
            <v>Saudi Arabia</v>
          </cell>
          <cell r="B140">
            <v>5.5680930041679517E-2</v>
          </cell>
          <cell r="C140">
            <v>0.12838694671627893</v>
          </cell>
          <cell r="D140">
            <v>2.4057102558312358E-2</v>
          </cell>
          <cell r="E140">
            <v>-4.2502355164234312E-2</v>
          </cell>
          <cell r="F140">
            <v>-5.8880500425115251E-2</v>
          </cell>
          <cell r="G140">
            <v>-9.2595556143112046E-2</v>
          </cell>
          <cell r="H140">
            <v>-4.6424088915096168E-2</v>
          </cell>
          <cell r="I140">
            <v>-9.1729212172767569E-2</v>
          </cell>
          <cell r="J140">
            <v>-3.229266100914252E-2</v>
          </cell>
          <cell r="K140">
            <v>-5.2593678199960837E-2</v>
          </cell>
          <cell r="L140">
            <v>-3.0378126200290026E-4</v>
          </cell>
          <cell r="M140">
            <v>6.0011590995795228E-2</v>
          </cell>
          <cell r="N140">
            <v>7.7529717137388099E-2</v>
          </cell>
          <cell r="O140">
            <v>4.8101266601042372E-2</v>
          </cell>
          <cell r="P140">
            <v>2.7238398892406191E-2</v>
          </cell>
          <cell r="Q140">
            <v>3.2257322374895621E-3</v>
          </cell>
          <cell r="R140">
            <v>1.1567516571816806E-2</v>
          </cell>
          <cell r="S140">
            <v>1.244550734888774E-2</v>
          </cell>
          <cell r="T140">
            <v>1.5520691363243272E-2</v>
          </cell>
          <cell r="U140">
            <v>-1.7608658548262681E-2</v>
          </cell>
          <cell r="V140">
            <v>2.7182213435956674E-3</v>
          </cell>
          <cell r="W140">
            <v>-2.0391408802127888E-2</v>
          </cell>
          <cell r="X140">
            <v>-4.8973743062306056E-2</v>
          </cell>
          <cell r="Y140">
            <v>-9.4689915681421093E-3</v>
          </cell>
          <cell r="Z140">
            <v>6.9252528763856912E-3</v>
          </cell>
          <cell r="AA140">
            <v>2.4972539890667226E-2</v>
          </cell>
          <cell r="AB140">
            <v>1.8630426535224849E-2</v>
          </cell>
          <cell r="AC140">
            <v>2.0161571661229721E-4</v>
          </cell>
          <cell r="AD140">
            <v>2.3781132916541972E-3</v>
          </cell>
          <cell r="AE140">
            <v>-3.634082731891513E-2</v>
          </cell>
          <cell r="AF140">
            <v>-3.2598366341747634E-2</v>
          </cell>
          <cell r="AG140">
            <v>-9.8992047606192724E-3</v>
          </cell>
          <cell r="AH140">
            <v>5.8949843368608168E-3</v>
          </cell>
          <cell r="AI140">
            <v>4.1420371586165603E-3</v>
          </cell>
          <cell r="AJ140">
            <v>5.3493017627159476E-3</v>
          </cell>
          <cell r="AK140">
            <v>6.6737372924617275E-3</v>
          </cell>
          <cell r="AL140">
            <v>8.9466751305558104E-3</v>
          </cell>
          <cell r="AM140">
            <v>1.1760690065829763E-2</v>
          </cell>
          <cell r="AN140">
            <v>20.550929184706245</v>
          </cell>
          <cell r="AO140">
            <v>-20.550929184706245</v>
          </cell>
          <cell r="AP140">
            <v>4.6889169300095984E-2</v>
          </cell>
        </row>
        <row r="141">
          <cell r="A141" t="str">
            <v>Senegal</v>
          </cell>
          <cell r="B141">
            <v>-2.1996500551208029E-2</v>
          </cell>
          <cell r="C141">
            <v>8.8587919740709231E-4</v>
          </cell>
          <cell r="D141">
            <v>5.2272423671642879E-2</v>
          </cell>
          <cell r="E141">
            <v>-2.7799285352484979E-2</v>
          </cell>
          <cell r="F141">
            <v>-1.5051511009707684E-2</v>
          </cell>
          <cell r="G141">
            <v>-5.9899615336611476E-3</v>
          </cell>
          <cell r="H141">
            <v>2.1811040805015578E-3</v>
          </cell>
          <cell r="I141">
            <v>4.0472743990881584E-2</v>
          </cell>
          <cell r="J141">
            <v>1.3063731111689994E-2</v>
          </cell>
          <cell r="K141">
            <v>3.2356418684561593E-2</v>
          </cell>
          <cell r="L141">
            <v>5.1463411834139355E-3</v>
          </cell>
          <cell r="M141">
            <v>1.0019901287528525E-2</v>
          </cell>
          <cell r="N141">
            <v>7.7783764217844754E-4</v>
          </cell>
          <cell r="O141">
            <v>-9.644928699607435E-3</v>
          </cell>
          <cell r="P141">
            <v>-3.5116685896121345E-2</v>
          </cell>
          <cell r="Q141">
            <v>-1.2260566274444927E-2</v>
          </cell>
          <cell r="R141">
            <v>-2.3952927962859527E-2</v>
          </cell>
          <cell r="S141">
            <v>-2.7797073384467113E-2</v>
          </cell>
          <cell r="T141">
            <v>-8.0658100178277042E-3</v>
          </cell>
          <cell r="U141">
            <v>1.4423263025628191E-2</v>
          </cell>
          <cell r="V141">
            <v>5.4334610250123842E-3</v>
          </cell>
          <cell r="W141">
            <v>9.0097695589860978E-3</v>
          </cell>
          <cell r="X141">
            <v>-2.5931355387992221E-2</v>
          </cell>
          <cell r="Y141">
            <v>-3.6750966874768034E-3</v>
          </cell>
          <cell r="Z141">
            <v>1.1408312893673436E-2</v>
          </cell>
          <cell r="AA141">
            <v>2.478714488604776E-2</v>
          </cell>
          <cell r="AB141">
            <v>7.7721905568282467E-3</v>
          </cell>
          <cell r="AC141">
            <v>1.600359698378152E-2</v>
          </cell>
          <cell r="AD141">
            <v>1.2393849194720495E-2</v>
          </cell>
          <cell r="AE141">
            <v>-6.7047509169317837E-3</v>
          </cell>
          <cell r="AF141">
            <v>-5.7685857302820021E-3</v>
          </cell>
          <cell r="AG141">
            <v>-1.9518270154306731E-2</v>
          </cell>
          <cell r="AH141">
            <v>-2.1948629397117888E-2</v>
          </cell>
          <cell r="AI141">
            <v>-1.7981247101494471E-2</v>
          </cell>
          <cell r="AJ141">
            <v>-1.0685544351369617E-2</v>
          </cell>
          <cell r="AK141">
            <v>-1.6208782909876892E-6</v>
          </cell>
          <cell r="AL141">
            <v>1.3061424843347498E-2</v>
          </cell>
          <cell r="AM141">
            <v>2.8355327252821319E-2</v>
          </cell>
          <cell r="AN141">
            <v>71.195282959840398</v>
          </cell>
          <cell r="AO141">
            <v>71.195282959840398</v>
          </cell>
          <cell r="AP141">
            <v>2.0323270681253794E-2</v>
          </cell>
        </row>
        <row r="142">
          <cell r="A142" t="str">
            <v>Serbia</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0.10636219811014244</v>
          </cell>
          <cell r="U142">
            <v>-5.5453515304227978E-2</v>
          </cell>
          <cell r="V142">
            <v>-4.3962233984700047E-2</v>
          </cell>
          <cell r="W142">
            <v>-3.1821434234185722E-2</v>
          </cell>
          <cell r="X142">
            <v>-2.8711375569116501E-2</v>
          </cell>
          <cell r="Y142">
            <v>-4.1969981752383742E-2</v>
          </cell>
          <cell r="Z142">
            <v>8.6515151676981403E-3</v>
          </cell>
          <cell r="AA142">
            <v>2.5959109652674821E-2</v>
          </cell>
          <cell r="AB142">
            <v>2.832236775010287E-2</v>
          </cell>
          <cell r="AC142">
            <v>5.1585763541742928E-2</v>
          </cell>
          <cell r="AD142">
            <v>6.2100940030093095E-2</v>
          </cell>
          <cell r="AE142">
            <v>-2.9748273095649548E-4</v>
          </cell>
          <cell r="AF142">
            <v>-1.3643074960837559E-2</v>
          </cell>
          <cell r="AG142">
            <v>-1.8839259895823992E-2</v>
          </cell>
          <cell r="AH142">
            <v>-3.6401313138402974E-2</v>
          </cell>
          <cell r="AI142">
            <v>-3.0920063399078237E-2</v>
          </cell>
          <cell r="AJ142">
            <v>-1.6352619588033687E-2</v>
          </cell>
          <cell r="AK142">
            <v>-1.9509230379963457E-3</v>
          </cell>
          <cell r="AL142">
            <v>1.2659371415875349E-2</v>
          </cell>
          <cell r="AM142">
            <v>2.2917727307576408E-2</v>
          </cell>
          <cell r="AN142">
            <v>13.543393072919878</v>
          </cell>
          <cell r="AO142">
            <v>13.543393072919878</v>
          </cell>
          <cell r="AP142">
            <v>4.6708778897405503E-2</v>
          </cell>
        </row>
        <row r="143">
          <cell r="A143" t="str">
            <v>Seychelles</v>
          </cell>
          <cell r="B143">
            <v>0.12988849073794431</v>
          </cell>
          <cell r="C143">
            <v>4.6071508452736512E-2</v>
          </cell>
          <cell r="D143">
            <v>-1.3044513102221943E-2</v>
          </cell>
          <cell r="E143">
            <v>-5.6567944264587777E-2</v>
          </cell>
          <cell r="F143">
            <v>-5.5746435039164079E-2</v>
          </cell>
          <cell r="G143">
            <v>-3.7401360067808435E-3</v>
          </cell>
          <cell r="H143">
            <v>-4.2413965766551438E-2</v>
          </cell>
          <cell r="I143">
            <v>-4.4819508474164299E-2</v>
          </cell>
          <cell r="J143">
            <v>-4.4818277662562737E-2</v>
          </cell>
          <cell r="K143">
            <v>-6.1461744174600298E-4</v>
          </cell>
          <cell r="L143">
            <v>1.8847445792893013E-2</v>
          </cell>
          <cell r="M143">
            <v>-5.5106988474278298E-3</v>
          </cell>
          <cell r="N143">
            <v>1.4166182028677188E-2</v>
          </cell>
          <cell r="O143">
            <v>3.822090377252866E-2</v>
          </cell>
          <cell r="P143">
            <v>-3.1249577124266389E-2</v>
          </cell>
          <cell r="Q143">
            <v>-6.6400884688543008E-2</v>
          </cell>
          <cell r="R143">
            <v>-1.2173844904915685E-2</v>
          </cell>
          <cell r="S143">
            <v>6.9734665877077565E-2</v>
          </cell>
          <cell r="T143">
            <v>6.2914148340060594E-2</v>
          </cell>
          <cell r="U143">
            <v>5.4593855258788855E-2</v>
          </cell>
          <cell r="V143">
            <v>7.5256130183163503E-2</v>
          </cell>
          <cell r="W143">
            <v>3.0805430263418601E-2</v>
          </cell>
          <cell r="X143">
            <v>2.5185869724404765E-2</v>
          </cell>
          <cell r="Y143">
            <v>-5.2442221395830747E-2</v>
          </cell>
          <cell r="Z143">
            <v>-9.7635089878763237E-2</v>
          </cell>
          <cell r="AA143">
            <v>-5.9526669546355486E-2</v>
          </cell>
          <cell r="AB143">
            <v>-2.6137353325327111E-2</v>
          </cell>
          <cell r="AC143">
            <v>3.8701913159445503E-2</v>
          </cell>
          <cell r="AD143">
            <v>-3.7803958853517032E-3</v>
          </cell>
          <cell r="AE143">
            <v>-3.1928231156067445E-2</v>
          </cell>
          <cell r="AF143">
            <v>-2.9199141498711294E-3</v>
          </cell>
          <cell r="AG143">
            <v>8.9152302890374777E-3</v>
          </cell>
          <cell r="AH143">
            <v>-8.3552486969341443E-4</v>
          </cell>
          <cell r="AI143">
            <v>-1.6345511229811974E-3</v>
          </cell>
          <cell r="AJ143">
            <v>1.5078191601417309E-3</v>
          </cell>
          <cell r="AK143">
            <v>5.9972298182997229E-3</v>
          </cell>
          <cell r="AL143">
            <v>8.8537944112858456E-3</v>
          </cell>
          <cell r="AM143">
            <v>1.3241656967271365E-2</v>
          </cell>
          <cell r="AN143">
            <v>41.787968158877661</v>
          </cell>
          <cell r="AO143">
            <v>-41.787968158877661</v>
          </cell>
          <cell r="AP143">
            <v>4.9843258201002508E-2</v>
          </cell>
        </row>
        <row r="144">
          <cell r="A144" t="str">
            <v>Sierra Leone</v>
          </cell>
          <cell r="B144">
            <v>-3.0244017906290922E-2</v>
          </cell>
          <cell r="C144">
            <v>-1.1657117687254722E-2</v>
          </cell>
          <cell r="D144">
            <v>6.6170284155913665E-3</v>
          </cell>
          <cell r="E144">
            <v>-7.8546742229627514E-3</v>
          </cell>
          <cell r="F144">
            <v>1.1517705717850704E-2</v>
          </cell>
          <cell r="G144">
            <v>-5.2874944380018149E-2</v>
          </cell>
          <cell r="H144">
            <v>-4.6036126030256662E-2</v>
          </cell>
          <cell r="I144">
            <v>-1.4847643958592664E-2</v>
          </cell>
          <cell r="J144">
            <v>1.8377757622019288E-2</v>
          </cell>
          <cell r="K144">
            <v>8.8924316758137181E-2</v>
          </cell>
          <cell r="L144">
            <v>0.13583412218720881</v>
          </cell>
          <cell r="M144">
            <v>8.2081608574868264E-2</v>
          </cell>
          <cell r="N144">
            <v>2.1040157966736944E-2</v>
          </cell>
          <cell r="O144">
            <v>7.515905083004662E-2</v>
          </cell>
          <cell r="P144">
            <v>0.17887869913162752</v>
          </cell>
          <cell r="Q144">
            <v>0.1285925771894281</v>
          </cell>
          <cell r="R144">
            <v>-9.7296296836008697E-2</v>
          </cell>
          <cell r="S144">
            <v>-0.21538337918403533</v>
          </cell>
          <cell r="T144">
            <v>-0.1925381104906666</v>
          </cell>
          <cell r="U144">
            <v>-0.24717296991780985</v>
          </cell>
          <cell r="V144">
            <v>-0.22715616409409808</v>
          </cell>
          <cell r="W144">
            <v>-0.11895434810466497</v>
          </cell>
          <cell r="X144">
            <v>6.1603646597386416E-2</v>
          </cell>
          <cell r="Y144">
            <v>8.3875094814909457E-2</v>
          </cell>
          <cell r="Z144">
            <v>7.606354328889206E-2</v>
          </cell>
          <cell r="AA144">
            <v>6.1446556226566799E-2</v>
          </cell>
          <cell r="AB144">
            <v>4.5196981159110007E-2</v>
          </cell>
          <cell r="AC144">
            <v>1.9747289088571887E-2</v>
          </cell>
          <cell r="AD144">
            <v>-1.4321912482652891E-2</v>
          </cell>
          <cell r="AE144">
            <v>-6.8713970276695915E-2</v>
          </cell>
          <cell r="AF144">
            <v>-0.10517383302307727</v>
          </cell>
          <cell r="AG144">
            <v>-0.13628147536625734</v>
          </cell>
          <cell r="AH144">
            <v>7.8104230999231625E-2</v>
          </cell>
          <cell r="AI144">
            <v>8.5599183057786785E-2</v>
          </cell>
          <cell r="AJ144">
            <v>5.3427370789061346E-2</v>
          </cell>
          <cell r="AK144">
            <v>2.4617136454835698E-2</v>
          </cell>
          <cell r="AL144">
            <v>1.8722627234252285E-3</v>
          </cell>
          <cell r="AM144">
            <v>-1.5923072374359349E-2</v>
          </cell>
          <cell r="AN144">
            <v>7.0551247196748328</v>
          </cell>
          <cell r="AO144">
            <v>-7.0551247196748328</v>
          </cell>
          <cell r="AP144">
            <v>0.10837351692094677</v>
          </cell>
        </row>
        <row r="145">
          <cell r="A145" t="str">
            <v>Singapore</v>
          </cell>
          <cell r="B145">
            <v>5.5770672505157354E-2</v>
          </cell>
          <cell r="C145">
            <v>6.378231724253873E-2</v>
          </cell>
          <cell r="D145">
            <v>4.5573189071245392E-2</v>
          </cell>
          <cell r="E145">
            <v>4.669325421830052E-2</v>
          </cell>
          <cell r="F145">
            <v>5.4003252609222716E-2</v>
          </cell>
          <cell r="G145">
            <v>-2.9506334077334953E-2</v>
          </cell>
          <cell r="H145">
            <v>-8.9211776673843654E-2</v>
          </cell>
          <cell r="I145">
            <v>-6.6478694143815756E-2</v>
          </cell>
          <cell r="J145">
            <v>-4.1838597448487835E-2</v>
          </cell>
          <cell r="K145">
            <v>-2.4661639705960862E-2</v>
          </cell>
          <cell r="L145">
            <v>-8.0345574715840039E-3</v>
          </cell>
          <cell r="M145">
            <v>-2.316172882599217E-2</v>
          </cell>
          <cell r="N145">
            <v>-3.132614788977163E-2</v>
          </cell>
          <cell r="O145">
            <v>3.0877844425682812E-3</v>
          </cell>
          <cell r="P145">
            <v>3.3749508904883638E-2</v>
          </cell>
          <cell r="Q145">
            <v>3.7589983330277542E-2</v>
          </cell>
          <cell r="R145">
            <v>4.8929225407840296E-2</v>
          </cell>
          <cell r="S145">
            <v>7.2914110887031938E-2</v>
          </cell>
          <cell r="T145">
            <v>-7.689048824145968E-3</v>
          </cell>
          <cell r="U145">
            <v>-2.0995374116976632E-3</v>
          </cell>
          <cell r="V145">
            <v>3.1149534084028607E-2</v>
          </cell>
          <cell r="W145">
            <v>-3.4154693900997339E-2</v>
          </cell>
          <cell r="X145">
            <v>-4.7141257479801385E-2</v>
          </cell>
          <cell r="Y145">
            <v>-5.7716200402104317E-2</v>
          </cell>
          <cell r="Z145">
            <v>-2.8431417924576763E-2</v>
          </cell>
          <cell r="AA145">
            <v>-1.5053601908858866E-2</v>
          </cell>
          <cell r="AB145">
            <v>1.1862425176330633E-2</v>
          </cell>
          <cell r="AC145">
            <v>4.1634671884886704E-2</v>
          </cell>
          <cell r="AD145">
            <v>3.4814624702381473E-3</v>
          </cell>
          <cell r="AE145">
            <v>-5.7145146877559623E-2</v>
          </cell>
          <cell r="AF145">
            <v>2.8472021941783665E-2</v>
          </cell>
          <cell r="AG145">
            <v>2.7567284702270364E-2</v>
          </cell>
          <cell r="AH145">
            <v>7.5552370435207263E-3</v>
          </cell>
          <cell r="AI145">
            <v>1.6274200449863717E-3</v>
          </cell>
          <cell r="AJ145">
            <v>-4.0508246958144374E-4</v>
          </cell>
          <cell r="AK145">
            <v>-1.6470550639155854E-3</v>
          </cell>
          <cell r="AL145">
            <v>-1.3043235346876705E-3</v>
          </cell>
          <cell r="AM145">
            <v>8.4010966676819663E-5</v>
          </cell>
          <cell r="AN145">
            <v>32.278414989230342</v>
          </cell>
          <cell r="AO145">
            <v>32.278414989230342</v>
          </cell>
          <cell r="AP145">
            <v>4.2981047637152665E-2</v>
          </cell>
        </row>
        <row r="146">
          <cell r="A146" t="str">
            <v>Slovak Republic</v>
          </cell>
          <cell r="B146">
            <v>0</v>
          </cell>
          <cell r="C146">
            <v>0</v>
          </cell>
          <cell r="D146">
            <v>0</v>
          </cell>
          <cell r="E146">
            <v>0</v>
          </cell>
          <cell r="F146">
            <v>0</v>
          </cell>
          <cell r="G146">
            <v>0</v>
          </cell>
          <cell r="H146">
            <v>0</v>
          </cell>
          <cell r="I146">
            <v>0</v>
          </cell>
          <cell r="J146">
            <v>0</v>
          </cell>
          <cell r="K146">
            <v>0</v>
          </cell>
          <cell r="L146">
            <v>0</v>
          </cell>
          <cell r="M146">
            <v>0</v>
          </cell>
          <cell r="N146">
            <v>0</v>
          </cell>
          <cell r="O146">
            <v>-1.2862747115698481E-2</v>
          </cell>
          <cell r="P146">
            <v>-5.8243276969753444E-3</v>
          </cell>
          <cell r="Q146">
            <v>1.9863893407933545E-2</v>
          </cell>
          <cell r="R146">
            <v>3.9941318459222545E-2</v>
          </cell>
          <cell r="S146">
            <v>3.8133432244859509E-2</v>
          </cell>
          <cell r="T146">
            <v>3.7394491562751681E-2</v>
          </cell>
          <cell r="U146">
            <v>-5.3935472965153481E-3</v>
          </cell>
          <cell r="V146">
            <v>-3.3863364688652177E-2</v>
          </cell>
          <cell r="W146">
            <v>-4.2897328803032202E-2</v>
          </cell>
          <cell r="X146">
            <v>-4.312160254901979E-2</v>
          </cell>
          <cell r="Y146">
            <v>-4.2815113863959225E-2</v>
          </cell>
          <cell r="Z146">
            <v>-4.0710900841941969E-2</v>
          </cell>
          <cell r="AA146">
            <v>-2.3989950396251004E-2</v>
          </cell>
          <cell r="AB146">
            <v>9.8282057737811186E-3</v>
          </cell>
          <cell r="AC146">
            <v>6.780011840929949E-2</v>
          </cell>
          <cell r="AD146">
            <v>8.3808856190158473E-2</v>
          </cell>
          <cell r="AE146">
            <v>-8.1004885412276004E-3</v>
          </cell>
          <cell r="AF146">
            <v>-2.9407202578025861E-3</v>
          </cell>
          <cell r="AG146">
            <v>-4.0666386450184111E-3</v>
          </cell>
          <cell r="AH146">
            <v>-1.3094925763403806E-2</v>
          </cell>
          <cell r="AI146">
            <v>-1.4486048628516456E-2</v>
          </cell>
          <cell r="AJ146">
            <v>-1.0445334118911263E-2</v>
          </cell>
          <cell r="AK146">
            <v>-2.8588332555771374E-3</v>
          </cell>
          <cell r="AL146">
            <v>2.5952283522838126E-3</v>
          </cell>
          <cell r="AM146">
            <v>8.8514553665184712E-3</v>
          </cell>
          <cell r="AN146">
            <v>30.56302046826988</v>
          </cell>
          <cell r="AO146">
            <v>30.56302046826988</v>
          </cell>
          <cell r="AP146">
            <v>3.7817904859164836E-2</v>
          </cell>
        </row>
        <row r="147">
          <cell r="A147" t="str">
            <v>Slovenia</v>
          </cell>
          <cell r="B147">
            <v>0</v>
          </cell>
          <cell r="C147">
            <v>0</v>
          </cell>
          <cell r="D147">
            <v>0</v>
          </cell>
          <cell r="E147">
            <v>0</v>
          </cell>
          <cell r="F147">
            <v>0</v>
          </cell>
          <cell r="G147">
            <v>0</v>
          </cell>
          <cell r="H147">
            <v>0</v>
          </cell>
          <cell r="I147">
            <v>0</v>
          </cell>
          <cell r="J147">
            <v>0</v>
          </cell>
          <cell r="K147">
            <v>0</v>
          </cell>
          <cell r="L147">
            <v>0</v>
          </cell>
          <cell r="M147">
            <v>0</v>
          </cell>
          <cell r="N147">
            <v>2.2878497045343775E-2</v>
          </cell>
          <cell r="O147">
            <v>-4.4125516020875315E-4</v>
          </cell>
          <cell r="P147">
            <v>2.6976537838017227E-3</v>
          </cell>
          <cell r="Q147">
            <v>-3.7953008570479167E-3</v>
          </cell>
          <cell r="R147">
            <v>-1.3470623338483213E-2</v>
          </cell>
          <cell r="S147">
            <v>-9.0201465477315231E-3</v>
          </cell>
          <cell r="T147">
            <v>-1.717357633828041E-2</v>
          </cell>
          <cell r="U147">
            <v>-7.1287311752861616E-3</v>
          </cell>
          <cell r="V147">
            <v>-5.7907194221944293E-3</v>
          </cell>
          <cell r="W147">
            <v>-1.5768299627950004E-2</v>
          </cell>
          <cell r="X147">
            <v>-1.5566698813528122E-2</v>
          </cell>
          <cell r="Y147">
            <v>-2.201154405556249E-2</v>
          </cell>
          <cell r="Z147">
            <v>-1.216143056300902E-2</v>
          </cell>
          <cell r="AA147">
            <v>-3.0242514885134076E-3</v>
          </cell>
          <cell r="AB147">
            <v>2.7650658037030044E-2</v>
          </cell>
          <cell r="AC147">
            <v>7.3995605430002276E-2</v>
          </cell>
          <cell r="AD147">
            <v>9.2864454383165429E-2</v>
          </cell>
          <cell r="AE147">
            <v>-8.3093439461562509E-3</v>
          </cell>
          <cell r="AF147">
            <v>-5.364412936053187E-3</v>
          </cell>
          <cell r="AG147">
            <v>-1.5835952058249357E-2</v>
          </cell>
          <cell r="AH147">
            <v>-3.334246996778855E-2</v>
          </cell>
          <cell r="AI147">
            <v>-2.7334879993268706E-2</v>
          </cell>
          <cell r="AJ147">
            <v>-1.9602203642878308E-2</v>
          </cell>
          <cell r="AK147">
            <v>-9.0903311434152971E-3</v>
          </cell>
          <cell r="AL147">
            <v>2.1610066543327638E-3</v>
          </cell>
          <cell r="AM147">
            <v>1.3859330176279973E-2</v>
          </cell>
          <cell r="AN147">
            <v>11.623143630302151</v>
          </cell>
          <cell r="AO147">
            <v>11.623143630302151</v>
          </cell>
          <cell r="AP147">
            <v>3.0191951018499547E-2</v>
          </cell>
        </row>
        <row r="148">
          <cell r="A148" t="str">
            <v>Solomon Islands</v>
          </cell>
          <cell r="B148">
            <v>7.2553916417478645E-2</v>
          </cell>
          <cell r="C148">
            <v>3.6651128833754758E-2</v>
          </cell>
          <cell r="D148">
            <v>3.4399242970409379E-3</v>
          </cell>
          <cell r="E148">
            <v>2.3828258395931605E-2</v>
          </cell>
          <cell r="F148">
            <v>5.748961722483196E-3</v>
          </cell>
          <cell r="G148">
            <v>-4.8532658563548839E-2</v>
          </cell>
          <cell r="H148">
            <v>-7.7080693551286397E-2</v>
          </cell>
          <cell r="I148">
            <v>-3.1902418470691918E-2</v>
          </cell>
          <cell r="J148">
            <v>-5.5949379028586231E-2</v>
          </cell>
          <cell r="K148">
            <v>-5.5698743807201134E-2</v>
          </cell>
          <cell r="L148">
            <v>-7.6431054270698892E-2</v>
          </cell>
          <cell r="M148">
            <v>-6.3892858227344931E-2</v>
          </cell>
          <cell r="N148">
            <v>1.0386788048214912E-2</v>
          </cell>
          <cell r="O148">
            <v>9.648958562771863E-3</v>
          </cell>
          <cell r="P148">
            <v>5.4213879270722735E-2</v>
          </cell>
          <cell r="Q148">
            <v>0.12946134696330058</v>
          </cell>
          <cell r="R148">
            <v>0.12557039476234533</v>
          </cell>
          <cell r="S148">
            <v>0.10240706020642931</v>
          </cell>
          <cell r="T148">
            <v>0.11073365420199023</v>
          </cell>
          <cell r="U148">
            <v>0.10453331913475511</v>
          </cell>
          <cell r="V148">
            <v>-5.2697959944389819E-2</v>
          </cell>
          <cell r="W148">
            <v>-0.13006780207004301</v>
          </cell>
          <cell r="X148">
            <v>-0.16182329558419911</v>
          </cell>
          <cell r="Y148">
            <v>-0.12258582931232151</v>
          </cell>
          <cell r="Z148">
            <v>-7.5980154586635332E-2</v>
          </cell>
          <cell r="AA148">
            <v>7.9125968741070897E-3</v>
          </cell>
          <cell r="AB148">
            <v>7.7899262444141052E-3</v>
          </cell>
          <cell r="AC148">
            <v>2.6769737139846494E-2</v>
          </cell>
          <cell r="AD148">
            <v>5.0557528830679641E-2</v>
          </cell>
          <cell r="AE148">
            <v>-4.5008285327758586E-2</v>
          </cell>
          <cell r="AF148">
            <v>-2.5750386051218523E-2</v>
          </cell>
          <cell r="AG148">
            <v>1.4610661436260556E-2</v>
          </cell>
          <cell r="AH148">
            <v>2.6301331970177935E-2</v>
          </cell>
          <cell r="AI148">
            <v>2.006751242680915E-2</v>
          </cell>
          <cell r="AJ148">
            <v>9.2694460202128737E-3</v>
          </cell>
          <cell r="AK148">
            <v>3.0100770820104378E-3</v>
          </cell>
          <cell r="AL148">
            <v>1.4178278943776741E-3</v>
          </cell>
          <cell r="AM148">
            <v>1.8629811173321207E-3</v>
          </cell>
          <cell r="AN148">
            <v>18.967446774826612</v>
          </cell>
          <cell r="AO148">
            <v>-18.967446774826612</v>
          </cell>
          <cell r="AP148">
            <v>7.5030167849055432E-2</v>
          </cell>
        </row>
        <row r="149">
          <cell r="A149" t="str">
            <v>South Africa</v>
          </cell>
          <cell r="B149">
            <v>-1.753086312119961E-2</v>
          </cell>
          <cell r="C149">
            <v>2.3617764126487806E-2</v>
          </cell>
          <cell r="D149">
            <v>8.6443541059542245E-3</v>
          </cell>
          <cell r="E149">
            <v>-2.0487586792468478E-2</v>
          </cell>
          <cell r="F149">
            <v>1.8608700152829359E-2</v>
          </cell>
          <cell r="G149">
            <v>-4.2073482764153477E-3</v>
          </cell>
          <cell r="H149">
            <v>-1.439854323084112E-2</v>
          </cell>
          <cell r="I149">
            <v>-4.2506786386420402E-3</v>
          </cell>
          <cell r="J149">
            <v>2.6665322404298326E-2</v>
          </cell>
          <cell r="K149">
            <v>4.0287165937495865E-2</v>
          </cell>
          <cell r="L149">
            <v>2.6079430234650692E-2</v>
          </cell>
          <cell r="M149">
            <v>4.3155267348710738E-3</v>
          </cell>
          <cell r="N149">
            <v>-2.9472267358203703E-2</v>
          </cell>
          <cell r="O149">
            <v>-3.1947459782451677E-2</v>
          </cell>
          <cell r="P149">
            <v>-1.792148047430972E-2</v>
          </cell>
          <cell r="Q149">
            <v>-7.52411727059048E-3</v>
          </cell>
          <cell r="R149">
            <v>1.1955788477958966E-2</v>
          </cell>
          <cell r="S149">
            <v>1.300142362726708E-2</v>
          </cell>
          <cell r="T149">
            <v>-9.2264101335757537E-3</v>
          </cell>
          <cell r="U149">
            <v>-1.5448703447790948E-2</v>
          </cell>
          <cell r="V149">
            <v>-6.6001463396167907E-3</v>
          </cell>
          <cell r="W149">
            <v>-1.3191030030850551E-2</v>
          </cell>
          <cell r="X149">
            <v>-1.2390267845602444E-2</v>
          </cell>
          <cell r="Y149">
            <v>-1.956869840804908E-2</v>
          </cell>
          <cell r="Z149">
            <v>-1.2166143962827719E-2</v>
          </cell>
          <cell r="AA149">
            <v>2.1270832145885224E-3</v>
          </cell>
          <cell r="AB149">
            <v>2.0394300308613073E-2</v>
          </cell>
          <cell r="AC149">
            <v>3.9624838551105164E-2</v>
          </cell>
          <cell r="AD149">
            <v>4.1321778847700941E-2</v>
          </cell>
          <cell r="AE149">
            <v>-7.6183625107248002E-3</v>
          </cell>
          <cell r="AF149">
            <v>-1.098727713187013E-2</v>
          </cell>
          <cell r="AG149">
            <v>-1.149031566570438E-2</v>
          </cell>
          <cell r="AH149">
            <v>-1.6596768734750987E-2</v>
          </cell>
          <cell r="AI149">
            <v>-1.4067112569758783E-2</v>
          </cell>
          <cell r="AJ149">
            <v>-6.3909450097195059E-3</v>
          </cell>
          <cell r="AK149">
            <v>1.2829037449193774E-3</v>
          </cell>
          <cell r="AL149">
            <v>7.4041747610232083E-3</v>
          </cell>
          <cell r="AM149">
            <v>1.426075517764957E-2</v>
          </cell>
          <cell r="AN149">
            <v>63.631399963334481</v>
          </cell>
          <cell r="AO149">
            <v>63.631399963334481</v>
          </cell>
          <cell r="AP149">
            <v>2.0313879619187798E-2</v>
          </cell>
        </row>
        <row r="150">
          <cell r="A150" t="str">
            <v>Spain</v>
          </cell>
          <cell r="B150">
            <v>4.5888450107780115E-2</v>
          </cell>
          <cell r="C150">
            <v>1.2679782592427606E-2</v>
          </cell>
          <cell r="D150">
            <v>-2.924038196146889E-3</v>
          </cell>
          <cell r="E150">
            <v>-1.4482697865525097E-2</v>
          </cell>
          <cell r="F150">
            <v>-2.6124230345604918E-2</v>
          </cell>
          <cell r="G150">
            <v>-3.2259317728342007E-2</v>
          </cell>
          <cell r="H150">
            <v>-2.9199826173511346E-2</v>
          </cell>
          <cell r="I150">
            <v>-5.2923895833888934E-3</v>
          </cell>
          <cell r="J150">
            <v>1.5072973259518998E-2</v>
          </cell>
          <cell r="K150">
            <v>3.3623483970998964E-2</v>
          </cell>
          <cell r="L150">
            <v>4.1801664428824707E-2</v>
          </cell>
          <cell r="M150">
            <v>3.7560298051560428E-2</v>
          </cell>
          <cell r="N150">
            <v>1.6893473082767899E-2</v>
          </cell>
          <cell r="O150">
            <v>-2.5030962468413576E-2</v>
          </cell>
          <cell r="P150">
            <v>-3.1723138771521227E-2</v>
          </cell>
          <cell r="Q150">
            <v>-2.3086661376381247E-2</v>
          </cell>
          <cell r="R150">
            <v>-3.2071507265993178E-2</v>
          </cell>
          <cell r="S150">
            <v>-2.8908696841785309E-2</v>
          </cell>
          <cell r="T150">
            <v>-2.1108038851836652E-2</v>
          </cell>
          <cell r="U150">
            <v>-1.1015343249716456E-2</v>
          </cell>
          <cell r="V150">
            <v>2.5101692470663991E-3</v>
          </cell>
          <cell r="W150">
            <v>3.778763975022591E-3</v>
          </cell>
          <cell r="X150">
            <v>-1.9446540510121497E-3</v>
          </cell>
          <cell r="Y150">
            <v>-1.862442819914536E-3</v>
          </cell>
          <cell r="Z150">
            <v>2.6793343017548735E-3</v>
          </cell>
          <cell r="AA150">
            <v>1.3790643367317161E-2</v>
          </cell>
          <cell r="AB150">
            <v>3.3744929576306322E-2</v>
          </cell>
          <cell r="AC150">
            <v>5.2232357631853708E-2</v>
          </cell>
          <cell r="AD150">
            <v>4.8383401339904292E-2</v>
          </cell>
          <cell r="AE150">
            <v>9.3464044957048187E-5</v>
          </cell>
          <cell r="AF150">
            <v>-7.0810877745386795E-3</v>
          </cell>
          <cell r="AG150">
            <v>-4.8545809634468863E-3</v>
          </cell>
          <cell r="AH150">
            <v>-2.6875182771624134E-2</v>
          </cell>
          <cell r="AI150">
            <v>-2.9334326122253281E-2</v>
          </cell>
          <cell r="AJ150">
            <v>-2.2080552732464145E-2</v>
          </cell>
          <cell r="AK150">
            <v>-1.0385918019530585E-2</v>
          </cell>
          <cell r="AL150">
            <v>2.282578628728037E-3</v>
          </cell>
          <cell r="AM150">
            <v>1.5770208591174603E-2</v>
          </cell>
          <cell r="AN150">
            <v>13.444520337875712</v>
          </cell>
          <cell r="AO150">
            <v>13.444520337875712</v>
          </cell>
          <cell r="AP150">
            <v>2.5949426110469798E-2</v>
          </cell>
        </row>
        <row r="151">
          <cell r="A151" t="str">
            <v>Sri Lanka</v>
          </cell>
          <cell r="B151">
            <v>3.28509527175347E-3</v>
          </cell>
          <cell r="C151">
            <v>5.7040683634222962E-3</v>
          </cell>
          <cell r="D151">
            <v>9.3938940644572432E-3</v>
          </cell>
          <cell r="E151">
            <v>-3.3489785268328263E-3</v>
          </cell>
          <cell r="F151">
            <v>1.8280014692873391E-2</v>
          </cell>
          <cell r="G151">
            <v>2.4621603547779421E-2</v>
          </cell>
          <cell r="H151">
            <v>2.5442451405015377E-2</v>
          </cell>
          <cell r="I151">
            <v>-1.073940844702659E-3</v>
          </cell>
          <cell r="J151">
            <v>-1.5184323000250544E-2</v>
          </cell>
          <cell r="K151">
            <v>-3.4114651711678011E-2</v>
          </cell>
          <cell r="L151">
            <v>-1.7472388694221856E-2</v>
          </cell>
          <cell r="M151">
            <v>-1.6353201974166984E-2</v>
          </cell>
          <cell r="N151">
            <v>-1.9253795266571914E-2</v>
          </cell>
          <cell r="O151">
            <v>2.2834979180953543E-3</v>
          </cell>
          <cell r="P151">
            <v>1.1568498845476786E-2</v>
          </cell>
          <cell r="Q151">
            <v>1.9522783125433298E-2</v>
          </cell>
          <cell r="R151">
            <v>1.1500218403815664E-2</v>
          </cell>
          <cell r="S151">
            <v>2.8618598678382495E-2</v>
          </cell>
          <cell r="T151">
            <v>3.1039004074496539E-2</v>
          </cell>
          <cell r="U151">
            <v>2.9472078204489251E-2</v>
          </cell>
          <cell r="V151">
            <v>4.4017729434468675E-2</v>
          </cell>
          <cell r="W151">
            <v>-1.8095889001611364E-2</v>
          </cell>
          <cell r="X151">
            <v>-2.7082133089498986E-2</v>
          </cell>
          <cell r="Y151">
            <v>-2.0528649435636315E-2</v>
          </cell>
          <cell r="Z151">
            <v>-2.1590610777591342E-2</v>
          </cell>
          <cell r="AA151">
            <v>-1.8223203697552814E-2</v>
          </cell>
          <cell r="AB151">
            <v>-4.2565795339298655E-3</v>
          </cell>
          <cell r="AC151">
            <v>-3.9181619437895739E-4</v>
          </cell>
          <cell r="AD151">
            <v>-6.0700196890283347E-3</v>
          </cell>
          <cell r="AE151">
            <v>-3.5320689865648E-2</v>
          </cell>
          <cell r="AF151">
            <v>-2.3963921338651883E-2</v>
          </cell>
          <cell r="AG151">
            <v>-1.0749185840031752E-2</v>
          </cell>
          <cell r="AH151">
            <v>-3.0991462157873777E-3</v>
          </cell>
          <cell r="AI151">
            <v>1.3652738807346627E-3</v>
          </cell>
          <cell r="AJ151">
            <v>3.1238088772176497E-3</v>
          </cell>
          <cell r="AK151">
            <v>7.2651818375061954E-3</v>
          </cell>
          <cell r="AL151">
            <v>1.4086885782209905E-2</v>
          </cell>
          <cell r="AM151">
            <v>2.3772255398197877E-2</v>
          </cell>
          <cell r="AN151">
            <v>23.627239830342347</v>
          </cell>
          <cell r="AO151">
            <v>-23.627239830342347</v>
          </cell>
          <cell r="AP151">
            <v>2.0913387339835277E-2</v>
          </cell>
        </row>
        <row r="152">
          <cell r="A152" t="str">
            <v>St. Kitts and Nevis</v>
          </cell>
          <cell r="B152">
            <v>7.7003829140624855E-2</v>
          </cell>
          <cell r="C152">
            <v>2.7695994293824456E-2</v>
          </cell>
          <cell r="D152">
            <v>1.6320009657918105E-2</v>
          </cell>
          <cell r="E152">
            <v>-6.704324163371507E-2</v>
          </cell>
          <cell r="F152">
            <v>-4.1230058461338731E-2</v>
          </cell>
          <cell r="G152">
            <v>-4.2021215260484045E-2</v>
          </cell>
          <cell r="H152">
            <v>-2.012442622495331E-2</v>
          </cell>
          <cell r="I152">
            <v>-8.5734375524855445E-4</v>
          </cell>
          <cell r="J152">
            <v>4.0235020378913688E-2</v>
          </cell>
          <cell r="K152">
            <v>4.4564005833294985E-2</v>
          </cell>
          <cell r="L152">
            <v>2.1853709884301374E-2</v>
          </cell>
          <cell r="M152">
            <v>-5.347008210789571E-3</v>
          </cell>
          <cell r="N152">
            <v>-2.3619380109019553E-2</v>
          </cell>
          <cell r="O152">
            <v>-1.848680322473964E-2</v>
          </cell>
          <cell r="P152">
            <v>-1.1703205713510851E-2</v>
          </cell>
          <cell r="Q152">
            <v>-2.3234568747566079E-2</v>
          </cell>
          <cell r="R152">
            <v>-9.7156425137554809E-3</v>
          </cell>
          <cell r="S152">
            <v>1.7491586823695237E-2</v>
          </cell>
          <cell r="T152">
            <v>-1.3372347522374855E-2</v>
          </cell>
          <cell r="U152">
            <v>-1.3407964471689049E-2</v>
          </cell>
          <cell r="V152">
            <v>1.2646898675805216E-2</v>
          </cell>
          <cell r="W152">
            <v>3.227278951492632E-2</v>
          </cell>
          <cell r="X152">
            <v>1.2397208691830088E-2</v>
          </cell>
          <cell r="Y152">
            <v>-5.2640998866518872E-2</v>
          </cell>
          <cell r="Z152">
            <v>-4.3084357761880326E-2</v>
          </cell>
          <cell r="AA152">
            <v>1.953787276949822E-2</v>
          </cell>
          <cell r="AB152">
            <v>3.1738932002044355E-2</v>
          </cell>
          <cell r="AC152">
            <v>6.3482544696727261E-2</v>
          </cell>
          <cell r="AD152">
            <v>9.0121047381258895E-2</v>
          </cell>
          <cell r="AE152">
            <v>1.7374185892201226E-2</v>
          </cell>
          <cell r="AF152">
            <v>-1.9529111190982898E-2</v>
          </cell>
          <cell r="AG152">
            <v>-4.7974033381443473E-2</v>
          </cell>
          <cell r="AH152">
            <v>-4.8019859278748259E-2</v>
          </cell>
          <cell r="AI152">
            <v>-4.1525224625932118E-2</v>
          </cell>
          <cell r="AJ152">
            <v>-2.5020801648189421E-2</v>
          </cell>
          <cell r="AK152">
            <v>-5.1390872941670281E-3</v>
          </cell>
          <cell r="AL152">
            <v>1.5216187468726638E-2</v>
          </cell>
          <cell r="AM152">
            <v>3.5249634434322559E-2</v>
          </cell>
          <cell r="AN152">
            <v>16.922054913038874</v>
          </cell>
          <cell r="AO152">
            <v>16.922054913038874</v>
          </cell>
          <cell r="AP152">
            <v>3.7727683664333302E-2</v>
          </cell>
        </row>
        <row r="153">
          <cell r="A153" t="str">
            <v>St. Lucia</v>
          </cell>
          <cell r="B153">
            <v>0.1159689041612786</v>
          </cell>
          <cell r="C153">
            <v>5.4445267168929182E-2</v>
          </cell>
          <cell r="D153">
            <v>-1.9903280485099838E-2</v>
          </cell>
          <cell r="E153">
            <v>-6.5313393244403981E-2</v>
          </cell>
          <cell r="F153">
            <v>-8.3151791780786674E-2</v>
          </cell>
          <cell r="G153">
            <v>-7.7013779218731732E-2</v>
          </cell>
          <cell r="H153">
            <v>-1.3855391148489389E-2</v>
          </cell>
          <cell r="I153">
            <v>-7.0078589102782279E-2</v>
          </cell>
          <cell r="J153">
            <v>1.2601745524342285E-3</v>
          </cell>
          <cell r="K153">
            <v>1.9305762940947775E-2</v>
          </cell>
          <cell r="L153">
            <v>6.3842400981641872E-2</v>
          </cell>
          <cell r="M153">
            <v>9.9589873383664172E-3</v>
          </cell>
          <cell r="N153">
            <v>4.6654849805798149E-2</v>
          </cell>
          <cell r="O153">
            <v>3.394377813331443E-2</v>
          </cell>
          <cell r="P153">
            <v>1.7561308301777316E-2</v>
          </cell>
          <cell r="Q153">
            <v>1.217117668874804E-2</v>
          </cell>
          <cell r="R153">
            <v>6.7376363166910284E-3</v>
          </cell>
          <cell r="S153">
            <v>-1.1464098357807118E-2</v>
          </cell>
          <cell r="T153">
            <v>1.2960236423953024E-2</v>
          </cell>
          <cell r="U153">
            <v>3.5182688746560678E-2</v>
          </cell>
          <cell r="V153">
            <v>2.204789140198991E-2</v>
          </cell>
          <cell r="W153">
            <v>-3.2925353626962917E-2</v>
          </cell>
          <cell r="X153">
            <v>-6.3996047720400184E-2</v>
          </cell>
          <cell r="Y153">
            <v>-3.5280931870043122E-2</v>
          </cell>
          <cell r="Z153">
            <v>4.1696630335271182E-3</v>
          </cell>
          <cell r="AA153">
            <v>-4.1311480554763788E-2</v>
          </cell>
          <cell r="AB153">
            <v>8.7070737696290246E-3</v>
          </cell>
          <cell r="AC153">
            <v>1.7146703971224631E-3</v>
          </cell>
          <cell r="AD153">
            <v>3.6892492294565822E-2</v>
          </cell>
          <cell r="AE153">
            <v>1.3648515858839696E-3</v>
          </cell>
          <cell r="AF153">
            <v>1.3685954094686422E-2</v>
          </cell>
          <cell r="AG153">
            <v>-5.3040052458435249E-3</v>
          </cell>
          <cell r="AH153">
            <v>-7.896181721975485E-3</v>
          </cell>
          <cell r="AI153">
            <v>-5.3106258522909247E-3</v>
          </cell>
          <cell r="AJ153">
            <v>-3.5847807174963111E-3</v>
          </cell>
          <cell r="AK153">
            <v>-7.2794454277962843E-4</v>
          </cell>
          <cell r="AL153">
            <v>2.9236317602621439E-3</v>
          </cell>
          <cell r="AM153">
            <v>7.7863554466626548E-3</v>
          </cell>
          <cell r="AN153">
            <v>1368.1645358036174</v>
          </cell>
          <cell r="AO153">
            <v>-1368.1645358036174</v>
          </cell>
          <cell r="AP153">
            <v>4.3711754617365144E-2</v>
          </cell>
        </row>
        <row r="154">
          <cell r="A154" t="str">
            <v>St. Vincent and the Grenadines</v>
          </cell>
          <cell r="B154">
            <v>3.8065439950234328E-2</v>
          </cell>
          <cell r="C154">
            <v>3.825998319890548E-2</v>
          </cell>
          <cell r="D154">
            <v>-4.9129517758407289E-3</v>
          </cell>
          <cell r="E154">
            <v>-3.2325138060137329E-2</v>
          </cell>
          <cell r="F154">
            <v>-2.7207968894302055E-2</v>
          </cell>
          <cell r="G154">
            <v>-3.9636094555260362E-2</v>
          </cell>
          <cell r="H154">
            <v>-3.1202548840826721E-2</v>
          </cell>
          <cell r="I154">
            <v>-4.1535950469317878E-2</v>
          </cell>
          <cell r="J154">
            <v>4.4528349076946312E-2</v>
          </cell>
          <cell r="K154">
            <v>2.4823770865643011E-2</v>
          </cell>
          <cell r="L154">
            <v>4.4939358520102828E-2</v>
          </cell>
          <cell r="M154">
            <v>1.5393068380281708E-2</v>
          </cell>
          <cell r="N154">
            <v>4.2759647247958991E-2</v>
          </cell>
          <cell r="O154">
            <v>2.3232536970798315E-2</v>
          </cell>
          <cell r="P154">
            <v>-4.2287725058032834E-2</v>
          </cell>
          <cell r="Q154">
            <v>5.6995894908226327E-4</v>
          </cell>
          <cell r="R154">
            <v>-2.2804806989406862E-2</v>
          </cell>
          <cell r="S154">
            <v>-2.7885706719101674E-2</v>
          </cell>
          <cell r="T154">
            <v>-8.8944913968600822E-3</v>
          </cell>
          <cell r="U154">
            <v>-9.8518420480641772E-3</v>
          </cell>
          <cell r="V154">
            <v>-2.6713926564408352E-2</v>
          </cell>
          <cell r="W154">
            <v>-4.7892693199916694E-2</v>
          </cell>
          <cell r="X154">
            <v>-2.5124809499205633E-2</v>
          </cell>
          <cell r="Y154">
            <v>1.0211194458818304E-2</v>
          </cell>
          <cell r="Z154">
            <v>2.329762225598114E-2</v>
          </cell>
          <cell r="AA154">
            <v>2.336922942456128E-2</v>
          </cell>
          <cell r="AB154">
            <v>5.7919257390181202E-2</v>
          </cell>
          <cell r="AC154">
            <v>6.8114726508279544E-2</v>
          </cell>
          <cell r="AD154">
            <v>4.3950822610417793E-2</v>
          </cell>
          <cell r="AE154">
            <v>4.6838113435500144E-3</v>
          </cell>
          <cell r="AF154">
            <v>-2.6592992427886295E-2</v>
          </cell>
          <cell r="AG154">
            <v>-4.2435379230595746E-2</v>
          </cell>
          <cell r="AH154">
            <v>-3.610489310284902E-2</v>
          </cell>
          <cell r="AI154">
            <v>-3.1170510171543181E-2</v>
          </cell>
          <cell r="AJ154">
            <v>-2.2411598463639291E-2</v>
          </cell>
          <cell r="AK154">
            <v>-4.6483054504404342E-3</v>
          </cell>
          <cell r="AL154">
            <v>1.3059380378137119E-2</v>
          </cell>
          <cell r="AM154">
            <v>3.0492128299213838E-2</v>
          </cell>
          <cell r="AN154">
            <v>23.518614059451473</v>
          </cell>
          <cell r="AO154">
            <v>23.518614059451473</v>
          </cell>
          <cell r="AP154">
            <v>3.4406079761960494E-2</v>
          </cell>
        </row>
        <row r="155">
          <cell r="A155" t="str">
            <v>Sudan</v>
          </cell>
          <cell r="B155">
            <v>-8.3734502262066048E-3</v>
          </cell>
          <cell r="C155">
            <v>3.5624622043570621E-2</v>
          </cell>
          <cell r="D155">
            <v>5.9672565078447586E-2</v>
          </cell>
          <cell r="E155">
            <v>2.5691021028608169E-2</v>
          </cell>
          <cell r="F155">
            <v>-4.9375899329952747E-2</v>
          </cell>
          <cell r="G155">
            <v>-7.3869474873852634E-2</v>
          </cell>
          <cell r="H155">
            <v>-4.0835455357070985E-3</v>
          </cell>
          <cell r="I155">
            <v>3.518024839343039E-2</v>
          </cell>
          <cell r="J155">
            <v>5.3139001439480318E-2</v>
          </cell>
          <cell r="K155">
            <v>3.9494847293594156E-2</v>
          </cell>
          <cell r="L155">
            <v>-7.6215491617630891E-3</v>
          </cell>
          <cell r="M155">
            <v>5.6205488128582795E-2</v>
          </cell>
          <cell r="N155">
            <v>-2.1132625493050859E-2</v>
          </cell>
          <cell r="O155">
            <v>-1.6180643513721057E-3</v>
          </cell>
          <cell r="P155">
            <v>-2.6396917830924977E-2</v>
          </cell>
          <cell r="Q155">
            <v>-4.6542858806677932E-2</v>
          </cell>
          <cell r="R155">
            <v>-4.1316671013215366E-2</v>
          </cell>
          <cell r="S155">
            <v>-4.4756852577566954E-3</v>
          </cell>
          <cell r="T155">
            <v>-2.5909268878032805E-2</v>
          </cell>
          <cell r="U155">
            <v>-5.1973271059872816E-2</v>
          </cell>
          <cell r="V155">
            <v>-2.3371375869962987E-2</v>
          </cell>
          <cell r="W155">
            <v>-2.8568571743371293E-2</v>
          </cell>
          <cell r="X155">
            <v>-3.3381786667748346E-2</v>
          </cell>
          <cell r="Y155">
            <v>-2.4178080463380072E-2</v>
          </cell>
          <cell r="Z155">
            <v>-4.6815453955963232E-2</v>
          </cell>
          <cell r="AA155">
            <v>-3.2230430787084562E-2</v>
          </cell>
          <cell r="AB155">
            <v>1.2005380493500264E-2</v>
          </cell>
          <cell r="AC155">
            <v>7.9917390883551029E-2</v>
          </cell>
          <cell r="AD155">
            <v>7.4733471630913609E-2</v>
          </cell>
          <cell r="AE155">
            <v>7.697769509144449E-2</v>
          </cell>
          <cell r="AF155">
            <v>0.10384857332355354</v>
          </cell>
          <cell r="AG155">
            <v>4.8015484484661503E-2</v>
          </cell>
          <cell r="AH155">
            <v>-3.4308527300665415E-2</v>
          </cell>
          <cell r="AI155">
            <v>-5.1961817731815844E-2</v>
          </cell>
          <cell r="AJ155">
            <v>-4.6230486552240047E-2</v>
          </cell>
          <cell r="AK155">
            <v>-3.3973032505663324E-2</v>
          </cell>
          <cell r="AL155">
            <v>-2.0829803706881617E-2</v>
          </cell>
          <cell r="AM155">
            <v>-4.1618271666516281E-3</v>
          </cell>
          <cell r="AN155">
            <v>9.9995669053313119</v>
          </cell>
          <cell r="AO155">
            <v>9.9995669053313119</v>
          </cell>
          <cell r="AP155">
            <v>4.6645107240102603E-2</v>
          </cell>
        </row>
        <row r="156">
          <cell r="A156" t="str">
            <v>Suriname</v>
          </cell>
          <cell r="B156">
            <v>7.4333779261227986E-2</v>
          </cell>
          <cell r="C156">
            <v>0.10461233022025672</v>
          </cell>
          <cell r="D156">
            <v>-9.1396899635967713E-2</v>
          </cell>
          <cell r="E156">
            <v>-6.7578185018638284E-2</v>
          </cell>
          <cell r="F156">
            <v>-4.6090759274513032E-2</v>
          </cell>
          <cell r="G156">
            <v>-2.7647803156400187E-2</v>
          </cell>
          <cell r="H156">
            <v>-1.2501108592498263E-2</v>
          </cell>
          <cell r="I156">
            <v>-5.4425448012139304E-4</v>
          </cell>
          <cell r="J156">
            <v>8.5592220544198194E-3</v>
          </cell>
          <cell r="K156">
            <v>1.5244469329201852E-2</v>
          </cell>
          <cell r="L156">
            <v>1.9928437279310408E-2</v>
          </cell>
          <cell r="M156">
            <v>2.2916978830935641E-2</v>
          </cell>
          <cell r="N156">
            <v>2.4338473895834635E-2</v>
          </cell>
          <cell r="O156">
            <v>2.4103320446242731E-2</v>
          </cell>
          <cell r="P156">
            <v>2.1889428372077063E-2</v>
          </cell>
          <cell r="Q156">
            <v>1.7157273024933955E-2</v>
          </cell>
          <cell r="R156">
            <v>9.2018013237735279E-3</v>
          </cell>
          <cell r="S156">
            <v>-2.7505346568882697E-3</v>
          </cell>
          <cell r="T156">
            <v>-1.9396478193800866E-2</v>
          </cell>
          <cell r="U156">
            <v>-4.1172560188505763E-2</v>
          </cell>
          <cell r="V156">
            <v>-6.8062950709462722E-2</v>
          </cell>
          <cell r="W156">
            <v>-9.9444114416102847E-2</v>
          </cell>
          <cell r="X156">
            <v>8.2485789427055117E-2</v>
          </cell>
          <cell r="Y156">
            <v>3.7742823648938259E-2</v>
          </cell>
          <cell r="Z156">
            <v>-7.3627431261759227E-3</v>
          </cell>
          <cell r="AA156">
            <v>-5.223351386343824E-2</v>
          </cell>
          <cell r="AB156">
            <v>8.4412021270080378E-2</v>
          </cell>
          <cell r="AC156">
            <v>3.3434224912284399E-2</v>
          </cell>
          <cell r="AD156">
            <v>-1.5692031047105481E-2</v>
          </cell>
          <cell r="AE156">
            <v>-6.330403053222769E-2</v>
          </cell>
          <cell r="AF156">
            <v>3.89324658834505E-2</v>
          </cell>
          <cell r="AG156">
            <v>-1.2756994090785734E-2</v>
          </cell>
          <cell r="AH156">
            <v>-6.2245954888726675E-2</v>
          </cell>
          <cell r="AI156">
            <v>1.7785618664995905E-2</v>
          </cell>
          <cell r="AJ156">
            <v>-3.2931373112177781E-2</v>
          </cell>
          <cell r="AK156">
            <v>3.4720526470389791E-2</v>
          </cell>
          <cell r="AL156">
            <v>-1.4336767342863148E-2</v>
          </cell>
          <cell r="AM156">
            <v>4.5135948153392641E-2</v>
          </cell>
          <cell r="AN156">
            <v>185.1145841032664</v>
          </cell>
          <cell r="AO156">
            <v>-185.1145841032664</v>
          </cell>
          <cell r="AP156">
            <v>4.9993211976869088E-2</v>
          </cell>
        </row>
        <row r="157">
          <cell r="A157" t="str">
            <v>Swaziland</v>
          </cell>
          <cell r="B157">
            <v>6.1797200044037694E-2</v>
          </cell>
          <cell r="C157">
            <v>0.10345662913051076</v>
          </cell>
          <cell r="D157">
            <v>2.0481400473237842E-2</v>
          </cell>
          <cell r="E157">
            <v>-5.0638734814396034E-2</v>
          </cell>
          <cell r="F157">
            <v>-7.0332370235971012E-2</v>
          </cell>
          <cell r="G157">
            <v>-0.10772636082439239</v>
          </cell>
          <cell r="H157">
            <v>-7.2000442764877381E-2</v>
          </cell>
          <cell r="I157">
            <v>-1.205456267433512E-2</v>
          </cell>
          <cell r="J157">
            <v>-1.8003326659565624E-2</v>
          </cell>
          <cell r="K157">
            <v>3.9041205951566245E-2</v>
          </cell>
          <cell r="L157">
            <v>7.4743010994078346E-2</v>
          </cell>
          <cell r="M157">
            <v>3.6644924674063849E-2</v>
          </cell>
          <cell r="N157">
            <v>1.8718955032171927E-2</v>
          </cell>
          <cell r="O157">
            <v>5.0383452528200571E-3</v>
          </cell>
          <cell r="P157">
            <v>-1.059531076147922E-2</v>
          </cell>
          <cell r="Q157">
            <v>1.3472028132023534E-3</v>
          </cell>
          <cell r="R157">
            <v>1.8892352966954767E-3</v>
          </cell>
          <cell r="S157">
            <v>3.4442792324411208E-3</v>
          </cell>
          <cell r="T157">
            <v>1.7408589133859498E-3</v>
          </cell>
          <cell r="U157">
            <v>1.5833239772824839E-3</v>
          </cell>
          <cell r="V157">
            <v>-4.0103107326113505E-3</v>
          </cell>
          <cell r="W157">
            <v>-1.9409384172585E-2</v>
          </cell>
          <cell r="X157">
            <v>-2.5269318351043447E-2</v>
          </cell>
          <cell r="Y157">
            <v>-1.0898837755345763E-2</v>
          </cell>
          <cell r="Z157">
            <v>-1.0414801556568102E-2</v>
          </cell>
          <cell r="AA157">
            <v>-1.035864769115505E-2</v>
          </cell>
          <cell r="AB157">
            <v>-1.4332484602082828E-3</v>
          </cell>
          <cell r="AC157">
            <v>8.5278087816055264E-3</v>
          </cell>
          <cell r="AD157">
            <v>2.3654151018431529E-2</v>
          </cell>
          <cell r="AE157">
            <v>2.28483206404319E-2</v>
          </cell>
          <cell r="AF157">
            <v>3.3033305434186977E-2</v>
          </cell>
          <cell r="AG157">
            <v>2.8689220758466055E-2</v>
          </cell>
          <cell r="AH157">
            <v>-3.2712132688585724E-3</v>
          </cell>
          <cell r="AI157">
            <v>-1.5151282355154231E-2</v>
          </cell>
          <cell r="AJ157">
            <v>-1.4097636630991325E-2</v>
          </cell>
          <cell r="AK157">
            <v>-1.2087420829859426E-2</v>
          </cell>
          <cell r="AL157">
            <v>-1.0426180582013425E-2</v>
          </cell>
          <cell r="AM157">
            <v>-8.4543886437938864E-3</v>
          </cell>
          <cell r="AN157">
            <v>20.823067457176329</v>
          </cell>
          <cell r="AO157">
            <v>20.823067457176329</v>
          </cell>
          <cell r="AP157">
            <v>4.1342717420015739E-2</v>
          </cell>
        </row>
        <row r="158">
          <cell r="A158" t="str">
            <v>Sweden</v>
          </cell>
          <cell r="B158">
            <v>1.7265173526837863E-2</v>
          </cell>
          <cell r="C158">
            <v>-7.5931009029879754E-3</v>
          </cell>
          <cell r="D158">
            <v>-1.7972421968469262E-2</v>
          </cell>
          <cell r="E158">
            <v>-2.2089133093828824E-2</v>
          </cell>
          <cell r="F158">
            <v>-2.3235424676846567E-3</v>
          </cell>
          <cell r="G158">
            <v>-1.8758744607170229E-3</v>
          </cell>
          <cell r="H158">
            <v>6.0247242889968598E-3</v>
          </cell>
          <cell r="I158">
            <v>2.1054363246027247E-2</v>
          </cell>
          <cell r="J158">
            <v>2.9797080483759203E-2</v>
          </cell>
          <cell r="K158">
            <v>4.1162687643374121E-2</v>
          </cell>
          <cell r="L158">
            <v>3.5629642855577959E-2</v>
          </cell>
          <cell r="M158">
            <v>8.7697008074530455E-3</v>
          </cell>
          <cell r="N158">
            <v>-1.8804781515858165E-2</v>
          </cell>
          <cell r="O158">
            <v>-4.9542404038928255E-2</v>
          </cell>
          <cell r="P158">
            <v>-3.0572001600465724E-2</v>
          </cell>
          <cell r="Q158">
            <v>-1.4455542116507809E-2</v>
          </cell>
          <cell r="R158">
            <v>-2.2873285766715361E-2</v>
          </cell>
          <cell r="S158">
            <v>-2.2867517160159844E-2</v>
          </cell>
          <cell r="T158">
            <v>-1.026248050512486E-2</v>
          </cell>
          <cell r="U158">
            <v>5.8951852662870678E-3</v>
          </cell>
          <cell r="V158">
            <v>1.9089791792892798E-2</v>
          </cell>
          <cell r="W158">
            <v>3.6519618261076914E-3</v>
          </cell>
          <cell r="X158">
            <v>-3.692190472257268E-4</v>
          </cell>
          <cell r="Y158">
            <v>-3.6905395625882616E-3</v>
          </cell>
          <cell r="Z158">
            <v>5.9479358508154464E-3</v>
          </cell>
          <cell r="AA158">
            <v>1.170072930271693E-2</v>
          </cell>
          <cell r="AB158">
            <v>3.291409202870442E-2</v>
          </cell>
          <cell r="AC158">
            <v>4.4841343746268213E-2</v>
          </cell>
          <cell r="AD158">
            <v>1.5245606477219571E-2</v>
          </cell>
          <cell r="AE158">
            <v>-5.342724881209087E-2</v>
          </cell>
          <cell r="AF158">
            <v>-1.8473789924097227E-2</v>
          </cell>
          <cell r="AG158">
            <v>-4.3961696593226705E-4</v>
          </cell>
          <cell r="AH158">
            <v>-1.3159779997170898E-2</v>
          </cell>
          <cell r="AI158">
            <v>-1.1783930840819986E-2</v>
          </cell>
          <cell r="AJ158">
            <v>-2.3086385700069657E-3</v>
          </cell>
          <cell r="AK158">
            <v>5.2773662730469344E-3</v>
          </cell>
          <cell r="AL158">
            <v>7.2274536679218923E-3</v>
          </cell>
          <cell r="AM158">
            <v>9.5533026642875205E-3</v>
          </cell>
          <cell r="AN158">
            <v>564.97458408334558</v>
          </cell>
          <cell r="AO158">
            <v>564.97458408334558</v>
          </cell>
          <cell r="AP158">
            <v>2.3967620763128788E-2</v>
          </cell>
        </row>
        <row r="159">
          <cell r="A159" t="str">
            <v>Switzerland</v>
          </cell>
          <cell r="B159">
            <v>2.0970570701693992E-2</v>
          </cell>
          <cell r="C159">
            <v>1.6823847131926615E-2</v>
          </cell>
          <cell r="D159">
            <v>-1.6132826772495553E-2</v>
          </cell>
          <cell r="E159">
            <v>-2.9394261717308405E-2</v>
          </cell>
          <cell r="F159">
            <v>-2.0281513739481418E-2</v>
          </cell>
          <cell r="G159">
            <v>-4.9321319950945443E-3</v>
          </cell>
          <cell r="H159">
            <v>-6.9638599413973648E-3</v>
          </cell>
          <cell r="I159">
            <v>-1.1255565612424681E-2</v>
          </cell>
          <cell r="J159">
            <v>1.6340136576395441E-3</v>
          </cell>
          <cell r="K159">
            <v>2.6288947190931011E-2</v>
          </cell>
          <cell r="L159">
            <v>4.6629242428048508E-2</v>
          </cell>
          <cell r="M159">
            <v>2.158544499179272E-2</v>
          </cell>
          <cell r="N159">
            <v>9.0989828870695431E-3</v>
          </cell>
          <cell r="O159">
            <v>-5.1764406900774371E-3</v>
          </cell>
          <cell r="P159">
            <v>-5.401887338605838E-3</v>
          </cell>
          <cell r="Q159">
            <v>-1.4056768909747188E-2</v>
          </cell>
          <cell r="R159">
            <v>-2.0511456395179418E-2</v>
          </cell>
          <cell r="S159">
            <v>-1.3773878919013426E-2</v>
          </cell>
          <cell r="T159">
            <v>-2.4132214656078705E-3</v>
          </cell>
          <cell r="U159">
            <v>-4.7810156255771296E-3</v>
          </cell>
          <cell r="V159">
            <v>1.4407452342693501E-2</v>
          </cell>
          <cell r="W159">
            <v>9.1628183097487055E-3</v>
          </cell>
          <cell r="X159">
            <v>-3.6189958514507331E-3</v>
          </cell>
          <cell r="Y159">
            <v>-2.3112265613385787E-2</v>
          </cell>
          <cell r="Z159">
            <v>-1.6656719617837056E-2</v>
          </cell>
          <cell r="AA159">
            <v>-9.56508194615905E-3</v>
          </cell>
          <cell r="AB159">
            <v>7.0796591522306971E-3</v>
          </cell>
          <cell r="AC159">
            <v>2.4442276285370709E-2</v>
          </cell>
          <cell r="AD159">
            <v>2.7149041568150456E-2</v>
          </cell>
          <cell r="AE159">
            <v>-9.570233414290405E-3</v>
          </cell>
          <cell r="AF159">
            <v>1.5746715881276131E-4</v>
          </cell>
          <cell r="AG159">
            <v>1.8239590029446148E-3</v>
          </cell>
          <cell r="AH159">
            <v>-6.5567705199374377E-3</v>
          </cell>
          <cell r="AI159">
            <v>-5.7786435517611437E-3</v>
          </cell>
          <cell r="AJ159">
            <v>-3.8039065158466594E-3</v>
          </cell>
          <cell r="AK159">
            <v>-1.243544891864929E-3</v>
          </cell>
          <cell r="AL159">
            <v>1.4664273035606469E-3</v>
          </cell>
          <cell r="AM159">
            <v>4.8801501012099915E-3</v>
          </cell>
          <cell r="AN159">
            <v>57.869205060359924</v>
          </cell>
          <cell r="AO159">
            <v>57.869205060359924</v>
          </cell>
          <cell r="AP159">
            <v>1.7461304277770501E-2</v>
          </cell>
        </row>
        <row r="160">
          <cell r="A160" t="str">
            <v>Syrian Arab Republic</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row>
        <row r="161">
          <cell r="A161" t="str">
            <v>Taiwan Province of China</v>
          </cell>
          <cell r="B161">
            <v>0.10504890368486923</v>
          </cell>
          <cell r="C161">
            <v>5.7225653098535653E-2</v>
          </cell>
          <cell r="D161">
            <v>-2.7216903957821195E-3</v>
          </cell>
          <cell r="E161">
            <v>-1.3456180540323222E-2</v>
          </cell>
          <cell r="F161">
            <v>-1.0579815876013933E-2</v>
          </cell>
          <cell r="G161">
            <v>-5.2391631757628961E-2</v>
          </cell>
          <cell r="H161">
            <v>-2.9810923208820249E-2</v>
          </cell>
          <cell r="I161">
            <v>-7.6854246669729358E-3</v>
          </cell>
          <cell r="J161">
            <v>-2.9974127836209435E-2</v>
          </cell>
          <cell r="K161">
            <v>-7.4211139396466088E-3</v>
          </cell>
          <cell r="L161">
            <v>-1.3436483801185025E-2</v>
          </cell>
          <cell r="M161">
            <v>-7.5311022698057424E-3</v>
          </cell>
          <cell r="N161">
            <v>-1.74049512032221E-3</v>
          </cell>
          <cell r="O161">
            <v>-4.8102932913870729E-4</v>
          </cell>
          <cell r="P161">
            <v>1.2187507747558233E-2</v>
          </cell>
          <cell r="Q161">
            <v>1.6954135811735174E-2</v>
          </cell>
          <cell r="R161">
            <v>1.7107108011183567E-2</v>
          </cell>
          <cell r="S161">
            <v>1.9937071844913879E-2</v>
          </cell>
          <cell r="T161">
            <v>6.1783495666237849E-3</v>
          </cell>
          <cell r="U161">
            <v>1.9088198547619412E-2</v>
          </cell>
          <cell r="V161">
            <v>3.2480849565631797E-2</v>
          </cell>
          <cell r="W161">
            <v>-2.6210305790711871E-2</v>
          </cell>
          <cell r="X161">
            <v>-1.6378136956375688E-2</v>
          </cell>
          <cell r="Y161">
            <v>-2.12858899002841E-2</v>
          </cell>
          <cell r="Z161">
            <v>-2.4789388867810839E-3</v>
          </cell>
          <cell r="AA161">
            <v>2.4951180391347316E-3</v>
          </cell>
          <cell r="AB161">
            <v>1.464541186195726E-2</v>
          </cell>
          <cell r="AC161">
            <v>3.2368920744464146E-2</v>
          </cell>
          <cell r="AD161">
            <v>-1.6703516288699444E-3</v>
          </cell>
          <cell r="AE161">
            <v>-5.9311985316494675E-2</v>
          </cell>
          <cell r="AF161">
            <v>-1.1963062814566816E-3</v>
          </cell>
          <cell r="AG161">
            <v>-3.9708936144422901E-3</v>
          </cell>
          <cell r="AH161">
            <v>-1.1237984555934315E-2</v>
          </cell>
          <cell r="AI161">
            <v>-7.639924577587472E-3</v>
          </cell>
          <cell r="AJ161">
            <v>-2.9609408494906883E-3</v>
          </cell>
          <cell r="AK161">
            <v>2.7232413776283357E-3</v>
          </cell>
          <cell r="AL161">
            <v>1.055547313510722E-2</v>
          </cell>
          <cell r="AM161">
            <v>2.0376163944979268E-2</v>
          </cell>
          <cell r="AN161">
            <v>37.196324705039849</v>
          </cell>
          <cell r="AO161">
            <v>37.196324705039849</v>
          </cell>
          <cell r="AP161">
            <v>3.0203882249982213E-2</v>
          </cell>
        </row>
        <row r="162">
          <cell r="A162" t="str">
            <v>Tajikistan</v>
          </cell>
          <cell r="B162">
            <v>0</v>
          </cell>
          <cell r="C162">
            <v>0</v>
          </cell>
          <cell r="D162">
            <v>0</v>
          </cell>
          <cell r="E162">
            <v>0</v>
          </cell>
          <cell r="F162">
            <v>0</v>
          </cell>
          <cell r="G162">
            <v>0</v>
          </cell>
          <cell r="H162">
            <v>0</v>
          </cell>
          <cell r="I162">
            <v>0</v>
          </cell>
          <cell r="J162">
            <v>0</v>
          </cell>
          <cell r="K162">
            <v>0</v>
          </cell>
          <cell r="L162">
            <v>0</v>
          </cell>
          <cell r="M162">
            <v>0</v>
          </cell>
          <cell r="N162">
            <v>0.27447554112962963</v>
          </cell>
          <cell r="O162">
            <v>0.17693503994135978</v>
          </cell>
          <cell r="P162">
            <v>-3.6380002526591251E-2</v>
          </cell>
          <cell r="Q162">
            <v>-0.12536754144833945</v>
          </cell>
          <cell r="R162">
            <v>-0.14811356250242461</v>
          </cell>
          <cell r="S162">
            <v>-0.13019970834775427</v>
          </cell>
          <cell r="T162">
            <v>-0.10093901052562754</v>
          </cell>
          <cell r="U162">
            <v>-8.9284008711392096E-2</v>
          </cell>
          <cell r="V162">
            <v>-5.6207613494452101E-2</v>
          </cell>
          <cell r="W162">
            <v>-2.8675054464648707E-2</v>
          </cell>
          <cell r="X162">
            <v>-5.3816321430008619E-3</v>
          </cell>
          <cell r="Y162">
            <v>1.5374243867451395E-2</v>
          </cell>
          <cell r="Z162">
            <v>3.5199050270861718E-2</v>
          </cell>
          <cell r="AA162">
            <v>2.8922815223351075E-2</v>
          </cell>
          <cell r="AB162">
            <v>1.9275446142498365E-2</v>
          </cell>
          <cell r="AC162">
            <v>1.5270374958895097E-2</v>
          </cell>
          <cell r="AD162">
            <v>2.3318424728410864E-2</v>
          </cell>
          <cell r="AE162">
            <v>-4.8095977305547995E-3</v>
          </cell>
          <cell r="AF162">
            <v>-6.6564962044886903E-3</v>
          </cell>
          <cell r="AG162">
            <v>-4.218250770407308E-3</v>
          </cell>
          <cell r="AH162">
            <v>-3.5586463745866368E-3</v>
          </cell>
          <cell r="AI162">
            <v>-4.2142328850232665E-3</v>
          </cell>
          <cell r="AJ162">
            <v>-5.7799279928798372E-3</v>
          </cell>
          <cell r="AK162">
            <v>1.2935198759374397E-3</v>
          </cell>
          <cell r="AL162">
            <v>7.23168369449832E-3</v>
          </cell>
          <cell r="AM162">
            <v>1.6578411522703913E-2</v>
          </cell>
          <cell r="AN162">
            <v>13.462626613533164</v>
          </cell>
          <cell r="AO162">
            <v>-13.462626613533164</v>
          </cell>
          <cell r="AP162">
            <v>9.9260984398833213E-2</v>
          </cell>
        </row>
        <row r="163">
          <cell r="A163" t="str">
            <v>Tanzania</v>
          </cell>
          <cell r="B163">
            <v>5.1825651671256932E-2</v>
          </cell>
          <cell r="C163">
            <v>3.4519767742168896E-2</v>
          </cell>
          <cell r="D163">
            <v>6.175562698344331E-3</v>
          </cell>
          <cell r="E163">
            <v>-3.1062426869639111E-2</v>
          </cell>
          <cell r="F163">
            <v>-5.5425433929773033E-2</v>
          </cell>
          <cell r="G163">
            <v>-4.8555046346157892E-2</v>
          </cell>
          <cell r="H163">
            <v>-2.7889126175261868E-2</v>
          </cell>
          <cell r="I163">
            <v>-1.8431859777185715E-3</v>
          </cell>
          <cell r="J163">
            <v>2.1702589628901633E-2</v>
          </cell>
          <cell r="K163">
            <v>2.5585987166400162E-2</v>
          </cell>
          <cell r="L163">
            <v>6.3221076369591567E-2</v>
          </cell>
          <cell r="M163">
            <v>5.2495021514281398E-2</v>
          </cell>
          <cell r="N163">
            <v>2.7613923262308028E-2</v>
          </cell>
          <cell r="O163">
            <v>9.5198302956437282E-3</v>
          </cell>
          <cell r="P163">
            <v>-5.787886212191241E-3</v>
          </cell>
          <cell r="Q163">
            <v>-3.6384975473082977E-3</v>
          </cell>
          <cell r="R163">
            <v>4.9721696100543458E-3</v>
          </cell>
          <cell r="S163">
            <v>2.1873742690316236E-4</v>
          </cell>
          <cell r="T163">
            <v>-6.808745983756275E-3</v>
          </cell>
          <cell r="U163">
            <v>-1.9845507080915165E-2</v>
          </cell>
          <cell r="V163">
            <v>-2.4065916764781401E-2</v>
          </cell>
          <cell r="W163">
            <v>-2.2700959259324565E-2</v>
          </cell>
          <cell r="X163">
            <v>-1.4399528369993123E-2</v>
          </cell>
          <cell r="Y163">
            <v>-1.1726890065984912E-2</v>
          </cell>
          <cell r="Z163">
            <v>-2.6781166296423104E-3</v>
          </cell>
          <cell r="AA163">
            <v>5.9980874469520704E-4</v>
          </cell>
          <cell r="AB163">
            <v>-5.3180672269100437E-5</v>
          </cell>
          <cell r="AC163">
            <v>-1.8869871194940417E-3</v>
          </cell>
          <cell r="AD163">
            <v>-3.3207959681452411E-4</v>
          </cell>
          <cell r="AE163">
            <v>-3.7905551702608906E-3</v>
          </cell>
          <cell r="AF163">
            <v>-7.8781249332763176E-3</v>
          </cell>
          <cell r="AG163">
            <v>-9.7327174523221538E-3</v>
          </cell>
          <cell r="AH163">
            <v>-1.2613688072925103E-2</v>
          </cell>
          <cell r="AI163">
            <v>-1.1625422394774133E-2</v>
          </cell>
          <cell r="AJ163">
            <v>-6.0859519885105738E-3</v>
          </cell>
          <cell r="AK163">
            <v>3.0120846489835045E-3</v>
          </cell>
          <cell r="AL163">
            <v>1.4550649441101219E-2</v>
          </cell>
          <cell r="AM163">
            <v>2.8534456451010291E-2</v>
          </cell>
          <cell r="AN163">
            <v>515.88849041540402</v>
          </cell>
          <cell r="AO163">
            <v>-515.88849041540402</v>
          </cell>
          <cell r="AP163">
            <v>2.6613172222656495E-2</v>
          </cell>
        </row>
        <row r="164">
          <cell r="A164" t="str">
            <v>Thailand</v>
          </cell>
          <cell r="B164">
            <v>0.14096952074745386</v>
          </cell>
          <cell r="C164">
            <v>8.6184117906408272E-2</v>
          </cell>
          <cell r="D164">
            <v>3.8025731846520361E-2</v>
          </cell>
          <cell r="E164">
            <v>-1.3343129237251046E-5</v>
          </cell>
          <cell r="F164">
            <v>-3.1949437872552104E-2</v>
          </cell>
          <cell r="G164">
            <v>-7.1576770551013663E-2</v>
          </cell>
          <cell r="H164">
            <v>-0.10180993802245852</v>
          </cell>
          <cell r="I164">
            <v>-9.8153465343319063E-2</v>
          </cell>
          <cell r="J164">
            <v>-6.2451167039491134E-2</v>
          </cell>
          <cell r="K164">
            <v>-3.2481202945727018E-2</v>
          </cell>
          <cell r="L164">
            <v>-2.7819549631600362E-3</v>
          </cell>
          <cell r="M164">
            <v>6.7980712059675041E-4</v>
          </cell>
          <cell r="N164">
            <v>1.00522063465647E-2</v>
          </cell>
          <cell r="O164">
            <v>2.8037362122246969E-2</v>
          </cell>
          <cell r="P164">
            <v>6.1047360012238969E-2</v>
          </cell>
          <cell r="Q164">
            <v>0.10563242750833157</v>
          </cell>
          <cell r="R164">
            <v>0.12454788434419269</v>
          </cell>
          <cell r="S164">
            <v>7.1141580631121984E-2</v>
          </cell>
          <cell r="T164">
            <v>-7.1208946474295945E-2</v>
          </cell>
          <cell r="U164">
            <v>-5.9387157186032692E-2</v>
          </cell>
          <cell r="V164">
            <v>-4.5558045310747287E-2</v>
          </cell>
          <cell r="W164">
            <v>-5.7117601034116054E-2</v>
          </cell>
          <cell r="X164">
            <v>-4.1860246383722405E-2</v>
          </cell>
          <cell r="Y164">
            <v>-1.1426395280851528E-2</v>
          </cell>
          <cell r="Z164">
            <v>1.1008584129417144E-2</v>
          </cell>
          <cell r="AA164">
            <v>1.67789527299517E-2</v>
          </cell>
          <cell r="AB164">
            <v>2.7858637868336998E-2</v>
          </cell>
          <cell r="AC164">
            <v>3.8388163182889096E-2</v>
          </cell>
          <cell r="AD164">
            <v>2.4402580988780963E-2</v>
          </cell>
          <cell r="AE164">
            <v>-3.789016850181795E-2</v>
          </cell>
          <cell r="AF164">
            <v>-3.4262377675136494E-3</v>
          </cell>
          <cell r="AG164">
            <v>-4.2352226115325776E-2</v>
          </cell>
          <cell r="AH164">
            <v>-3.0695211634268853E-2</v>
          </cell>
          <cell r="AI164">
            <v>-3.764128612633045E-4</v>
          </cell>
          <cell r="AJ164">
            <v>1.9030043755414478E-3</v>
          </cell>
          <cell r="AK164">
            <v>5.7640506745128758E-3</v>
          </cell>
          <cell r="AL164">
            <v>1.2607553256305444E-2</v>
          </cell>
          <cell r="AM164">
            <v>2.2790810954396203E-2</v>
          </cell>
          <cell r="AN164">
            <v>148.63821001644328</v>
          </cell>
          <cell r="AO164">
            <v>148.63821001644328</v>
          </cell>
          <cell r="AP164">
            <v>6.1827055447640715E-2</v>
          </cell>
        </row>
        <row r="165">
          <cell r="A165" t="str">
            <v>Timor-Leste</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5.5577882628606398E-2</v>
          </cell>
          <cell r="W165">
            <v>0.17417305701949587</v>
          </cell>
          <cell r="X165">
            <v>0.11074732820541867</v>
          </cell>
          <cell r="Y165">
            <v>3.1543033005883993E-2</v>
          </cell>
          <cell r="Z165">
            <v>-9.6691778475714628E-4</v>
          </cell>
          <cell r="AA165">
            <v>-1.3951081852731672E-2</v>
          </cell>
          <cell r="AB165">
            <v>-0.11868283559417937</v>
          </cell>
          <cell r="AC165">
            <v>-9.5831219913408594E-2</v>
          </cell>
          <cell r="AD165">
            <v>-5.3284780399619529E-2</v>
          </cell>
          <cell r="AE165">
            <v>-2.6349586306271596E-2</v>
          </cell>
          <cell r="AF165">
            <v>-2.9462039274355339E-2</v>
          </cell>
          <cell r="AG165">
            <v>-2.2461979363660921E-2</v>
          </cell>
          <cell r="AH165">
            <v>-2.018449023207906E-2</v>
          </cell>
          <cell r="AI165">
            <v>-1.4014573457321646E-2</v>
          </cell>
          <cell r="AJ165">
            <v>-4.8252008373956667E-3</v>
          </cell>
          <cell r="AK165">
            <v>8.9848072335160581E-3</v>
          </cell>
          <cell r="AL165">
            <v>2.7921721086498558E-2</v>
          </cell>
          <cell r="AM165">
            <v>5.2289283158442522E-2</v>
          </cell>
          <cell r="AN165">
            <v>89.691671661892855</v>
          </cell>
          <cell r="AO165">
            <v>89.691671661892855</v>
          </cell>
          <cell r="AP165">
            <v>8.2597511660433484E-2</v>
          </cell>
        </row>
        <row r="166">
          <cell r="A166" t="str">
            <v>Togo</v>
          </cell>
          <cell r="B166">
            <v>7.6167822049577158E-2</v>
          </cell>
          <cell r="C166">
            <v>2.9431916817630872E-2</v>
          </cell>
          <cell r="D166">
            <v>-1.8857968558480712E-2</v>
          </cell>
          <cell r="E166">
            <v>-8.0481121048364634E-2</v>
          </cell>
          <cell r="F166">
            <v>-4.0280432544838859E-2</v>
          </cell>
          <cell r="G166">
            <v>-2.1102301697251854E-2</v>
          </cell>
          <cell r="H166">
            <v>-7.8063855758433217E-3</v>
          </cell>
          <cell r="I166">
            <v>-5.1435305851367227E-2</v>
          </cell>
          <cell r="J166">
            <v>2.3564695907007913E-2</v>
          </cell>
          <cell r="K166">
            <v>4.4710915664622E-2</v>
          </cell>
          <cell r="L166">
            <v>8.6258400878262559E-2</v>
          </cell>
          <cell r="M166">
            <v>7.0866332684148881E-2</v>
          </cell>
          <cell r="N166">
            <v>2.0040925280864919E-2</v>
          </cell>
          <cell r="O166">
            <v>-0.15939304119913777</v>
          </cell>
          <cell r="P166">
            <v>-5.7854229532070041E-2</v>
          </cell>
          <cell r="Q166">
            <v>-1.1314531174804044E-2</v>
          </cell>
          <cell r="R166">
            <v>4.6185350973719203E-2</v>
          </cell>
          <cell r="S166">
            <v>6.8380018682499891E-2</v>
          </cell>
          <cell r="T166">
            <v>2.8284525361564606E-2</v>
          </cell>
          <cell r="U166">
            <v>4.0516039834338331E-2</v>
          </cell>
          <cell r="V166">
            <v>1.6719543188806946E-2</v>
          </cell>
          <cell r="W166">
            <v>-1.350955306014812E-2</v>
          </cell>
          <cell r="X166">
            <v>-3.7285841957875022E-2</v>
          </cell>
          <cell r="Y166">
            <v>-6.9114299223131245E-3</v>
          </cell>
          <cell r="Z166">
            <v>-5.784227819833271E-3</v>
          </cell>
          <cell r="AA166">
            <v>-1.6569912639804764E-2</v>
          </cell>
          <cell r="AB166">
            <v>-2.5880170234710768E-3</v>
          </cell>
          <cell r="AC166">
            <v>-8.4331103394600249E-3</v>
          </cell>
          <cell r="AD166">
            <v>-1.6157255559887132E-2</v>
          </cell>
          <cell r="AE166">
            <v>-1.649942257875011E-2</v>
          </cell>
          <cell r="AF166">
            <v>-1.3127759336532896E-2</v>
          </cell>
          <cell r="AG166">
            <v>-1.0580093514911628E-2</v>
          </cell>
          <cell r="AH166">
            <v>-6.7160635525773411E-3</v>
          </cell>
          <cell r="AI166">
            <v>-1.4750823480680917E-3</v>
          </cell>
          <cell r="AJ166">
            <v>5.5986139953657843E-3</v>
          </cell>
          <cell r="AK166">
            <v>9.3199827524157956E-3</v>
          </cell>
          <cell r="AL166">
            <v>1.3305602997437943E-2</v>
          </cell>
          <cell r="AM166">
            <v>1.7112194330949841E-2</v>
          </cell>
          <cell r="AN166">
            <v>35.066516409286301</v>
          </cell>
          <cell r="AO166">
            <v>-35.066516409286301</v>
          </cell>
          <cell r="AP166">
            <v>4.9142932342833602E-2</v>
          </cell>
        </row>
        <row r="167">
          <cell r="A167" t="str">
            <v>Tonga</v>
          </cell>
          <cell r="B167">
            <v>-8.9391741934563521E-2</v>
          </cell>
          <cell r="C167">
            <v>-9.7831481091672293E-2</v>
          </cell>
          <cell r="D167">
            <v>-9.829477968847869E-2</v>
          </cell>
          <cell r="E167">
            <v>-0.14309836218377081</v>
          </cell>
          <cell r="F167">
            <v>0.1254194761814803</v>
          </cell>
          <cell r="G167">
            <v>9.8732799032462626E-2</v>
          </cell>
          <cell r="H167">
            <v>0.12309776265008016</v>
          </cell>
          <cell r="I167">
            <v>8.4996327537989497E-2</v>
          </cell>
          <cell r="J167">
            <v>4.5284912039160897E-3</v>
          </cell>
          <cell r="K167">
            <v>-1.7594150336444698E-2</v>
          </cell>
          <cell r="L167">
            <v>1.678440853539936E-3</v>
          </cell>
          <cell r="M167">
            <v>3.9113323016116759E-2</v>
          </cell>
          <cell r="N167">
            <v>-1.6836166602990785E-2</v>
          </cell>
          <cell r="O167">
            <v>-3.276269039119873E-2</v>
          </cell>
          <cell r="P167">
            <v>-2.7055470296779679E-2</v>
          </cell>
          <cell r="Q167">
            <v>3.2986838862352759E-3</v>
          </cell>
          <cell r="R167">
            <v>-9.5333839024423998E-3</v>
          </cell>
          <cell r="S167">
            <v>-5.24528538959717E-2</v>
          </cell>
          <cell r="T167">
            <v>-3.3473713663206291E-2</v>
          </cell>
          <cell r="U167">
            <v>-2.6013921785090665E-2</v>
          </cell>
          <cell r="V167">
            <v>-1.3477163566552902E-2</v>
          </cell>
          <cell r="W167">
            <v>8.8063596589391582E-3</v>
          </cell>
          <cell r="X167">
            <v>3.5739086268096215E-2</v>
          </cell>
          <cell r="Y167">
            <v>3.6460960773472953E-2</v>
          </cell>
          <cell r="Z167">
            <v>5.0258664548609923E-2</v>
          </cell>
          <cell r="AA167">
            <v>5.1231421407203895E-2</v>
          </cell>
          <cell r="AB167">
            <v>-1.1469660149094579E-3</v>
          </cell>
          <cell r="AC167">
            <v>-2.9689712879958623E-2</v>
          </cell>
          <cell r="AD167">
            <v>-2.9069627815175365E-2</v>
          </cell>
          <cell r="AE167">
            <v>-2.683936830876231E-2</v>
          </cell>
          <cell r="AF167">
            <v>-1.8168362524543111E-2</v>
          </cell>
          <cell r="AG167">
            <v>-1.2466667958803225E-2</v>
          </cell>
          <cell r="AH167">
            <v>-8.3426128360668782E-3</v>
          </cell>
          <cell r="AI167">
            <v>-5.5930667612745762E-3</v>
          </cell>
          <cell r="AJ167">
            <v>-1.5634197442564998E-4</v>
          </cell>
          <cell r="AK167">
            <v>5.6782865348864011E-3</v>
          </cell>
          <cell r="AL167">
            <v>9.7392286192731579E-3</v>
          </cell>
          <cell r="AM167">
            <v>1.4755680521757525E-2</v>
          </cell>
          <cell r="AN167">
            <v>17.406339297276336</v>
          </cell>
          <cell r="AO167">
            <v>-17.406339297276336</v>
          </cell>
          <cell r="AP167">
            <v>6.083232069028275E-2</v>
          </cell>
        </row>
        <row r="168">
          <cell r="A168" t="str">
            <v>Trinidad and Tobago</v>
          </cell>
          <cell r="B168">
            <v>-4.4516104742127957E-2</v>
          </cell>
          <cell r="C168">
            <v>3.1951094717516566E-2</v>
          </cell>
          <cell r="D168">
            <v>0.10782110980755044</v>
          </cell>
          <cell r="E168">
            <v>2.9335159197492168E-2</v>
          </cell>
          <cell r="F168">
            <v>6.0295144092884171E-3</v>
          </cell>
          <cell r="G168">
            <v>-8.3027009115407637E-5</v>
          </cell>
          <cell r="H168">
            <v>6.5015192308689584E-4</v>
          </cell>
          <cell r="I168">
            <v>-1.5462021814183264E-2</v>
          </cell>
          <cell r="J168">
            <v>-3.0208716774864017E-2</v>
          </cell>
          <cell r="K168">
            <v>-2.1327577659848336E-2</v>
          </cell>
          <cell r="L168">
            <v>1.8556583056481475E-3</v>
          </cell>
          <cell r="M168">
            <v>2.7002342048941013E-2</v>
          </cell>
          <cell r="N168">
            <v>-2.6200781319628925E-3</v>
          </cell>
          <cell r="O168">
            <v>-4.0793727599533446E-2</v>
          </cell>
          <cell r="P168">
            <v>-4.2061464251667131E-2</v>
          </cell>
          <cell r="Q168">
            <v>-5.0572980792585889E-2</v>
          </cell>
          <cell r="R168">
            <v>-4.0719271872022324E-2</v>
          </cell>
          <cell r="S168">
            <v>-3.2710685027122696E-2</v>
          </cell>
          <cell r="T168">
            <v>-2.638782848737084E-2</v>
          </cell>
          <cell r="U168">
            <v>-2.4310369032557108E-2</v>
          </cell>
          <cell r="V168">
            <v>-2.7872594282991128E-2</v>
          </cell>
          <cell r="W168">
            <v>-6.1669943380001056E-2</v>
          </cell>
          <cell r="X168">
            <v>-5.9720461123185478E-2</v>
          </cell>
          <cell r="Y168">
            <v>2.6318482418458901E-3</v>
          </cell>
          <cell r="Z168">
            <v>1.3905008685337622E-2</v>
          </cell>
          <cell r="AA168">
            <v>1.5498144405064432E-2</v>
          </cell>
          <cell r="AB168">
            <v>9.2271586326470159E-2</v>
          </cell>
          <cell r="AC168">
            <v>9.5974985165113061E-2</v>
          </cell>
          <cell r="AD168">
            <v>8.6992204156731895E-2</v>
          </cell>
          <cell r="AE168">
            <v>2.1873654755888504E-2</v>
          </cell>
          <cell r="AF168">
            <v>-1.8655921475954698E-3</v>
          </cell>
          <cell r="AG168">
            <v>-3.4205332713922433E-2</v>
          </cell>
          <cell r="AH168">
            <v>-3.4664146415778863E-2</v>
          </cell>
          <cell r="AI168">
            <v>-2.8039247780284649E-2</v>
          </cell>
          <cell r="AJ168">
            <v>-2.0004457582131364E-2</v>
          </cell>
          <cell r="AK168">
            <v>-1.1686457891198973E-2</v>
          </cell>
          <cell r="AL168">
            <v>-2.9777224989242035E-3</v>
          </cell>
          <cell r="AM168">
            <v>7.3482240512109508E-3</v>
          </cell>
          <cell r="AN168">
            <v>62.064961423377696</v>
          </cell>
          <cell r="AO168">
            <v>-62.064961423377696</v>
          </cell>
          <cell r="AP168">
            <v>4.5220753350733195E-2</v>
          </cell>
        </row>
        <row r="169">
          <cell r="A169" t="str">
            <v>Tunisia</v>
          </cell>
          <cell r="B169">
            <v>1.2136103448162698E-2</v>
          </cell>
          <cell r="C169">
            <v>2.7958252713213113E-2</v>
          </cell>
          <cell r="D169">
            <v>-1.4061287969739818E-2</v>
          </cell>
          <cell r="E169">
            <v>-4.5653689862813927E-3</v>
          </cell>
          <cell r="F169">
            <v>1.5756023953135571E-2</v>
          </cell>
          <cell r="G169">
            <v>3.6258267182076052E-2</v>
          </cell>
          <cell r="H169">
            <v>-1.3989683496406681E-2</v>
          </cell>
          <cell r="I169">
            <v>1.5291026058362911E-2</v>
          </cell>
          <cell r="J169">
            <v>-2.0426712204726149E-2</v>
          </cell>
          <cell r="K169">
            <v>-3.2592093504554533E-2</v>
          </cell>
          <cell r="L169">
            <v>-4.316858570075595E-3</v>
          </cell>
          <cell r="M169">
            <v>-6.9876961494221073E-3</v>
          </cell>
          <cell r="N169">
            <v>2.6270155510923883E-2</v>
          </cell>
          <cell r="O169">
            <v>4.3706646621854729E-3</v>
          </cell>
          <cell r="P169">
            <v>-8.5557717373175197E-3</v>
          </cell>
          <cell r="Q169">
            <v>-3.0247624428654564E-2</v>
          </cell>
          <cell r="R169">
            <v>-7.9555330611031233E-3</v>
          </cell>
          <cell r="S169">
            <v>-2.0170612532194082E-3</v>
          </cell>
          <cell r="T169">
            <v>-8.2033556640636685E-4</v>
          </cell>
          <cell r="U169">
            <v>1.0491692579990575E-2</v>
          </cell>
          <cell r="V169">
            <v>5.7183069716205568E-3</v>
          </cell>
          <cell r="W169">
            <v>6.7241596995480683E-3</v>
          </cell>
          <cell r="X169">
            <v>-2.1982907967944183E-2</v>
          </cell>
          <cell r="Y169">
            <v>-1.4085488502628059E-2</v>
          </cell>
          <cell r="Z169">
            <v>-7.5815548992399443E-4</v>
          </cell>
          <cell r="AA169">
            <v>-4.9730615149479471E-3</v>
          </cell>
          <cell r="AB169">
            <v>7.903451713745898E-3</v>
          </cell>
          <cell r="AC169">
            <v>2.8350179654696599E-2</v>
          </cell>
          <cell r="AD169">
            <v>3.3756354337305935E-2</v>
          </cell>
          <cell r="AE169">
            <v>2.6706923542195518E-2</v>
          </cell>
          <cell r="AF169">
            <v>2.0200017473342571E-2</v>
          </cell>
          <cell r="AG169">
            <v>-2.3931887445756042E-2</v>
          </cell>
          <cell r="AH169">
            <v>-3.8245940818863462E-2</v>
          </cell>
          <cell r="AI169">
            <v>-4.0968016559311697E-2</v>
          </cell>
          <cell r="AJ169">
            <v>-3.1834681910350944E-2</v>
          </cell>
          <cell r="AK169">
            <v>-1.0078304546632647E-2</v>
          </cell>
          <cell r="AL169">
            <v>1.6931618555589799E-2</v>
          </cell>
          <cell r="AM169">
            <v>4.5759915385010466E-2</v>
          </cell>
          <cell r="AN169">
            <v>9.1488342832987914</v>
          </cell>
          <cell r="AO169">
            <v>9.1488342832987914</v>
          </cell>
          <cell r="AP169">
            <v>1.8761986673665004E-2</v>
          </cell>
        </row>
        <row r="170">
          <cell r="A170" t="str">
            <v>Turkey</v>
          </cell>
          <cell r="B170">
            <v>3.2569487305926847E-2</v>
          </cell>
          <cell r="C170">
            <v>1.2008713717752613E-2</v>
          </cell>
          <cell r="D170">
            <v>-1.3670683270485305E-2</v>
          </cell>
          <cell r="E170">
            <v>-2.3753853823749661E-2</v>
          </cell>
          <cell r="F170">
            <v>-1.2505129281786891E-2</v>
          </cell>
          <cell r="G170">
            <v>-2.3131317747055732E-2</v>
          </cell>
          <cell r="H170">
            <v>-6.8698791908419037E-3</v>
          </cell>
          <cell r="I170">
            <v>4.0977137414249687E-2</v>
          </cell>
          <cell r="J170">
            <v>1.5029932125122934E-2</v>
          </cell>
          <cell r="K170">
            <v>-2.6382340250668129E-2</v>
          </cell>
          <cell r="L170">
            <v>1.9459796504604245E-2</v>
          </cell>
          <cell r="M170">
            <v>-1.228201028272357E-2</v>
          </cell>
          <cell r="N170">
            <v>6.3468020827247536E-3</v>
          </cell>
          <cell r="O170">
            <v>4.6624601006284676E-2</v>
          </cell>
          <cell r="P170">
            <v>-4.6339920887929618E-2</v>
          </cell>
          <cell r="Q170">
            <v>-1.419238312572554E-2</v>
          </cell>
          <cell r="R170">
            <v>1.7893227039119872E-2</v>
          </cell>
          <cell r="S170">
            <v>5.6843893907694017E-2</v>
          </cell>
          <cell r="T170">
            <v>5.2642380298663909E-2</v>
          </cell>
          <cell r="U170">
            <v>-1.7244274521696544E-2</v>
          </cell>
          <cell r="V170">
            <v>1.2691904146146958E-2</v>
          </cell>
          <cell r="W170">
            <v>-7.9973352087083269E-2</v>
          </cell>
          <cell r="X170">
            <v>-6.1357600185511008E-2</v>
          </cell>
          <cell r="Y170">
            <v>-5.2683504469218774E-2</v>
          </cell>
          <cell r="Z170">
            <v>-8.2680361138905683E-3</v>
          </cell>
          <cell r="AA170">
            <v>2.8637695159436649E-2</v>
          </cell>
          <cell r="AB170">
            <v>5.2691846366642106E-2</v>
          </cell>
          <cell r="AC170">
            <v>5.6163691525686274E-2</v>
          </cell>
          <cell r="AD170">
            <v>2.028758395929886E-2</v>
          </cell>
          <cell r="AE170">
            <v>-6.7412272883257768E-2</v>
          </cell>
          <cell r="AF170">
            <v>-2.3593017452533047E-2</v>
          </cell>
          <cell r="AG170">
            <v>1.7356611359395681E-2</v>
          </cell>
          <cell r="AH170">
            <v>2.6049765530028392E-4</v>
          </cell>
          <cell r="AI170">
            <v>-7.5586137674095704E-3</v>
          </cell>
          <cell r="AJ170">
            <v>-6.546317817220015E-3</v>
          </cell>
          <cell r="AK170">
            <v>-1.6465408765146206E-3</v>
          </cell>
          <cell r="AL170">
            <v>6.1065215093373017E-3</v>
          </cell>
          <cell r="AM170">
            <v>1.5743290843751478E-2</v>
          </cell>
          <cell r="AN170">
            <v>828.41359718318972</v>
          </cell>
          <cell r="AO170">
            <v>-828.41359718318972</v>
          </cell>
          <cell r="AP170">
            <v>3.7130316918556512E-2</v>
          </cell>
        </row>
        <row r="171">
          <cell r="A171" t="str">
            <v>Turkmenistan</v>
          </cell>
          <cell r="B171">
            <v>0</v>
          </cell>
          <cell r="C171">
            <v>0</v>
          </cell>
          <cell r="D171">
            <v>0</v>
          </cell>
          <cell r="E171">
            <v>0</v>
          </cell>
          <cell r="F171">
            <v>0</v>
          </cell>
          <cell r="G171">
            <v>0</v>
          </cell>
          <cell r="H171">
            <v>0</v>
          </cell>
          <cell r="I171">
            <v>0</v>
          </cell>
          <cell r="J171">
            <v>0</v>
          </cell>
          <cell r="K171">
            <v>0</v>
          </cell>
          <cell r="L171">
            <v>0</v>
          </cell>
          <cell r="M171">
            <v>0</v>
          </cell>
          <cell r="N171">
            <v>0.3731739742737743</v>
          </cell>
          <cell r="O171">
            <v>0.26081697615220673</v>
          </cell>
          <cell r="P171">
            <v>6.006121599188053E-2</v>
          </cell>
          <cell r="Q171">
            <v>-9.9142877629135959E-3</v>
          </cell>
          <cell r="R171">
            <v>-8.6617485630230737E-2</v>
          </cell>
          <cell r="S171">
            <v>-0.21773597629316349</v>
          </cell>
          <cell r="T171">
            <v>-0.21538100509045841</v>
          </cell>
          <cell r="U171">
            <v>-0.1623811952166003</v>
          </cell>
          <cell r="V171">
            <v>-0.10794245105730374</v>
          </cell>
          <cell r="W171">
            <v>-4.8183656658883203E-2</v>
          </cell>
          <cell r="X171">
            <v>-3.0068222449542163E-2</v>
          </cell>
          <cell r="Y171">
            <v>-1.7773512256843418E-3</v>
          </cell>
          <cell r="Z171">
            <v>8.4455445682950527E-3</v>
          </cell>
          <cell r="AA171">
            <v>8.6007227052886433E-3</v>
          </cell>
          <cell r="AB171">
            <v>-4.1411996087749861E-3</v>
          </cell>
          <cell r="AC171">
            <v>-9.8173117584608241E-3</v>
          </cell>
          <cell r="AD171">
            <v>2.3849135056380432E-2</v>
          </cell>
          <cell r="AE171">
            <v>-1.4821284864618395E-2</v>
          </cell>
          <cell r="AF171">
            <v>-1.7979102993592941E-2</v>
          </cell>
          <cell r="AG171">
            <v>3.423313230278429E-2</v>
          </cell>
          <cell r="AH171">
            <v>2.1874402237789692E-2</v>
          </cell>
          <cell r="AI171">
            <v>1.3186911900954071E-2</v>
          </cell>
          <cell r="AJ171">
            <v>4.199008523707865E-3</v>
          </cell>
          <cell r="AK171">
            <v>8.3041268856644203E-4</v>
          </cell>
          <cell r="AL171">
            <v>-7.472435531854538E-4</v>
          </cell>
          <cell r="AM171">
            <v>1.3127975846872672E-3</v>
          </cell>
          <cell r="AN171">
            <v>21.740484135798262</v>
          </cell>
          <cell r="AO171">
            <v>-21.740484135798262</v>
          </cell>
          <cell r="AP171">
            <v>0.13665929347480302</v>
          </cell>
        </row>
        <row r="172">
          <cell r="A172" t="str">
            <v>Tuvalu</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-2.0119539730461069E-2</v>
          </cell>
          <cell r="W172">
            <v>1.6015833945943838E-3</v>
          </cell>
          <cell r="X172">
            <v>5.7061061845353707E-2</v>
          </cell>
          <cell r="Y172">
            <v>1.0491462617022395E-2</v>
          </cell>
          <cell r="Z172">
            <v>-1.6927483556347252E-3</v>
          </cell>
          <cell r="AA172">
            <v>-4.6936429759043816E-2</v>
          </cell>
          <cell r="AB172">
            <v>-5.9496415608003818E-2</v>
          </cell>
          <cell r="AC172">
            <v>-8.625094898910007E-3</v>
          </cell>
          <cell r="AD172">
            <v>4.0513962592169619E-2</v>
          </cell>
          <cell r="AE172">
            <v>2.6456125742108413E-2</v>
          </cell>
          <cell r="AF172">
            <v>1.3378236946344525E-2</v>
          </cell>
          <cell r="AG172">
            <v>1.2175500201056656E-3</v>
          </cell>
          <cell r="AH172">
            <v>-1.0211654141310795E-2</v>
          </cell>
          <cell r="AI172">
            <v>8.5739523362811758E-3</v>
          </cell>
          <cell r="AJ172">
            <v>-2.1370534282318878E-3</v>
          </cell>
          <cell r="AK172">
            <v>-1.2498991330286134E-2</v>
          </cell>
          <cell r="AL172">
            <v>6.1185937933774647E-3</v>
          </cell>
          <cell r="AM172">
            <v>-4.0558598836837254E-3</v>
          </cell>
          <cell r="AN172">
            <v>45.665287249359459</v>
          </cell>
          <cell r="AO172">
            <v>45.665287249359459</v>
          </cell>
          <cell r="AP172">
            <v>3.3165273249061024E-2</v>
          </cell>
        </row>
        <row r="173">
          <cell r="A173" t="str">
            <v>Uganda</v>
          </cell>
          <cell r="B173">
            <v>-5.2504174238698334E-4</v>
          </cell>
          <cell r="C173">
            <v>1.0115720705356024E-2</v>
          </cell>
          <cell r="D173">
            <v>6.4355460487884486E-2</v>
          </cell>
          <cell r="E173">
            <v>8.7902132222273152E-2</v>
          </cell>
          <cell r="F173">
            <v>2.8103921135162902E-2</v>
          </cell>
          <cell r="G173">
            <v>-2.9976237325359496E-2</v>
          </cell>
          <cell r="H173">
            <v>-5.0584797623403358E-2</v>
          </cell>
          <cell r="I173">
            <v>-4.6736578482412257E-2</v>
          </cell>
          <cell r="J173">
            <v>-8.0072350825377541E-3</v>
          </cell>
          <cell r="K173">
            <v>9.7175600165776057E-3</v>
          </cell>
          <cell r="L173">
            <v>2.4391412267569194E-2</v>
          </cell>
          <cell r="M173">
            <v>-1.061781278024587E-2</v>
          </cell>
          <cell r="N173">
            <v>-3.8654715071814519E-2</v>
          </cell>
          <cell r="O173">
            <v>-1.9658696926392692E-2</v>
          </cell>
          <cell r="P173">
            <v>-1.9784111835023342E-2</v>
          </cell>
          <cell r="Q173">
            <v>2.2849920148247861E-2</v>
          </cell>
          <cell r="R173">
            <v>4.5138205353139935E-2</v>
          </cell>
          <cell r="S173">
            <v>3.1726251389858441E-2</v>
          </cell>
          <cell r="T173">
            <v>1.8111310533805043E-3</v>
          </cell>
          <cell r="U173">
            <v>1.2689100892080326E-2</v>
          </cell>
          <cell r="V173">
            <v>-3.0584886030475818E-3</v>
          </cell>
          <cell r="W173">
            <v>-2.2053821447552878E-2</v>
          </cell>
          <cell r="X173">
            <v>-9.5257948792767735E-3</v>
          </cell>
          <cell r="Y173">
            <v>-1.8676738389270763E-2</v>
          </cell>
          <cell r="Z173">
            <v>-2.5398890956225217E-2</v>
          </cell>
          <cell r="AA173">
            <v>-3.6666729888260356E-2</v>
          </cell>
          <cell r="AB173">
            <v>-7.6704097450664716E-3</v>
          </cell>
          <cell r="AC173">
            <v>9.4345173045373427E-4</v>
          </cell>
          <cell r="AD173">
            <v>1.4917736350476727E-2</v>
          </cell>
          <cell r="AE173">
            <v>1.6970899693599949E-2</v>
          </cell>
          <cell r="AF173">
            <v>8.1265595897692649E-3</v>
          </cell>
          <cell r="AG173">
            <v>9.5220212902402696E-3</v>
          </cell>
          <cell r="AH173">
            <v>-1.0859644133790335E-2</v>
          </cell>
          <cell r="AI173">
            <v>-1.7701642454648826E-2</v>
          </cell>
          <cell r="AJ173">
            <v>-1.6486757256330829E-2</v>
          </cell>
          <cell r="AK173">
            <v>-4.2412523292674753E-3</v>
          </cell>
          <cell r="AL173">
            <v>1.0386463052148893E-2</v>
          </cell>
          <cell r="AM173">
            <v>2.7735983433909348E-2</v>
          </cell>
          <cell r="AN173">
            <v>23.426077512922355</v>
          </cell>
          <cell r="AO173">
            <v>23.426077512922355</v>
          </cell>
          <cell r="AP173">
            <v>3.0516407067078789E-2</v>
          </cell>
        </row>
        <row r="174">
          <cell r="A174" t="str">
            <v>Ukraine</v>
          </cell>
          <cell r="B174">
            <v>0</v>
          </cell>
          <cell r="C174">
            <v>0</v>
          </cell>
          <cell r="D174">
            <v>0</v>
          </cell>
          <cell r="E174">
            <v>0</v>
          </cell>
          <cell r="F174">
            <v>0</v>
          </cell>
          <cell r="G174">
            <v>0</v>
          </cell>
          <cell r="H174">
            <v>0</v>
          </cell>
          <cell r="I174">
            <v>0</v>
          </cell>
          <cell r="J174">
            <v>0</v>
          </cell>
          <cell r="K174">
            <v>0</v>
          </cell>
          <cell r="L174">
            <v>0</v>
          </cell>
          <cell r="M174">
            <v>0</v>
          </cell>
          <cell r="N174">
            <v>0.25847067740076274</v>
          </cell>
          <cell r="O174">
            <v>0.1521306530411376</v>
          </cell>
          <cell r="P174">
            <v>-5.122895787867552E-2</v>
          </cell>
          <cell r="Q174">
            <v>-0.1122306299615326</v>
          </cell>
          <cell r="R174">
            <v>-0.15688158201995742</v>
          </cell>
          <cell r="S174">
            <v>-0.14858251523070565</v>
          </cell>
          <cell r="T174">
            <v>-0.14641151094943686</v>
          </cell>
          <cell r="U174">
            <v>-0.14603847453805199</v>
          </cell>
          <cell r="V174">
            <v>-0.11041060347089755</v>
          </cell>
          <cell r="W174">
            <v>-3.2760974170243658E-2</v>
          </cell>
          <cell r="X174">
            <v>-2.43645921377224E-2</v>
          </cell>
          <cell r="Y174">
            <v>1.9258049953531926E-2</v>
          </cell>
          <cell r="Z174">
            <v>8.7516608682764244E-2</v>
          </cell>
          <cell r="AA174">
            <v>6.5201400827030243E-2</v>
          </cell>
          <cell r="AB174">
            <v>9.4560987374345998E-2</v>
          </cell>
          <cell r="AC174">
            <v>0.13697186577191089</v>
          </cell>
          <cell r="AD174">
            <v>0.12575881139822628</v>
          </cell>
          <cell r="AE174">
            <v>-6.7730231690140516E-2</v>
          </cell>
          <cell r="AF174">
            <v>-5.4754142002891519E-2</v>
          </cell>
          <cell r="AG174">
            <v>-3.0682913086631017E-2</v>
          </cell>
          <cell r="AH174">
            <v>-2.6641784262522165E-2</v>
          </cell>
          <cell r="AI174">
            <v>-1.8072810055318824E-2</v>
          </cell>
          <cell r="AJ174">
            <v>-1.0001888602501096E-2</v>
          </cell>
          <cell r="AK174">
            <v>-1.7105857297272542E-3</v>
          </cell>
          <cell r="AL174">
            <v>7.2217876811879571E-3</v>
          </cell>
          <cell r="AM174">
            <v>1.6756809318027987E-2</v>
          </cell>
          <cell r="AN174">
            <v>16.82094245037699</v>
          </cell>
          <cell r="AO174">
            <v>-16.82094245037699</v>
          </cell>
          <cell r="AP174">
            <v>0.11960369033250143</v>
          </cell>
        </row>
        <row r="175">
          <cell r="A175" t="str">
            <v>United Arab Emirates</v>
          </cell>
          <cell r="B175">
            <v>1.3762325493127007E-2</v>
          </cell>
          <cell r="C175">
            <v>0.11202369006571283</v>
          </cell>
          <cell r="D175">
            <v>4.8135238470480686E-2</v>
          </cell>
          <cell r="E175">
            <v>7.3396189129086402E-3</v>
          </cell>
          <cell r="F175">
            <v>6.398189923439393E-2</v>
          </cell>
          <cell r="G175">
            <v>4.3496858423941749E-2</v>
          </cell>
          <cell r="H175">
            <v>-0.15890967968957403</v>
          </cell>
          <cell r="I175">
            <v>-0.12502583025653308</v>
          </cell>
          <cell r="J175">
            <v>-0.16795049787488645</v>
          </cell>
          <cell r="K175">
            <v>-6.976243741824574E-2</v>
          </cell>
          <cell r="L175">
            <v>0.10121513583301059</v>
          </cell>
          <cell r="M175">
            <v>7.2031303911329864E-2</v>
          </cell>
          <cell r="N175">
            <v>4.9802732322023355E-2</v>
          </cell>
          <cell r="O175">
            <v>-5.5794446112309637E-3</v>
          </cell>
          <cell r="P175">
            <v>9.462007129929997E-3</v>
          </cell>
          <cell r="Q175">
            <v>1.5495702310988575E-2</v>
          </cell>
          <cell r="R175">
            <v>8.219308031383054E-3</v>
          </cell>
          <cell r="S175">
            <v>3.0146785292638888E-2</v>
          </cell>
          <cell r="T175">
            <v>-2.3951231234927851E-2</v>
          </cell>
          <cell r="U175">
            <v>-4.9419006015135568E-2</v>
          </cell>
          <cell r="V175">
            <v>9.9505174448217518E-4</v>
          </cell>
          <cell r="W175">
            <v>-4.4963799326453863E-2</v>
          </cell>
          <cell r="X175">
            <v>-0.11220094155591304</v>
          </cell>
          <cell r="Y175">
            <v>-3.1777477282839688E-2</v>
          </cell>
          <cell r="Z175">
            <v>1.3303768318685045E-3</v>
          </cell>
          <cell r="AA175">
            <v>2.4742947695038486E-2</v>
          </cell>
          <cell r="AB175">
            <v>5.6071053815585227E-2</v>
          </cell>
          <cell r="AC175">
            <v>7.1182462852893993E-2</v>
          </cell>
          <cell r="AD175">
            <v>7.9864710708948197E-2</v>
          </cell>
          <cell r="AE175">
            <v>4.5922553843733595E-3</v>
          </cell>
          <cell r="AF175">
            <v>-2.1744022139826957E-2</v>
          </cell>
          <cell r="AG175">
            <v>-6.9573079186282553E-3</v>
          </cell>
          <cell r="AH175">
            <v>-1.532820163260617E-2</v>
          </cell>
          <cell r="AI175">
            <v>-1.7207430203786022E-2</v>
          </cell>
          <cell r="AJ175">
            <v>-1.3760988138387775E-2</v>
          </cell>
          <cell r="AK175">
            <v>-8.2468231290865422E-3</v>
          </cell>
          <cell r="AL175">
            <v>-4.1295741633945882E-4</v>
          </cell>
          <cell r="AM175">
            <v>8.5148332821380866E-3</v>
          </cell>
          <cell r="AN175">
            <v>509.44112829167443</v>
          </cell>
          <cell r="AO175">
            <v>-509.44112829167443</v>
          </cell>
          <cell r="AP175">
            <v>6.925551026203558E-2</v>
          </cell>
        </row>
        <row r="176">
          <cell r="A176" t="str">
            <v>United Kingdom</v>
          </cell>
          <cell r="B176">
            <v>3.3065180302102995E-2</v>
          </cell>
          <cell r="C176">
            <v>-1.1024520821215694E-2</v>
          </cell>
          <cell r="D176">
            <v>-1.9899547324075468E-2</v>
          </cell>
          <cell r="E176">
            <v>-1.3768318724242765E-2</v>
          </cell>
          <cell r="F176">
            <v>-1.6389048161866177E-2</v>
          </cell>
          <cell r="G176">
            <v>-9.6647718700816239E-3</v>
          </cell>
          <cell r="H176">
            <v>1.8031450622614782E-3</v>
          </cell>
          <cell r="I176">
            <v>1.9831032163363699E-2</v>
          </cell>
          <cell r="J176">
            <v>4.4225135855687651E-2</v>
          </cell>
          <cell r="K176">
            <v>4.2641155215581053E-2</v>
          </cell>
          <cell r="L176">
            <v>2.6803291325246587E-2</v>
          </cell>
          <cell r="M176">
            <v>-1.0326261363001066E-2</v>
          </cell>
          <cell r="N176">
            <v>-3.1871365687633317E-2</v>
          </cell>
          <cell r="O176">
            <v>-3.4688813743785844E-2</v>
          </cell>
          <cell r="P176">
            <v>-1.9872757338535441E-2</v>
          </cell>
          <cell r="Q176">
            <v>-1.8289234160280207E-2</v>
          </cell>
          <cell r="R176">
            <v>-1.9819406443048772E-2</v>
          </cell>
          <cell r="S176">
            <v>-1.7382587647631561E-2</v>
          </cell>
          <cell r="T176">
            <v>-1.161214095290004E-2</v>
          </cell>
          <cell r="U176">
            <v>-7.5623407039688735E-3</v>
          </cell>
          <cell r="V176">
            <v>4.8908743928492877E-3</v>
          </cell>
          <cell r="W176">
            <v>6.1143339841027442E-3</v>
          </cell>
          <cell r="X176">
            <v>4.4081528187401688E-3</v>
          </cell>
          <cell r="Y176">
            <v>1.3507001236382914E-2</v>
          </cell>
          <cell r="Z176">
            <v>1.976432231006996E-2</v>
          </cell>
          <cell r="AA176">
            <v>2.0295907046802592E-2</v>
          </cell>
          <cell r="AB176">
            <v>2.8974102749610743E-2</v>
          </cell>
          <cell r="AC176">
            <v>4.922410368910049E-2</v>
          </cell>
          <cell r="AD176">
            <v>2.493568461080152E-2</v>
          </cell>
          <cell r="AE176">
            <v>-3.0561472196417371E-2</v>
          </cell>
          <cell r="AF176">
            <v>-2.0754161448524877E-2</v>
          </cell>
          <cell r="AG176">
            <v>-2.5181668229881882E-2</v>
          </cell>
          <cell r="AH176">
            <v>-2.8897133538366617E-2</v>
          </cell>
          <cell r="AI176">
            <v>-2.2041093538632608E-2</v>
          </cell>
          <cell r="AJ176">
            <v>-1.1207238554770566E-2</v>
          </cell>
          <cell r="AK176">
            <v>-4.1770813317536194E-4</v>
          </cell>
          <cell r="AL176">
            <v>1.1026561603460399E-2</v>
          </cell>
          <cell r="AM176">
            <v>2.3927140269891789E-2</v>
          </cell>
          <cell r="AN176">
            <v>35.275676673551068</v>
          </cell>
          <cell r="AO176">
            <v>35.275676673551068</v>
          </cell>
          <cell r="AP176">
            <v>2.4048096761532346E-2</v>
          </cell>
        </row>
        <row r="177">
          <cell r="A177" t="str">
            <v>United States</v>
          </cell>
          <cell r="B177">
            <v>2.8922250250974332E-2</v>
          </cell>
          <cell r="C177">
            <v>1.6491616427396258E-2</v>
          </cell>
          <cell r="D177">
            <v>-3.8640337187628014E-2</v>
          </cell>
          <cell r="E177">
            <v>-3.0319233831834609E-2</v>
          </cell>
          <cell r="F177">
            <v>3.5849577521851273E-3</v>
          </cell>
          <cell r="G177">
            <v>9.8995169775544997E-3</v>
          </cell>
          <cell r="H177">
            <v>1.0634582969256259E-2</v>
          </cell>
          <cell r="I177">
            <v>9.7741436678108144E-3</v>
          </cell>
          <cell r="J177">
            <v>1.8763842362835233E-2</v>
          </cell>
          <cell r="K177">
            <v>2.3325368209482483E-2</v>
          </cell>
          <cell r="L177">
            <v>1.1559204062757934E-2</v>
          </cell>
          <cell r="M177">
            <v>-2.078786714271438E-2</v>
          </cell>
          <cell r="N177">
            <v>-1.8197692311133225E-2</v>
          </cell>
          <cell r="O177">
            <v>-2.1566477142562549E-2</v>
          </cell>
          <cell r="P177">
            <v>-1.4231815661935394E-2</v>
          </cell>
          <cell r="Q177">
            <v>-2.24650811296465E-2</v>
          </cell>
          <cell r="R177">
            <v>-1.9509173033996869E-2</v>
          </cell>
          <cell r="S177">
            <v>-9.7892545878326322E-3</v>
          </cell>
          <cell r="T177">
            <v>-3.9634156569216654E-4</v>
          </cell>
          <cell r="U177">
            <v>1.4798099001858061E-2</v>
          </cell>
          <cell r="V177">
            <v>2.5180927551623437E-2</v>
          </cell>
          <cell r="W177">
            <v>7.2466530333166902E-3</v>
          </cell>
          <cell r="X177">
            <v>-1.1408184351346762E-3</v>
          </cell>
          <cell r="Y177">
            <v>-3.5524880284668156E-4</v>
          </cell>
          <cell r="Z177">
            <v>1.1524038407698646E-2</v>
          </cell>
          <cell r="AA177">
            <v>2.1688209494290407E-2</v>
          </cell>
          <cell r="AB177">
            <v>2.9822410467188962E-2</v>
          </cell>
          <cell r="AC177">
            <v>3.2188125220595463E-2</v>
          </cell>
          <cell r="AD177">
            <v>1.282862753804854E-2</v>
          </cell>
          <cell r="AE177">
            <v>-3.7319691808032462E-2</v>
          </cell>
          <cell r="AF177">
            <v>-2.3843385703334771E-2</v>
          </cell>
          <cell r="AG177">
            <v>-2.3717397240019793E-2</v>
          </cell>
          <cell r="AH177">
            <v>-2.1333516808592287E-2</v>
          </cell>
          <cell r="AI177">
            <v>-1.7705716565245E-2</v>
          </cell>
          <cell r="AJ177">
            <v>-9.9116286141884679E-3</v>
          </cell>
          <cell r="AK177">
            <v>1.1831760774509404E-3</v>
          </cell>
          <cell r="AL177">
            <v>1.4046452319111219E-2</v>
          </cell>
          <cell r="AM177">
            <v>2.5571121197740753E-2</v>
          </cell>
          <cell r="AN177">
            <v>111.78587549056355</v>
          </cell>
          <cell r="AO177">
            <v>111.78587549056355</v>
          </cell>
          <cell r="AP177">
            <v>2.0794820107287941E-2</v>
          </cell>
        </row>
        <row r="178">
          <cell r="A178" t="str">
            <v>Uruguay</v>
          </cell>
          <cell r="B178">
            <v>8.0605839599151519E-2</v>
          </cell>
          <cell r="C178">
            <v>9.410113987615891E-2</v>
          </cell>
          <cell r="D178">
            <v>-1.518086104025412E-2</v>
          </cell>
          <cell r="E178">
            <v>-5.6611519095576317E-2</v>
          </cell>
          <cell r="F178">
            <v>-7.9472165016708382E-2</v>
          </cell>
          <cell r="G178">
            <v>-8.2808095407206836E-2</v>
          </cell>
          <cell r="H178">
            <v>-2.4212598905747389E-2</v>
          </cell>
          <cell r="I178">
            <v>2.549469194981276E-2</v>
          </cell>
          <cell r="J178">
            <v>1.054023093881974E-2</v>
          </cell>
          <cell r="K178">
            <v>-9.5388477469286245E-3</v>
          </cell>
          <cell r="L178">
            <v>-3.8086658230670596E-2</v>
          </cell>
          <cell r="M178">
            <v>-3.6111396082125789E-2</v>
          </cell>
          <cell r="N178">
            <v>7.277088926517369E-3</v>
          </cell>
          <cell r="O178">
            <v>2.7762527943310362E-3</v>
          </cell>
          <cell r="P178">
            <v>4.5916479273850397E-2</v>
          </cell>
          <cell r="Q178">
            <v>5.5415169614448792E-3</v>
          </cell>
          <cell r="R178">
            <v>3.9487213752290806E-2</v>
          </cell>
          <cell r="S178">
            <v>7.3446040520828704E-2</v>
          </cell>
          <cell r="T178">
            <v>0.10470746558063712</v>
          </cell>
          <cell r="U178">
            <v>6.1205361998623815E-2</v>
          </cell>
          <cell r="V178">
            <v>3.3355336577533978E-2</v>
          </cell>
          <cell r="W178">
            <v>-1.1877181112196404E-2</v>
          </cell>
          <cell r="X178">
            <v>-9.3321625120220852E-2</v>
          </cell>
          <cell r="Y178">
            <v>-8.9217046189331614E-2</v>
          </cell>
          <cell r="Z178">
            <v>-7.0657869462123546E-2</v>
          </cell>
          <cell r="AA178">
            <v>-3.8563869866716192E-2</v>
          </cell>
          <cell r="AB178">
            <v>-3.6282703872764402E-2</v>
          </cell>
          <cell r="AC178">
            <v>-1.5982124567032952E-2</v>
          </cell>
          <cell r="AD178">
            <v>7.4356487341555675E-3</v>
          </cell>
          <cell r="AE178">
            <v>-1.6186774323133403E-2</v>
          </cell>
          <cell r="AF178">
            <v>2.0813554560630203E-2</v>
          </cell>
          <cell r="AG178">
            <v>2.858731669141109E-2</v>
          </cell>
          <cell r="AH178">
            <v>1.6041244070901631E-2</v>
          </cell>
          <cell r="AI178">
            <v>1.0032418014939646E-2</v>
          </cell>
          <cell r="AJ178">
            <v>5.7128862081480608E-3</v>
          </cell>
          <cell r="AK178">
            <v>3.0722806822134838E-3</v>
          </cell>
          <cell r="AL178">
            <v>2.0472013222205764E-3</v>
          </cell>
          <cell r="AM178">
            <v>2.5581728775356267E-3</v>
          </cell>
          <cell r="AN178">
            <v>23.332134979454466</v>
          </cell>
          <cell r="AO178">
            <v>-23.332134979454466</v>
          </cell>
          <cell r="AP178">
            <v>5.3095304356498715E-2</v>
          </cell>
        </row>
        <row r="179">
          <cell r="A179" t="str">
            <v>Uzbekistan</v>
          </cell>
          <cell r="B179">
            <v>0</v>
          </cell>
          <cell r="C179">
            <v>0</v>
          </cell>
          <cell r="D179">
            <v>0</v>
          </cell>
          <cell r="E179">
            <v>0</v>
          </cell>
          <cell r="F179">
            <v>0</v>
          </cell>
          <cell r="G179">
            <v>0</v>
          </cell>
          <cell r="H179">
            <v>0</v>
          </cell>
          <cell r="I179">
            <v>0</v>
          </cell>
          <cell r="J179">
            <v>0</v>
          </cell>
          <cell r="K179">
            <v>0</v>
          </cell>
          <cell r="L179">
            <v>0</v>
          </cell>
          <cell r="M179">
            <v>0</v>
          </cell>
          <cell r="N179">
            <v>0.1051142785600588</v>
          </cell>
          <cell r="O179">
            <v>6.5373235065117483E-2</v>
          </cell>
          <cell r="P179">
            <v>-3.810012945935816E-3</v>
          </cell>
          <cell r="Q179">
            <v>-2.8649355445659993E-2</v>
          </cell>
          <cell r="R179">
            <v>-3.1821989875125099E-2</v>
          </cell>
          <cell r="S179">
            <v>-6.6912142078518217E-3</v>
          </cell>
          <cell r="T179">
            <v>4.9278374710799901E-3</v>
          </cell>
          <cell r="U179">
            <v>1.0707424615871226E-2</v>
          </cell>
          <cell r="V179">
            <v>5.5958910904100548E-3</v>
          </cell>
          <cell r="W179">
            <v>-1.7532081294527771E-3</v>
          </cell>
          <cell r="X179">
            <v>-1.6943554112484584E-2</v>
          </cell>
          <cell r="Y179">
            <v>-3.5691846579941476E-2</v>
          </cell>
          <cell r="Z179">
            <v>-3.0192023711705377E-2</v>
          </cell>
          <cell r="AA179">
            <v>-3.2533656734614391E-2</v>
          </cell>
          <cell r="AB179">
            <v>-3.3487571532982707E-2</v>
          </cell>
          <cell r="AC179">
            <v>-1.8395344470503571E-2</v>
          </cell>
          <cell r="AD179">
            <v>-8.2395585535071768E-3</v>
          </cell>
          <cell r="AE179">
            <v>-5.6891251483870446E-3</v>
          </cell>
          <cell r="AF179">
            <v>2.087125323697557E-3</v>
          </cell>
          <cell r="AG179">
            <v>1.0366248284714621E-2</v>
          </cell>
          <cell r="AH179">
            <v>9.3093119390809456E-3</v>
          </cell>
          <cell r="AI179">
            <v>6.6313835160331496E-3</v>
          </cell>
          <cell r="AJ179">
            <v>7.1503963907914555E-3</v>
          </cell>
          <cell r="AK179">
            <v>6.1108287406536239E-3</v>
          </cell>
          <cell r="AL179">
            <v>8.1557364000604086E-3</v>
          </cell>
          <cell r="AM179">
            <v>8.3711779645788704E-3</v>
          </cell>
          <cell r="AN179">
            <v>13.830808875501651</v>
          </cell>
          <cell r="AO179">
            <v>-13.830808875501651</v>
          </cell>
          <cell r="AP179">
            <v>3.4387831271413351E-2</v>
          </cell>
        </row>
        <row r="180">
          <cell r="A180" t="str">
            <v>Vanuatu</v>
          </cell>
          <cell r="B180">
            <v>-1.4334921507026199E-2</v>
          </cell>
          <cell r="C180">
            <v>2.6678270264223023E-4</v>
          </cell>
          <cell r="D180">
            <v>-7.3377245177023744E-3</v>
          </cell>
          <cell r="E180">
            <v>-3.9576659497492324E-3</v>
          </cell>
          <cell r="F180">
            <v>6.4327595057094969E-2</v>
          </cell>
          <cell r="G180">
            <v>4.9658666388258305E-2</v>
          </cell>
          <cell r="H180">
            <v>2.4223329363291059E-2</v>
          </cell>
          <cell r="I180">
            <v>-2.8131709701377045E-2</v>
          </cell>
          <cell r="J180">
            <v>-6.7456713506822003E-2</v>
          </cell>
          <cell r="K180">
            <v>-7.750564099854193E-2</v>
          </cell>
          <cell r="L180">
            <v>2.1350945508271275E-3</v>
          </cell>
          <cell r="M180">
            <v>4.3546458488455684E-3</v>
          </cell>
          <cell r="N180">
            <v>8.0516348991629104E-4</v>
          </cell>
          <cell r="O180">
            <v>-2.043243298005781E-2</v>
          </cell>
          <cell r="P180">
            <v>3.9042411829329535E-2</v>
          </cell>
          <cell r="Q180">
            <v>2.1985117194296716E-2</v>
          </cell>
          <cell r="R180">
            <v>2.0056519511097073E-2</v>
          </cell>
          <cell r="S180">
            <v>4.5495144535072911E-2</v>
          </cell>
          <cell r="T180">
            <v>3.4934980450346202E-2</v>
          </cell>
          <cell r="U180">
            <v>1.6787245422625063E-2</v>
          </cell>
          <cell r="V180">
            <v>5.4467280009625377E-2</v>
          </cell>
          <cell r="W180">
            <v>-4.7163963327336612E-3</v>
          </cell>
          <cell r="X180">
            <v>-7.1827175933334361E-2</v>
          </cell>
          <cell r="Y180">
            <v>-6.4242965854924561E-2</v>
          </cell>
          <cell r="Z180">
            <v>-5.3700779268247331E-2</v>
          </cell>
          <cell r="AA180">
            <v>-3.9714257722097919E-2</v>
          </cell>
          <cell r="AB180">
            <v>-8.8221044464916899E-3</v>
          </cell>
          <cell r="AC180">
            <v>1.3175958464003035E-2</v>
          </cell>
          <cell r="AD180">
            <v>3.17045436017774E-2</v>
          </cell>
          <cell r="AE180">
            <v>2.3845050046770462E-2</v>
          </cell>
          <cell r="AF180">
            <v>4.7513798033685765E-3</v>
          </cell>
          <cell r="AG180">
            <v>-2.9396621522596272E-3</v>
          </cell>
          <cell r="AH180">
            <v>-2.9180056188590985E-3</v>
          </cell>
          <cell r="AI180">
            <v>-2.6368467907399019E-3</v>
          </cell>
          <cell r="AJ180">
            <v>-1.3238568096405623E-3</v>
          </cell>
          <cell r="AK180">
            <v>1.0047721781021688E-3</v>
          </cell>
          <cell r="AL180">
            <v>4.4150950304486505E-3</v>
          </cell>
          <cell r="AM180">
            <v>8.9949359683182632E-3</v>
          </cell>
          <cell r="AN180">
            <v>91.823707711608165</v>
          </cell>
          <cell r="AO180">
            <v>-91.823707711608165</v>
          </cell>
          <cell r="AP180">
            <v>3.7599634961770927E-2</v>
          </cell>
        </row>
        <row r="181">
          <cell r="A181" t="str">
            <v>Venezuela</v>
          </cell>
          <cell r="B181">
            <v>4.4537083473119347E-2</v>
          </cell>
          <cell r="C181">
            <v>2.137879949817096E-2</v>
          </cell>
          <cell r="D181">
            <v>3.8129742028886318E-2</v>
          </cell>
          <cell r="E181">
            <v>-7.4237368956164562E-2</v>
          </cell>
          <cell r="F181">
            <v>-3.820358877413392E-2</v>
          </cell>
          <cell r="G181">
            <v>-4.4212140924157609E-2</v>
          </cell>
          <cell r="H181">
            <v>-3.0161414926178081E-3</v>
          </cell>
          <cell r="I181">
            <v>2.6048249685904239E-2</v>
          </cell>
          <cell r="J181">
            <v>7.2440415664846936E-2</v>
          </cell>
          <cell r="K181">
            <v>-9.4375531561796969E-2</v>
          </cell>
          <cell r="L181">
            <v>-5.4836773149560827E-2</v>
          </cell>
          <cell r="M181">
            <v>1.6458273291902994E-2</v>
          </cell>
          <cell r="N181">
            <v>5.7476564047078973E-2</v>
          </cell>
          <cell r="O181">
            <v>4.1860147107506476E-2</v>
          </cell>
          <cell r="P181">
            <v>1.431244072755468E-3</v>
          </cell>
          <cell r="Q181">
            <v>2.6366008248050007E-2</v>
          </cell>
          <cell r="R181">
            <v>1.1358835290400771E-2</v>
          </cell>
          <cell r="S181">
            <v>6.3170747700872151E-2</v>
          </cell>
          <cell r="T181">
            <v>5.4216840253042596E-2</v>
          </cell>
          <cell r="U181">
            <v>-2.064156300434308E-2</v>
          </cell>
          <cell r="V181">
            <v>9.0212477610746109E-4</v>
          </cell>
          <cell r="W181">
            <v>1.6339692352345208E-2</v>
          </cell>
          <cell r="X181">
            <v>-9.4621275437795263E-2</v>
          </cell>
          <cell r="Y181">
            <v>-0.18859830079249451</v>
          </cell>
          <cell r="Z181">
            <v>-7.3157760594501672E-2</v>
          </cell>
          <cell r="AA181">
            <v>-1.6697028601658673E-2</v>
          </cell>
          <cell r="AB181">
            <v>3.7086029683534305E-2</v>
          </cell>
          <cell r="AC181">
            <v>8.3069854705051599E-2</v>
          </cell>
          <cell r="AD181">
            <v>9.7038252140650427E-2</v>
          </cell>
          <cell r="AE181">
            <v>2.4168924998698282E-2</v>
          </cell>
          <cell r="AF181">
            <v>-2.5001648659529127E-2</v>
          </cell>
          <cell r="AG181">
            <v>-1.7116334487127627E-2</v>
          </cell>
          <cell r="AH181">
            <v>-2.7890142918623414E-3</v>
          </cell>
          <cell r="AI181">
            <v>-2.1852321307508542E-3</v>
          </cell>
          <cell r="AJ181">
            <v>-1.874389236120976E-3</v>
          </cell>
          <cell r="AK181">
            <v>-3.3412048433081511E-5</v>
          </cell>
          <cell r="AL181">
            <v>6.9723191507486742E-4</v>
          </cell>
          <cell r="AM181">
            <v>1.2482368781488483E-3</v>
          </cell>
          <cell r="AN181">
            <v>172.52262885698661</v>
          </cell>
          <cell r="AO181">
            <v>-172.52262885698661</v>
          </cell>
          <cell r="AP181">
            <v>6.0585782002774806E-2</v>
          </cell>
        </row>
        <row r="182">
          <cell r="A182" t="str">
            <v>Vietnam</v>
          </cell>
          <cell r="B182">
            <v>2.3197358426017056E-2</v>
          </cell>
          <cell r="C182">
            <v>8.100618702082554E-3</v>
          </cell>
          <cell r="D182">
            <v>1.9931452564027199E-2</v>
          </cell>
          <cell r="E182">
            <v>2.562125607527857E-2</v>
          </cell>
          <cell r="F182">
            <v>4.6917947618155605E-2</v>
          </cell>
          <cell r="G182">
            <v>4.3336118903729702E-2</v>
          </cell>
          <cell r="H182">
            <v>1.8343657207459486E-2</v>
          </cell>
          <cell r="I182">
            <v>-1.4280583995322409E-2</v>
          </cell>
          <cell r="J182">
            <v>-2.3725580882810349E-2</v>
          </cell>
          <cell r="K182">
            <v>-1.0611630266907606E-2</v>
          </cell>
          <cell r="L182">
            <v>-2.5562961841875034E-2</v>
          </cell>
          <cell r="M182">
            <v>-3.5996788364354181E-2</v>
          </cell>
          <cell r="N182">
            <v>-2.26920152970124E-2</v>
          </cell>
          <cell r="O182">
            <v>-1.6704883039765063E-2</v>
          </cell>
          <cell r="P182">
            <v>-4.8785408494207809E-3</v>
          </cell>
          <cell r="Q182">
            <v>1.3265394314881411E-2</v>
          </cell>
          <cell r="R182">
            <v>3.0144372773502483E-2</v>
          </cell>
          <cell r="S182">
            <v>3.6613686429908664E-2</v>
          </cell>
          <cell r="T182">
            <v>2.0816875440170062E-2</v>
          </cell>
          <cell r="U182">
            <v>-3.7497962276417996E-3</v>
          </cell>
          <cell r="V182">
            <v>-9.0108860451390046E-3</v>
          </cell>
          <cell r="W182">
            <v>-1.3456576230764959E-2</v>
          </cell>
          <cell r="X182">
            <v>-1.6454136220055014E-2</v>
          </cell>
          <cell r="Y182">
            <v>-1.7237617394358074E-2</v>
          </cell>
          <cell r="Z182">
            <v>-1.3867289659365819E-2</v>
          </cell>
          <cell r="AA182">
            <v>-4.0947063437343058E-3</v>
          </cell>
          <cell r="AB182">
            <v>4.6057712495618909E-3</v>
          </cell>
          <cell r="AC182">
            <v>1.6664076140035993E-2</v>
          </cell>
          <cell r="AD182">
            <v>9.880504344197202E-3</v>
          </cell>
          <cell r="AE182">
            <v>-4.837558165758195E-3</v>
          </cell>
          <cell r="AF182">
            <v>-4.4844942525664802E-3</v>
          </cell>
          <cell r="AG182">
            <v>-1.1301295002662297E-2</v>
          </cell>
          <cell r="AH182">
            <v>-1.9420382666212835E-2</v>
          </cell>
          <cell r="AI182">
            <v>-2.0175800571562295E-2</v>
          </cell>
          <cell r="AJ182">
            <v>-1.3288518182944065E-2</v>
          </cell>
          <cell r="AK182">
            <v>-1.3869992482293772E-3</v>
          </cell>
          <cell r="AL182">
            <v>1.5303948609068377E-2</v>
          </cell>
          <cell r="AM182">
            <v>3.4955539969380139E-2</v>
          </cell>
          <cell r="AN182">
            <v>10.570651404020227</v>
          </cell>
          <cell r="AO182">
            <v>10.570651404020227</v>
          </cell>
          <cell r="AP182">
            <v>2.1303744026332668E-2</v>
          </cell>
        </row>
        <row r="183">
          <cell r="A183" t="str">
            <v>Republic of Yemen</v>
          </cell>
          <cell r="B183">
            <v>0</v>
          </cell>
          <cell r="C183">
            <v>0</v>
          </cell>
          <cell r="D183">
            <v>0</v>
          </cell>
          <cell r="E183">
            <v>0</v>
          </cell>
          <cell r="F183">
            <v>0</v>
          </cell>
          <cell r="G183">
            <v>0</v>
          </cell>
          <cell r="H183">
            <v>0</v>
          </cell>
          <cell r="I183">
            <v>0</v>
          </cell>
          <cell r="J183">
            <v>0</v>
          </cell>
          <cell r="K183">
            <v>0</v>
          </cell>
          <cell r="L183">
            <v>1.0260125615936829E-2</v>
          </cell>
          <cell r="M183">
            <v>1.0272458397779451E-3</v>
          </cell>
          <cell r="N183">
            <v>1.4311141367768362E-2</v>
          </cell>
          <cell r="O183">
            <v>-8.336443153673689E-3</v>
          </cell>
          <cell r="P183">
            <v>-1.9189053765199184E-3</v>
          </cell>
          <cell r="Q183">
            <v>-2.621055131849659E-3</v>
          </cell>
          <cell r="R183">
            <v>-1.0724840436052072E-2</v>
          </cell>
          <cell r="S183">
            <v>-1.1100074186122973E-2</v>
          </cell>
          <cell r="T183">
            <v>-2.2483519165003465E-3</v>
          </cell>
          <cell r="U183">
            <v>-1.2615766668550814E-2</v>
          </cell>
          <cell r="V183">
            <v>1.6838231249783435E-3</v>
          </cell>
          <cell r="W183">
            <v>-4.5856223990545977E-3</v>
          </cell>
          <cell r="X183">
            <v>-7.5331356897121058E-3</v>
          </cell>
          <cell r="Y183">
            <v>-1.0148122944666112E-2</v>
          </cell>
          <cell r="Z183">
            <v>-8.3643594213910974E-3</v>
          </cell>
          <cell r="AA183">
            <v>1.1398838842743534E-2</v>
          </cell>
          <cell r="AB183">
            <v>1.0668453088413798E-2</v>
          </cell>
          <cell r="AC183">
            <v>1.4487750251200476E-2</v>
          </cell>
          <cell r="AD183">
            <v>2.4318918092456444E-2</v>
          </cell>
          <cell r="AE183">
            <v>3.9308547443952187E-2</v>
          </cell>
          <cell r="AF183">
            <v>9.616100005434533E-2</v>
          </cell>
          <cell r="AG183">
            <v>-3.7319903042417578E-2</v>
          </cell>
          <cell r="AH183">
            <v>-6.3469419226096543E-2</v>
          </cell>
          <cell r="AI183">
            <v>-5.4624202650641121E-2</v>
          </cell>
          <cell r="AJ183">
            <v>-3.3105644546026623E-2</v>
          </cell>
          <cell r="AK183">
            <v>-9.7760922324022191E-3</v>
          </cell>
          <cell r="AL183">
            <v>1.4507770511293856E-2</v>
          </cell>
          <cell r="AM183">
            <v>3.7389894880892234E-2</v>
          </cell>
          <cell r="AN183">
            <v>5.3082716252911446</v>
          </cell>
          <cell r="AO183">
            <v>5.3082716252911446</v>
          </cell>
          <cell r="AP183">
            <v>2.5602581447646485E-2</v>
          </cell>
        </row>
        <row r="184">
          <cell r="A184" t="str">
            <v>Zambia</v>
          </cell>
          <cell r="B184">
            <v>-2.169127042422404E-2</v>
          </cell>
          <cell r="C184">
            <v>3.7221125941787905E-2</v>
          </cell>
          <cell r="D184">
            <v>1.5115962809938513E-3</v>
          </cell>
          <cell r="E184">
            <v>-1.5281625196476066E-2</v>
          </cell>
          <cell r="F184">
            <v>-3.7488439516429099E-2</v>
          </cell>
          <cell r="G184">
            <v>-3.1000259183958313E-2</v>
          </cell>
          <cell r="H184">
            <v>-1.9771407986269286E-2</v>
          </cell>
          <cell r="I184">
            <v>-9.5269479263637713E-3</v>
          </cell>
          <cell r="J184">
            <v>7.9432660604029343E-2</v>
          </cell>
          <cell r="K184">
            <v>3.9989221323662151E-2</v>
          </cell>
          <cell r="L184">
            <v>3.696306306581517E-2</v>
          </cell>
          <cell r="M184">
            <v>3.5745532291043117E-2</v>
          </cell>
          <cell r="N184">
            <v>6.5015952292620693E-2</v>
          </cell>
          <cell r="O184">
            <v>7.343980380329726E-2</v>
          </cell>
          <cell r="P184">
            <v>-6.1589173914472092E-2</v>
          </cell>
          <cell r="Q184">
            <v>-8.3359635556151071E-2</v>
          </cell>
          <cell r="R184">
            <v>-1.9365800622571747E-2</v>
          </cell>
          <cell r="S184">
            <v>7.4874355987219789E-3</v>
          </cell>
          <cell r="T184">
            <v>-2.2912570870635127E-2</v>
          </cell>
          <cell r="U184">
            <v>-1.9879496015400122E-2</v>
          </cell>
          <cell r="V184">
            <v>-1.0998632976688152E-2</v>
          </cell>
          <cell r="W184">
            <v>3.6108248617667937E-3</v>
          </cell>
          <cell r="X184">
            <v>-3.4444496173154661E-3</v>
          </cell>
          <cell r="Y184">
            <v>8.1379044963047044E-4</v>
          </cell>
          <cell r="Z184">
            <v>2.288461711364639E-3</v>
          </cell>
          <cell r="AA184">
            <v>-1.5766833044025708E-3</v>
          </cell>
          <cell r="AB184">
            <v>-1.1707357423217204E-3</v>
          </cell>
          <cell r="AC184">
            <v>-4.4718749723000112E-3</v>
          </cell>
          <cell r="AD184">
            <v>-1.5281445140137597E-2</v>
          </cell>
          <cell r="AE184">
            <v>-2.1423044597670079E-2</v>
          </cell>
          <cell r="AF184">
            <v>-1.7821835082471957E-2</v>
          </cell>
          <cell r="AG184">
            <v>-2.4519200858586512E-2</v>
          </cell>
          <cell r="AH184">
            <v>-2.0718947643875298E-2</v>
          </cell>
          <cell r="AI184">
            <v>-1.0886383840250513E-2</v>
          </cell>
          <cell r="AJ184">
            <v>-3.0188372089661759E-3</v>
          </cell>
          <cell r="AK184">
            <v>8.6800217589880924E-3</v>
          </cell>
          <cell r="AL184">
            <v>2.2691345867710506E-2</v>
          </cell>
          <cell r="AM184">
            <v>3.8019805820399433E-2</v>
          </cell>
          <cell r="AN184">
            <v>19.191051793319026</v>
          </cell>
          <cell r="AO184">
            <v>-19.191051793319026</v>
          </cell>
          <cell r="AP184">
            <v>3.5416523115132721E-2</v>
          </cell>
        </row>
        <row r="185">
          <cell r="A185" t="str">
            <v>Zimbabwe</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4.8761011441099948E-2</v>
          </cell>
          <cell r="W185">
            <v>0.1188699877356256</v>
          </cell>
          <cell r="X185">
            <v>7.8658806682329274E-2</v>
          </cell>
          <cell r="Y185">
            <v>-4.6570862134682658E-2</v>
          </cell>
          <cell r="Z185">
            <v>-4.4727448792038833E-2</v>
          </cell>
          <cell r="AA185">
            <v>-4.6605626754570896E-2</v>
          </cell>
          <cell r="AB185">
            <v>-3.4168729430099583E-2</v>
          </cell>
          <cell r="AC185">
            <v>-3.383423751389486E-2</v>
          </cell>
          <cell r="AD185">
            <v>-0.18486134105739863</v>
          </cell>
          <cell r="AE185">
            <v>-0.13087803650475593</v>
          </cell>
          <cell r="AF185">
            <v>-6.7958227467373677E-2</v>
          </cell>
          <cell r="AG185">
            <v>-2.6468278843504557E-3</v>
          </cell>
          <cell r="AH185">
            <v>1.1723831168058949E-2</v>
          </cell>
          <cell r="AI185">
            <v>3.5491965089524104E-2</v>
          </cell>
          <cell r="AJ185">
            <v>4.5237079367444422E-2</v>
          </cell>
          <cell r="AK185">
            <v>4.8808942783993593E-2</v>
          </cell>
          <cell r="AL185">
            <v>4.7051060256654266E-2</v>
          </cell>
          <cell r="AM185">
            <v>4.1046945317348815E-2</v>
          </cell>
          <cell r="AN185">
            <v>4.8015267390892022</v>
          </cell>
          <cell r="AO185">
            <v>-4.8015267390892022</v>
          </cell>
          <cell r="AP185">
            <v>8.3830259902047649E-2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13">
          <cell r="C13" t="str">
            <v xml:space="preserve"> Long-term average Real GDP growth</v>
          </cell>
        </row>
      </sheetData>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 natural disast"/>
      <sheetName val="GFCF_LCU"/>
      <sheetName val="GFCF_%GDP"/>
      <sheetName val="Regional Averages"/>
      <sheetName val="Growth"/>
      <sheetName val="TFP"/>
      <sheetName val="Labor force 1"/>
      <sheetName val="Labor force 2"/>
      <sheetName val="Employment"/>
      <sheetName val="Population"/>
      <sheetName val="Labor Pop ratio"/>
      <sheetName val="Employ Pop ratio"/>
    </sheetNames>
    <sheetDataSet>
      <sheetData sheetId="0">
        <row r="2">
          <cell r="C2" t="str">
            <v>GDP_pc</v>
          </cell>
        </row>
      </sheetData>
      <sheetData sheetId="1"/>
      <sheetData sheetId="2"/>
      <sheetData sheetId="3"/>
      <sheetData sheetId="4"/>
      <sheetData sheetId="5"/>
      <sheetData sheetId="6">
        <row r="8">
          <cell r="C8">
            <v>128989</v>
          </cell>
          <cell r="D8">
            <v>133454</v>
          </cell>
          <cell r="E8">
            <v>137746</v>
          </cell>
          <cell r="F8">
            <v>141840</v>
          </cell>
          <cell r="G8">
            <v>142844</v>
          </cell>
          <cell r="H8">
            <v>143110</v>
          </cell>
          <cell r="I8">
            <v>142440</v>
          </cell>
          <cell r="J8">
            <v>140906</v>
          </cell>
          <cell r="K8">
            <v>144378</v>
          </cell>
          <cell r="L8">
            <v>148391</v>
          </cell>
          <cell r="M8">
            <v>152567</v>
          </cell>
          <cell r="N8">
            <v>157298</v>
          </cell>
          <cell r="O8">
            <v>162323</v>
          </cell>
          <cell r="P8">
            <v>167547</v>
          </cell>
          <cell r="Q8">
            <v>172658</v>
          </cell>
          <cell r="R8">
            <v>177869</v>
          </cell>
          <cell r="S8">
            <v>182917</v>
          </cell>
          <cell r="T8">
            <v>187959</v>
          </cell>
          <cell r="U8">
            <v>192896</v>
          </cell>
          <cell r="V8">
            <v>197120</v>
          </cell>
          <cell r="W8">
            <v>200565</v>
          </cell>
        </row>
        <row r="9">
          <cell r="C9">
            <v>134392</v>
          </cell>
          <cell r="D9">
            <v>136624</v>
          </cell>
          <cell r="E9">
            <v>138148</v>
          </cell>
          <cell r="F9">
            <v>139230</v>
          </cell>
          <cell r="G9">
            <v>140940</v>
          </cell>
          <cell r="H9">
            <v>140445</v>
          </cell>
          <cell r="I9">
            <v>141601</v>
          </cell>
          <cell r="J9">
            <v>143015</v>
          </cell>
          <cell r="K9">
            <v>144090</v>
          </cell>
          <cell r="L9">
            <v>145460</v>
          </cell>
          <cell r="M9">
            <v>147142</v>
          </cell>
          <cell r="N9">
            <v>146593</v>
          </cell>
          <cell r="O9">
            <v>148218</v>
          </cell>
          <cell r="P9">
            <v>150955</v>
          </cell>
          <cell r="Q9">
            <v>152408</v>
          </cell>
          <cell r="R9">
            <v>153847</v>
          </cell>
          <cell r="S9">
            <v>155046</v>
          </cell>
          <cell r="T9">
            <v>156448</v>
          </cell>
          <cell r="U9">
            <v>158053</v>
          </cell>
          <cell r="V9">
            <v>159184</v>
          </cell>
          <cell r="W9">
            <v>160061</v>
          </cell>
        </row>
        <row r="10">
          <cell r="C10">
            <v>282496</v>
          </cell>
          <cell r="D10">
            <v>283728</v>
          </cell>
          <cell r="E10">
            <v>284649</v>
          </cell>
          <cell r="F10">
            <v>283959</v>
          </cell>
          <cell r="G10">
            <v>283196</v>
          </cell>
          <cell r="H10">
            <v>283381</v>
          </cell>
          <cell r="I10">
            <v>283566</v>
          </cell>
          <cell r="J10">
            <v>284185</v>
          </cell>
          <cell r="K10">
            <v>284212</v>
          </cell>
          <cell r="L10">
            <v>284576</v>
          </cell>
          <cell r="M10">
            <v>283358</v>
          </cell>
          <cell r="N10">
            <v>282099</v>
          </cell>
          <cell r="O10">
            <v>281564</v>
          </cell>
          <cell r="P10">
            <v>281666</v>
          </cell>
          <cell r="Q10">
            <v>283627</v>
          </cell>
          <cell r="R10">
            <v>285654</v>
          </cell>
          <cell r="S10">
            <v>288606</v>
          </cell>
          <cell r="T10">
            <v>292379</v>
          </cell>
          <cell r="U10">
            <v>296794</v>
          </cell>
          <cell r="V10">
            <v>301690</v>
          </cell>
          <cell r="W10">
            <v>307534</v>
          </cell>
        </row>
        <row r="11">
          <cell r="C11">
            <v>1159877</v>
          </cell>
          <cell r="D11">
            <v>1174261</v>
          </cell>
          <cell r="E11">
            <v>1188678</v>
          </cell>
          <cell r="F11">
            <v>1201894</v>
          </cell>
          <cell r="G11">
            <v>1199409</v>
          </cell>
          <cell r="H11">
            <v>1199925</v>
          </cell>
          <cell r="I11">
            <v>1195751</v>
          </cell>
          <cell r="J11">
            <v>1187211</v>
          </cell>
          <cell r="K11">
            <v>1189702</v>
          </cell>
          <cell r="L11">
            <v>1191019</v>
          </cell>
          <cell r="M11">
            <v>1194232</v>
          </cell>
          <cell r="N11">
            <v>1196314</v>
          </cell>
          <cell r="O11">
            <v>1194691</v>
          </cell>
          <cell r="P11">
            <v>1202348</v>
          </cell>
          <cell r="Q11">
            <v>1215743</v>
          </cell>
          <cell r="R11">
            <v>1229633</v>
          </cell>
          <cell r="S11">
            <v>1243867</v>
          </cell>
          <cell r="T11">
            <v>1256272</v>
          </cell>
          <cell r="U11">
            <v>1228415</v>
          </cell>
          <cell r="V11">
            <v>1222697</v>
          </cell>
          <cell r="W11">
            <v>1233329</v>
          </cell>
        </row>
        <row r="12">
          <cell r="C12">
            <v>153798</v>
          </cell>
          <cell r="D12">
            <v>150511</v>
          </cell>
          <cell r="E12">
            <v>144909</v>
          </cell>
          <cell r="F12">
            <v>147824</v>
          </cell>
          <cell r="G12">
            <v>147982</v>
          </cell>
          <cell r="H12">
            <v>152178</v>
          </cell>
          <cell r="I12">
            <v>156286</v>
          </cell>
          <cell r="J12">
            <v>159601</v>
          </cell>
          <cell r="K12">
            <v>162925</v>
          </cell>
          <cell r="L12">
            <v>166507</v>
          </cell>
          <cell r="M12">
            <v>170024</v>
          </cell>
          <cell r="N12">
            <v>173497</v>
          </cell>
          <cell r="O12">
            <v>176921</v>
          </cell>
          <cell r="P12">
            <v>180638</v>
          </cell>
          <cell r="Q12">
            <v>184318</v>
          </cell>
          <cell r="R12">
            <v>187943</v>
          </cell>
          <cell r="S12">
            <v>191881</v>
          </cell>
          <cell r="T12">
            <v>195852</v>
          </cell>
          <cell r="U12">
            <v>199954</v>
          </cell>
          <cell r="V12">
            <v>203506</v>
          </cell>
          <cell r="W12">
            <v>207261</v>
          </cell>
        </row>
        <row r="13">
          <cell r="C13">
            <v>446053</v>
          </cell>
          <cell r="D13">
            <v>467064</v>
          </cell>
          <cell r="E13">
            <v>484654</v>
          </cell>
          <cell r="F13">
            <v>503461</v>
          </cell>
          <cell r="G13">
            <v>519829</v>
          </cell>
          <cell r="H13">
            <v>538863</v>
          </cell>
          <cell r="I13">
            <v>552585</v>
          </cell>
          <cell r="J13">
            <v>564895</v>
          </cell>
          <cell r="K13">
            <v>576222</v>
          </cell>
          <cell r="L13">
            <v>586189</v>
          </cell>
          <cell r="M13">
            <v>597535</v>
          </cell>
          <cell r="N13">
            <v>608340</v>
          </cell>
          <cell r="O13">
            <v>629479</v>
          </cell>
          <cell r="P13">
            <v>649099</v>
          </cell>
          <cell r="Q13">
            <v>669089</v>
          </cell>
          <cell r="R13">
            <v>675872</v>
          </cell>
          <cell r="S13">
            <v>680589</v>
          </cell>
          <cell r="T13">
            <v>685469</v>
          </cell>
          <cell r="U13">
            <v>693930</v>
          </cell>
          <cell r="V13">
            <v>700894</v>
          </cell>
          <cell r="W13">
            <v>707457</v>
          </cell>
        </row>
        <row r="14">
          <cell r="C14">
            <v>2305605</v>
          </cell>
          <cell r="D14">
            <v>2345642</v>
          </cell>
          <cell r="E14">
            <v>2378784</v>
          </cell>
          <cell r="F14">
            <v>2418208</v>
          </cell>
          <cell r="G14">
            <v>2434200</v>
          </cell>
          <cell r="H14">
            <v>2457902</v>
          </cell>
          <cell r="I14">
            <v>2472229</v>
          </cell>
          <cell r="J14">
            <v>2479813</v>
          </cell>
          <cell r="K14">
            <v>2501529</v>
          </cell>
          <cell r="L14">
            <v>2522142</v>
          </cell>
          <cell r="M14">
            <v>2544858</v>
          </cell>
          <cell r="N14">
            <v>2564141</v>
          </cell>
          <cell r="O14">
            <v>2593196</v>
          </cell>
          <cell r="P14">
            <v>2632253</v>
          </cell>
          <cell r="Q14">
            <v>2677843</v>
          </cell>
          <cell r="R14">
            <v>2710818</v>
          </cell>
          <cell r="S14">
            <v>2742906</v>
          </cell>
          <cell r="T14">
            <v>2774379</v>
          </cell>
          <cell r="U14">
            <v>2770042</v>
          </cell>
          <cell r="V14">
            <v>2785091</v>
          </cell>
          <cell r="W14">
            <v>2816207</v>
          </cell>
        </row>
        <row r="55">
          <cell r="B55">
            <v>2.0994637722511129</v>
          </cell>
          <cell r="C55">
            <v>1.2880301302317605</v>
          </cell>
          <cell r="D55">
            <v>3.1164448393977437</v>
          </cell>
          <cell r="E55">
            <v>2.4308972322408806</v>
          </cell>
        </row>
        <row r="56">
          <cell r="B56">
            <v>0.88499413168716501</v>
          </cell>
          <cell r="C56">
            <v>0.93599637968770821</v>
          </cell>
          <cell r="D56">
            <v>0.89519300239066979</v>
          </cell>
          <cell r="E56">
            <v>0.79507185253993384</v>
          </cell>
        </row>
        <row r="57">
          <cell r="B57">
            <v>6.2577386805912738E-2</v>
          </cell>
          <cell r="C57">
            <v>-1.6233090245520998E-3</v>
          </cell>
          <cell r="D57">
            <v>0.16153377292651783</v>
          </cell>
          <cell r="E57">
            <v>1.4870352089050272</v>
          </cell>
        </row>
        <row r="58">
          <cell r="B58">
            <v>0.68121155883989104</v>
          </cell>
          <cell r="C58">
            <v>-9.5069857697296811E-2</v>
          </cell>
          <cell r="D58">
            <v>0.58595906167997214</v>
          </cell>
          <cell r="E58">
            <v>6.0043350490730063E-2</v>
          </cell>
        </row>
        <row r="59">
          <cell r="B59">
            <v>-0.21155919251654609</v>
          </cell>
          <cell r="C59">
            <v>2.2425497342211997</v>
          </cell>
          <cell r="D59">
            <v>2.02419697037368</v>
          </cell>
          <cell r="E59">
            <v>1.9760737443932186</v>
          </cell>
        </row>
        <row r="60">
          <cell r="B60">
            <v>3.852840616608205</v>
          </cell>
          <cell r="C60">
            <v>2.088540926417437</v>
          </cell>
          <cell r="D60">
            <v>2.4944197762583542</v>
          </cell>
          <cell r="E60">
            <v>0.9176476298436711</v>
          </cell>
        </row>
        <row r="61">
          <cell r="B61">
            <v>1.2875185690135709</v>
          </cell>
          <cell r="C61">
            <v>0.69775730606606601</v>
          </cell>
          <cell r="D61">
            <v>1.2715276657346237</v>
          </cell>
          <cell r="E61">
            <v>0.76572700388094006</v>
          </cell>
        </row>
        <row r="62">
          <cell r="B62">
            <v>1.2348246425884781</v>
          </cell>
          <cell r="C62">
            <v>1.7845739284940976</v>
          </cell>
          <cell r="D62">
            <v>2.627269295838957</v>
          </cell>
          <cell r="E62">
            <v>3.0046213789552354</v>
          </cell>
        </row>
      </sheetData>
      <sheetData sheetId="7">
        <row r="3">
          <cell r="C3">
            <v>221540</v>
          </cell>
          <cell r="D3">
            <v>229240</v>
          </cell>
          <cell r="E3">
            <v>237440</v>
          </cell>
          <cell r="F3">
            <v>246309</v>
          </cell>
          <cell r="G3">
            <v>255594</v>
          </cell>
          <cell r="H3">
            <v>264035</v>
          </cell>
          <cell r="I3">
            <v>273619</v>
          </cell>
          <cell r="J3">
            <v>284382</v>
          </cell>
          <cell r="K3">
            <v>294243</v>
          </cell>
          <cell r="L3">
            <v>301485</v>
          </cell>
          <cell r="M3">
            <v>301414</v>
          </cell>
          <cell r="N3">
            <v>295457</v>
          </cell>
          <cell r="O3">
            <v>294024</v>
          </cell>
          <cell r="P3">
            <v>305872</v>
          </cell>
          <cell r="Q3">
            <v>340199</v>
          </cell>
          <cell r="R3">
            <v>394615</v>
          </cell>
          <cell r="S3">
            <v>471366</v>
          </cell>
          <cell r="T3">
            <v>559226</v>
          </cell>
          <cell r="U3">
            <v>643828</v>
          </cell>
          <cell r="V3">
            <v>711371</v>
          </cell>
          <cell r="W3">
            <v>750225</v>
          </cell>
        </row>
        <row r="4">
          <cell r="C4">
            <v>63724</v>
          </cell>
          <cell r="D4">
            <v>65162</v>
          </cell>
          <cell r="E4">
            <v>67143</v>
          </cell>
          <cell r="F4">
            <v>69443</v>
          </cell>
          <cell r="G4">
            <v>73312</v>
          </cell>
          <cell r="H4">
            <v>77204</v>
          </cell>
          <cell r="I4">
            <v>80674</v>
          </cell>
          <cell r="J4">
            <v>84478</v>
          </cell>
          <cell r="K4">
            <v>87003</v>
          </cell>
          <cell r="L4">
            <v>90347</v>
          </cell>
          <cell r="M4">
            <v>94201</v>
          </cell>
          <cell r="N4">
            <v>98138</v>
          </cell>
          <cell r="O4">
            <v>102575</v>
          </cell>
          <cell r="P4">
            <v>107324</v>
          </cell>
          <cell r="Q4">
            <v>112197</v>
          </cell>
          <cell r="R4">
            <v>117964</v>
          </cell>
          <cell r="S4">
            <v>124159</v>
          </cell>
          <cell r="T4">
            <v>130741</v>
          </cell>
          <cell r="U4">
            <v>137884</v>
          </cell>
          <cell r="V4">
            <v>144868</v>
          </cell>
          <cell r="W4">
            <v>151858</v>
          </cell>
        </row>
        <row r="5">
          <cell r="C5">
            <v>203636</v>
          </cell>
          <cell r="D5">
            <v>198433</v>
          </cell>
          <cell r="E5">
            <v>192180</v>
          </cell>
          <cell r="F5">
            <v>187398</v>
          </cell>
          <cell r="G5">
            <v>186257</v>
          </cell>
          <cell r="H5">
            <v>188625</v>
          </cell>
          <cell r="I5">
            <v>194718</v>
          </cell>
          <cell r="J5">
            <v>203964</v>
          </cell>
          <cell r="K5">
            <v>215114</v>
          </cell>
          <cell r="L5">
            <v>228294</v>
          </cell>
          <cell r="M5">
            <v>243281</v>
          </cell>
          <cell r="N5">
            <v>259825</v>
          </cell>
          <cell r="O5">
            <v>277773</v>
          </cell>
          <cell r="P5">
            <v>294768</v>
          </cell>
          <cell r="Q5">
            <v>310489</v>
          </cell>
          <cell r="R5">
            <v>323604</v>
          </cell>
          <cell r="S5">
            <v>334867</v>
          </cell>
          <cell r="T5">
            <v>344328</v>
          </cell>
          <cell r="U5">
            <v>352699</v>
          </cell>
          <cell r="V5">
            <v>364265</v>
          </cell>
          <cell r="W5">
            <v>375624</v>
          </cell>
        </row>
        <row r="6">
          <cell r="C6">
            <v>584951</v>
          </cell>
          <cell r="D6">
            <v>609318</v>
          </cell>
          <cell r="E6">
            <v>634587</v>
          </cell>
          <cell r="F6">
            <v>661291</v>
          </cell>
          <cell r="G6">
            <v>687362</v>
          </cell>
          <cell r="H6">
            <v>713620</v>
          </cell>
          <cell r="I6">
            <v>739973</v>
          </cell>
          <cell r="J6">
            <v>766994</v>
          </cell>
          <cell r="K6">
            <v>792105</v>
          </cell>
          <cell r="L6">
            <v>817020</v>
          </cell>
          <cell r="M6">
            <v>839279</v>
          </cell>
          <cell r="N6">
            <v>861219</v>
          </cell>
          <cell r="O6">
            <v>881170</v>
          </cell>
          <cell r="P6">
            <v>902323</v>
          </cell>
          <cell r="Q6">
            <v>924140</v>
          </cell>
          <cell r="R6">
            <v>946853</v>
          </cell>
          <cell r="S6">
            <v>968916</v>
          </cell>
          <cell r="T6">
            <v>992345</v>
          </cell>
          <cell r="U6">
            <v>1015141</v>
          </cell>
          <cell r="V6">
            <v>1036754</v>
          </cell>
          <cell r="W6">
            <v>1055689</v>
          </cell>
        </row>
        <row r="7">
          <cell r="C7">
            <v>109073</v>
          </cell>
          <cell r="D7">
            <v>113042</v>
          </cell>
          <cell r="E7">
            <v>117231</v>
          </cell>
          <cell r="F7">
            <v>121564</v>
          </cell>
          <cell r="G7">
            <v>126494</v>
          </cell>
          <cell r="H7">
            <v>131082</v>
          </cell>
          <cell r="I7">
            <v>136260</v>
          </cell>
          <cell r="J7">
            <v>141997</v>
          </cell>
          <cell r="K7">
            <v>147794</v>
          </cell>
          <cell r="L7">
            <v>153801</v>
          </cell>
          <cell r="M7">
            <v>158600</v>
          </cell>
          <cell r="N7">
            <v>162589</v>
          </cell>
          <cell r="O7">
            <v>166741</v>
          </cell>
          <cell r="P7">
            <v>170886</v>
          </cell>
          <cell r="Q7">
            <v>175065</v>
          </cell>
          <cell r="R7">
            <v>178760</v>
          </cell>
          <cell r="S7">
            <v>182728</v>
          </cell>
          <cell r="T7">
            <v>186677</v>
          </cell>
          <cell r="U7">
            <v>190847</v>
          </cell>
          <cell r="V7">
            <v>195222</v>
          </cell>
          <cell r="W7">
            <v>198605</v>
          </cell>
        </row>
        <row r="8">
          <cell r="C8">
            <v>120344</v>
          </cell>
          <cell r="D8">
            <v>124252</v>
          </cell>
          <cell r="E8">
            <v>128572</v>
          </cell>
          <cell r="F8">
            <v>133398</v>
          </cell>
          <cell r="G8">
            <v>138080</v>
          </cell>
          <cell r="H8">
            <v>142756</v>
          </cell>
          <cell r="I8">
            <v>147269</v>
          </cell>
          <cell r="J8">
            <v>152148</v>
          </cell>
          <cell r="K8">
            <v>157041</v>
          </cell>
          <cell r="L8">
            <v>162506</v>
          </cell>
          <cell r="M8">
            <v>168321</v>
          </cell>
          <cell r="N8">
            <v>174413</v>
          </cell>
          <cell r="O8">
            <v>180680</v>
          </cell>
          <cell r="P8">
            <v>187263</v>
          </cell>
          <cell r="Q8">
            <v>193485</v>
          </cell>
          <cell r="R8">
            <v>199886</v>
          </cell>
          <cell r="S8">
            <v>206185</v>
          </cell>
          <cell r="T8">
            <v>212388</v>
          </cell>
          <cell r="U8">
            <v>218523</v>
          </cell>
          <cell r="V8">
            <v>224609</v>
          </cell>
          <cell r="W8">
            <v>230983</v>
          </cell>
        </row>
        <row r="9">
          <cell r="C9">
            <v>130326</v>
          </cell>
          <cell r="D9">
            <v>134885</v>
          </cell>
          <cell r="E9">
            <v>139690</v>
          </cell>
          <cell r="F9">
            <v>144781</v>
          </cell>
          <cell r="G9">
            <v>149896</v>
          </cell>
          <cell r="H9">
            <v>155611</v>
          </cell>
          <cell r="I9">
            <v>161313</v>
          </cell>
          <cell r="J9">
            <v>167430</v>
          </cell>
          <cell r="K9">
            <v>173466</v>
          </cell>
          <cell r="L9">
            <v>179599</v>
          </cell>
          <cell r="M9">
            <v>185470</v>
          </cell>
          <cell r="N9">
            <v>191473</v>
          </cell>
          <cell r="O9">
            <v>197710</v>
          </cell>
          <cell r="P9">
            <v>203954</v>
          </cell>
          <cell r="Q9">
            <v>209936</v>
          </cell>
          <cell r="R9">
            <v>216416</v>
          </cell>
          <cell r="S9">
            <v>222645</v>
          </cell>
          <cell r="T9">
            <v>229076</v>
          </cell>
          <cell r="U9">
            <v>235799</v>
          </cell>
          <cell r="V9">
            <v>242469</v>
          </cell>
          <cell r="W9">
            <v>249526</v>
          </cell>
        </row>
        <row r="10">
          <cell r="C10">
            <v>355234</v>
          </cell>
          <cell r="D10">
            <v>359819</v>
          </cell>
          <cell r="E10">
            <v>374068</v>
          </cell>
          <cell r="F10">
            <v>382016</v>
          </cell>
          <cell r="G10">
            <v>390026</v>
          </cell>
          <cell r="H10">
            <v>403945</v>
          </cell>
          <cell r="I10">
            <v>413361</v>
          </cell>
          <cell r="J10">
            <v>421500</v>
          </cell>
          <cell r="K10">
            <v>432699</v>
          </cell>
          <cell r="L10">
            <v>445066</v>
          </cell>
          <cell r="M10">
            <v>466171</v>
          </cell>
          <cell r="N10">
            <v>478050</v>
          </cell>
          <cell r="O10">
            <v>498698</v>
          </cell>
          <cell r="P10">
            <v>514737</v>
          </cell>
          <cell r="Q10">
            <v>523959</v>
          </cell>
          <cell r="R10">
            <v>536817</v>
          </cell>
          <cell r="S10">
            <v>550999</v>
          </cell>
          <cell r="T10">
            <v>560467</v>
          </cell>
          <cell r="U10">
            <v>571275</v>
          </cell>
          <cell r="V10">
            <v>584452</v>
          </cell>
          <cell r="W10">
            <v>594588</v>
          </cell>
        </row>
        <row r="12">
          <cell r="C12">
            <v>204888</v>
          </cell>
          <cell r="D12">
            <v>209387</v>
          </cell>
          <cell r="E12">
            <v>213983</v>
          </cell>
          <cell r="F12">
            <v>219030</v>
          </cell>
          <cell r="G12">
            <v>224373</v>
          </cell>
          <cell r="H12">
            <v>230092</v>
          </cell>
          <cell r="I12">
            <v>236526</v>
          </cell>
          <cell r="J12">
            <v>243463</v>
          </cell>
          <cell r="K12">
            <v>251497</v>
          </cell>
          <cell r="L12">
            <v>260369</v>
          </cell>
          <cell r="M12">
            <v>269826</v>
          </cell>
          <cell r="N12">
            <v>280100</v>
          </cell>
          <cell r="O12">
            <v>290925</v>
          </cell>
          <cell r="P12">
            <v>302292</v>
          </cell>
          <cell r="Q12">
            <v>313253</v>
          </cell>
          <cell r="R12">
            <v>324034</v>
          </cell>
          <cell r="S12">
            <v>335061</v>
          </cell>
          <cell r="T12">
            <v>346055</v>
          </cell>
          <cell r="U12">
            <v>357159</v>
          </cell>
          <cell r="V12">
            <v>368904</v>
          </cell>
          <cell r="W12">
            <v>380463</v>
          </cell>
        </row>
        <row r="13">
          <cell r="C13">
            <v>825118</v>
          </cell>
          <cell r="D13">
            <v>795773</v>
          </cell>
          <cell r="E13">
            <v>759706</v>
          </cell>
          <cell r="F13">
            <v>729690</v>
          </cell>
          <cell r="G13">
            <v>701080</v>
          </cell>
          <cell r="H13">
            <v>693525</v>
          </cell>
          <cell r="I13">
            <v>687478</v>
          </cell>
          <cell r="J13">
            <v>677377</v>
          </cell>
          <cell r="K13">
            <v>662297</v>
          </cell>
          <cell r="L13">
            <v>656338</v>
          </cell>
          <cell r="M13">
            <v>658923</v>
          </cell>
          <cell r="N13">
            <v>646964</v>
          </cell>
          <cell r="O13">
            <v>667733</v>
          </cell>
          <cell r="P13">
            <v>667683</v>
          </cell>
          <cell r="Q13">
            <v>671477</v>
          </cell>
          <cell r="R13">
            <v>692482</v>
          </cell>
          <cell r="S13">
            <v>694254</v>
          </cell>
          <cell r="T13">
            <v>703391</v>
          </cell>
          <cell r="U13">
            <v>700741</v>
          </cell>
          <cell r="V13">
            <v>697881</v>
          </cell>
          <cell r="W13">
            <v>700333</v>
          </cell>
        </row>
        <row r="14">
          <cell r="C14">
            <v>259459</v>
          </cell>
          <cell r="D14">
            <v>266180</v>
          </cell>
          <cell r="E14">
            <v>274128</v>
          </cell>
          <cell r="F14">
            <v>282162</v>
          </cell>
          <cell r="G14">
            <v>289778</v>
          </cell>
          <cell r="H14">
            <v>296812</v>
          </cell>
          <cell r="I14">
            <v>300907</v>
          </cell>
          <cell r="J14">
            <v>304247</v>
          </cell>
          <cell r="K14">
            <v>306144</v>
          </cell>
          <cell r="L14">
            <v>311007</v>
          </cell>
          <cell r="M14">
            <v>316322</v>
          </cell>
          <cell r="N14">
            <v>322515</v>
          </cell>
          <cell r="O14">
            <v>329497</v>
          </cell>
          <cell r="P14">
            <v>335435</v>
          </cell>
          <cell r="Q14">
            <v>341846</v>
          </cell>
          <cell r="R14">
            <v>346420</v>
          </cell>
          <cell r="S14">
            <v>351447</v>
          </cell>
          <cell r="T14">
            <v>355698</v>
          </cell>
          <cell r="U14">
            <v>360898</v>
          </cell>
          <cell r="V14">
            <v>364608</v>
          </cell>
          <cell r="W14">
            <v>368609</v>
          </cell>
        </row>
        <row r="15">
          <cell r="C15">
            <v>352799</v>
          </cell>
          <cell r="D15">
            <v>362712</v>
          </cell>
          <cell r="E15">
            <v>372419</v>
          </cell>
          <cell r="F15">
            <v>382409</v>
          </cell>
          <cell r="G15">
            <v>392001</v>
          </cell>
          <cell r="H15">
            <v>401771</v>
          </cell>
          <cell r="I15">
            <v>411723</v>
          </cell>
          <cell r="J15">
            <v>421857</v>
          </cell>
          <cell r="K15">
            <v>432894</v>
          </cell>
          <cell r="L15">
            <v>443444</v>
          </cell>
          <cell r="M15">
            <v>455656</v>
          </cell>
          <cell r="N15">
            <v>467336</v>
          </cell>
          <cell r="O15">
            <v>480085</v>
          </cell>
          <cell r="P15">
            <v>492442</v>
          </cell>
          <cell r="Q15">
            <v>505235</v>
          </cell>
          <cell r="R15">
            <v>521093</v>
          </cell>
          <cell r="S15">
            <v>536594</v>
          </cell>
          <cell r="T15">
            <v>553303</v>
          </cell>
          <cell r="U15">
            <v>570091</v>
          </cell>
          <cell r="V15">
            <v>587728</v>
          </cell>
          <cell r="W15">
            <v>605224</v>
          </cell>
        </row>
        <row r="16">
          <cell r="C16">
            <v>413517</v>
          </cell>
          <cell r="D16">
            <v>426279</v>
          </cell>
          <cell r="E16">
            <v>437767</v>
          </cell>
          <cell r="F16">
            <v>449559</v>
          </cell>
          <cell r="G16">
            <v>463005</v>
          </cell>
          <cell r="H16">
            <v>477131</v>
          </cell>
          <cell r="I16">
            <v>492924</v>
          </cell>
          <cell r="J16">
            <v>509599</v>
          </cell>
          <cell r="K16">
            <v>526131</v>
          </cell>
          <cell r="L16">
            <v>543623</v>
          </cell>
          <cell r="M16">
            <v>561414</v>
          </cell>
          <cell r="N16">
            <v>581139</v>
          </cell>
          <cell r="O16">
            <v>600652</v>
          </cell>
          <cell r="P16">
            <v>619940</v>
          </cell>
          <cell r="Q16">
            <v>639817</v>
          </cell>
          <cell r="R16">
            <v>661129</v>
          </cell>
          <cell r="S16">
            <v>682221</v>
          </cell>
          <cell r="T16">
            <v>704037</v>
          </cell>
          <cell r="U16">
            <v>727659</v>
          </cell>
          <cell r="V16">
            <v>751345</v>
          </cell>
          <cell r="W16">
            <v>776045</v>
          </cell>
        </row>
        <row r="17">
          <cell r="C17">
            <v>403122</v>
          </cell>
          <cell r="D17">
            <v>411440</v>
          </cell>
          <cell r="E17">
            <v>418791</v>
          </cell>
          <cell r="F17">
            <v>427086</v>
          </cell>
          <cell r="G17">
            <v>434977</v>
          </cell>
          <cell r="H17">
            <v>442525</v>
          </cell>
          <cell r="I17">
            <v>452735</v>
          </cell>
          <cell r="J17">
            <v>476307</v>
          </cell>
          <cell r="K17">
            <v>487602</v>
          </cell>
          <cell r="L17">
            <v>498180</v>
          </cell>
          <cell r="M17">
            <v>511531</v>
          </cell>
          <cell r="N17">
            <v>527235</v>
          </cell>
          <cell r="O17">
            <v>541837</v>
          </cell>
          <cell r="P17">
            <v>554726</v>
          </cell>
          <cell r="Q17">
            <v>568302</v>
          </cell>
          <cell r="R17">
            <v>583428</v>
          </cell>
          <cell r="S17">
            <v>599274</v>
          </cell>
          <cell r="T17">
            <v>614910</v>
          </cell>
          <cell r="U17">
            <v>631872</v>
          </cell>
          <cell r="V17">
            <v>648346</v>
          </cell>
          <cell r="W17">
            <v>665155</v>
          </cell>
        </row>
        <row r="18">
          <cell r="C18">
            <v>145414</v>
          </cell>
          <cell r="D18">
            <v>149212</v>
          </cell>
          <cell r="E18">
            <v>148688</v>
          </cell>
          <cell r="F18">
            <v>149943</v>
          </cell>
          <cell r="G18">
            <v>153836</v>
          </cell>
          <cell r="H18">
            <v>152582</v>
          </cell>
          <cell r="I18">
            <v>153453</v>
          </cell>
          <cell r="J18">
            <v>158110</v>
          </cell>
          <cell r="K18">
            <v>162262</v>
          </cell>
          <cell r="L18">
            <v>165900</v>
          </cell>
          <cell r="M18">
            <v>168428</v>
          </cell>
          <cell r="N18">
            <v>168682</v>
          </cell>
          <cell r="O18">
            <v>169929</v>
          </cell>
          <cell r="P18">
            <v>169028</v>
          </cell>
          <cell r="Q18">
            <v>174620</v>
          </cell>
          <cell r="R18">
            <v>182023</v>
          </cell>
          <cell r="S18">
            <v>187127</v>
          </cell>
          <cell r="T18">
            <v>189549</v>
          </cell>
          <cell r="U18">
            <v>186727</v>
          </cell>
          <cell r="V18">
            <v>187627</v>
          </cell>
          <cell r="W18">
            <v>188729</v>
          </cell>
        </row>
        <row r="20">
          <cell r="C20">
            <v>1406162</v>
          </cell>
          <cell r="D20">
            <v>1357186</v>
          </cell>
          <cell r="E20">
            <v>1302411</v>
          </cell>
          <cell r="F20">
            <v>1250331</v>
          </cell>
          <cell r="G20">
            <v>1204106</v>
          </cell>
          <cell r="H20">
            <v>1159921</v>
          </cell>
          <cell r="I20">
            <v>1152251</v>
          </cell>
          <cell r="J20">
            <v>1146351</v>
          </cell>
          <cell r="K20">
            <v>1117281</v>
          </cell>
          <cell r="L20">
            <v>1089377</v>
          </cell>
          <cell r="M20">
            <v>1100462</v>
          </cell>
          <cell r="N20">
            <v>1141717</v>
          </cell>
          <cell r="O20">
            <v>1127185</v>
          </cell>
          <cell r="P20">
            <v>1133369</v>
          </cell>
          <cell r="Q20">
            <v>1135968</v>
          </cell>
          <cell r="R20">
            <v>1165977</v>
          </cell>
          <cell r="S20">
            <v>1192345</v>
          </cell>
          <cell r="T20">
            <v>1219676</v>
          </cell>
          <cell r="U20">
            <v>1190142</v>
          </cell>
          <cell r="V20">
            <v>1155439</v>
          </cell>
          <cell r="W20">
            <v>1072368</v>
          </cell>
        </row>
        <row r="21">
          <cell r="C21">
            <v>697014</v>
          </cell>
          <cell r="D21">
            <v>710684</v>
          </cell>
          <cell r="E21">
            <v>725081</v>
          </cell>
          <cell r="F21">
            <v>741525</v>
          </cell>
          <cell r="G21">
            <v>759225</v>
          </cell>
          <cell r="H21">
            <v>778433</v>
          </cell>
          <cell r="I21">
            <v>799983</v>
          </cell>
          <cell r="J21">
            <v>820816</v>
          </cell>
          <cell r="K21">
            <v>841840</v>
          </cell>
          <cell r="L21">
            <v>848394</v>
          </cell>
          <cell r="M21">
            <v>851128</v>
          </cell>
          <cell r="N21">
            <v>851610</v>
          </cell>
          <cell r="O21">
            <v>850674</v>
          </cell>
          <cell r="P21">
            <v>850689</v>
          </cell>
          <cell r="Q21">
            <v>849995</v>
          </cell>
          <cell r="R21">
            <v>852479</v>
          </cell>
          <cell r="S21">
            <v>855402</v>
          </cell>
          <cell r="T21">
            <v>859896</v>
          </cell>
          <cell r="U21">
            <v>876412</v>
          </cell>
          <cell r="V21">
            <v>894462</v>
          </cell>
          <cell r="W21">
            <v>911364</v>
          </cell>
        </row>
        <row r="22">
          <cell r="C22">
            <v>165887</v>
          </cell>
          <cell r="D22">
            <v>170246</v>
          </cell>
          <cell r="E22">
            <v>170112</v>
          </cell>
          <cell r="F22">
            <v>171980</v>
          </cell>
          <cell r="G22">
            <v>167989</v>
          </cell>
          <cell r="H22">
            <v>171622</v>
          </cell>
          <cell r="I22">
            <v>174170</v>
          </cell>
          <cell r="J22">
            <v>176810</v>
          </cell>
          <cell r="K22">
            <v>181847</v>
          </cell>
          <cell r="L22">
            <v>188820</v>
          </cell>
          <cell r="M22">
            <v>189283</v>
          </cell>
          <cell r="N22">
            <v>195327</v>
          </cell>
          <cell r="O22">
            <v>195313</v>
          </cell>
          <cell r="P22">
            <v>201716</v>
          </cell>
          <cell r="Q22">
            <v>207834</v>
          </cell>
          <cell r="R22">
            <v>213564</v>
          </cell>
          <cell r="S22">
            <v>215859</v>
          </cell>
          <cell r="T22">
            <v>220716</v>
          </cell>
          <cell r="U22">
            <v>234785</v>
          </cell>
          <cell r="V22">
            <v>238344</v>
          </cell>
          <cell r="W22">
            <v>244059</v>
          </cell>
        </row>
        <row r="24">
          <cell r="C24">
            <v>59889</v>
          </cell>
          <cell r="D24">
            <v>61826</v>
          </cell>
          <cell r="E24">
            <v>63900</v>
          </cell>
          <cell r="F24">
            <v>66197</v>
          </cell>
          <cell r="G24">
            <v>68782</v>
          </cell>
          <cell r="H24">
            <v>72232</v>
          </cell>
          <cell r="I24">
            <v>75878</v>
          </cell>
          <cell r="J24">
            <v>79991</v>
          </cell>
          <cell r="K24">
            <v>84250</v>
          </cell>
          <cell r="L24">
            <v>89094</v>
          </cell>
          <cell r="M24">
            <v>95244</v>
          </cell>
          <cell r="N24">
            <v>101749</v>
          </cell>
          <cell r="O24">
            <v>108919</v>
          </cell>
          <cell r="P24">
            <v>116328</v>
          </cell>
          <cell r="Q24">
            <v>124102</v>
          </cell>
          <cell r="R24">
            <v>132218</v>
          </cell>
          <cell r="S24">
            <v>137271</v>
          </cell>
          <cell r="T24">
            <v>142428</v>
          </cell>
          <cell r="U24">
            <v>147453</v>
          </cell>
          <cell r="V24">
            <v>152554</v>
          </cell>
          <cell r="W24">
            <v>157486</v>
          </cell>
        </row>
        <row r="25">
          <cell r="C25">
            <v>139492</v>
          </cell>
          <cell r="D25">
            <v>140503</v>
          </cell>
          <cell r="E25">
            <v>141839</v>
          </cell>
          <cell r="F25">
            <v>142594</v>
          </cell>
          <cell r="G25">
            <v>144243</v>
          </cell>
          <cell r="H25">
            <v>145851</v>
          </cell>
          <cell r="I25">
            <v>147045</v>
          </cell>
          <cell r="J25">
            <v>148790</v>
          </cell>
          <cell r="K25">
            <v>150469</v>
          </cell>
          <cell r="L25">
            <v>152331</v>
          </cell>
          <cell r="M25">
            <v>160411</v>
          </cell>
          <cell r="N25">
            <v>161339</v>
          </cell>
          <cell r="O25">
            <v>163106</v>
          </cell>
          <cell r="P25">
            <v>160570</v>
          </cell>
          <cell r="Q25">
            <v>164455</v>
          </cell>
          <cell r="R25">
            <v>166592</v>
          </cell>
          <cell r="S25">
            <v>171405</v>
          </cell>
          <cell r="T25">
            <v>174572</v>
          </cell>
          <cell r="U25">
            <v>176627</v>
          </cell>
          <cell r="V25">
            <v>181090</v>
          </cell>
          <cell r="W25">
            <v>181312</v>
          </cell>
        </row>
        <row r="26">
          <cell r="C26">
            <v>451624</v>
          </cell>
          <cell r="D26">
            <v>460262</v>
          </cell>
          <cell r="E26">
            <v>469249</v>
          </cell>
          <cell r="F26">
            <v>478366</v>
          </cell>
          <cell r="G26">
            <v>485409</v>
          </cell>
          <cell r="H26">
            <v>492901</v>
          </cell>
          <cell r="I26">
            <v>501337</v>
          </cell>
          <cell r="J26">
            <v>509612</v>
          </cell>
          <cell r="K26">
            <v>519288</v>
          </cell>
          <cell r="L26">
            <v>527064</v>
          </cell>
          <cell r="M26">
            <v>535866</v>
          </cell>
          <cell r="N26">
            <v>536676</v>
          </cell>
          <cell r="O26">
            <v>538710</v>
          </cell>
          <cell r="P26">
            <v>539157</v>
          </cell>
          <cell r="Q26">
            <v>549797</v>
          </cell>
          <cell r="R26">
            <v>556064</v>
          </cell>
          <cell r="S26">
            <v>560968</v>
          </cell>
          <cell r="T26">
            <v>570116</v>
          </cell>
          <cell r="U26">
            <v>578460</v>
          </cell>
          <cell r="V26">
            <v>595289</v>
          </cell>
          <cell r="W26">
            <v>601482</v>
          </cell>
        </row>
        <row r="27">
          <cell r="C27">
            <v>774737</v>
          </cell>
          <cell r="D27">
            <v>800999</v>
          </cell>
          <cell r="E27">
            <v>819139</v>
          </cell>
          <cell r="F27">
            <v>833281</v>
          </cell>
          <cell r="G27">
            <v>845963</v>
          </cell>
          <cell r="H27">
            <v>862954</v>
          </cell>
          <cell r="I27">
            <v>879868</v>
          </cell>
          <cell r="J27">
            <v>898722</v>
          </cell>
          <cell r="K27">
            <v>920176</v>
          </cell>
          <cell r="L27">
            <v>946150</v>
          </cell>
          <cell r="M27">
            <v>970738</v>
          </cell>
          <cell r="N27">
            <v>996479</v>
          </cell>
          <cell r="O27">
            <v>1020186</v>
          </cell>
          <cell r="P27">
            <v>1050260</v>
          </cell>
          <cell r="Q27">
            <v>1080540</v>
          </cell>
          <cell r="R27">
            <v>1108848</v>
          </cell>
          <cell r="S27">
            <v>1137281</v>
          </cell>
          <cell r="T27">
            <v>1129564</v>
          </cell>
          <cell r="U27">
            <v>1152774</v>
          </cell>
          <cell r="V27">
            <v>1183147</v>
          </cell>
          <cell r="W27">
            <v>1213042</v>
          </cell>
        </row>
        <row r="29">
          <cell r="C29">
            <v>465116</v>
          </cell>
          <cell r="D29">
            <v>484780</v>
          </cell>
          <cell r="E29">
            <v>505429</v>
          </cell>
          <cell r="F29">
            <v>524647</v>
          </cell>
          <cell r="G29">
            <v>536320</v>
          </cell>
          <cell r="H29">
            <v>549705</v>
          </cell>
          <cell r="I29">
            <v>564472</v>
          </cell>
          <cell r="J29">
            <v>589663</v>
          </cell>
          <cell r="K29">
            <v>614436</v>
          </cell>
          <cell r="L29">
            <v>638152</v>
          </cell>
          <cell r="M29">
            <v>668611</v>
          </cell>
          <cell r="N29">
            <v>697200</v>
          </cell>
          <cell r="O29">
            <v>724623</v>
          </cell>
          <cell r="P29">
            <v>752017</v>
          </cell>
          <cell r="Q29">
            <v>781501</v>
          </cell>
          <cell r="R29">
            <v>812141</v>
          </cell>
          <cell r="S29">
            <v>844929</v>
          </cell>
          <cell r="T29">
            <v>878061</v>
          </cell>
          <cell r="U29">
            <v>903614</v>
          </cell>
          <cell r="V29">
            <v>929045</v>
          </cell>
          <cell r="W29">
            <v>955745</v>
          </cell>
        </row>
        <row r="30">
          <cell r="C30">
            <v>279476</v>
          </cell>
          <cell r="D30">
            <v>282653</v>
          </cell>
          <cell r="E30">
            <v>286570</v>
          </cell>
          <cell r="F30">
            <v>290625</v>
          </cell>
          <cell r="G30">
            <v>295077</v>
          </cell>
          <cell r="H30">
            <v>299523</v>
          </cell>
          <cell r="I30">
            <v>303503</v>
          </cell>
          <cell r="J30">
            <v>312077</v>
          </cell>
          <cell r="K30">
            <v>322359</v>
          </cell>
          <cell r="L30">
            <v>332409</v>
          </cell>
          <cell r="M30">
            <v>343359</v>
          </cell>
          <cell r="N30">
            <v>354786</v>
          </cell>
          <cell r="O30">
            <v>380040</v>
          </cell>
          <cell r="P30">
            <v>430668</v>
          </cell>
          <cell r="Q30">
            <v>523328</v>
          </cell>
          <cell r="R30">
            <v>645612</v>
          </cell>
          <cell r="S30">
            <v>807738</v>
          </cell>
          <cell r="T30">
            <v>992932</v>
          </cell>
          <cell r="U30">
            <v>1170904</v>
          </cell>
          <cell r="V30">
            <v>1314670</v>
          </cell>
          <cell r="W30">
            <v>1399070</v>
          </cell>
        </row>
        <row r="34">
          <cell r="C34">
            <v>841089</v>
          </cell>
          <cell r="D34">
            <v>845732</v>
          </cell>
          <cell r="E34">
            <v>846733</v>
          </cell>
          <cell r="F34">
            <v>942444</v>
          </cell>
          <cell r="G34">
            <v>960509</v>
          </cell>
          <cell r="H34">
            <v>944673</v>
          </cell>
          <cell r="I34">
            <v>960385</v>
          </cell>
          <cell r="J34">
            <v>979953</v>
          </cell>
          <cell r="K34">
            <v>965778</v>
          </cell>
          <cell r="L34">
            <v>961758</v>
          </cell>
          <cell r="M34">
            <v>969619</v>
          </cell>
          <cell r="N34">
            <v>973589</v>
          </cell>
          <cell r="O34">
            <v>962937</v>
          </cell>
          <cell r="P34">
            <v>1009680</v>
          </cell>
          <cell r="Q34">
            <v>1015936</v>
          </cell>
          <cell r="R34">
            <v>1021147</v>
          </cell>
          <cell r="S34">
            <v>1036757</v>
          </cell>
          <cell r="T34">
            <v>1031998</v>
          </cell>
          <cell r="U34">
            <v>1039719</v>
          </cell>
          <cell r="V34">
            <v>1040543</v>
          </cell>
          <cell r="W34">
            <v>1040512</v>
          </cell>
        </row>
        <row r="35">
          <cell r="C35">
            <v>114413</v>
          </cell>
          <cell r="D35">
            <v>118688</v>
          </cell>
          <cell r="E35">
            <v>123087</v>
          </cell>
          <cell r="F35">
            <v>127557</v>
          </cell>
          <cell r="G35">
            <v>132259</v>
          </cell>
          <cell r="H35">
            <v>137197</v>
          </cell>
          <cell r="I35">
            <v>141973</v>
          </cell>
          <cell r="J35">
            <v>147042</v>
          </cell>
          <cell r="K35">
            <v>152245</v>
          </cell>
          <cell r="L35">
            <v>157614</v>
          </cell>
          <cell r="M35">
            <v>162916</v>
          </cell>
          <cell r="N35">
            <v>168628</v>
          </cell>
          <cell r="O35">
            <v>174517</v>
          </cell>
          <cell r="P35">
            <v>180314</v>
          </cell>
          <cell r="Q35">
            <v>186271</v>
          </cell>
          <cell r="R35">
            <v>192111</v>
          </cell>
          <cell r="S35">
            <v>198109</v>
          </cell>
          <cell r="T35">
            <v>203951</v>
          </cell>
          <cell r="U35">
            <v>210222</v>
          </cell>
          <cell r="V35">
            <v>216941</v>
          </cell>
          <cell r="W35">
            <v>223802</v>
          </cell>
        </row>
        <row r="36">
          <cell r="C36">
            <v>258847</v>
          </cell>
          <cell r="D36">
            <v>265386</v>
          </cell>
          <cell r="E36">
            <v>271858</v>
          </cell>
          <cell r="F36">
            <v>277875</v>
          </cell>
          <cell r="G36">
            <v>285612</v>
          </cell>
          <cell r="H36">
            <v>294409</v>
          </cell>
          <cell r="I36">
            <v>303881</v>
          </cell>
          <cell r="J36">
            <v>307526</v>
          </cell>
          <cell r="K36">
            <v>311165</v>
          </cell>
          <cell r="L36">
            <v>315108</v>
          </cell>
          <cell r="M36">
            <v>318177</v>
          </cell>
          <cell r="N36">
            <v>321619</v>
          </cell>
          <cell r="O36">
            <v>325057</v>
          </cell>
          <cell r="P36">
            <v>328725</v>
          </cell>
          <cell r="Q36">
            <v>332749</v>
          </cell>
          <cell r="R36">
            <v>337129</v>
          </cell>
          <cell r="S36">
            <v>342327</v>
          </cell>
          <cell r="T36">
            <v>350415</v>
          </cell>
          <cell r="U36">
            <v>359630</v>
          </cell>
          <cell r="V36">
            <v>367968</v>
          </cell>
          <cell r="W36">
            <v>376683</v>
          </cell>
        </row>
        <row r="37">
          <cell r="C37">
            <v>278654</v>
          </cell>
          <cell r="D37">
            <v>287733</v>
          </cell>
          <cell r="E37">
            <v>295591</v>
          </cell>
          <cell r="F37">
            <v>298931</v>
          </cell>
          <cell r="G37">
            <v>297333</v>
          </cell>
          <cell r="H37">
            <v>288755</v>
          </cell>
          <cell r="I37">
            <v>274954</v>
          </cell>
          <cell r="J37">
            <v>260495</v>
          </cell>
          <cell r="K37">
            <v>247675</v>
          </cell>
          <cell r="L37">
            <v>239873</v>
          </cell>
          <cell r="M37">
            <v>249334</v>
          </cell>
          <cell r="N37">
            <v>262533</v>
          </cell>
          <cell r="O37">
            <v>280432</v>
          </cell>
          <cell r="P37">
            <v>297790</v>
          </cell>
          <cell r="Q37">
            <v>303575</v>
          </cell>
          <cell r="R37">
            <v>313455</v>
          </cell>
          <cell r="S37">
            <v>322208</v>
          </cell>
          <cell r="T37">
            <v>330507</v>
          </cell>
          <cell r="U37">
            <v>338820</v>
          </cell>
          <cell r="V37">
            <v>348448</v>
          </cell>
          <cell r="W37">
            <v>360453</v>
          </cell>
        </row>
        <row r="41">
          <cell r="C41">
            <v>11453636</v>
          </cell>
          <cell r="D41">
            <v>11588216</v>
          </cell>
          <cell r="E41">
            <v>11702242</v>
          </cell>
          <cell r="F41">
            <v>11910207</v>
          </cell>
          <cell r="G41">
            <v>12042407</v>
          </cell>
          <cell r="H41">
            <v>12178479</v>
          </cell>
          <cell r="I41">
            <v>12385413</v>
          </cell>
          <cell r="J41">
            <v>12627307</v>
          </cell>
          <cell r="K41">
            <v>12807533</v>
          </cell>
          <cell r="L41">
            <v>13013730</v>
          </cell>
          <cell r="M41">
            <v>13304632</v>
          </cell>
          <cell r="N41">
            <v>13590354</v>
          </cell>
          <cell r="O41">
            <v>13868207</v>
          </cell>
          <cell r="P41">
            <v>14202207</v>
          </cell>
          <cell r="Q41">
            <v>14624451</v>
          </cell>
          <cell r="R41">
            <v>15146655</v>
          </cell>
          <cell r="S41">
            <v>15701500</v>
          </cell>
          <cell r="T41">
            <v>16247877</v>
          </cell>
          <cell r="U41">
            <v>16768417</v>
          </cell>
          <cell r="V41">
            <v>17240363</v>
          </cell>
          <cell r="W41">
            <v>17563064</v>
          </cell>
        </row>
      </sheetData>
      <sheetData sheetId="8">
        <row r="250">
          <cell r="B250">
            <v>167201.64101982117</v>
          </cell>
          <cell r="C250">
            <v>167163.67305519103</v>
          </cell>
          <cell r="D250">
            <v>175684.95313056945</v>
          </cell>
          <cell r="E250">
            <v>179577.74359466555</v>
          </cell>
          <cell r="F250">
            <v>185490.17053802492</v>
          </cell>
          <cell r="G250">
            <v>183822.70465713501</v>
          </cell>
          <cell r="H250">
            <v>185542.17761741637</v>
          </cell>
          <cell r="I250">
            <v>186837.16186752319</v>
          </cell>
          <cell r="J250">
            <v>190504.23297180177</v>
          </cell>
          <cell r="K250">
            <v>194663.75854179382</v>
          </cell>
          <cell r="L250">
            <v>199361.56139785764</v>
          </cell>
          <cell r="M250">
            <v>198770.65</v>
          </cell>
          <cell r="N250">
            <v>198838.83626670836</v>
          </cell>
          <cell r="O250">
            <v>204580.35</v>
          </cell>
          <cell r="P250">
            <v>208860.13687301634</v>
          </cell>
          <cell r="Q250">
            <v>219068.61105514527</v>
          </cell>
          <cell r="R250">
            <v>222638.88696395876</v>
          </cell>
          <cell r="S250">
            <v>224887.5190912628</v>
          </cell>
          <cell r="T250">
            <v>215195.68283706665</v>
          </cell>
          <cell r="U250">
            <v>221498.53676811216</v>
          </cell>
          <cell r="V250">
            <v>225664.4</v>
          </cell>
        </row>
        <row r="251">
          <cell r="B251">
            <v>145796.56000000003</v>
          </cell>
          <cell r="C251">
            <v>137357.53201538086</v>
          </cell>
          <cell r="D251">
            <v>133823.23100395201</v>
          </cell>
          <cell r="E251">
            <v>139460.2429924774</v>
          </cell>
          <cell r="F251">
            <v>146986.1259902954</v>
          </cell>
          <cell r="G251">
            <v>155107.12101596833</v>
          </cell>
          <cell r="H251">
            <v>156136.83604492189</v>
          </cell>
          <cell r="I251">
            <v>161692.12597103117</v>
          </cell>
          <cell r="J251">
            <v>165923.47803520205</v>
          </cell>
          <cell r="K251">
            <v>168799.43691810608</v>
          </cell>
          <cell r="L251">
            <v>168960.96</v>
          </cell>
          <cell r="M251">
            <v>166664.06</v>
          </cell>
          <cell r="N251">
            <v>166213.01505527497</v>
          </cell>
          <cell r="O251">
            <v>170606.50605953217</v>
          </cell>
          <cell r="P251">
            <v>172580.91193622589</v>
          </cell>
          <cell r="Q251">
            <v>173750.73786392211</v>
          </cell>
          <cell r="R251">
            <v>176551.7</v>
          </cell>
          <cell r="S251">
            <v>175828.27584686279</v>
          </cell>
          <cell r="T251">
            <v>172923.50416183472</v>
          </cell>
          <cell r="U251">
            <v>171925.20317070006</v>
          </cell>
          <cell r="V251">
            <v>171203.125</v>
          </cell>
        </row>
        <row r="252">
          <cell r="B252">
            <v>381257.10151947028</v>
          </cell>
          <cell r="C252">
            <v>380621.47895851132</v>
          </cell>
          <cell r="D252">
            <v>383476.8720612335</v>
          </cell>
          <cell r="E252">
            <v>385799.10091369628</v>
          </cell>
          <cell r="F252">
            <v>387284.83355403895</v>
          </cell>
          <cell r="G252">
            <v>388551.66443824768</v>
          </cell>
          <cell r="H252">
            <v>389682.7731349945</v>
          </cell>
          <cell r="I252">
            <v>394447.32</v>
          </cell>
          <cell r="J252">
            <v>398665.32</v>
          </cell>
          <cell r="K252">
            <v>401739.34240688325</v>
          </cell>
          <cell r="L252">
            <v>401488.53077980038</v>
          </cell>
          <cell r="M252">
            <v>390407.83026115416</v>
          </cell>
          <cell r="N252">
            <v>390467.4806528092</v>
          </cell>
          <cell r="O252">
            <v>393440.05834861752</v>
          </cell>
          <cell r="P252">
            <v>394012.07430667878</v>
          </cell>
          <cell r="Q252">
            <v>399603.42541847227</v>
          </cell>
          <cell r="R252">
            <v>402036.43655487057</v>
          </cell>
          <cell r="S252">
            <v>400591.06826591492</v>
          </cell>
          <cell r="T252">
            <v>402108.95349006652</v>
          </cell>
          <cell r="U252">
            <v>403653.755</v>
          </cell>
          <cell r="V252">
            <v>405993.48576812743</v>
          </cell>
        </row>
        <row r="253">
          <cell r="B253">
            <v>1506182.2475869129</v>
          </cell>
          <cell r="C253">
            <v>1511979.2486767112</v>
          </cell>
          <cell r="D253">
            <v>1515875.6467326353</v>
          </cell>
          <cell r="E253">
            <v>1544881.2715832738</v>
          </cell>
          <cell r="F253">
            <v>1525200</v>
          </cell>
          <cell r="G253">
            <v>1510973.9210593961</v>
          </cell>
          <cell r="H253">
            <v>1500168.6749926098</v>
          </cell>
          <cell r="I253">
            <v>1503386.6505989165</v>
          </cell>
          <cell r="J253">
            <v>1495662.0812615615</v>
          </cell>
          <cell r="K253">
            <v>1494077.213913267</v>
          </cell>
          <cell r="L253">
            <v>1500358.2048556798</v>
          </cell>
          <cell r="M253">
            <v>1494589.7331925926</v>
          </cell>
          <cell r="N253">
            <v>1546537.3400650024</v>
          </cell>
          <cell r="O253">
            <v>1553840.9402542114</v>
          </cell>
          <cell r="P253">
            <v>1571687.179779053</v>
          </cell>
          <cell r="Q253">
            <v>1605849.2796821592</v>
          </cell>
          <cell r="R253">
            <v>1618859</v>
          </cell>
          <cell r="S253">
            <v>1606945.5794982908</v>
          </cell>
          <cell r="T253">
            <v>1544578.7794342041</v>
          </cell>
          <cell r="U253">
            <v>1509970.841217041</v>
          </cell>
          <cell r="V253">
            <v>1504813.9587020874</v>
          </cell>
        </row>
        <row r="254">
          <cell r="B254">
            <v>199071.30515102387</v>
          </cell>
          <cell r="C254">
            <v>185121.97919540404</v>
          </cell>
          <cell r="D254">
            <v>183789.01176166534</v>
          </cell>
          <cell r="E254">
            <v>191395.39</v>
          </cell>
          <cell r="F254">
            <v>200087.28665161133</v>
          </cell>
          <cell r="G254">
            <v>199295.08925720214</v>
          </cell>
          <cell r="H254">
            <v>204268.38516471864</v>
          </cell>
          <cell r="I254">
            <v>207534.67146469117</v>
          </cell>
          <cell r="J254">
            <v>203044.7719745636</v>
          </cell>
          <cell r="K254">
            <v>207279.63112350463</v>
          </cell>
          <cell r="L254">
            <v>212570.52622398376</v>
          </cell>
          <cell r="M254">
            <v>215579.27532623292</v>
          </cell>
          <cell r="N254">
            <v>220520.39628601074</v>
          </cell>
          <cell r="O254">
            <v>225408.85576309203</v>
          </cell>
          <cell r="P254">
            <v>227678.05638137818</v>
          </cell>
          <cell r="Q254">
            <v>232259.98</v>
          </cell>
          <cell r="R254">
            <v>236192.9641079712</v>
          </cell>
          <cell r="S254">
            <v>240020.74814071661</v>
          </cell>
          <cell r="T254">
            <v>243814.81693244932</v>
          </cell>
          <cell r="U254">
            <v>248152.82399734497</v>
          </cell>
          <cell r="V254">
            <v>252532.86703914643</v>
          </cell>
        </row>
        <row r="255">
          <cell r="B255">
            <v>549680.63568031311</v>
          </cell>
          <cell r="C255">
            <v>565058.86458721163</v>
          </cell>
          <cell r="D255">
            <v>580756.53948783875</v>
          </cell>
          <cell r="E255">
            <v>606452.0191192627</v>
          </cell>
          <cell r="F255">
            <v>629460.07624809269</v>
          </cell>
          <cell r="G255">
            <v>649651.72168056492</v>
          </cell>
          <cell r="H255">
            <v>665790.1297309876</v>
          </cell>
          <cell r="I255">
            <v>677858.50355255126</v>
          </cell>
          <cell r="J255">
            <v>688475.98499999999</v>
          </cell>
          <cell r="K255">
            <v>699003.35828475945</v>
          </cell>
          <cell r="L255">
            <v>712032.15779006958</v>
          </cell>
          <cell r="M255">
            <v>719771.5180697632</v>
          </cell>
          <cell r="N255">
            <v>735314.5850355149</v>
          </cell>
          <cell r="O255">
            <v>769335.12399925233</v>
          </cell>
          <cell r="P255">
            <v>789231.6</v>
          </cell>
          <cell r="Q255">
            <v>808095.82607398985</v>
          </cell>
          <cell r="R255">
            <v>815288.28</v>
          </cell>
          <cell r="S255">
            <v>826575.81968994148</v>
          </cell>
          <cell r="T255">
            <v>829872.70860893256</v>
          </cell>
          <cell r="U255">
            <v>843781.5054691314</v>
          </cell>
          <cell r="V255">
            <v>838776.03972816467</v>
          </cell>
        </row>
        <row r="256">
          <cell r="B256">
            <v>2949189.4909575414</v>
          </cell>
          <cell r="C256">
            <v>2947302.7764884098</v>
          </cell>
          <cell r="D256">
            <v>2973406.2541778944</v>
          </cell>
          <cell r="E256">
            <v>3047565.7682033759</v>
          </cell>
          <cell r="F256">
            <v>3074508.4929820634</v>
          </cell>
          <cell r="G256">
            <v>3087402.222108514</v>
          </cell>
          <cell r="H256">
            <v>3101588.9766856488</v>
          </cell>
          <cell r="I256">
            <v>3131756.4334547129</v>
          </cell>
          <cell r="J256">
            <v>3142275.8692431287</v>
          </cell>
          <cell r="K256">
            <v>3165562.7411883138</v>
          </cell>
          <cell r="L256">
            <v>3194771.9410473909</v>
          </cell>
          <cell r="M256">
            <v>3185783.066849743</v>
          </cell>
          <cell r="N256">
            <v>3257891.6533613205</v>
          </cell>
          <cell r="O256">
            <v>3317211.8344247057</v>
          </cell>
          <cell r="P256">
            <v>3364049.9592763525</v>
          </cell>
          <cell r="Q256">
            <v>3438627.8600936886</v>
          </cell>
          <cell r="R256">
            <v>3471567.2676268006</v>
          </cell>
          <cell r="S256">
            <v>3474849.0105329896</v>
          </cell>
          <cell r="T256">
            <v>3408494.4454645533</v>
          </cell>
          <cell r="U256">
            <v>3398982.6656223293</v>
          </cell>
          <cell r="V256">
            <v>3398983.8762375261</v>
          </cell>
        </row>
        <row r="259">
          <cell r="B259">
            <v>306037.74773139955</v>
          </cell>
          <cell r="C259">
            <v>310778.20403503417</v>
          </cell>
          <cell r="D259">
            <v>320481.92806159973</v>
          </cell>
          <cell r="E259">
            <v>331014.70716053009</v>
          </cell>
          <cell r="F259">
            <v>345504.63773464202</v>
          </cell>
          <cell r="G259">
            <v>354147.01522750856</v>
          </cell>
          <cell r="H259">
            <v>363500.41347587586</v>
          </cell>
          <cell r="I259">
            <v>375299.52732673648</v>
          </cell>
          <cell r="J259">
            <v>387340.7652181625</v>
          </cell>
          <cell r="K259">
            <v>393126.87826194766</v>
          </cell>
          <cell r="L259">
            <v>397071.1750980377</v>
          </cell>
          <cell r="M259">
            <v>387810.28979721072</v>
          </cell>
          <cell r="N259">
            <v>383768.24706253054</v>
          </cell>
          <cell r="O259">
            <v>389620.8</v>
          </cell>
          <cell r="P259">
            <v>426186.51047016145</v>
          </cell>
          <cell r="Q259">
            <v>481977.55238113407</v>
          </cell>
          <cell r="R259">
            <v>560994.18387443549</v>
          </cell>
          <cell r="S259">
            <v>653514.922942276</v>
          </cell>
          <cell r="T259">
            <v>743851.59015365597</v>
          </cell>
          <cell r="U259">
            <v>818930.934254074</v>
          </cell>
          <cell r="V259">
            <v>860297.75</v>
          </cell>
        </row>
        <row r="260">
          <cell r="B260">
            <v>101656.00296020508</v>
          </cell>
          <cell r="C260">
            <v>103678.99696350096</v>
          </cell>
          <cell r="D260">
            <v>108239.99843597412</v>
          </cell>
          <cell r="E260">
            <v>110142.00160980226</v>
          </cell>
          <cell r="F260">
            <v>114095.50165176393</v>
          </cell>
          <cell r="G260">
            <v>117660</v>
          </cell>
          <cell r="H260">
            <v>123739.99824523926</v>
          </cell>
          <cell r="I260">
            <v>126166.50363922119</v>
          </cell>
          <cell r="J260">
            <v>131030.90370941162</v>
          </cell>
          <cell r="K260">
            <v>137639.79618835449</v>
          </cell>
          <cell r="L260">
            <v>145117.20392608643</v>
          </cell>
          <cell r="M260">
            <v>148512</v>
          </cell>
          <cell r="N260">
            <v>153272.00000000003</v>
          </cell>
          <cell r="O260">
            <v>158256.00000000003</v>
          </cell>
          <cell r="P260">
            <v>162824.39777374268</v>
          </cell>
          <cell r="Q260">
            <v>172392.7942993927</v>
          </cell>
          <cell r="R260">
            <v>180981.49524688721</v>
          </cell>
          <cell r="S260">
            <v>189072.70245742798</v>
          </cell>
          <cell r="T260">
            <v>195588.40254211426</v>
          </cell>
          <cell r="U260">
            <v>204407.09737014773</v>
          </cell>
          <cell r="V260">
            <v>210394</v>
          </cell>
        </row>
        <row r="261">
          <cell r="B261">
            <v>350120.61</v>
          </cell>
          <cell r="C261">
            <v>342565.2161683655</v>
          </cell>
          <cell r="D261">
            <v>333150.48814659117</v>
          </cell>
          <cell r="E261">
            <v>325565.37799335486</v>
          </cell>
          <cell r="F261">
            <v>318929.15999999997</v>
          </cell>
          <cell r="G261">
            <v>326892.2080286789</v>
          </cell>
          <cell r="H261">
            <v>333836.30803001404</v>
          </cell>
          <cell r="I261">
            <v>345383.9812474823</v>
          </cell>
          <cell r="J261">
            <v>359328.90205123904</v>
          </cell>
          <cell r="K261">
            <v>373605.35671676631</v>
          </cell>
          <cell r="L261">
            <v>389289.08205413818</v>
          </cell>
          <cell r="M261">
            <v>407854.17049438477</v>
          </cell>
          <cell r="N261">
            <v>426486.39205612178</v>
          </cell>
          <cell r="O261">
            <v>441328.78039550787</v>
          </cell>
          <cell r="P261">
            <v>453593.60412002559</v>
          </cell>
          <cell r="Q261">
            <v>465529.88999999996</v>
          </cell>
          <cell r="R261">
            <v>471677.98500000004</v>
          </cell>
          <cell r="S261">
            <v>479030.95040390012</v>
          </cell>
          <cell r="T261">
            <v>484578.54588966368</v>
          </cell>
          <cell r="U261">
            <v>495817.04215393064</v>
          </cell>
          <cell r="V261">
            <v>510142.48573493958</v>
          </cell>
        </row>
        <row r="262">
          <cell r="B262">
            <v>792928.5008609771</v>
          </cell>
          <cell r="C262">
            <v>865770.06164703367</v>
          </cell>
          <cell r="D262">
            <v>868983.3604901504</v>
          </cell>
          <cell r="E262">
            <v>903105.79959640501</v>
          </cell>
          <cell r="F262">
            <v>921255.07280509954</v>
          </cell>
          <cell r="G262">
            <v>946619.41961212165</v>
          </cell>
          <cell r="H262">
            <v>981377.932662201</v>
          </cell>
          <cell r="I262">
            <v>1000396.33</v>
          </cell>
          <cell r="J262">
            <v>1014441.0861849594</v>
          </cell>
          <cell r="K262">
            <v>1012564.7731761932</v>
          </cell>
          <cell r="L262">
            <v>1047471.5766142654</v>
          </cell>
          <cell r="M262">
            <v>1063164.5502052689</v>
          </cell>
          <cell r="N262">
            <v>1050492.9259255219</v>
          </cell>
          <cell r="O262">
            <v>1089118.8698685074</v>
          </cell>
          <cell r="P262">
            <v>1131030.8046897505</v>
          </cell>
          <cell r="Q262">
            <v>1188065.625</v>
          </cell>
          <cell r="R262">
            <v>1208567.5947059633</v>
          </cell>
          <cell r="S262">
            <v>1229583.0678282164</v>
          </cell>
          <cell r="T262">
            <v>1250374.4257635497</v>
          </cell>
          <cell r="U262">
            <v>1274410.075</v>
          </cell>
          <cell r="V262">
            <v>1285457.1385066987</v>
          </cell>
        </row>
        <row r="263">
          <cell r="B263">
            <v>159763.90804252628</v>
          </cell>
          <cell r="C263">
            <v>164611.90003547669</v>
          </cell>
          <cell r="D263">
            <v>169286.9090932846</v>
          </cell>
          <cell r="E263">
            <v>174840</v>
          </cell>
          <cell r="F263">
            <v>180719.14041915891</v>
          </cell>
          <cell r="G263">
            <v>185742.5</v>
          </cell>
          <cell r="H263">
            <v>190758.47135025027</v>
          </cell>
          <cell r="I263">
            <v>197008.29123596189</v>
          </cell>
          <cell r="J263">
            <v>203619.6004387665</v>
          </cell>
          <cell r="K263">
            <v>210284.15798034667</v>
          </cell>
          <cell r="L263">
            <v>215320.11710174559</v>
          </cell>
          <cell r="M263">
            <v>219639.16542434692</v>
          </cell>
          <cell r="N263">
            <v>223910.97135635375</v>
          </cell>
          <cell r="O263">
            <v>227803.52000000002</v>
          </cell>
          <cell r="P263">
            <v>232398.72</v>
          </cell>
          <cell r="Q263">
            <v>236632.56865058898</v>
          </cell>
          <cell r="R263">
            <v>239720.755</v>
          </cell>
          <cell r="S263">
            <v>243511.93206501007</v>
          </cell>
          <cell r="T263">
            <v>247640.98698947908</v>
          </cell>
          <cell r="U263">
            <v>252516.35695648193</v>
          </cell>
          <cell r="V263">
            <v>255335.00819412229</v>
          </cell>
        </row>
        <row r="264">
          <cell r="B264">
            <v>205212.9377134323</v>
          </cell>
          <cell r="C264">
            <v>211541.65999999997</v>
          </cell>
          <cell r="D264">
            <v>218520.05714035037</v>
          </cell>
          <cell r="E264">
            <v>225284.08499999999</v>
          </cell>
          <cell r="F264">
            <v>231833.30501319884</v>
          </cell>
          <cell r="G264">
            <v>238053.78016708375</v>
          </cell>
          <cell r="H264">
            <v>244019.75669975282</v>
          </cell>
          <cell r="I264">
            <v>249352.17921352386</v>
          </cell>
          <cell r="J264">
            <v>254991.13855026246</v>
          </cell>
          <cell r="K264">
            <v>260156.61</v>
          </cell>
          <cell r="L264">
            <v>265722.31539581297</v>
          </cell>
          <cell r="M264">
            <v>271191.2669082642</v>
          </cell>
          <cell r="N264">
            <v>276478.62398048403</v>
          </cell>
          <cell r="O264">
            <v>281470.74843872071</v>
          </cell>
          <cell r="P264">
            <v>286567.09078437806</v>
          </cell>
          <cell r="Q264">
            <v>291264.6102977753</v>
          </cell>
          <cell r="R264">
            <v>295127.04562965396</v>
          </cell>
          <cell r="S264">
            <v>299245.80143669131</v>
          </cell>
          <cell r="T264">
            <v>303330.16075077059</v>
          </cell>
          <cell r="U264">
            <v>307519.38</v>
          </cell>
          <cell r="V264">
            <v>312365.04763832089</v>
          </cell>
        </row>
        <row r="265">
          <cell r="B265">
            <v>224736.56915527346</v>
          </cell>
          <cell r="C265">
            <v>230676.53350582125</v>
          </cell>
          <cell r="D265">
            <v>236794.79140834807</v>
          </cell>
          <cell r="E265">
            <v>243130.11136085508</v>
          </cell>
          <cell r="F265">
            <v>249220.95154525756</v>
          </cell>
          <cell r="G265">
            <v>256066.31</v>
          </cell>
          <cell r="H265">
            <v>262676.255</v>
          </cell>
          <cell r="I265">
            <v>269545.77</v>
          </cell>
          <cell r="J265">
            <v>277219.17564025876</v>
          </cell>
          <cell r="K265">
            <v>285734.24770870205</v>
          </cell>
          <cell r="L265">
            <v>295137.75018699642</v>
          </cell>
          <cell r="M265">
            <v>304889.38905105588</v>
          </cell>
          <cell r="N265">
            <v>314993.11164836888</v>
          </cell>
          <cell r="O265">
            <v>326081.38644989009</v>
          </cell>
          <cell r="P265">
            <v>336918.38581100461</v>
          </cell>
          <cell r="Q265">
            <v>348775.14696033479</v>
          </cell>
          <cell r="R265">
            <v>360337.65164535522</v>
          </cell>
          <cell r="S265">
            <v>372216.16663589474</v>
          </cell>
          <cell r="T265">
            <v>384370.64346092223</v>
          </cell>
          <cell r="U265">
            <v>396765</v>
          </cell>
          <cell r="V265">
            <v>407883.15149574279</v>
          </cell>
        </row>
        <row r="266">
          <cell r="B266">
            <v>437019.45602474216</v>
          </cell>
          <cell r="C266">
            <v>471616.43521781923</v>
          </cell>
          <cell r="D266">
            <v>456922.75775260926</v>
          </cell>
          <cell r="E266">
            <v>488927.7327747345</v>
          </cell>
          <cell r="F266">
            <v>494435.06547363283</v>
          </cell>
          <cell r="G266">
            <v>508247.22066257475</v>
          </cell>
          <cell r="H266">
            <v>522874.95279594423</v>
          </cell>
          <cell r="I266">
            <v>521225.87985588075</v>
          </cell>
          <cell r="J266">
            <v>529388.29506103508</v>
          </cell>
          <cell r="K266">
            <v>545223.9248032379</v>
          </cell>
          <cell r="L266">
            <v>573043.25732894905</v>
          </cell>
          <cell r="M266">
            <v>588904.25904830941</v>
          </cell>
          <cell r="N266">
            <v>604869.18876968382</v>
          </cell>
          <cell r="O266">
            <v>618625.86949996953</v>
          </cell>
          <cell r="P266">
            <v>619537.19999999995</v>
          </cell>
          <cell r="Q266">
            <v>637349.36800231924</v>
          </cell>
          <cell r="R266">
            <v>653761.60499999998</v>
          </cell>
          <cell r="S266">
            <v>662355.61499999999</v>
          </cell>
          <cell r="T266">
            <v>660826.62136070256</v>
          </cell>
          <cell r="U266">
            <v>666602.80484031676</v>
          </cell>
          <cell r="V266">
            <v>664355.57999999996</v>
          </cell>
        </row>
        <row r="268">
          <cell r="B268">
            <v>313094.16000000003</v>
          </cell>
          <cell r="C268">
            <v>325472.20810112002</v>
          </cell>
          <cell r="D268">
            <v>337603.6736869812</v>
          </cell>
          <cell r="E268">
            <v>350108.10306167603</v>
          </cell>
          <cell r="F268">
            <v>362429.61975242617</v>
          </cell>
          <cell r="G268">
            <v>375003.22</v>
          </cell>
          <cell r="H268">
            <v>388383.47758087155</v>
          </cell>
          <cell r="I268">
            <v>399703.94844688417</v>
          </cell>
          <cell r="J268">
            <v>412776.82669044496</v>
          </cell>
          <cell r="K268">
            <v>425670.8558807373</v>
          </cell>
          <cell r="L268">
            <v>439425.52639389038</v>
          </cell>
          <cell r="M268">
            <v>452414.05554008484</v>
          </cell>
          <cell r="N268">
            <v>465607.19472801208</v>
          </cell>
          <cell r="O268">
            <v>480092.32499954227</v>
          </cell>
          <cell r="P268">
            <v>493484.04945327761</v>
          </cell>
          <cell r="Q268">
            <v>507505.13745140075</v>
          </cell>
          <cell r="R268">
            <v>522232.08617431641</v>
          </cell>
          <cell r="S268">
            <v>537147.18689369201</v>
          </cell>
          <cell r="T268">
            <v>552384.25460700993</v>
          </cell>
          <cell r="U268">
            <v>568025.20031272888</v>
          </cell>
          <cell r="V268">
            <v>578331.06097915652</v>
          </cell>
        </row>
        <row r="269">
          <cell r="B269">
            <v>1041396.390352478</v>
          </cell>
          <cell r="C269">
            <v>978112.04630344384</v>
          </cell>
          <cell r="D269">
            <v>903947.44</v>
          </cell>
          <cell r="E269">
            <v>854108.1983161926</v>
          </cell>
          <cell r="F269">
            <v>798768.48207870487</v>
          </cell>
          <cell r="G269">
            <v>782823.47119987488</v>
          </cell>
          <cell r="H269">
            <v>766945.16932239535</v>
          </cell>
          <cell r="I269">
            <v>758227.34257553099</v>
          </cell>
          <cell r="J269">
            <v>719467.03150459286</v>
          </cell>
          <cell r="K269">
            <v>695713.60955142975</v>
          </cell>
          <cell r="L269">
            <v>698419.72240726475</v>
          </cell>
          <cell r="M269">
            <v>703777.58163436886</v>
          </cell>
          <cell r="N269">
            <v>710617.42500000005</v>
          </cell>
          <cell r="O269">
            <v>711075.84029426577</v>
          </cell>
          <cell r="P269">
            <v>729584.584269905</v>
          </cell>
          <cell r="Q269">
            <v>765821.78999999992</v>
          </cell>
          <cell r="R269">
            <v>778169.75999999989</v>
          </cell>
          <cell r="S269">
            <v>781613.5147714616</v>
          </cell>
          <cell r="T269">
            <v>711683.88054908754</v>
          </cell>
          <cell r="U269">
            <v>684822.25055076589</v>
          </cell>
          <cell r="V269">
            <v>726240.98622283933</v>
          </cell>
        </row>
        <row r="270">
          <cell r="B270">
            <v>394100.42078079219</v>
          </cell>
          <cell r="C270">
            <v>404951.43535858154</v>
          </cell>
          <cell r="D270">
            <v>411464.64500000002</v>
          </cell>
          <cell r="E270">
            <v>421914.46331596375</v>
          </cell>
          <cell r="F270">
            <v>432037.61291774746</v>
          </cell>
          <cell r="G270">
            <v>438654.57897377014</v>
          </cell>
          <cell r="H270">
            <v>443379.24710273743</v>
          </cell>
          <cell r="I270">
            <v>450785.64889125829</v>
          </cell>
          <cell r="J270">
            <v>450265.25984363561</v>
          </cell>
          <cell r="K270">
            <v>451315.19561416627</v>
          </cell>
          <cell r="L270">
            <v>459535.93243255618</v>
          </cell>
          <cell r="M270">
            <v>456331.83645629883</v>
          </cell>
          <cell r="N270">
            <v>463431.21923580166</v>
          </cell>
          <cell r="O270">
            <v>466069.05049850466</v>
          </cell>
          <cell r="P270">
            <v>469677.75044883729</v>
          </cell>
          <cell r="Q270">
            <v>472814.25336502073</v>
          </cell>
          <cell r="R270">
            <v>476102.18999999994</v>
          </cell>
          <cell r="S270">
            <v>480881.06999999995</v>
          </cell>
          <cell r="T270">
            <v>485824.11</v>
          </cell>
          <cell r="U270">
            <v>490555.11</v>
          </cell>
          <cell r="V270">
            <v>492386.20862541196</v>
          </cell>
        </row>
        <row r="271">
          <cell r="B271">
            <v>498048.50364280696</v>
          </cell>
          <cell r="C271">
            <v>513487.6944370651</v>
          </cell>
          <cell r="D271">
            <v>528141.98038215633</v>
          </cell>
          <cell r="E271">
            <v>542633.41410881036</v>
          </cell>
          <cell r="F271">
            <v>556711.43229564675</v>
          </cell>
          <cell r="G271">
            <v>570289.65</v>
          </cell>
          <cell r="H271">
            <v>583395.31923828123</v>
          </cell>
          <cell r="I271">
            <v>596035.59802612301</v>
          </cell>
          <cell r="J271">
            <v>607051.57679237367</v>
          </cell>
          <cell r="K271">
            <v>620107.55742439278</v>
          </cell>
          <cell r="L271">
            <v>634108.83963718417</v>
          </cell>
          <cell r="M271">
            <v>646556.51230804448</v>
          </cell>
          <cell r="N271">
            <v>660059.46389678959</v>
          </cell>
          <cell r="O271">
            <v>672085.5</v>
          </cell>
          <cell r="P271">
            <v>683993.79191566468</v>
          </cell>
          <cell r="Q271">
            <v>698596</v>
          </cell>
          <cell r="R271">
            <v>711818.5</v>
          </cell>
          <cell r="S271">
            <v>726605.28787002573</v>
          </cell>
          <cell r="T271">
            <v>741712.03927253722</v>
          </cell>
          <cell r="U271">
            <v>758753.37497154227</v>
          </cell>
          <cell r="V271">
            <v>780939.38141098013</v>
          </cell>
        </row>
        <row r="272">
          <cell r="B272">
            <v>723905.2265557861</v>
          </cell>
          <cell r="C272">
            <v>747399.83554748539</v>
          </cell>
          <cell r="D272">
            <v>769649.43848663324</v>
          </cell>
          <cell r="E272">
            <v>790571.19458404533</v>
          </cell>
          <cell r="F272">
            <v>813104.09163162229</v>
          </cell>
          <cell r="G272">
            <v>835140.05032562255</v>
          </cell>
          <cell r="H272">
            <v>857631.6</v>
          </cell>
          <cell r="I272">
            <v>882031.67999999993</v>
          </cell>
          <cell r="J272">
            <v>907403.76</v>
          </cell>
          <cell r="K272">
            <v>932603.41579193121</v>
          </cell>
          <cell r="L272">
            <v>961685.27999999991</v>
          </cell>
          <cell r="M272">
            <v>992121.21400337224</v>
          </cell>
          <cell r="N272">
            <v>1023664.5527316284</v>
          </cell>
          <cell r="O272">
            <v>1054475.9014292907</v>
          </cell>
          <cell r="P272">
            <v>1087159.2398886108</v>
          </cell>
          <cell r="Q272">
            <v>1118668.3042185975</v>
          </cell>
          <cell r="R272">
            <v>1152142.4922821808</v>
          </cell>
          <cell r="S272">
            <v>1184541.4929650116</v>
          </cell>
          <cell r="T272">
            <v>1219257.1499999999</v>
          </cell>
          <cell r="U272">
            <v>1253085.6499999999</v>
          </cell>
          <cell r="V272">
            <v>1287674.675</v>
          </cell>
        </row>
        <row r="273">
          <cell r="B273">
            <v>671217.82534011838</v>
          </cell>
          <cell r="C273">
            <v>685068.80068679806</v>
          </cell>
          <cell r="D273">
            <v>699256.21601760865</v>
          </cell>
          <cell r="E273">
            <v>713642.90733901982</v>
          </cell>
          <cell r="F273">
            <v>728128.58965576172</v>
          </cell>
          <cell r="G273">
            <v>739252.76951568597</v>
          </cell>
          <cell r="H273">
            <v>753878.65386222838</v>
          </cell>
          <cell r="I273">
            <v>788959.66678733821</v>
          </cell>
          <cell r="J273">
            <v>805589.0868630982</v>
          </cell>
          <cell r="K273">
            <v>821313.57213821413</v>
          </cell>
          <cell r="L273">
            <v>839863.73930015566</v>
          </cell>
          <cell r="M273">
            <v>863982.42</v>
          </cell>
          <cell r="N273">
            <v>884857.07512435922</v>
          </cell>
          <cell r="O273">
            <v>903708.65645919798</v>
          </cell>
          <cell r="P273">
            <v>923194.12500000012</v>
          </cell>
          <cell r="Q273">
            <v>944748.04141296388</v>
          </cell>
          <cell r="R273">
            <v>967025.7107314301</v>
          </cell>
          <cell r="S273">
            <v>988554.76000000013</v>
          </cell>
          <cell r="T273">
            <v>1012169.7947082521</v>
          </cell>
          <cell r="U273">
            <v>1034898.0382409667</v>
          </cell>
          <cell r="V273">
            <v>1059736.7850000001</v>
          </cell>
        </row>
        <row r="274">
          <cell r="B274">
            <v>188449.60306632996</v>
          </cell>
          <cell r="C274">
            <v>189527.3780165863</v>
          </cell>
          <cell r="D274">
            <v>186981.02902412415</v>
          </cell>
          <cell r="E274">
            <v>188342.87611831664</v>
          </cell>
          <cell r="F274">
            <v>193646.83608123779</v>
          </cell>
          <cell r="G274">
            <v>193888.43189666749</v>
          </cell>
          <cell r="H274">
            <v>194127.64386291505</v>
          </cell>
          <cell r="I274">
            <v>201972.63063674927</v>
          </cell>
          <cell r="J274">
            <v>208035.75</v>
          </cell>
          <cell r="K274">
            <v>211184.95070915224</v>
          </cell>
          <cell r="L274">
            <v>214010.96365173341</v>
          </cell>
          <cell r="M274">
            <v>211329.405</v>
          </cell>
          <cell r="N274">
            <v>212218.90183547974</v>
          </cell>
          <cell r="O274">
            <v>210877.41908660889</v>
          </cell>
          <cell r="P274">
            <v>218099.49</v>
          </cell>
          <cell r="Q274">
            <v>225710.03527069092</v>
          </cell>
          <cell r="R274">
            <v>232739.79249176025</v>
          </cell>
          <cell r="S274">
            <v>233616.69915664673</v>
          </cell>
          <cell r="T274">
            <v>219445.81585990905</v>
          </cell>
          <cell r="U274">
            <v>218812.21770584106</v>
          </cell>
          <cell r="V274">
            <v>221395.72086776735</v>
          </cell>
        </row>
        <row r="276">
          <cell r="B276">
            <v>1555891.0672223282</v>
          </cell>
          <cell r="C276">
            <v>1508473.045945816</v>
          </cell>
          <cell r="D276">
            <v>1450822.1008872986</v>
          </cell>
          <cell r="E276">
            <v>1338513.9635365296</v>
          </cell>
          <cell r="F276">
            <v>1349385.3890405274</v>
          </cell>
          <cell r="G276">
            <v>1248268.7572528839</v>
          </cell>
          <cell r="H276">
            <v>1223724.0344388199</v>
          </cell>
          <cell r="I276">
            <v>1209829.5563869858</v>
          </cell>
          <cell r="J276">
            <v>1180898.1444758605</v>
          </cell>
          <cell r="K276">
            <v>1136659.8512088775</v>
          </cell>
          <cell r="L276">
            <v>1151600.4149346161</v>
          </cell>
          <cell r="M276">
            <v>1181005.1200000001</v>
          </cell>
          <cell r="N276">
            <v>1192900.4282590484</v>
          </cell>
          <cell r="O276">
            <v>1200353.0962908173</v>
          </cell>
          <cell r="P276">
            <v>1210069.2768969727</v>
          </cell>
          <cell r="Q276">
            <v>1265235.226544342</v>
          </cell>
          <cell r="R276">
            <v>1301929.2173652649</v>
          </cell>
          <cell r="S276">
            <v>1307536.2552889253</v>
          </cell>
          <cell r="T276">
            <v>1143200.8552030183</v>
          </cell>
          <cell r="U276">
            <v>1090396.9130822755</v>
          </cell>
          <cell r="V276">
            <v>1053790.2237026978</v>
          </cell>
        </row>
        <row r="277">
          <cell r="B277">
            <v>811226.31453018181</v>
          </cell>
          <cell r="C277">
            <v>800362.73807098391</v>
          </cell>
          <cell r="D277">
            <v>788832.5496038819</v>
          </cell>
          <cell r="E277">
            <v>845547.84</v>
          </cell>
          <cell r="F277">
            <v>900854.57569118508</v>
          </cell>
          <cell r="G277">
            <v>995096.79591171257</v>
          </cell>
          <cell r="H277">
            <v>841213.28953903203</v>
          </cell>
          <cell r="I277">
            <v>942877.12299362186</v>
          </cell>
          <cell r="J277">
            <v>1048410.66875782</v>
          </cell>
          <cell r="K277">
            <v>936769.8209832001</v>
          </cell>
          <cell r="L277">
            <v>889075.41617473599</v>
          </cell>
          <cell r="M277">
            <v>983017.65967414854</v>
          </cell>
          <cell r="N277">
            <v>973908.47999999998</v>
          </cell>
          <cell r="O277">
            <v>929340.75523483276</v>
          </cell>
          <cell r="P277">
            <v>886207.63952087401</v>
          </cell>
          <cell r="Q277">
            <v>1013582.6141768647</v>
          </cell>
          <cell r="R277">
            <v>1029896.6241369629</v>
          </cell>
          <cell r="S277">
            <v>1040304.500461731</v>
          </cell>
          <cell r="T277">
            <v>1031616.48</v>
          </cell>
          <cell r="U277">
            <v>1085659</v>
          </cell>
          <cell r="V277">
            <v>1061820.0454753875</v>
          </cell>
        </row>
        <row r="278">
          <cell r="B278">
            <v>198144.00295257571</v>
          </cell>
          <cell r="C278">
            <v>202754.47799205783</v>
          </cell>
          <cell r="D278">
            <v>202712.25</v>
          </cell>
          <cell r="E278">
            <v>203074.20614814755</v>
          </cell>
          <cell r="F278">
            <v>199817.63123512268</v>
          </cell>
          <cell r="G278">
            <v>203798.70316028595</v>
          </cell>
          <cell r="H278">
            <v>208886.09679985046</v>
          </cell>
          <cell r="I278">
            <v>211925.30648040771</v>
          </cell>
          <cell r="J278">
            <v>219111.78156852719</v>
          </cell>
          <cell r="K278">
            <v>227748.60332870486</v>
          </cell>
          <cell r="L278">
            <v>229593</v>
          </cell>
          <cell r="M278">
            <v>234241.875</v>
          </cell>
          <cell r="N278">
            <v>231686.18655433654</v>
          </cell>
          <cell r="O278">
            <v>235460.83698997495</v>
          </cell>
          <cell r="P278">
            <v>243742.79909774777</v>
          </cell>
          <cell r="Q278">
            <v>249079.70260593417</v>
          </cell>
          <cell r="R278">
            <v>253436.30033794403</v>
          </cell>
          <cell r="S278">
            <v>255563.94627189636</v>
          </cell>
          <cell r="T278">
            <v>270793.9595955658</v>
          </cell>
          <cell r="U278">
            <v>276796.33026451111</v>
          </cell>
          <cell r="V278">
            <v>281929.09590789792</v>
          </cell>
        </row>
        <row r="280">
          <cell r="B280">
            <v>102020.469722023</v>
          </cell>
          <cell r="C280">
            <v>105217.22753631593</v>
          </cell>
          <cell r="D280">
            <v>108585.94381278992</v>
          </cell>
          <cell r="E280">
            <v>111411.24614410401</v>
          </cell>
          <cell r="F280">
            <v>114407.52</v>
          </cell>
          <cell r="G280">
            <v>117837.44387512207</v>
          </cell>
          <cell r="H280">
            <v>121212.93402397155</v>
          </cell>
          <cell r="I280">
            <v>124809.08898685455</v>
          </cell>
          <cell r="J280">
            <v>128659.40409851074</v>
          </cell>
          <cell r="K280">
            <v>132792.69183074951</v>
          </cell>
          <cell r="L280">
            <v>138339.91588062287</v>
          </cell>
          <cell r="M280">
            <v>143108.86415351869</v>
          </cell>
          <cell r="N280">
            <v>146772.4821870804</v>
          </cell>
          <cell r="O280">
            <v>153932.6564401245</v>
          </cell>
          <cell r="P280">
            <v>164448.68225250242</v>
          </cell>
          <cell r="Q280">
            <v>164381.03556877136</v>
          </cell>
          <cell r="R280">
            <v>169071.22531581877</v>
          </cell>
          <cell r="S280">
            <v>172273.92000000001</v>
          </cell>
          <cell r="T280">
            <v>178314.71037837982</v>
          </cell>
          <cell r="U280">
            <v>180370.33017997741</v>
          </cell>
          <cell r="V280">
            <v>184686.73944202423</v>
          </cell>
        </row>
        <row r="281">
          <cell r="B281">
            <v>170993.5032707596</v>
          </cell>
          <cell r="C281">
            <v>171959.75448760984</v>
          </cell>
          <cell r="D281">
            <v>172140.29078247069</v>
          </cell>
          <cell r="E281">
            <v>171460.50038566589</v>
          </cell>
          <cell r="F281">
            <v>172621.772347641</v>
          </cell>
          <cell r="G281">
            <v>173672.1363132477</v>
          </cell>
          <cell r="H281">
            <v>176360.91999999998</v>
          </cell>
          <cell r="I281">
            <v>177055.00976043701</v>
          </cell>
          <cell r="J281">
            <v>176023.04578857424</v>
          </cell>
          <cell r="K281">
            <v>179240.61</v>
          </cell>
          <cell r="L281">
            <v>185902.24100143433</v>
          </cell>
          <cell r="M281">
            <v>185709.46704200743</v>
          </cell>
          <cell r="N281">
            <v>184942.05408187868</v>
          </cell>
          <cell r="O281">
            <v>181373.13906143187</v>
          </cell>
          <cell r="P281">
            <v>184149.66583793639</v>
          </cell>
          <cell r="Q281">
            <v>186134.86089935302</v>
          </cell>
          <cell r="R281">
            <v>191435.39687919617</v>
          </cell>
          <cell r="S281">
            <v>194440.40314292908</v>
          </cell>
          <cell r="T281">
            <v>194161.78531700134</v>
          </cell>
          <cell r="U281">
            <v>198429.61817378999</v>
          </cell>
          <cell r="V281">
            <v>198682.60882881164</v>
          </cell>
        </row>
        <row r="282">
          <cell r="B282">
            <v>571522.06033096311</v>
          </cell>
          <cell r="C282">
            <v>580175.93500000006</v>
          </cell>
          <cell r="D282">
            <v>588192.44725540164</v>
          </cell>
          <cell r="E282">
            <v>602049.6690193176</v>
          </cell>
          <cell r="F282">
            <v>605004.34012733458</v>
          </cell>
          <cell r="G282">
            <v>615759.81934829708</v>
          </cell>
          <cell r="H282">
            <v>628111.35676071164</v>
          </cell>
          <cell r="I282">
            <v>631269.0417066192</v>
          </cell>
          <cell r="J282">
            <v>640520.51500000001</v>
          </cell>
          <cell r="K282">
            <v>649219.54005512234</v>
          </cell>
          <cell r="L282">
            <v>664734.09230873105</v>
          </cell>
          <cell r="M282">
            <v>655926.2412330627</v>
          </cell>
          <cell r="N282">
            <v>662763.57132930751</v>
          </cell>
          <cell r="O282">
            <v>659861.51</v>
          </cell>
          <cell r="P282">
            <v>661410.60548526759</v>
          </cell>
          <cell r="Q282">
            <v>667688.02444267273</v>
          </cell>
          <cell r="R282">
            <v>671794.78938388824</v>
          </cell>
          <cell r="S282">
            <v>687562.23967838287</v>
          </cell>
          <cell r="T282">
            <v>691067.35372772207</v>
          </cell>
          <cell r="U282">
            <v>703227.29554534913</v>
          </cell>
          <cell r="V282">
            <v>703469.90681179042</v>
          </cell>
        </row>
        <row r="283">
          <cell r="B283">
            <v>1122140.4099732207</v>
          </cell>
          <cell r="C283">
            <v>1152952.8491803361</v>
          </cell>
          <cell r="D283">
            <v>1208297.5693281554</v>
          </cell>
          <cell r="E283">
            <v>1270045.3500000001</v>
          </cell>
          <cell r="F283">
            <v>1243004.6441887664</v>
          </cell>
          <cell r="G283">
            <v>1292905.128517685</v>
          </cell>
          <cell r="H283">
            <v>1294781.1538956452</v>
          </cell>
          <cell r="I283">
            <v>1313626.7250000001</v>
          </cell>
          <cell r="J283">
            <v>1330596.1522255705</v>
          </cell>
          <cell r="K283">
            <v>1362423.4849999999</v>
          </cell>
          <cell r="L283">
            <v>1360893.9221477509</v>
          </cell>
          <cell r="M283">
            <v>1354827.9654808808</v>
          </cell>
          <cell r="N283">
            <v>1337025.2070396042</v>
          </cell>
          <cell r="O283">
            <v>1393011.9863676452</v>
          </cell>
          <cell r="P283">
            <v>1385752.4548693085</v>
          </cell>
          <cell r="Q283">
            <v>1460040.7949999999</v>
          </cell>
          <cell r="R283">
            <v>1469725.04</v>
          </cell>
          <cell r="S283">
            <v>1480448.07</v>
          </cell>
          <cell r="T283">
            <v>1502259.1273766328</v>
          </cell>
          <cell r="U283">
            <v>1579188.5519733811</v>
          </cell>
          <cell r="V283">
            <v>1612865.6212736513</v>
          </cell>
        </row>
        <row r="285">
          <cell r="B285">
            <v>663736.04182140343</v>
          </cell>
          <cell r="C285">
            <v>688198.42</v>
          </cell>
          <cell r="D285">
            <v>712031.14688701625</v>
          </cell>
          <cell r="E285">
            <v>732966.31723651884</v>
          </cell>
          <cell r="F285">
            <v>746411.11659881589</v>
          </cell>
          <cell r="G285">
            <v>760335.83797740936</v>
          </cell>
          <cell r="H285">
            <v>774327.43736572261</v>
          </cell>
          <cell r="I285">
            <v>803950.20649482729</v>
          </cell>
          <cell r="J285">
            <v>832965.3</v>
          </cell>
          <cell r="K285">
            <v>853127.55</v>
          </cell>
          <cell r="L285">
            <v>908171.16054710385</v>
          </cell>
          <cell r="M285">
            <v>935395.42211181636</v>
          </cell>
          <cell r="N285">
            <v>955970.76135513303</v>
          </cell>
          <cell r="O285">
            <v>964456.02358943946</v>
          </cell>
          <cell r="P285">
            <v>994216.56213123328</v>
          </cell>
          <cell r="Q285">
            <v>1025428.0843280792</v>
          </cell>
          <cell r="R285">
            <v>1057902.1599999999</v>
          </cell>
          <cell r="S285">
            <v>875767.93921211245</v>
          </cell>
          <cell r="T285">
            <v>894589.15621139528</v>
          </cell>
          <cell r="U285">
            <v>913315.60000000009</v>
          </cell>
          <cell r="V285">
            <v>996997.7514614868</v>
          </cell>
        </row>
        <row r="286">
          <cell r="B286">
            <v>381028.62136886595</v>
          </cell>
          <cell r="C286">
            <v>389586.80689880374</v>
          </cell>
          <cell r="D286">
            <v>386256.11250152584</v>
          </cell>
          <cell r="E286">
            <v>388178.79155502317</v>
          </cell>
          <cell r="F286">
            <v>392573.50830062869</v>
          </cell>
          <cell r="G286">
            <v>406863.07581893919</v>
          </cell>
          <cell r="H286">
            <v>411925.08106864931</v>
          </cell>
          <cell r="I286">
            <v>422597.56</v>
          </cell>
          <cell r="J286">
            <v>422843.52260894777</v>
          </cell>
          <cell r="K286">
            <v>446763.48298271175</v>
          </cell>
          <cell r="L286">
            <v>445097.70544357301</v>
          </cell>
          <cell r="M286">
            <v>461888.02</v>
          </cell>
          <cell r="N286">
            <v>494699.4800567627</v>
          </cell>
          <cell r="O286">
            <v>555668.42017547612</v>
          </cell>
          <cell r="P286">
            <v>658430.7469454956</v>
          </cell>
          <cell r="Q286">
            <v>789517.12214355473</v>
          </cell>
          <cell r="R286">
            <v>963761.09195556631</v>
          </cell>
          <cell r="S286">
            <v>1161521.8773956299</v>
          </cell>
          <cell r="T286">
            <v>1354904.7687599182</v>
          </cell>
          <cell r="U286">
            <v>1512561.98</v>
          </cell>
          <cell r="V286">
            <v>1608235.26</v>
          </cell>
        </row>
        <row r="290">
          <cell r="B290">
            <v>1007712.2465088653</v>
          </cell>
          <cell r="C290">
            <v>988266.51</v>
          </cell>
          <cell r="D290">
            <v>958029.79560836789</v>
          </cell>
          <cell r="E290">
            <v>1064352.0050000001</v>
          </cell>
          <cell r="F290">
            <v>1090449.8408184815</v>
          </cell>
          <cell r="G290">
            <v>1063915.98</v>
          </cell>
          <cell r="H290">
            <v>1076388.1671516418</v>
          </cell>
          <cell r="I290">
            <v>1087914.3512372589</v>
          </cell>
          <cell r="J290">
            <v>1068861.2852588652</v>
          </cell>
          <cell r="K290">
            <v>1062085.980348587</v>
          </cell>
          <cell r="L290">
            <v>1081688.5648017884</v>
          </cell>
          <cell r="M290">
            <v>1075051.7004341125</v>
          </cell>
          <cell r="N290">
            <v>1055742.7874524689</v>
          </cell>
          <cell r="O290">
            <v>1106344.6784719848</v>
          </cell>
          <cell r="P290">
            <v>1108262.6265248107</v>
          </cell>
          <cell r="Q290">
            <v>1117825.4913111876</v>
          </cell>
          <cell r="R290">
            <v>1146293.2806029511</v>
          </cell>
          <cell r="S290">
            <v>1146086.1874214171</v>
          </cell>
          <cell r="T290">
            <v>1138135.2864385606</v>
          </cell>
          <cell r="U290">
            <v>1120574.9166294478</v>
          </cell>
          <cell r="V290">
            <v>1112640.921661949</v>
          </cell>
        </row>
        <row r="291">
          <cell r="B291">
            <v>199300.24114204408</v>
          </cell>
          <cell r="C291">
            <v>205360.68549884798</v>
          </cell>
          <cell r="D291">
            <v>210600</v>
          </cell>
          <cell r="E291">
            <v>217317.57564434051</v>
          </cell>
          <cell r="F291">
            <v>223821.70928085328</v>
          </cell>
          <cell r="G291">
            <v>229709.60379512788</v>
          </cell>
          <cell r="H291">
            <v>236448.90512744902</v>
          </cell>
          <cell r="I291">
            <v>244137.68009628294</v>
          </cell>
          <cell r="J291">
            <v>251697.88796634672</v>
          </cell>
          <cell r="K291">
            <v>257909.88576324462</v>
          </cell>
          <cell r="L291">
            <v>266427.09441223141</v>
          </cell>
          <cell r="M291">
            <v>275684.2627032852</v>
          </cell>
          <cell r="N291">
            <v>285268.83443969727</v>
          </cell>
          <cell r="O291">
            <v>293798.93094406131</v>
          </cell>
          <cell r="P291">
            <v>303024.22500000003</v>
          </cell>
          <cell r="Q291">
            <v>311052.00736999512</v>
          </cell>
          <cell r="R291">
            <v>319739.56757583615</v>
          </cell>
          <cell r="S291">
            <v>328582.33178535459</v>
          </cell>
          <cell r="T291">
            <v>335964.11700248718</v>
          </cell>
          <cell r="U291">
            <v>346567.32021148677</v>
          </cell>
          <cell r="V291">
            <v>356212.21500000003</v>
          </cell>
        </row>
        <row r="292">
          <cell r="B292">
            <v>386048.14500000002</v>
          </cell>
          <cell r="C292">
            <v>396865.05292869563</v>
          </cell>
          <cell r="D292">
            <v>406698.39413604734</v>
          </cell>
          <cell r="E292">
            <v>415537.76</v>
          </cell>
          <cell r="F292">
            <v>426870.80564838409</v>
          </cell>
          <cell r="G292">
            <v>434222.69697570801</v>
          </cell>
          <cell r="H292">
            <v>440988.90431854251</v>
          </cell>
          <cell r="I292">
            <v>440558.49869152065</v>
          </cell>
          <cell r="J292">
            <v>440126.28859680175</v>
          </cell>
          <cell r="K292">
            <v>439692.34499999997</v>
          </cell>
          <cell r="L292">
            <v>439256.18944358826</v>
          </cell>
          <cell r="M292">
            <v>439831.67346382141</v>
          </cell>
          <cell r="N292">
            <v>439393.23725795746</v>
          </cell>
          <cell r="O292">
            <v>439968.69424781803</v>
          </cell>
          <cell r="P292">
            <v>440545.01723766327</v>
          </cell>
          <cell r="Q292">
            <v>441122.2062274933</v>
          </cell>
          <cell r="R292">
            <v>441704.15821723943</v>
          </cell>
          <cell r="S292">
            <v>447778.2137432099</v>
          </cell>
          <cell r="T292">
            <v>453926.41499999998</v>
          </cell>
          <cell r="U292">
            <v>460200.59989425656</v>
          </cell>
          <cell r="V292">
            <v>467684.56585353852</v>
          </cell>
        </row>
        <row r="293">
          <cell r="B293">
            <v>442713.06485378265</v>
          </cell>
          <cell r="C293">
            <v>459256.25193798071</v>
          </cell>
          <cell r="D293">
            <v>475440.65152961732</v>
          </cell>
          <cell r="E293">
            <v>487336.78584312438</v>
          </cell>
          <cell r="F293">
            <v>492928.21949352266</v>
          </cell>
          <cell r="G293">
            <v>490913.26699523925</v>
          </cell>
          <cell r="H293">
            <v>481819.05842655181</v>
          </cell>
          <cell r="I293">
            <v>471222.44967052463</v>
          </cell>
          <cell r="J293">
            <v>461919.53343612672</v>
          </cell>
          <cell r="K293">
            <v>455718.87366615294</v>
          </cell>
          <cell r="L293">
            <v>476559.81100845337</v>
          </cell>
          <cell r="M293">
            <v>492894.94500000007</v>
          </cell>
          <cell r="N293">
            <v>515953.51021087647</v>
          </cell>
          <cell r="O293">
            <v>540583.32000000007</v>
          </cell>
          <cell r="P293">
            <v>546617.484998703</v>
          </cell>
          <cell r="Q293">
            <v>559970.3357395553</v>
          </cell>
          <cell r="R293">
            <v>578454.58201942442</v>
          </cell>
          <cell r="S293">
            <v>593928.94455238339</v>
          </cell>
          <cell r="T293">
            <v>608318.89953083044</v>
          </cell>
          <cell r="U293">
            <v>622663.59000000008</v>
          </cell>
          <cell r="V293">
            <v>638502.83102874761</v>
          </cell>
        </row>
        <row r="297">
          <cell r="B297">
            <v>14020164.05092388</v>
          </cell>
          <cell r="C297">
            <v>14194688.161501577</v>
          </cell>
          <cell r="D297">
            <v>14218063.965458982</v>
          </cell>
          <cell r="E297">
            <v>14511122.982852478</v>
          </cell>
          <cell r="F297">
            <v>14698970.571827166</v>
          </cell>
          <cell r="G297">
            <v>14901779.871551251</v>
          </cell>
          <cell r="H297">
            <v>14926712.538145293</v>
          </cell>
          <cell r="I297">
            <v>15243867.575388035</v>
          </cell>
          <cell r="J297">
            <v>15470582.688330192</v>
          </cell>
          <cell r="K297">
            <v>15516397.622112921</v>
          </cell>
          <cell r="L297">
            <v>15812562.009633446</v>
          </cell>
          <cell r="M297">
            <v>16137061.332167663</v>
          </cell>
          <cell r="N297">
            <v>16331754.31357529</v>
          </cell>
          <cell r="O297">
            <v>16684844.715233611</v>
          </cell>
          <cell r="P297">
            <v>17041127.531423874</v>
          </cell>
          <cell r="Q297">
            <v>17806908.623668026</v>
          </cell>
          <cell r="R297">
            <v>18406542.281572081</v>
          </cell>
          <cell r="S297">
            <v>18753285.999380231</v>
          </cell>
          <cell r="T297">
            <v>19010291.336449169</v>
          </cell>
          <cell r="U297">
            <v>19515872.578311268</v>
          </cell>
          <cell r="V297">
            <v>19930452.766123965</v>
          </cell>
        </row>
        <row r="311">
          <cell r="B311">
            <v>1.9135015218882074</v>
          </cell>
          <cell r="C311">
            <v>1.6362083673885337</v>
          </cell>
          <cell r="D311">
            <v>1.9031820690950099</v>
          </cell>
          <cell r="E311">
            <v>0.59504272019327686</v>
          </cell>
        </row>
        <row r="312">
          <cell r="B312">
            <v>1.2457710018054513</v>
          </cell>
          <cell r="C312">
            <v>1.7257560489592976</v>
          </cell>
          <cell r="D312">
            <v>0.56064675060795821</v>
          </cell>
          <cell r="E312">
            <v>-0.29498434545257624</v>
          </cell>
        </row>
        <row r="313">
          <cell r="B313">
            <v>0.37976309314356627</v>
          </cell>
          <cell r="C313">
            <v>0.6572066208213414</v>
          </cell>
          <cell r="D313">
            <v>-9.4082678360848604E-2</v>
          </cell>
          <cell r="E313">
            <v>0.3177938114650658</v>
          </cell>
        </row>
        <row r="314">
          <cell r="B314">
            <v>6.3545929078685504E-2</v>
          </cell>
          <cell r="C314">
            <v>-0.14091144473620432</v>
          </cell>
          <cell r="D314">
            <v>1.3682536732100914</v>
          </cell>
          <cell r="E314">
            <v>-1.2912605182952177</v>
          </cell>
        </row>
        <row r="315">
          <cell r="B315">
            <v>2.2472706241586593E-2</v>
          </cell>
          <cell r="C315">
            <v>1.2980977683833146</v>
          </cell>
          <cell r="D315">
            <v>1.7874577025544198</v>
          </cell>
          <cell r="E315">
            <v>1.6877656909341852</v>
          </cell>
        </row>
        <row r="316">
          <cell r="B316">
            <v>3.3984506429085144</v>
          </cell>
          <cell r="C316">
            <v>1.8506495181055129</v>
          </cell>
          <cell r="D316">
            <v>2.5634570762118898</v>
          </cell>
          <cell r="E316">
            <v>0.74804569807585608</v>
          </cell>
        </row>
        <row r="317">
          <cell r="B317">
            <v>0.92020102885761901</v>
          </cell>
          <cell r="C317">
            <v>0.68605611299001623</v>
          </cell>
          <cell r="D317">
            <v>1.4820106409199667</v>
          </cell>
          <cell r="E317">
            <v>-0.23165101212181582</v>
          </cell>
        </row>
        <row r="318">
          <cell r="B318">
            <v>1.2271499990759622</v>
          </cell>
          <cell r="C318">
            <v>1.1935471559127109</v>
          </cell>
          <cell r="D318">
            <v>2.4040794063931088</v>
          </cell>
          <cell r="E318">
            <v>2.2788242508745498</v>
          </cell>
        </row>
      </sheetData>
      <sheetData sheetId="9">
        <row r="250">
          <cell r="B250">
            <v>260845.00000000003</v>
          </cell>
          <cell r="C250">
            <v>265761</v>
          </cell>
          <cell r="D250">
            <v>270701</v>
          </cell>
          <cell r="E250">
            <v>275426</v>
          </cell>
          <cell r="F250">
            <v>279774</v>
          </cell>
          <cell r="G250">
            <v>283677</v>
          </cell>
          <cell r="H250">
            <v>287217</v>
          </cell>
          <cell r="I250">
            <v>290571</v>
          </cell>
          <cell r="J250">
            <v>293988</v>
          </cell>
          <cell r="K250">
            <v>297651</v>
          </cell>
          <cell r="L250">
            <v>301606</v>
          </cell>
          <cell r="M250">
            <v>305801</v>
          </cell>
          <cell r="N250">
            <v>310201</v>
          </cell>
          <cell r="O250">
            <v>314739</v>
          </cell>
          <cell r="P250">
            <v>319358</v>
          </cell>
          <cell r="Q250">
            <v>324066</v>
          </cell>
          <cell r="R250">
            <v>328861</v>
          </cell>
          <cell r="S250">
            <v>333661</v>
          </cell>
          <cell r="T250">
            <v>338358</v>
          </cell>
          <cell r="U250">
            <v>342877</v>
          </cell>
          <cell r="V250">
            <v>347176</v>
          </cell>
        </row>
        <row r="251">
          <cell r="B251">
            <v>260351</v>
          </cell>
          <cell r="C251">
            <v>261136.00000000003</v>
          </cell>
          <cell r="D251">
            <v>261885</v>
          </cell>
          <cell r="E251">
            <v>262637</v>
          </cell>
          <cell r="F251">
            <v>263416</v>
          </cell>
          <cell r="G251">
            <v>264237</v>
          </cell>
          <cell r="H251">
            <v>265088</v>
          </cell>
          <cell r="I251">
            <v>265941</v>
          </cell>
          <cell r="J251">
            <v>266758</v>
          </cell>
          <cell r="K251">
            <v>267511</v>
          </cell>
          <cell r="L251">
            <v>268192</v>
          </cell>
          <cell r="M251">
            <v>268813</v>
          </cell>
          <cell r="N251">
            <v>269389</v>
          </cell>
          <cell r="O251">
            <v>269947</v>
          </cell>
          <cell r="P251">
            <v>270503</v>
          </cell>
          <cell r="Q251">
            <v>271062</v>
          </cell>
          <cell r="R251">
            <v>271618</v>
          </cell>
          <cell r="S251">
            <v>272180</v>
          </cell>
          <cell r="T251">
            <v>272750</v>
          </cell>
          <cell r="U251">
            <v>273331</v>
          </cell>
          <cell r="V251">
            <v>273925</v>
          </cell>
        </row>
        <row r="252">
          <cell r="B252">
            <v>723448</v>
          </cell>
          <cell r="C252">
            <v>723615</v>
          </cell>
          <cell r="D252">
            <v>724909</v>
          </cell>
          <cell r="E252">
            <v>726552</v>
          </cell>
          <cell r="F252">
            <v>727979</v>
          </cell>
          <cell r="G252">
            <v>728990</v>
          </cell>
          <cell r="H252">
            <v>729743</v>
          </cell>
          <cell r="I252">
            <v>730458</v>
          </cell>
          <cell r="J252">
            <v>731496</v>
          </cell>
          <cell r="K252">
            <v>733101</v>
          </cell>
          <cell r="L252">
            <v>735327</v>
          </cell>
          <cell r="M252">
            <v>738011</v>
          </cell>
          <cell r="N252">
            <v>740925</v>
          </cell>
          <cell r="O252">
            <v>743743</v>
          </cell>
          <cell r="P252">
            <v>746235</v>
          </cell>
          <cell r="Q252">
            <v>748321</v>
          </cell>
          <cell r="R252">
            <v>750068</v>
          </cell>
          <cell r="S252">
            <v>751578</v>
          </cell>
          <cell r="T252">
            <v>753013</v>
          </cell>
          <cell r="U252">
            <v>754493</v>
          </cell>
          <cell r="V252">
            <v>756040</v>
          </cell>
        </row>
        <row r="253">
          <cell r="B253">
            <v>2406041.9876999999</v>
          </cell>
          <cell r="C253">
            <v>2423043.6085000001</v>
          </cell>
          <cell r="D253">
            <v>2441023.6457000002</v>
          </cell>
          <cell r="E253">
            <v>2460002.0547000002</v>
          </cell>
          <cell r="F253">
            <v>2480000</v>
          </cell>
          <cell r="G253">
            <v>2509923.4251000001</v>
          </cell>
          <cell r="H253">
            <v>2534068.6751000001</v>
          </cell>
          <cell r="I253">
            <v>2556780.0512000001</v>
          </cell>
          <cell r="J253">
            <v>2574289.3640999999</v>
          </cell>
          <cell r="K253">
            <v>2589388.5514000002</v>
          </cell>
          <cell r="L253">
            <v>2604788.6190999998</v>
          </cell>
          <cell r="M253">
            <v>2617495.2244000002</v>
          </cell>
          <cell r="N253">
            <v>2625700</v>
          </cell>
          <cell r="O253">
            <v>2638100</v>
          </cell>
          <cell r="P253">
            <v>2650400</v>
          </cell>
          <cell r="Q253">
            <v>2663100</v>
          </cell>
          <cell r="R253">
            <v>2675800</v>
          </cell>
          <cell r="S253">
            <v>2687200</v>
          </cell>
          <cell r="T253">
            <v>2695600</v>
          </cell>
          <cell r="U253">
            <v>2701200</v>
          </cell>
          <cell r="V253">
            <v>2706500</v>
          </cell>
        </row>
        <row r="254">
          <cell r="B254">
            <v>413011</v>
          </cell>
          <cell r="C254">
            <v>418828</v>
          </cell>
          <cell r="D254">
            <v>424455</v>
          </cell>
          <cell r="E254">
            <v>430102</v>
          </cell>
          <cell r="F254">
            <v>435920</v>
          </cell>
          <cell r="G254">
            <v>441896</v>
          </cell>
          <cell r="H254">
            <v>447957</v>
          </cell>
          <cell r="I254">
            <v>454124</v>
          </cell>
          <cell r="J254">
            <v>460419</v>
          </cell>
          <cell r="K254">
            <v>466846</v>
          </cell>
          <cell r="L254">
            <v>473431</v>
          </cell>
          <cell r="M254">
            <v>480132</v>
          </cell>
          <cell r="N254">
            <v>486800</v>
          </cell>
          <cell r="O254">
            <v>493236</v>
          </cell>
          <cell r="P254">
            <v>499294</v>
          </cell>
          <cell r="Q254">
            <v>504913</v>
          </cell>
          <cell r="R254">
            <v>510136</v>
          </cell>
          <cell r="S254">
            <v>515066.00000000006</v>
          </cell>
          <cell r="T254">
            <v>519861</v>
          </cell>
          <cell r="U254">
            <v>524636</v>
          </cell>
          <cell r="V254">
            <v>529419</v>
          </cell>
        </row>
        <row r="255">
          <cell r="B255">
            <v>1224233</v>
          </cell>
          <cell r="C255">
            <v>1233753</v>
          </cell>
          <cell r="D255">
            <v>1243590</v>
          </cell>
          <cell r="E255">
            <v>1253000</v>
          </cell>
          <cell r="F255">
            <v>1261443</v>
          </cell>
          <cell r="G255">
            <v>1268851</v>
          </cell>
          <cell r="H255">
            <v>1275460</v>
          </cell>
          <cell r="I255">
            <v>1281396</v>
          </cell>
          <cell r="J255">
            <v>1286871</v>
          </cell>
          <cell r="K255">
            <v>1292058</v>
          </cell>
          <cell r="L255">
            <v>1296962</v>
          </cell>
          <cell r="M255">
            <v>1301576</v>
          </cell>
          <cell r="N255">
            <v>1306065</v>
          </cell>
          <cell r="O255">
            <v>1310622</v>
          </cell>
          <cell r="P255">
            <v>1315386</v>
          </cell>
          <cell r="Q255">
            <v>1320418</v>
          </cell>
          <cell r="R255">
            <v>1325672</v>
          </cell>
          <cell r="S255">
            <v>1331040</v>
          </cell>
          <cell r="T255">
            <v>1336349</v>
          </cell>
          <cell r="U255">
            <v>1341465</v>
          </cell>
          <cell r="V255">
            <v>1346350</v>
          </cell>
        </row>
        <row r="256">
          <cell r="B256">
            <v>5287929.9877000004</v>
          </cell>
          <cell r="C256">
            <v>5326136.6085000001</v>
          </cell>
          <cell r="D256">
            <v>5366563.6457000002</v>
          </cell>
          <cell r="E256">
            <v>5407719.0547000002</v>
          </cell>
          <cell r="F256">
            <v>5448532</v>
          </cell>
          <cell r="G256">
            <v>5497574.4251000006</v>
          </cell>
          <cell r="H256">
            <v>5539533.6751000006</v>
          </cell>
          <cell r="I256">
            <v>5579270.0512000006</v>
          </cell>
          <cell r="J256">
            <v>5613821.3640999999</v>
          </cell>
          <cell r="K256">
            <v>5646555.5514000002</v>
          </cell>
          <cell r="L256">
            <v>5680306.6190999998</v>
          </cell>
          <cell r="M256">
            <v>5711828.2244000006</v>
          </cell>
          <cell r="N256">
            <v>5739080</v>
          </cell>
          <cell r="O256">
            <v>5770387</v>
          </cell>
          <cell r="P256">
            <v>5801176</v>
          </cell>
          <cell r="Q256">
            <v>5831880</v>
          </cell>
          <cell r="R256">
            <v>5862155</v>
          </cell>
          <cell r="S256">
            <v>5890725</v>
          </cell>
          <cell r="T256">
            <v>5915931</v>
          </cell>
          <cell r="U256">
            <v>5938002</v>
          </cell>
          <cell r="V256">
            <v>5959410</v>
          </cell>
        </row>
        <row r="259">
          <cell r="B259">
            <v>506685</v>
          </cell>
          <cell r="C259">
            <v>519696</v>
          </cell>
          <cell r="D259">
            <v>532362</v>
          </cell>
          <cell r="E259">
            <v>545329</v>
          </cell>
          <cell r="F259">
            <v>559069</v>
          </cell>
          <cell r="G259">
            <v>574914</v>
          </cell>
          <cell r="H259">
            <v>592986</v>
          </cell>
          <cell r="I259">
            <v>611237</v>
          </cell>
          <cell r="J259">
            <v>626765</v>
          </cell>
          <cell r="K259">
            <v>638193</v>
          </cell>
          <cell r="L259">
            <v>642510</v>
          </cell>
          <cell r="M259">
            <v>642070</v>
          </cell>
          <cell r="N259">
            <v>647164</v>
          </cell>
          <cell r="O259">
            <v>671760</v>
          </cell>
          <cell r="P259">
            <v>724807</v>
          </cell>
          <cell r="Q259">
            <v>811410</v>
          </cell>
          <cell r="R259">
            <v>925733</v>
          </cell>
          <cell r="S259">
            <v>1052359</v>
          </cell>
          <cell r="T259">
            <v>1169578</v>
          </cell>
          <cell r="U259">
            <v>1261835</v>
          </cell>
          <cell r="V259">
            <v>1323535</v>
          </cell>
        </row>
        <row r="260">
          <cell r="B260">
            <v>194000</v>
          </cell>
          <cell r="C260">
            <v>199000</v>
          </cell>
          <cell r="D260">
            <v>205000</v>
          </cell>
          <cell r="E260">
            <v>211000</v>
          </cell>
          <cell r="F260">
            <v>216500</v>
          </cell>
          <cell r="G260">
            <v>222000</v>
          </cell>
          <cell r="H260">
            <v>230000</v>
          </cell>
          <cell r="I260">
            <v>238500</v>
          </cell>
          <cell r="J260">
            <v>243100</v>
          </cell>
          <cell r="K260">
            <v>249800</v>
          </cell>
          <cell r="L260">
            <v>257300</v>
          </cell>
          <cell r="M260">
            <v>265200</v>
          </cell>
          <cell r="N260">
            <v>273700</v>
          </cell>
          <cell r="O260">
            <v>282600</v>
          </cell>
          <cell r="P260">
            <v>291800</v>
          </cell>
          <cell r="Q260">
            <v>301386</v>
          </cell>
          <cell r="R260">
            <v>311500</v>
          </cell>
          <cell r="S260">
            <v>322100</v>
          </cell>
          <cell r="T260">
            <v>333200</v>
          </cell>
          <cell r="U260">
            <v>344700</v>
          </cell>
          <cell r="V260">
            <v>356600</v>
          </cell>
        </row>
        <row r="261">
          <cell r="B261">
            <v>555747</v>
          </cell>
          <cell r="C261">
            <v>546356</v>
          </cell>
          <cell r="D261">
            <v>533895</v>
          </cell>
          <cell r="E261">
            <v>523417.00000000006</v>
          </cell>
          <cell r="F261">
            <v>518583.99999999994</v>
          </cell>
          <cell r="G261">
            <v>520529</v>
          </cell>
          <cell r="H261">
            <v>528222</v>
          </cell>
          <cell r="I261">
            <v>540507</v>
          </cell>
          <cell r="J261">
            <v>555377</v>
          </cell>
          <cell r="K261">
            <v>571262</v>
          </cell>
          <cell r="L261">
            <v>588050</v>
          </cell>
          <cell r="M261">
            <v>606024</v>
          </cell>
          <cell r="N261">
            <v>624431</v>
          </cell>
          <cell r="O261">
            <v>642400</v>
          </cell>
          <cell r="P261">
            <v>659293</v>
          </cell>
          <cell r="Q261">
            <v>674681</v>
          </cell>
          <cell r="R261">
            <v>688581</v>
          </cell>
          <cell r="S261">
            <v>701363</v>
          </cell>
          <cell r="T261">
            <v>713665</v>
          </cell>
          <cell r="U261">
            <v>725940</v>
          </cell>
          <cell r="V261">
            <v>738267</v>
          </cell>
        </row>
        <row r="262">
          <cell r="B262">
            <v>1423570</v>
          </cell>
          <cell r="C262">
            <v>1464924</v>
          </cell>
          <cell r="D262">
            <v>1506037</v>
          </cell>
          <cell r="E262">
            <v>1546414</v>
          </cell>
          <cell r="F262">
            <v>1585637</v>
          </cell>
          <cell r="G262">
            <v>1623704</v>
          </cell>
          <cell r="H262">
            <v>1660538</v>
          </cell>
          <cell r="I262">
            <v>1695587</v>
          </cell>
          <cell r="J262">
            <v>1728179</v>
          </cell>
          <cell r="K262">
            <v>1757925</v>
          </cell>
          <cell r="L262">
            <v>1784449</v>
          </cell>
          <cell r="M262">
            <v>1808103</v>
          </cell>
          <cell r="N262">
            <v>1830127</v>
          </cell>
          <cell r="O262">
            <v>1852243</v>
          </cell>
          <cell r="P262">
            <v>1875673</v>
          </cell>
          <cell r="Q262">
            <v>1900905</v>
          </cell>
          <cell r="R262">
            <v>1927540</v>
          </cell>
          <cell r="S262">
            <v>1954822</v>
          </cell>
          <cell r="T262">
            <v>1981576</v>
          </cell>
          <cell r="U262">
            <v>2006945</v>
          </cell>
          <cell r="V262">
            <v>2030738</v>
          </cell>
        </row>
        <row r="263">
          <cell r="B263">
            <v>259357.00000000003</v>
          </cell>
          <cell r="C263">
            <v>266794</v>
          </cell>
          <cell r="D263">
            <v>274371</v>
          </cell>
          <cell r="E263">
            <v>282000</v>
          </cell>
          <cell r="F263">
            <v>289614</v>
          </cell>
          <cell r="G263">
            <v>297188</v>
          </cell>
          <cell r="H263">
            <v>304726</v>
          </cell>
          <cell r="I263">
            <v>312216</v>
          </cell>
          <cell r="J263">
            <v>319654</v>
          </cell>
          <cell r="K263">
            <v>327036</v>
          </cell>
          <cell r="L263">
            <v>334348</v>
          </cell>
          <cell r="M263">
            <v>341585</v>
          </cell>
          <cell r="N263">
            <v>348771</v>
          </cell>
          <cell r="O263">
            <v>355943</v>
          </cell>
          <cell r="P263">
            <v>363123</v>
          </cell>
          <cell r="Q263">
            <v>370317</v>
          </cell>
          <cell r="R263">
            <v>377513</v>
          </cell>
          <cell r="S263">
            <v>384695</v>
          </cell>
          <cell r="T263">
            <v>391837</v>
          </cell>
          <cell r="U263">
            <v>398920</v>
          </cell>
          <cell r="V263">
            <v>405938</v>
          </cell>
        </row>
        <row r="264">
          <cell r="B264">
            <v>355655</v>
          </cell>
          <cell r="C264">
            <v>364727</v>
          </cell>
          <cell r="D264">
            <v>374820</v>
          </cell>
          <cell r="E264">
            <v>385101</v>
          </cell>
          <cell r="F264">
            <v>394946</v>
          </cell>
          <cell r="G264">
            <v>404166</v>
          </cell>
          <cell r="H264">
            <v>412893</v>
          </cell>
          <cell r="I264">
            <v>421203</v>
          </cell>
          <cell r="J264">
            <v>429278</v>
          </cell>
          <cell r="K264">
            <v>437238</v>
          </cell>
          <cell r="L264">
            <v>445096</v>
          </cell>
          <cell r="M264">
            <v>452740</v>
          </cell>
          <cell r="N264">
            <v>460031</v>
          </cell>
          <cell r="O264">
            <v>466784</v>
          </cell>
          <cell r="P264">
            <v>472883</v>
          </cell>
          <cell r="Q264">
            <v>478267</v>
          </cell>
          <cell r="R264">
            <v>483023</v>
          </cell>
          <cell r="S264">
            <v>487371</v>
          </cell>
          <cell r="T264">
            <v>491621</v>
          </cell>
          <cell r="U264">
            <v>495999</v>
          </cell>
          <cell r="V264">
            <v>500585</v>
          </cell>
        </row>
        <row r="265">
          <cell r="B265">
            <v>448576</v>
          </cell>
          <cell r="C265">
            <v>459515</v>
          </cell>
          <cell r="D265">
            <v>470765</v>
          </cell>
          <cell r="E265">
            <v>482401</v>
          </cell>
          <cell r="F265">
            <v>494486</v>
          </cell>
          <cell r="G265">
            <v>507062</v>
          </cell>
          <cell r="H265">
            <v>520151</v>
          </cell>
          <cell r="I265">
            <v>533754</v>
          </cell>
          <cell r="J265">
            <v>547864</v>
          </cell>
          <cell r="K265">
            <v>562469</v>
          </cell>
          <cell r="L265">
            <v>577569</v>
          </cell>
          <cell r="M265">
            <v>593170</v>
          </cell>
          <cell r="N265">
            <v>609271</v>
          </cell>
          <cell r="O265">
            <v>625876</v>
          </cell>
          <cell r="P265">
            <v>642974</v>
          </cell>
          <cell r="Q265">
            <v>660559</v>
          </cell>
          <cell r="R265">
            <v>678602</v>
          </cell>
          <cell r="S265">
            <v>697034</v>
          </cell>
          <cell r="T265">
            <v>715774</v>
          </cell>
          <cell r="U265">
            <v>734750</v>
          </cell>
          <cell r="V265">
            <v>753943</v>
          </cell>
        </row>
        <row r="266">
          <cell r="B266">
            <v>783189</v>
          </cell>
          <cell r="C266">
            <v>800707</v>
          </cell>
          <cell r="D266">
            <v>818858</v>
          </cell>
          <cell r="E266">
            <v>837205</v>
          </cell>
          <cell r="F266">
            <v>855424</v>
          </cell>
          <cell r="G266">
            <v>873277</v>
          </cell>
          <cell r="H266">
            <v>890758</v>
          </cell>
          <cell r="I266">
            <v>908059</v>
          </cell>
          <cell r="J266">
            <v>925504</v>
          </cell>
          <cell r="K266">
            <v>943294</v>
          </cell>
          <cell r="L266">
            <v>961482</v>
          </cell>
          <cell r="M266">
            <v>979874</v>
          </cell>
          <cell r="N266">
            <v>998134</v>
          </cell>
          <cell r="O266">
            <v>1015806</v>
          </cell>
          <cell r="P266">
            <v>1032561.9999999999</v>
          </cell>
          <cell r="Q266">
            <v>1048271.9999999999</v>
          </cell>
          <cell r="R266">
            <v>1063027</v>
          </cell>
          <cell r="S266">
            <v>1077001</v>
          </cell>
          <cell r="T266">
            <v>1090473</v>
          </cell>
          <cell r="U266">
            <v>1103647</v>
          </cell>
          <cell r="V266">
            <v>1116564</v>
          </cell>
        </row>
        <row r="268">
          <cell r="B268">
            <v>386536</v>
          </cell>
          <cell r="C268">
            <v>399843</v>
          </cell>
          <cell r="D268">
            <v>413730</v>
          </cell>
          <cell r="E268">
            <v>428005</v>
          </cell>
          <cell r="F268">
            <v>442527</v>
          </cell>
          <cell r="G268">
            <v>457321</v>
          </cell>
          <cell r="H268">
            <v>472486</v>
          </cell>
          <cell r="I268">
            <v>488039</v>
          </cell>
          <cell r="J268">
            <v>504001</v>
          </cell>
          <cell r="K268">
            <v>520380</v>
          </cell>
          <cell r="L268">
            <v>537195</v>
          </cell>
          <cell r="M268">
            <v>554429</v>
          </cell>
          <cell r="N268">
            <v>571999</v>
          </cell>
          <cell r="O268">
            <v>589794</v>
          </cell>
          <cell r="P268">
            <v>607739</v>
          </cell>
          <cell r="Q268">
            <v>625777</v>
          </cell>
          <cell r="R268">
            <v>643936</v>
          </cell>
          <cell r="S268">
            <v>662327</v>
          </cell>
          <cell r="T268">
            <v>681115</v>
          </cell>
          <cell r="U268">
            <v>700401</v>
          </cell>
          <cell r="V268">
            <v>720213</v>
          </cell>
        </row>
        <row r="269">
          <cell r="B269">
            <v>1561314</v>
          </cell>
          <cell r="C269">
            <v>1533091</v>
          </cell>
          <cell r="D269">
            <v>1494128</v>
          </cell>
          <cell r="E269">
            <v>1462514</v>
          </cell>
          <cell r="F269">
            <v>1436634</v>
          </cell>
          <cell r="G269">
            <v>1415594</v>
          </cell>
          <cell r="H269">
            <v>1399535</v>
          </cell>
          <cell r="I269">
            <v>1386156</v>
          </cell>
          <cell r="J269">
            <v>1375654</v>
          </cell>
          <cell r="K269">
            <v>1369515</v>
          </cell>
          <cell r="L269">
            <v>1364101</v>
          </cell>
          <cell r="M269">
            <v>1358644</v>
          </cell>
          <cell r="N269">
            <v>1353557</v>
          </cell>
          <cell r="O269">
            <v>1349290</v>
          </cell>
          <cell r="P269">
            <v>1346097</v>
          </cell>
          <cell r="Q269">
            <v>1343547</v>
          </cell>
          <cell r="R269">
            <v>1341672</v>
          </cell>
          <cell r="S269">
            <v>1340675</v>
          </cell>
          <cell r="T269">
            <v>1340271</v>
          </cell>
          <cell r="U269">
            <v>1340161</v>
          </cell>
          <cell r="V269">
            <v>1339928</v>
          </cell>
        </row>
        <row r="270">
          <cell r="B270">
            <v>735262</v>
          </cell>
          <cell r="C270">
            <v>744396</v>
          </cell>
          <cell r="D270">
            <v>754981</v>
          </cell>
          <cell r="E270">
            <v>765725</v>
          </cell>
          <cell r="F270">
            <v>775651</v>
          </cell>
          <cell r="G270">
            <v>784713</v>
          </cell>
          <cell r="H270">
            <v>793165</v>
          </cell>
          <cell r="I270">
            <v>800685</v>
          </cell>
          <cell r="J270">
            <v>806927</v>
          </cell>
          <cell r="K270">
            <v>811718</v>
          </cell>
          <cell r="L270">
            <v>814780</v>
          </cell>
          <cell r="M270">
            <v>816336</v>
          </cell>
          <cell r="N270">
            <v>817339</v>
          </cell>
          <cell r="O270">
            <v>819102</v>
          </cell>
          <cell r="P270">
            <v>822553</v>
          </cell>
          <cell r="Q270">
            <v>828046</v>
          </cell>
          <cell r="R270">
            <v>835267</v>
          </cell>
          <cell r="S270">
            <v>843651</v>
          </cell>
          <cell r="T270">
            <v>852323</v>
          </cell>
          <cell r="U270">
            <v>860623</v>
          </cell>
          <cell r="V270">
            <v>868406</v>
          </cell>
        </row>
        <row r="271">
          <cell r="B271">
            <v>959631</v>
          </cell>
          <cell r="C271">
            <v>991289</v>
          </cell>
          <cell r="D271">
            <v>1023531</v>
          </cell>
          <cell r="E271">
            <v>1055707</v>
          </cell>
          <cell r="F271">
            <v>1087327</v>
          </cell>
          <cell r="G271">
            <v>1118215</v>
          </cell>
          <cell r="H271">
            <v>1148416</v>
          </cell>
          <cell r="I271">
            <v>1177936</v>
          </cell>
          <cell r="J271">
            <v>1206862</v>
          </cell>
          <cell r="K271">
            <v>1235274</v>
          </cell>
          <cell r="L271">
            <v>1263165</v>
          </cell>
          <cell r="M271">
            <v>1290532</v>
          </cell>
          <cell r="N271">
            <v>1317484</v>
          </cell>
          <cell r="O271">
            <v>1344171</v>
          </cell>
          <cell r="P271">
            <v>1370729</v>
          </cell>
          <cell r="Q271">
            <v>1397192</v>
          </cell>
          <cell r="R271">
            <v>1423637</v>
          </cell>
          <cell r="S271">
            <v>1450310</v>
          </cell>
          <cell r="T271">
            <v>1477514</v>
          </cell>
          <cell r="U271">
            <v>1505463</v>
          </cell>
          <cell r="V271">
            <v>1534262</v>
          </cell>
        </row>
        <row r="272">
          <cell r="B272">
            <v>1001252</v>
          </cell>
          <cell r="C272">
            <v>1033748</v>
          </cell>
          <cell r="D272">
            <v>1064522</v>
          </cell>
          <cell r="E272">
            <v>1094974</v>
          </cell>
          <cell r="F272">
            <v>1126183</v>
          </cell>
          <cell r="G272">
            <v>1158308</v>
          </cell>
          <cell r="H272">
            <v>1191155</v>
          </cell>
          <cell r="I272">
            <v>1225044</v>
          </cell>
          <cell r="J272">
            <v>1260283</v>
          </cell>
          <cell r="K272">
            <v>1297084</v>
          </cell>
          <cell r="L272">
            <v>1335674</v>
          </cell>
          <cell r="M272">
            <v>1376035</v>
          </cell>
          <cell r="N272">
            <v>1417818</v>
          </cell>
          <cell r="O272">
            <v>1460493</v>
          </cell>
          <cell r="P272">
            <v>1503678</v>
          </cell>
          <cell r="Q272">
            <v>1547259</v>
          </cell>
          <cell r="R272">
            <v>1591357</v>
          </cell>
          <cell r="S272">
            <v>1636107</v>
          </cell>
          <cell r="T272">
            <v>1681734</v>
          </cell>
          <cell r="U272">
            <v>1728394</v>
          </cell>
          <cell r="V272">
            <v>1776103</v>
          </cell>
        </row>
        <row r="273">
          <cell r="B273">
            <v>1037431</v>
          </cell>
          <cell r="C273">
            <v>1058839</v>
          </cell>
          <cell r="D273">
            <v>1080767</v>
          </cell>
          <cell r="E273">
            <v>1103003</v>
          </cell>
          <cell r="F273">
            <v>1125392</v>
          </cell>
          <cell r="G273">
            <v>1147908</v>
          </cell>
          <cell r="H273">
            <v>1170619</v>
          </cell>
          <cell r="I273">
            <v>1193585</v>
          </cell>
          <cell r="J273">
            <v>1216902</v>
          </cell>
          <cell r="K273">
            <v>1240655</v>
          </cell>
          <cell r="L273">
            <v>1264855</v>
          </cell>
          <cell r="M273">
            <v>1289526</v>
          </cell>
          <cell r="N273">
            <v>1314795</v>
          </cell>
          <cell r="O273">
            <v>1340814</v>
          </cell>
          <cell r="P273">
            <v>1367695</v>
          </cell>
          <cell r="Q273">
            <v>1395492</v>
          </cell>
          <cell r="R273">
            <v>1424191</v>
          </cell>
          <cell r="S273">
            <v>1453757</v>
          </cell>
          <cell r="T273">
            <v>1484120</v>
          </cell>
          <cell r="U273">
            <v>1515224</v>
          </cell>
          <cell r="V273">
            <v>1547061</v>
          </cell>
        </row>
        <row r="274">
          <cell r="B274">
            <v>257797</v>
          </cell>
          <cell r="C274">
            <v>261057</v>
          </cell>
          <cell r="D274">
            <v>263725</v>
          </cell>
          <cell r="E274">
            <v>266021</v>
          </cell>
          <cell r="F274">
            <v>267468</v>
          </cell>
          <cell r="G274">
            <v>268916</v>
          </cell>
          <cell r="H274">
            <v>271128</v>
          </cell>
          <cell r="I274">
            <v>274047</v>
          </cell>
          <cell r="J274">
            <v>277381</v>
          </cell>
          <cell r="K274">
            <v>281205</v>
          </cell>
          <cell r="L274">
            <v>284968</v>
          </cell>
          <cell r="M274">
            <v>287523</v>
          </cell>
          <cell r="N274">
            <v>289521</v>
          </cell>
          <cell r="O274">
            <v>292074</v>
          </cell>
          <cell r="P274">
            <v>296734</v>
          </cell>
          <cell r="Q274">
            <v>303782</v>
          </cell>
          <cell r="R274">
            <v>311566</v>
          </cell>
          <cell r="S274">
            <v>317414</v>
          </cell>
          <cell r="T274">
            <v>318499</v>
          </cell>
          <cell r="U274">
            <v>318041</v>
          </cell>
          <cell r="V274">
            <v>319014</v>
          </cell>
        </row>
        <row r="276">
          <cell r="B276">
            <v>2650581</v>
          </cell>
          <cell r="C276">
            <v>2614338</v>
          </cell>
          <cell r="D276">
            <v>2563290</v>
          </cell>
          <cell r="E276">
            <v>2520742</v>
          </cell>
          <cell r="F276">
            <v>2485056</v>
          </cell>
          <cell r="G276">
            <v>2457222</v>
          </cell>
          <cell r="H276">
            <v>2432851</v>
          </cell>
          <cell r="I276">
            <v>2410019</v>
          </cell>
          <cell r="J276">
            <v>2390482</v>
          </cell>
          <cell r="K276">
            <v>2372985</v>
          </cell>
          <cell r="L276">
            <v>2355011</v>
          </cell>
          <cell r="M276">
            <v>2338624</v>
          </cell>
          <cell r="N276">
            <v>2325342</v>
          </cell>
          <cell r="O276">
            <v>2312819</v>
          </cell>
          <cell r="P276">
            <v>2300512</v>
          </cell>
          <cell r="Q276">
            <v>2287948</v>
          </cell>
          <cell r="R276">
            <v>2276100</v>
          </cell>
          <cell r="S276">
            <v>2266094</v>
          </cell>
          <cell r="T276">
            <v>2254834</v>
          </cell>
          <cell r="U276">
            <v>2239008</v>
          </cell>
          <cell r="V276">
            <v>2058184</v>
          </cell>
        </row>
        <row r="277">
          <cell r="B277">
            <v>1669190</v>
          </cell>
          <cell r="C277">
            <v>1699284</v>
          </cell>
          <cell r="D277">
            <v>1729896</v>
          </cell>
          <cell r="E277">
            <v>1761558</v>
          </cell>
          <cell r="F277">
            <v>1794531</v>
          </cell>
          <cell r="G277">
            <v>1829222</v>
          </cell>
          <cell r="H277">
            <v>1865218</v>
          </cell>
          <cell r="I277">
            <v>1900962</v>
          </cell>
          <cell r="J277">
            <v>1934337</v>
          </cell>
          <cell r="K277">
            <v>1963878</v>
          </cell>
          <cell r="L277">
            <v>1988983</v>
          </cell>
          <cell r="M277">
            <v>2010261</v>
          </cell>
          <cell r="N277">
            <v>2028976</v>
          </cell>
          <cell r="O277">
            <v>2047006</v>
          </cell>
          <cell r="P277">
            <v>2065752</v>
          </cell>
          <cell r="Q277">
            <v>2085561.0000000002</v>
          </cell>
          <cell r="R277">
            <v>2106128</v>
          </cell>
          <cell r="S277">
            <v>2127412</v>
          </cell>
          <cell r="T277">
            <v>2149201</v>
          </cell>
          <cell r="U277">
            <v>2171318</v>
          </cell>
          <cell r="V277">
            <v>2193843</v>
          </cell>
        </row>
        <row r="278">
          <cell r="B278">
            <v>387000</v>
          </cell>
          <cell r="C278">
            <v>392175</v>
          </cell>
          <cell r="D278">
            <v>397475</v>
          </cell>
          <cell r="E278">
            <v>402925</v>
          </cell>
          <cell r="F278">
            <v>408625</v>
          </cell>
          <cell r="G278">
            <v>414225</v>
          </cell>
          <cell r="H278">
            <v>419450</v>
          </cell>
          <cell r="I278">
            <v>424700</v>
          </cell>
          <cell r="J278">
            <v>430475</v>
          </cell>
          <cell r="K278">
            <v>436300</v>
          </cell>
          <cell r="L278">
            <v>441525</v>
          </cell>
          <cell r="M278">
            <v>446175</v>
          </cell>
          <cell r="N278">
            <v>451630</v>
          </cell>
          <cell r="O278">
            <v>458095</v>
          </cell>
          <cell r="P278">
            <v>465158</v>
          </cell>
          <cell r="Q278">
            <v>472637</v>
          </cell>
          <cell r="R278">
            <v>479993</v>
          </cell>
          <cell r="S278">
            <v>488650</v>
          </cell>
          <cell r="T278">
            <v>497783</v>
          </cell>
          <cell r="U278">
            <v>506953</v>
          </cell>
          <cell r="V278">
            <v>518252</v>
          </cell>
        </row>
        <row r="280">
          <cell r="B280">
            <v>225709</v>
          </cell>
          <cell r="C280">
            <v>231756</v>
          </cell>
          <cell r="D280">
            <v>237606</v>
          </cell>
          <cell r="E280">
            <v>243256</v>
          </cell>
          <cell r="F280">
            <v>248712</v>
          </cell>
          <cell r="G280">
            <v>253960</v>
          </cell>
          <cell r="H280">
            <v>259002</v>
          </cell>
          <cell r="I280">
            <v>263867</v>
          </cell>
          <cell r="J280">
            <v>268600</v>
          </cell>
          <cell r="K280">
            <v>273236</v>
          </cell>
          <cell r="L280">
            <v>277791</v>
          </cell>
          <cell r="M280">
            <v>282266</v>
          </cell>
          <cell r="N280">
            <v>286665</v>
          </cell>
          <cell r="O280">
            <v>290988</v>
          </cell>
          <cell r="P280">
            <v>295240</v>
          </cell>
          <cell r="Q280">
            <v>299419</v>
          </cell>
          <cell r="R280">
            <v>303539</v>
          </cell>
          <cell r="S280">
            <v>307632</v>
          </cell>
          <cell r="T280">
            <v>311739</v>
          </cell>
          <cell r="U280">
            <v>315885</v>
          </cell>
          <cell r="V280">
            <v>320081</v>
          </cell>
        </row>
        <row r="281">
          <cell r="B281">
            <v>357727</v>
          </cell>
          <cell r="C281">
            <v>361260</v>
          </cell>
          <cell r="D281">
            <v>364704</v>
          </cell>
          <cell r="E281">
            <v>367941</v>
          </cell>
          <cell r="F281">
            <v>370433</v>
          </cell>
          <cell r="G281">
            <v>372687</v>
          </cell>
          <cell r="H281">
            <v>375236</v>
          </cell>
          <cell r="I281">
            <v>377516</v>
          </cell>
          <cell r="J281">
            <v>379360</v>
          </cell>
          <cell r="K281">
            <v>381363</v>
          </cell>
          <cell r="L281">
            <v>393028</v>
          </cell>
          <cell r="M281">
            <v>395969</v>
          </cell>
          <cell r="N281">
            <v>398582</v>
          </cell>
          <cell r="O281">
            <v>401268</v>
          </cell>
          <cell r="P281">
            <v>403837</v>
          </cell>
          <cell r="Q281">
            <v>406408</v>
          </cell>
          <cell r="R281">
            <v>409050</v>
          </cell>
          <cell r="S281">
            <v>411950</v>
          </cell>
          <cell r="T281">
            <v>413991</v>
          </cell>
          <cell r="U281">
            <v>415995</v>
          </cell>
          <cell r="V281">
            <v>415654</v>
          </cell>
        </row>
        <row r="282">
          <cell r="B282">
            <v>1070266</v>
          </cell>
          <cell r="C282">
            <v>1084441</v>
          </cell>
          <cell r="D282">
            <v>1097374</v>
          </cell>
          <cell r="E282">
            <v>1112846</v>
          </cell>
          <cell r="F282">
            <v>1122457</v>
          </cell>
          <cell r="G282">
            <v>1133996</v>
          </cell>
          <cell r="H282">
            <v>1148284</v>
          </cell>
          <cell r="I282">
            <v>1160421</v>
          </cell>
          <cell r="J282">
            <v>1175267</v>
          </cell>
          <cell r="K282">
            <v>1186873</v>
          </cell>
          <cell r="L282">
            <v>1199881</v>
          </cell>
          <cell r="M282">
            <v>1210196</v>
          </cell>
          <cell r="N282">
            <v>1222811</v>
          </cell>
          <cell r="O282">
            <v>1233386</v>
          </cell>
          <cell r="P282">
            <v>1243253</v>
          </cell>
          <cell r="Q282">
            <v>1252698</v>
          </cell>
          <cell r="R282">
            <v>1260403</v>
          </cell>
          <cell r="S282">
            <v>1268565</v>
          </cell>
          <cell r="T282">
            <v>1275032</v>
          </cell>
          <cell r="U282">
            <v>1280924</v>
          </cell>
          <cell r="V282">
            <v>1286051</v>
          </cell>
        </row>
        <row r="283">
          <cell r="B283">
            <v>2226469</v>
          </cell>
          <cell r="C283">
            <v>2251861</v>
          </cell>
          <cell r="D283">
            <v>2271236</v>
          </cell>
          <cell r="E283">
            <v>2288370</v>
          </cell>
          <cell r="F283">
            <v>2306131</v>
          </cell>
          <cell r="G283">
            <v>2325369</v>
          </cell>
          <cell r="H283">
            <v>2345618</v>
          </cell>
          <cell r="I283">
            <v>2366895</v>
          </cell>
          <cell r="J283">
            <v>2388862</v>
          </cell>
          <cell r="K283">
            <v>2411369</v>
          </cell>
          <cell r="L283">
            <v>2434515</v>
          </cell>
          <cell r="M283">
            <v>2458853</v>
          </cell>
          <cell r="N283">
            <v>2485177</v>
          </cell>
          <cell r="O283">
            <v>2514462</v>
          </cell>
          <cell r="P283">
            <v>2547339</v>
          </cell>
          <cell r="Q283">
            <v>2584143</v>
          </cell>
          <cell r="R283">
            <v>2624509</v>
          </cell>
          <cell r="S283">
            <v>2667474</v>
          </cell>
          <cell r="T283">
            <v>2711659</v>
          </cell>
          <cell r="U283">
            <v>2756001</v>
          </cell>
          <cell r="V283">
            <v>2800114</v>
          </cell>
        </row>
        <row r="285">
          <cell r="B285">
            <v>1465201</v>
          </cell>
          <cell r="C285">
            <v>1512524</v>
          </cell>
          <cell r="D285">
            <v>1558055</v>
          </cell>
          <cell r="E285">
            <v>1603865</v>
          </cell>
          <cell r="F285">
            <v>1651352</v>
          </cell>
          <cell r="G285">
            <v>1700975</v>
          </cell>
          <cell r="H285">
            <v>1751872</v>
          </cell>
          <cell r="I285">
            <v>1802579</v>
          </cell>
          <cell r="J285">
            <v>1851034</v>
          </cell>
          <cell r="K285">
            <v>1895839</v>
          </cell>
          <cell r="L285">
            <v>1936399</v>
          </cell>
          <cell r="M285">
            <v>1973408</v>
          </cell>
          <cell r="N285">
            <v>2008342</v>
          </cell>
          <cell r="O285">
            <v>2043339</v>
          </cell>
          <cell r="P285">
            <v>2079951</v>
          </cell>
          <cell r="Q285">
            <v>2118653</v>
          </cell>
          <cell r="R285">
            <v>2158984</v>
          </cell>
          <cell r="S285">
            <v>2200422</v>
          </cell>
          <cell r="T285">
            <v>2242078</v>
          </cell>
          <cell r="U285">
            <v>2283289</v>
          </cell>
          <cell r="V285">
            <v>2324004</v>
          </cell>
        </row>
        <row r="286">
          <cell r="B286">
            <v>482926</v>
          </cell>
          <cell r="C286">
            <v>488204</v>
          </cell>
          <cell r="D286">
            <v>491420</v>
          </cell>
          <cell r="E286">
            <v>495126</v>
          </cell>
          <cell r="F286">
            <v>501371</v>
          </cell>
          <cell r="G286">
            <v>512422</v>
          </cell>
          <cell r="H286">
            <v>528787</v>
          </cell>
          <cell r="I286">
            <v>548828</v>
          </cell>
          <cell r="J286">
            <v>569870</v>
          </cell>
          <cell r="K286">
            <v>590957</v>
          </cell>
          <cell r="L286">
            <v>608057</v>
          </cell>
          <cell r="M286">
            <v>624173</v>
          </cell>
          <cell r="N286">
            <v>653500</v>
          </cell>
          <cell r="O286">
            <v>715146</v>
          </cell>
          <cell r="P286">
            <v>820986</v>
          </cell>
          <cell r="Q286">
            <v>978336</v>
          </cell>
          <cell r="R286">
            <v>1178192</v>
          </cell>
          <cell r="S286">
            <v>1396060</v>
          </cell>
          <cell r="T286">
            <v>1597765</v>
          </cell>
          <cell r="U286">
            <v>1758793</v>
          </cell>
          <cell r="V286">
            <v>1870041</v>
          </cell>
        </row>
        <row r="290">
          <cell r="B290">
            <v>1999429</v>
          </cell>
          <cell r="C290">
            <v>1996498</v>
          </cell>
          <cell r="D290">
            <v>1991746</v>
          </cell>
          <cell r="E290">
            <v>1989443</v>
          </cell>
          <cell r="F290">
            <v>1989872</v>
          </cell>
          <cell r="G290">
            <v>1988628</v>
          </cell>
          <cell r="H290">
            <v>1985956</v>
          </cell>
          <cell r="I290">
            <v>1981629</v>
          </cell>
          <cell r="J290">
            <v>1983045</v>
          </cell>
          <cell r="K290">
            <v>1988925</v>
          </cell>
          <cell r="L290">
            <v>1992060</v>
          </cell>
          <cell r="M290">
            <v>1994530</v>
          </cell>
          <cell r="N290">
            <v>1995733</v>
          </cell>
          <cell r="O290">
            <v>1997012</v>
          </cell>
          <cell r="P290">
            <v>2000474</v>
          </cell>
          <cell r="Q290">
            <v>2006868</v>
          </cell>
          <cell r="R290">
            <v>2018122</v>
          </cell>
          <cell r="S290">
            <v>2021316</v>
          </cell>
          <cell r="T290">
            <v>2039669</v>
          </cell>
          <cell r="U290">
            <v>2048583</v>
          </cell>
          <cell r="V290">
            <v>2052843</v>
          </cell>
        </row>
        <row r="291">
          <cell r="B291">
            <v>318371</v>
          </cell>
          <cell r="C291">
            <v>327529</v>
          </cell>
          <cell r="D291">
            <v>336960</v>
          </cell>
          <cell r="E291">
            <v>346599</v>
          </cell>
          <cell r="F291">
            <v>356404</v>
          </cell>
          <cell r="G291">
            <v>366363</v>
          </cell>
          <cell r="H291">
            <v>376511</v>
          </cell>
          <cell r="I291">
            <v>386906</v>
          </cell>
          <cell r="J291">
            <v>397627</v>
          </cell>
          <cell r="K291">
            <v>408732</v>
          </cell>
          <cell r="L291">
            <v>420232</v>
          </cell>
          <cell r="M291">
            <v>432107</v>
          </cell>
          <cell r="N291">
            <v>444344</v>
          </cell>
          <cell r="O291">
            <v>456919</v>
          </cell>
          <cell r="P291">
            <v>469805</v>
          </cell>
          <cell r="Q291">
            <v>483000</v>
          </cell>
          <cell r="R291">
            <v>496490</v>
          </cell>
          <cell r="S291">
            <v>510221</v>
          </cell>
          <cell r="T291">
            <v>524125</v>
          </cell>
          <cell r="U291">
            <v>538148</v>
          </cell>
          <cell r="V291">
            <v>552267</v>
          </cell>
        </row>
        <row r="292">
          <cell r="B292">
            <v>887467</v>
          </cell>
          <cell r="C292">
            <v>908158</v>
          </cell>
          <cell r="D292">
            <v>926420</v>
          </cell>
          <cell r="E292">
            <v>944404</v>
          </cell>
          <cell r="F292">
            <v>963591</v>
          </cell>
          <cell r="G292">
            <v>984632</v>
          </cell>
          <cell r="H292">
            <v>1006824</v>
          </cell>
          <cell r="I292">
            <v>1008143</v>
          </cell>
          <cell r="J292">
            <v>1009464</v>
          </cell>
          <cell r="K292">
            <v>1010787</v>
          </cell>
          <cell r="L292">
            <v>1012111</v>
          </cell>
          <cell r="M292">
            <v>1013437</v>
          </cell>
          <cell r="N292">
            <v>1014765</v>
          </cell>
          <cell r="O292">
            <v>1016094</v>
          </cell>
          <cell r="P292">
            <v>1017425</v>
          </cell>
          <cell r="Q292">
            <v>1018758</v>
          </cell>
          <cell r="R292">
            <v>1020102</v>
          </cell>
          <cell r="S292">
            <v>1031747.0000000001</v>
          </cell>
          <cell r="T292">
            <v>1043509</v>
          </cell>
          <cell r="U292">
            <v>1055506</v>
          </cell>
          <cell r="V292">
            <v>1067773</v>
          </cell>
        </row>
        <row r="293">
          <cell r="B293">
            <v>767267</v>
          </cell>
          <cell r="C293">
            <v>794561</v>
          </cell>
          <cell r="D293">
            <v>821141</v>
          </cell>
          <cell r="E293">
            <v>841687</v>
          </cell>
          <cell r="F293">
            <v>852817</v>
          </cell>
          <cell r="G293">
            <v>852280</v>
          </cell>
          <cell r="H293">
            <v>842341</v>
          </cell>
          <cell r="I293">
            <v>829617</v>
          </cell>
          <cell r="J293">
            <v>823386</v>
          </cell>
          <cell r="K293">
            <v>830089</v>
          </cell>
          <cell r="L293">
            <v>852522</v>
          </cell>
          <cell r="M293">
            <v>888099</v>
          </cell>
          <cell r="N293">
            <v>931324</v>
          </cell>
          <cell r="O293">
            <v>974024</v>
          </cell>
          <cell r="P293">
            <v>983125</v>
          </cell>
          <cell r="Q293">
            <v>1014439</v>
          </cell>
          <cell r="R293">
            <v>1046030</v>
          </cell>
          <cell r="S293">
            <v>1077911</v>
          </cell>
          <cell r="T293">
            <v>1110071</v>
          </cell>
          <cell r="U293">
            <v>1142502</v>
          </cell>
          <cell r="V293">
            <v>1175880</v>
          </cell>
        </row>
        <row r="297">
          <cell r="B297">
            <v>24973605</v>
          </cell>
          <cell r="C297">
            <v>25306571</v>
          </cell>
          <cell r="D297">
            <v>25598815</v>
          </cell>
          <cell r="E297">
            <v>25907578</v>
          </cell>
          <cell r="F297">
            <v>26226794</v>
          </cell>
          <cell r="G297">
            <v>26565796</v>
          </cell>
          <cell r="H297">
            <v>26924728</v>
          </cell>
          <cell r="I297">
            <v>27268637</v>
          </cell>
          <cell r="J297">
            <v>27625540</v>
          </cell>
          <cell r="K297">
            <v>27994381</v>
          </cell>
          <cell r="L297">
            <v>28367657</v>
          </cell>
          <cell r="M297">
            <v>28729889</v>
          </cell>
          <cell r="N297">
            <v>29121333</v>
          </cell>
          <cell r="O297">
            <v>29569708</v>
          </cell>
          <cell r="P297">
            <v>30071197</v>
          </cell>
          <cell r="Q297">
            <v>30695760</v>
          </cell>
          <cell r="R297">
            <v>31404787</v>
          </cell>
          <cell r="S297">
            <v>32156440</v>
          </cell>
          <cell r="T297">
            <v>32894756</v>
          </cell>
          <cell r="U297">
            <v>33553948</v>
          </cell>
          <cell r="V297">
            <v>33966144</v>
          </cell>
        </row>
        <row r="311">
          <cell r="B311">
            <v>1.692358965245262</v>
          </cell>
          <cell r="C311">
            <v>1.2332478090956585</v>
          </cell>
          <cell r="D311">
            <v>1.4468808154757937</v>
          </cell>
          <cell r="E311">
            <v>1.3872270688656698</v>
          </cell>
        </row>
        <row r="312">
          <cell r="B312">
            <v>0.29675358665468821</v>
          </cell>
          <cell r="C312">
            <v>0.29757616573809287</v>
          </cell>
          <cell r="D312">
            <v>0.21311547057678126</v>
          </cell>
          <cell r="E312">
            <v>0.2103563249440441</v>
          </cell>
        </row>
        <row r="313">
          <cell r="B313">
            <v>0.15274341100260358</v>
          </cell>
          <cell r="C313">
            <v>0.17325558918057027</v>
          </cell>
          <cell r="D313">
            <v>0.35094903045025205</v>
          </cell>
          <cell r="E313">
            <v>0.20545586249841108</v>
          </cell>
        </row>
        <row r="314">
          <cell r="B314">
            <v>0.84896697942357946</v>
          </cell>
          <cell r="C314">
            <v>0.74474519174241038</v>
          </cell>
          <cell r="D314">
            <v>0.44376835129493486</v>
          </cell>
          <cell r="E314">
            <v>0.32383179581910326</v>
          </cell>
        </row>
        <row r="315">
          <cell r="B315">
            <v>1.3611876048007048</v>
          </cell>
          <cell r="C315">
            <v>1.3881793259956794</v>
          </cell>
          <cell r="D315">
            <v>1.2959244224183237</v>
          </cell>
          <cell r="E315">
            <v>0.95238745081694276</v>
          </cell>
        </row>
        <row r="316">
          <cell r="B316">
            <v>0.71851383417869386</v>
          </cell>
          <cell r="C316">
            <v>0.43921854904205304</v>
          </cell>
          <cell r="D316">
            <v>0.35911822208151989</v>
          </cell>
          <cell r="E316">
            <v>0.38973497928280665</v>
          </cell>
        </row>
        <row r="317">
          <cell r="B317">
            <v>0.78063355357738828</v>
          </cell>
          <cell r="C317">
            <v>0.6561076610898624</v>
          </cell>
          <cell r="D317">
            <v>0.52807351592190344</v>
          </cell>
          <cell r="E317">
            <v>0.43357853408866731</v>
          </cell>
        </row>
        <row r="318">
          <cell r="B318">
            <v>1.2437724372937708</v>
          </cell>
          <cell r="C318">
            <v>1.3211538134126215</v>
          </cell>
          <cell r="D318">
            <v>1.5900057003935189</v>
          </cell>
          <cell r="E318">
            <v>2.0454326128622142</v>
          </cell>
        </row>
      </sheetData>
      <sheetData sheetId="10">
        <row r="309">
          <cell r="B309" t="str">
            <v>1992-96</v>
          </cell>
        </row>
      </sheetData>
      <sheetData sheetId="11">
        <row r="309">
          <cell r="B309" t="str">
            <v>1992-96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Invest"/>
      <sheetName val="Data_Population"/>
      <sheetName val="Analysis"/>
      <sheetName val="Graphs"/>
    </sheetNames>
    <sheetDataSet>
      <sheetData sheetId="0"/>
      <sheetData sheetId="1"/>
      <sheetData sheetId="2">
        <row r="3">
          <cell r="E3">
            <v>1980</v>
          </cell>
          <cell r="F3">
            <v>1981</v>
          </cell>
          <cell r="G3">
            <v>1982</v>
          </cell>
          <cell r="H3">
            <v>1983</v>
          </cell>
          <cell r="I3">
            <v>1984</v>
          </cell>
          <cell r="J3">
            <v>1985</v>
          </cell>
          <cell r="K3">
            <v>1986</v>
          </cell>
          <cell r="L3">
            <v>1987</v>
          </cell>
          <cell r="M3">
            <v>1988</v>
          </cell>
          <cell r="N3">
            <v>1989</v>
          </cell>
          <cell r="O3">
            <v>1990</v>
          </cell>
          <cell r="P3">
            <v>1991</v>
          </cell>
          <cell r="Q3">
            <v>1992</v>
          </cell>
          <cell r="R3">
            <v>1993</v>
          </cell>
          <cell r="S3">
            <v>1994</v>
          </cell>
          <cell r="T3">
            <v>1995</v>
          </cell>
          <cell r="U3">
            <v>1996</v>
          </cell>
          <cell r="V3">
            <v>1997</v>
          </cell>
          <cell r="W3">
            <v>1998</v>
          </cell>
          <cell r="X3">
            <v>1999</v>
          </cell>
          <cell r="Y3">
            <v>2000</v>
          </cell>
          <cell r="Z3">
            <v>2001</v>
          </cell>
          <cell r="AA3">
            <v>2002</v>
          </cell>
          <cell r="AB3">
            <v>2003</v>
          </cell>
          <cell r="AC3">
            <v>2004</v>
          </cell>
          <cell r="AD3">
            <v>2005</v>
          </cell>
          <cell r="AE3">
            <v>2006</v>
          </cell>
          <cell r="AF3">
            <v>2007</v>
          </cell>
          <cell r="AG3">
            <v>2008</v>
          </cell>
          <cell r="AH3">
            <v>2009</v>
          </cell>
          <cell r="AI3">
            <v>2010</v>
          </cell>
        </row>
        <row r="87">
          <cell r="A87" t="str">
            <v>Caribbean/ROSE</v>
          </cell>
          <cell r="E87">
            <v>0.80591892862523495</v>
          </cell>
          <cell r="F87">
            <v>0.82525212861102948</v>
          </cell>
          <cell r="G87">
            <v>0.76046592295636595</v>
          </cell>
          <cell r="H87">
            <v>0.76064329796223107</v>
          </cell>
          <cell r="I87">
            <v>0.68825957109161073</v>
          </cell>
          <cell r="J87">
            <v>0.70789742088195928</v>
          </cell>
          <cell r="K87">
            <v>0.75352942902542874</v>
          </cell>
          <cell r="L87">
            <v>0.8232004088313305</v>
          </cell>
          <cell r="M87">
            <v>0.65627508044131477</v>
          </cell>
          <cell r="N87">
            <v>0.82149412676158839</v>
          </cell>
          <cell r="O87">
            <v>0.81895211356679076</v>
          </cell>
          <cell r="P87">
            <v>0.84060640099120587</v>
          </cell>
          <cell r="Q87">
            <v>0.82502485227823497</v>
          </cell>
          <cell r="R87">
            <v>0.9574371297941261</v>
          </cell>
          <cell r="S87">
            <v>1.0382100657773015</v>
          </cell>
          <cell r="T87">
            <v>1.0769497679296933</v>
          </cell>
          <cell r="U87">
            <v>0.96833033226835097</v>
          </cell>
          <cell r="V87">
            <v>1.0766042533197286</v>
          </cell>
          <cell r="W87">
            <v>1.0052450173324874</v>
          </cell>
          <cell r="X87">
            <v>1.3229662222353467</v>
          </cell>
          <cell r="Y87">
            <v>1.274197574925626</v>
          </cell>
          <cell r="Z87">
            <v>1.3142771624907226</v>
          </cell>
          <cell r="AA87">
            <v>1.4151634654710328</v>
          </cell>
          <cell r="AB87">
            <v>1.3093130908149515</v>
          </cell>
          <cell r="AC87">
            <v>1.2974905200339737</v>
          </cell>
          <cell r="AD87">
            <v>1.3006395069378036</v>
          </cell>
          <cell r="AE87">
            <v>1.2205490260437228</v>
          </cell>
          <cell r="AF87">
            <v>1.0879768590891041</v>
          </cell>
          <cell r="AG87">
            <v>1.0040390025725536</v>
          </cell>
          <cell r="AH87">
            <v>1.0918722335508648</v>
          </cell>
          <cell r="AI87">
            <v>1.0045964319063687</v>
          </cell>
        </row>
        <row r="88">
          <cell r="A88" t="str">
            <v>Caribbean+OECS/ROSE</v>
          </cell>
          <cell r="E88">
            <v>0.93753850541122918</v>
          </cell>
          <cell r="F88">
            <v>0.92567895913553278</v>
          </cell>
          <cell r="G88">
            <v>0.86261830279908303</v>
          </cell>
          <cell r="H88">
            <v>0.81275818253730214</v>
          </cell>
          <cell r="I88">
            <v>0.76119135691182649</v>
          </cell>
          <cell r="J88">
            <v>0.77419154032659776</v>
          </cell>
          <cell r="K88">
            <v>0.83271110682914451</v>
          </cell>
          <cell r="L88">
            <v>0.94444944217444815</v>
          </cell>
          <cell r="M88">
            <v>0.9198169330454109</v>
          </cell>
          <cell r="N88">
            <v>1.0499259413197892</v>
          </cell>
          <cell r="O88">
            <v>1.008420150441838</v>
          </cell>
          <cell r="P88">
            <v>1.0198439852143495</v>
          </cell>
          <cell r="Q88">
            <v>0.91506001361131339</v>
          </cell>
          <cell r="R88">
            <v>1.0471291358435892</v>
          </cell>
          <cell r="S88">
            <v>1.0869120491697255</v>
          </cell>
          <cell r="T88">
            <v>1.1295396379765186</v>
          </cell>
          <cell r="U88">
            <v>1.0789973752259954</v>
          </cell>
          <cell r="V88">
            <v>1.1651077368575591</v>
          </cell>
          <cell r="W88">
            <v>1.1068159027020865</v>
          </cell>
          <cell r="X88">
            <v>1.2936218773737045</v>
          </cell>
          <cell r="Y88">
            <v>1.3191751080323806</v>
          </cell>
          <cell r="Z88">
            <v>1.304102826882972</v>
          </cell>
          <cell r="AA88">
            <v>1.3096651790524585</v>
          </cell>
          <cell r="AB88">
            <v>1.2772292671588616</v>
          </cell>
          <cell r="AC88">
            <v>1.2338577275815426</v>
          </cell>
          <cell r="AD88">
            <v>1.2683787642239253</v>
          </cell>
          <cell r="AE88">
            <v>1.2340459645651582</v>
          </cell>
          <cell r="AF88">
            <v>1.1183344117496243</v>
          </cell>
          <cell r="AG88">
            <v>1.0505058560104361</v>
          </cell>
          <cell r="AH88">
            <v>1.1082894047397767</v>
          </cell>
          <cell r="AI88">
            <v>1.0567610889964265</v>
          </cell>
        </row>
        <row r="89">
          <cell r="A89" t="str">
            <v>Caribbean-C/ROSE-C</v>
          </cell>
          <cell r="E89">
            <v>0.88202530457167583</v>
          </cell>
          <cell r="F89">
            <v>0.86037028031495466</v>
          </cell>
          <cell r="G89">
            <v>0.79399861012995387</v>
          </cell>
          <cell r="H89">
            <v>0.78947464863907491</v>
          </cell>
          <cell r="I89">
            <v>0.69497794107087119</v>
          </cell>
          <cell r="J89">
            <v>0.69967914886441762</v>
          </cell>
          <cell r="K89">
            <v>0.88311185840730655</v>
          </cell>
          <cell r="L89">
            <v>0.96017091834492196</v>
          </cell>
          <cell r="M89">
            <v>0.54639431400102079</v>
          </cell>
          <cell r="N89">
            <v>0.76868539234077526</v>
          </cell>
          <cell r="O89">
            <v>0.84207189945473171</v>
          </cell>
          <cell r="P89">
            <v>0.81718490571398661</v>
          </cell>
          <cell r="Q89">
            <v>0.85503356818903842</v>
          </cell>
          <cell r="R89">
            <v>1.0376634618904454</v>
          </cell>
          <cell r="S89">
            <v>1.2204424354966135</v>
          </cell>
          <cell r="T89">
            <v>1.2650781153166655</v>
          </cell>
          <cell r="U89">
            <v>1.0506866222119648</v>
          </cell>
          <cell r="V89">
            <v>1.1293537031981076</v>
          </cell>
          <cell r="W89">
            <v>0.96264449275731712</v>
          </cell>
          <cell r="X89">
            <v>1.7086065795847625</v>
          </cell>
          <cell r="Y89">
            <v>1.5229262124502849</v>
          </cell>
          <cell r="Z89">
            <v>1.6133386914845123</v>
          </cell>
          <cell r="AA89">
            <v>1.8267259703520562</v>
          </cell>
          <cell r="AB89">
            <v>1.6155223035315025</v>
          </cell>
          <cell r="AC89">
            <v>1.6607040846412064</v>
          </cell>
          <cell r="AD89">
            <v>1.6511497775540582</v>
          </cell>
          <cell r="AE89">
            <v>1.4528957763304835</v>
          </cell>
          <cell r="AF89">
            <v>1.3375012592022171</v>
          </cell>
          <cell r="AG89">
            <v>1.2764118012619983</v>
          </cell>
          <cell r="AH89">
            <v>1.3509232798325306</v>
          </cell>
          <cell r="AI89">
            <v>1.2511249486548806</v>
          </cell>
        </row>
        <row r="90">
          <cell r="A90" t="str">
            <v>Caribbean-T/ROSE-T</v>
          </cell>
          <cell r="E90">
            <v>0.78792922485332662</v>
          </cell>
          <cell r="F90">
            <v>0.88910431319896088</v>
          </cell>
          <cell r="G90">
            <v>0.87146841944375442</v>
          </cell>
          <cell r="H90">
            <v>0.88273561300424908</v>
          </cell>
          <cell r="I90">
            <v>0.77836389062107925</v>
          </cell>
          <cell r="J90">
            <v>0.85480807823339966</v>
          </cell>
          <cell r="K90">
            <v>0.75994295961198488</v>
          </cell>
          <cell r="L90">
            <v>0.80550385674652292</v>
          </cell>
          <cell r="M90">
            <v>0.82273856241169074</v>
          </cell>
          <cell r="N90">
            <v>0.93688836416570742</v>
          </cell>
          <cell r="O90">
            <v>0.89521182327777782</v>
          </cell>
          <cell r="P90">
            <v>0.95207620518570335</v>
          </cell>
          <cell r="Q90">
            <v>0.8442224672193277</v>
          </cell>
          <cell r="R90">
            <v>0.87191905138301695</v>
          </cell>
          <cell r="S90">
            <v>0.84080803046906216</v>
          </cell>
          <cell r="T90">
            <v>0.87850832342678309</v>
          </cell>
          <cell r="U90">
            <v>0.90204609995944751</v>
          </cell>
          <cell r="V90">
            <v>1.0650857494676804</v>
          </cell>
          <cell r="W90">
            <v>1.0630954294655994</v>
          </cell>
          <cell r="X90">
            <v>0.97372565543552758</v>
          </cell>
          <cell r="Y90">
            <v>1.0758970589410592</v>
          </cell>
          <cell r="Z90">
            <v>1.068230725178513</v>
          </cell>
          <cell r="AA90">
            <v>1.1224659241782495</v>
          </cell>
          <cell r="AB90">
            <v>1.0984977148261754</v>
          </cell>
          <cell r="AC90">
            <v>1.063001649897986</v>
          </cell>
          <cell r="AD90">
            <v>1.0275483053067076</v>
          </cell>
          <cell r="AE90">
            <v>1.1032289016726724</v>
          </cell>
          <cell r="AF90">
            <v>0.91859918729064904</v>
          </cell>
          <cell r="AG90">
            <v>0.79962981051150162</v>
          </cell>
          <cell r="AH90">
            <v>0.88127362442466728</v>
          </cell>
          <cell r="AI90">
            <v>0.75164390998991648</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Invest"/>
      <sheetName val="Data_Population"/>
      <sheetName val="Analysis"/>
      <sheetName val="Graphs"/>
    </sheetNames>
    <sheetDataSet>
      <sheetData sheetId="0" refreshError="1"/>
      <sheetData sheetId="1" refreshError="1"/>
      <sheetData sheetId="2">
        <row r="3">
          <cell r="E3">
            <v>1980</v>
          </cell>
          <cell r="F3">
            <v>1981</v>
          </cell>
          <cell r="G3">
            <v>1982</v>
          </cell>
          <cell r="H3">
            <v>1983</v>
          </cell>
          <cell r="I3">
            <v>1984</v>
          </cell>
          <cell r="J3">
            <v>1985</v>
          </cell>
          <cell r="K3">
            <v>1986</v>
          </cell>
          <cell r="L3">
            <v>1987</v>
          </cell>
          <cell r="M3">
            <v>1988</v>
          </cell>
          <cell r="N3">
            <v>1989</v>
          </cell>
          <cell r="O3">
            <v>1990</v>
          </cell>
          <cell r="P3">
            <v>1991</v>
          </cell>
          <cell r="Q3">
            <v>1992</v>
          </cell>
          <cell r="R3">
            <v>1993</v>
          </cell>
          <cell r="S3">
            <v>1994</v>
          </cell>
          <cell r="T3">
            <v>1995</v>
          </cell>
          <cell r="U3">
            <v>1996</v>
          </cell>
          <cell r="V3">
            <v>1997</v>
          </cell>
          <cell r="W3">
            <v>1998</v>
          </cell>
          <cell r="X3">
            <v>1999</v>
          </cell>
          <cell r="Y3">
            <v>2000</v>
          </cell>
          <cell r="Z3">
            <v>2001</v>
          </cell>
          <cell r="AA3">
            <v>2002</v>
          </cell>
          <cell r="AB3">
            <v>2003</v>
          </cell>
          <cell r="AC3">
            <v>2004</v>
          </cell>
          <cell r="AD3">
            <v>2005</v>
          </cell>
          <cell r="AE3">
            <v>2006</v>
          </cell>
          <cell r="AF3">
            <v>2007</v>
          </cell>
          <cell r="AG3">
            <v>2008</v>
          </cell>
          <cell r="AH3">
            <v>2009</v>
          </cell>
          <cell r="AI3">
            <v>2010</v>
          </cell>
        </row>
        <row r="171">
          <cell r="A171" t="str">
            <v>CCB/ROSE</v>
          </cell>
          <cell r="E171">
            <v>0.1649052461843315</v>
          </cell>
          <cell r="F171">
            <v>0.33074773330543428</v>
          </cell>
          <cell r="G171">
            <v>0.59203397186287088</v>
          </cell>
          <cell r="H171">
            <v>0.43470927796295022</v>
          </cell>
          <cell r="I171">
            <v>0.43289515290062675</v>
          </cell>
          <cell r="J171">
            <v>0.40882102842765072</v>
          </cell>
          <cell r="K171">
            <v>0.34902428465185231</v>
          </cell>
          <cell r="L171">
            <v>0.2879249587222224</v>
          </cell>
          <cell r="M171">
            <v>0.26838907181737248</v>
          </cell>
          <cell r="N171">
            <v>0.33974484196206739</v>
          </cell>
          <cell r="O171">
            <v>0.28592763717026398</v>
          </cell>
          <cell r="P171">
            <v>0.22479869674131012</v>
          </cell>
          <cell r="Q171">
            <v>0.20385558386157449</v>
          </cell>
          <cell r="R171">
            <v>0.35628700799218882</v>
          </cell>
          <cell r="S171">
            <v>0.39998768196331475</v>
          </cell>
          <cell r="T171">
            <v>0.42764172135841089</v>
          </cell>
          <cell r="U171">
            <v>0.38728939887352243</v>
          </cell>
          <cell r="V171">
            <v>0.40329080165791298</v>
          </cell>
          <cell r="W171">
            <v>0.47225200925509497</v>
          </cell>
          <cell r="X171">
            <v>0.47316967518764586</v>
          </cell>
          <cell r="Y171">
            <v>0.58097974609464997</v>
          </cell>
          <cell r="Z171">
            <v>0.3925879436578999</v>
          </cell>
          <cell r="AA171">
            <v>0.31332162280363529</v>
          </cell>
          <cell r="AB171">
            <v>0.33302316405270627</v>
          </cell>
          <cell r="AC171">
            <v>0.37796370849327815</v>
          </cell>
          <cell r="AD171">
            <v>0.29827881550581836</v>
          </cell>
          <cell r="AE171">
            <v>0.24734751920285394</v>
          </cell>
          <cell r="AF171">
            <v>0.24971376251191027</v>
          </cell>
          <cell r="AG171">
            <v>0.27315264073925677</v>
          </cell>
          <cell r="AH171">
            <v>0.31371049555957375</v>
          </cell>
          <cell r="AI171">
            <v>0.35620159565917786</v>
          </cell>
        </row>
        <row r="172">
          <cell r="A172" t="str">
            <v>CCB+OECS/ROSE</v>
          </cell>
          <cell r="E172">
            <v>0.10122710411154172</v>
          </cell>
          <cell r="F172">
            <v>0.29219494424724962</v>
          </cell>
          <cell r="G172">
            <v>0.38537428044332461</v>
          </cell>
          <cell r="H172">
            <v>0.20109204568049371</v>
          </cell>
          <cell r="I172">
            <v>0.22453228485915522</v>
          </cell>
          <cell r="J172">
            <v>0.24254217485635723</v>
          </cell>
          <cell r="K172">
            <v>0.2181645904395009</v>
          </cell>
          <cell r="L172">
            <v>0.18132732597935419</v>
          </cell>
          <cell r="M172">
            <v>0.152310240690997</v>
          </cell>
          <cell r="N172">
            <v>0.14782443183860725</v>
          </cell>
          <cell r="O172">
            <v>0.12832711304415931</v>
          </cell>
          <cell r="P172">
            <v>0.14590186515170986</v>
          </cell>
          <cell r="Q172">
            <v>0.24840027441334875</v>
          </cell>
          <cell r="R172">
            <v>0.48002524278766795</v>
          </cell>
          <cell r="S172">
            <v>0.54820182952888785</v>
          </cell>
          <cell r="T172">
            <v>0.52163918381905061</v>
          </cell>
          <cell r="U172">
            <v>0.4023390772034578</v>
          </cell>
          <cell r="V172">
            <v>0.3890579570507442</v>
          </cell>
          <cell r="W172">
            <v>0.44477305889278146</v>
          </cell>
          <cell r="X172">
            <v>0.44369427780162385</v>
          </cell>
          <cell r="Y172">
            <v>0.59464913015985943</v>
          </cell>
          <cell r="Z172">
            <v>0.44160247378110573</v>
          </cell>
          <cell r="AA172">
            <v>0.3574506976131811</v>
          </cell>
          <cell r="AB172">
            <v>0.35105293275633653</v>
          </cell>
          <cell r="AC172">
            <v>0.37878203655891057</v>
          </cell>
          <cell r="AD172">
            <v>0.31652136417411286</v>
          </cell>
          <cell r="AE172">
            <v>0.28641466549182149</v>
          </cell>
          <cell r="AF172">
            <v>0.29303354363863415</v>
          </cell>
          <cell r="AG172">
            <v>0.31572247038715817</v>
          </cell>
          <cell r="AH172">
            <v>0.35612231627109364</v>
          </cell>
          <cell r="AI172">
            <v>0.39457235339490992</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All from RAW"/>
      <sheetName val="Tourist only"/>
    </sheetNames>
    <sheetDataSet>
      <sheetData sheetId="0"/>
      <sheetData sheetId="1">
        <row r="2">
          <cell r="A2" t="str">
            <v>Albania</v>
          </cell>
          <cell r="B2">
            <v>317149</v>
          </cell>
          <cell r="C2">
            <v>342908</v>
          </cell>
          <cell r="D2">
            <v>469691</v>
          </cell>
          <cell r="E2">
            <v>557210</v>
          </cell>
          <cell r="F2">
            <v>645409</v>
          </cell>
          <cell r="G2">
            <v>747837</v>
          </cell>
          <cell r="H2">
            <v>937038</v>
          </cell>
          <cell r="I2">
            <v>1126514</v>
          </cell>
          <cell r="J2">
            <v>1419191</v>
          </cell>
          <cell r="K2">
            <v>1855638</v>
          </cell>
          <cell r="L2">
            <v>2417337</v>
          </cell>
          <cell r="M2">
            <v>0</v>
          </cell>
          <cell r="O2" t="str">
            <v>ALBANIA</v>
          </cell>
          <cell r="P2" t="str">
            <v>ALB</v>
          </cell>
          <cell r="Q2">
            <v>4.670315519677196E-4</v>
          </cell>
          <cell r="R2">
            <v>4.9602537514616769E-4</v>
          </cell>
          <cell r="S2">
            <v>6.5293466350058041E-4</v>
          </cell>
          <cell r="T2">
            <v>7.8596989695940429E-4</v>
          </cell>
          <cell r="U2">
            <v>8.284276006339927E-4</v>
          </cell>
          <cell r="V2">
            <v>8.8239576432853331E-4</v>
          </cell>
          <cell r="W2">
            <v>1.0356690354128011E-3</v>
          </cell>
          <cell r="X2">
            <v>1.1668637457591937E-3</v>
          </cell>
          <cell r="Y2">
            <v>1.4520047222844599E-3</v>
          </cell>
          <cell r="Z2">
            <v>1.9786413596075861E-3</v>
          </cell>
          <cell r="AA2">
            <v>2.4291588824844109E-3</v>
          </cell>
          <cell r="AB2">
            <v>0</v>
          </cell>
          <cell r="AC2">
            <v>1</v>
          </cell>
        </row>
        <row r="3">
          <cell r="A3" t="str">
            <v>Algeria</v>
          </cell>
          <cell r="B3">
            <v>865984</v>
          </cell>
          <cell r="C3">
            <v>901446</v>
          </cell>
          <cell r="D3">
            <v>988060</v>
          </cell>
          <cell r="E3">
            <v>1166287</v>
          </cell>
          <cell r="F3">
            <v>1233719</v>
          </cell>
          <cell r="G3">
            <v>1443090</v>
          </cell>
          <cell r="H3">
            <v>1637582</v>
          </cell>
          <cell r="I3">
            <v>1743084</v>
          </cell>
          <cell r="J3">
            <v>1771749</v>
          </cell>
          <cell r="K3">
            <v>1911506</v>
          </cell>
          <cell r="L3">
            <v>2070496</v>
          </cell>
          <cell r="M3">
            <v>2394887</v>
          </cell>
          <cell r="O3" t="str">
            <v>ALGERIA</v>
          </cell>
          <cell r="P3" t="str">
            <v>DZA</v>
          </cell>
          <cell r="Q3">
            <v>1.2752423986807896E-3</v>
          </cell>
          <cell r="R3">
            <v>1.3039651752773697E-3</v>
          </cell>
          <cell r="S3">
            <v>1.3735383978368406E-3</v>
          </cell>
          <cell r="T3">
            <v>1.6451005423719833E-3</v>
          </cell>
          <cell r="U3">
            <v>1.5835646404474819E-3</v>
          </cell>
          <cell r="V3">
            <v>1.7027460576901961E-3</v>
          </cell>
          <cell r="W3">
            <v>1.8099511122807888E-3</v>
          </cell>
          <cell r="X3">
            <v>1.8055181963232754E-3</v>
          </cell>
          <cell r="Y3">
            <v>1.8127143666375912E-3</v>
          </cell>
          <cell r="Z3">
            <v>2.0382126420875504E-3</v>
          </cell>
          <cell r="AA3">
            <v>2.0806216715122646E-3</v>
          </cell>
          <cell r="AB3">
            <v>3.4951403952039003E-3</v>
          </cell>
          <cell r="AC3">
            <v>1</v>
          </cell>
        </row>
        <row r="4">
          <cell r="A4" t="str">
            <v>American Samoa</v>
          </cell>
          <cell r="B4">
            <v>44158</v>
          </cell>
          <cell r="C4">
            <v>36009</v>
          </cell>
          <cell r="D4">
            <v>0</v>
          </cell>
          <cell r="E4">
            <v>0</v>
          </cell>
          <cell r="F4">
            <v>0</v>
          </cell>
          <cell r="G4">
            <v>24496</v>
          </cell>
          <cell r="H4">
            <v>25347</v>
          </cell>
          <cell r="O4" t="str">
            <v>AMERICAN SAMOA</v>
          </cell>
          <cell r="P4" t="str">
            <v>ASM</v>
          </cell>
          <cell r="Q4">
            <v>6.5026783221106051E-5</v>
          </cell>
          <cell r="R4">
            <v>5.2087958675908268E-5</v>
          </cell>
          <cell r="S4">
            <v>0</v>
          </cell>
          <cell r="T4">
            <v>0</v>
          </cell>
          <cell r="U4">
            <v>0</v>
          </cell>
          <cell r="V4">
            <v>2.8903580115709377E-5</v>
          </cell>
          <cell r="W4">
            <v>2.8014982359955808E-5</v>
          </cell>
          <cell r="X4">
            <v>0</v>
          </cell>
          <cell r="Y4">
            <v>0</v>
          </cell>
          <cell r="Z4">
            <v>0</v>
          </cell>
          <cell r="AA4">
            <v>0</v>
          </cell>
          <cell r="AB4">
            <v>0</v>
          </cell>
          <cell r="AC4">
            <v>1</v>
          </cell>
        </row>
        <row r="5">
          <cell r="A5" t="str">
            <v>Andorra</v>
          </cell>
          <cell r="B5">
            <v>2949087</v>
          </cell>
          <cell r="C5">
            <v>3516261</v>
          </cell>
          <cell r="D5">
            <v>3387586</v>
          </cell>
          <cell r="E5">
            <v>3137738</v>
          </cell>
          <cell r="F5">
            <v>2791116</v>
          </cell>
          <cell r="G5">
            <v>2418409</v>
          </cell>
          <cell r="H5">
            <v>2226922</v>
          </cell>
          <cell r="I5">
            <v>2189421</v>
          </cell>
          <cell r="J5">
            <v>2059451</v>
          </cell>
          <cell r="K5">
            <v>1829869</v>
          </cell>
          <cell r="L5">
            <v>1808001</v>
          </cell>
          <cell r="M5">
            <v>0</v>
          </cell>
          <cell r="O5" t="str">
            <v>ANDORRA</v>
          </cell>
          <cell r="P5" t="str">
            <v>ADO</v>
          </cell>
          <cell r="Q5">
            <v>4.3428063102763257E-3</v>
          </cell>
          <cell r="R5">
            <v>5.0863633442113877E-3</v>
          </cell>
          <cell r="S5">
            <v>4.7092073831290727E-3</v>
          </cell>
          <cell r="T5">
            <v>4.4259213089241174E-3</v>
          </cell>
          <cell r="U5">
            <v>3.5825926365624697E-3</v>
          </cell>
          <cell r="V5">
            <v>2.8535547960504815E-3</v>
          </cell>
          <cell r="W5">
            <v>2.4613240441471382E-3</v>
          </cell>
          <cell r="X5">
            <v>2.2678422008992694E-3</v>
          </cell>
          <cell r="Y5">
            <v>2.1070684476673352E-3</v>
          </cell>
          <cell r="Z5">
            <v>1.9511642281866257E-3</v>
          </cell>
          <cell r="AA5">
            <v>1.8168429510203575E-3</v>
          </cell>
          <cell r="AB5">
            <v>0</v>
          </cell>
          <cell r="AC5">
            <v>1</v>
          </cell>
        </row>
        <row r="6">
          <cell r="A6" t="str">
            <v>Angola</v>
          </cell>
          <cell r="B6">
            <v>50765</v>
          </cell>
          <cell r="C6">
            <v>67379</v>
          </cell>
          <cell r="D6">
            <v>90532</v>
          </cell>
          <cell r="E6">
            <v>106625</v>
          </cell>
          <cell r="F6">
            <v>194329</v>
          </cell>
          <cell r="G6">
            <v>209956</v>
          </cell>
          <cell r="H6">
            <v>121426</v>
          </cell>
          <cell r="I6">
            <v>194730</v>
          </cell>
          <cell r="J6">
            <v>294258</v>
          </cell>
          <cell r="K6">
            <v>365784</v>
          </cell>
          <cell r="L6">
            <v>424919</v>
          </cell>
          <cell r="M6">
            <v>0</v>
          </cell>
          <cell r="O6" t="str">
            <v>ANGOLA</v>
          </cell>
          <cell r="P6" t="str">
            <v>AGO</v>
          </cell>
          <cell r="Q6">
            <v>7.4756208393030683E-5</v>
          </cell>
          <cell r="R6">
            <v>9.7465482729984813E-5</v>
          </cell>
          <cell r="S6">
            <v>1.2585184931377129E-4</v>
          </cell>
          <cell r="T6">
            <v>1.5039938311102905E-4</v>
          </cell>
          <cell r="U6">
            <v>2.4943486564891901E-4</v>
          </cell>
          <cell r="V6">
            <v>2.4773351023733988E-4</v>
          </cell>
          <cell r="W6">
            <v>1.3420709543693511E-4</v>
          </cell>
          <cell r="X6">
            <v>2.0170488534690896E-4</v>
          </cell>
          <cell r="Y6">
            <v>3.0106166511060216E-4</v>
          </cell>
          <cell r="Z6">
            <v>3.900304644993804E-4</v>
          </cell>
          <cell r="AA6">
            <v>4.2699704806834686E-4</v>
          </cell>
          <cell r="AB6">
            <v>0</v>
          </cell>
          <cell r="AC6">
            <v>1</v>
          </cell>
        </row>
        <row r="7">
          <cell r="A7" t="str">
            <v>Anguilla</v>
          </cell>
          <cell r="B7">
            <v>43789</v>
          </cell>
          <cell r="C7">
            <v>47965</v>
          </cell>
          <cell r="D7">
            <v>43969</v>
          </cell>
          <cell r="E7">
            <v>46915</v>
          </cell>
          <cell r="F7">
            <v>53987</v>
          </cell>
          <cell r="G7">
            <v>62084</v>
          </cell>
          <cell r="H7">
            <v>72962</v>
          </cell>
          <cell r="I7">
            <v>77652</v>
          </cell>
          <cell r="J7">
            <v>68284</v>
          </cell>
          <cell r="K7">
            <v>57891</v>
          </cell>
          <cell r="L7">
            <v>61998</v>
          </cell>
          <cell r="M7">
            <v>65783</v>
          </cell>
          <cell r="O7" t="str">
            <v>ANGUILLA</v>
          </cell>
          <cell r="P7" t="str">
            <v>AIA</v>
          </cell>
          <cell r="Q7">
            <v>6.4483396224217877E-5</v>
          </cell>
          <cell r="R7">
            <v>6.9382624840732589E-5</v>
          </cell>
          <cell r="S7">
            <v>6.1122917448827035E-5</v>
          </cell>
          <cell r="T7">
            <v>6.6175728568852773E-5</v>
          </cell>
          <cell r="U7">
            <v>6.9296091122725842E-5</v>
          </cell>
          <cell r="V7">
            <v>7.3254811720431946E-5</v>
          </cell>
          <cell r="W7">
            <v>8.0641856746245931E-5</v>
          </cell>
          <cell r="X7">
            <v>8.0433357761814687E-5</v>
          </cell>
          <cell r="Y7">
            <v>6.9862823577990598E-5</v>
          </cell>
          <cell r="Z7">
            <v>6.17283796457298E-5</v>
          </cell>
          <cell r="AA7">
            <v>6.230119854876193E-5</v>
          </cell>
          <cell r="AB7">
            <v>9.6004872304078712E-5</v>
          </cell>
          <cell r="AC7">
            <v>1</v>
          </cell>
        </row>
        <row r="8">
          <cell r="A8" t="str">
            <v>Antigua and Barbuda</v>
          </cell>
          <cell r="B8">
            <v>206871</v>
          </cell>
          <cell r="C8">
            <v>193176</v>
          </cell>
          <cell r="D8">
            <v>198085</v>
          </cell>
          <cell r="E8">
            <v>224032</v>
          </cell>
          <cell r="F8">
            <v>245797</v>
          </cell>
          <cell r="G8">
            <v>245384</v>
          </cell>
          <cell r="H8">
            <v>253669</v>
          </cell>
          <cell r="I8">
            <v>261802</v>
          </cell>
          <cell r="J8">
            <v>265844</v>
          </cell>
          <cell r="K8">
            <v>234410</v>
          </cell>
          <cell r="L8">
            <v>0</v>
          </cell>
          <cell r="M8">
            <v>0</v>
          </cell>
          <cell r="O8" t="str">
            <v>ANTIGUA AND BARBUDA</v>
          </cell>
          <cell r="P8" t="str">
            <v>ATG</v>
          </cell>
          <cell r="Q8">
            <v>3.0463688735299219E-4</v>
          </cell>
          <cell r="R8">
            <v>2.79434127722993E-4</v>
          </cell>
          <cell r="S8">
            <v>2.7536521419297468E-4</v>
          </cell>
          <cell r="T8">
            <v>3.1600726468586219E-4</v>
          </cell>
          <cell r="U8">
            <v>3.1549764405676634E-4</v>
          </cell>
          <cell r="V8">
            <v>2.8953609173388428E-4</v>
          </cell>
          <cell r="W8">
            <v>2.8036977000306271E-4</v>
          </cell>
          <cell r="X8">
            <v>2.7117928615822654E-4</v>
          </cell>
          <cell r="Y8">
            <v>2.7199069286022102E-4</v>
          </cell>
          <cell r="Z8">
            <v>2.4994816936579992E-4</v>
          </cell>
          <cell r="AA8">
            <v>0</v>
          </cell>
          <cell r="AB8">
            <v>0</v>
          </cell>
          <cell r="AC8">
            <v>2</v>
          </cell>
        </row>
        <row r="9">
          <cell r="A9" t="str">
            <v>Argentina</v>
          </cell>
          <cell r="B9">
            <v>2909468</v>
          </cell>
          <cell r="C9">
            <v>2620464</v>
          </cell>
          <cell r="D9">
            <v>2820039</v>
          </cell>
          <cell r="E9">
            <v>2995271</v>
          </cell>
          <cell r="F9">
            <v>3456526</v>
          </cell>
          <cell r="G9">
            <v>3822666</v>
          </cell>
          <cell r="H9">
            <v>4172533</v>
          </cell>
          <cell r="I9">
            <v>4561743</v>
          </cell>
          <cell r="J9">
            <v>4700492</v>
          </cell>
          <cell r="K9">
            <v>4307666</v>
          </cell>
          <cell r="L9">
            <v>5325130</v>
          </cell>
          <cell r="M9">
            <v>5663069</v>
          </cell>
          <cell r="O9" t="str">
            <v>ARGENTINA</v>
          </cell>
          <cell r="P9" t="str">
            <v>ARG</v>
          </cell>
          <cell r="Q9">
            <v>4.2844636288949904E-3</v>
          </cell>
          <cell r="R9">
            <v>3.7905695949264151E-3</v>
          </cell>
          <cell r="S9">
            <v>3.9202395096425381E-3</v>
          </cell>
          <cell r="T9">
            <v>4.2249651643644082E-3</v>
          </cell>
          <cell r="U9">
            <v>4.4366929198523912E-3</v>
          </cell>
          <cell r="V9">
            <v>4.5104806085319357E-3</v>
          </cell>
          <cell r="W9">
            <v>4.6117267681119456E-3</v>
          </cell>
          <cell r="X9">
            <v>4.7251365932165796E-3</v>
          </cell>
          <cell r="Y9">
            <v>4.8091740865467197E-3</v>
          </cell>
          <cell r="Z9">
            <v>4.5932052000311327E-3</v>
          </cell>
          <cell r="AA9">
            <v>5.3511723189130066E-3</v>
          </cell>
          <cell r="AB9">
            <v>8.264782940793013E-3</v>
          </cell>
          <cell r="AC9">
            <v>1</v>
          </cell>
        </row>
        <row r="10">
          <cell r="A10" t="str">
            <v>Armenia</v>
          </cell>
          <cell r="B10">
            <v>45222</v>
          </cell>
          <cell r="C10">
            <v>123262</v>
          </cell>
          <cell r="D10">
            <v>162089</v>
          </cell>
          <cell r="E10">
            <v>206094</v>
          </cell>
          <cell r="F10">
            <v>262959</v>
          </cell>
          <cell r="G10">
            <v>318563</v>
          </cell>
          <cell r="H10">
            <v>382136</v>
          </cell>
          <cell r="I10">
            <v>510622</v>
          </cell>
          <cell r="J10">
            <v>558443</v>
          </cell>
          <cell r="K10">
            <v>575284</v>
          </cell>
          <cell r="L10">
            <v>683979</v>
          </cell>
          <cell r="M10">
            <v>0</v>
          </cell>
          <cell r="O10" t="str">
            <v>ARMENIA</v>
          </cell>
          <cell r="P10" t="str">
            <v>ARM</v>
          </cell>
          <cell r="Q10">
            <v>6.6593622691808006E-5</v>
          </cell>
          <cell r="R10">
            <v>1.7830170130550153E-4</v>
          </cell>
          <cell r="S10">
            <v>2.2532585608867444E-4</v>
          </cell>
          <cell r="T10">
            <v>2.9070490469293707E-4</v>
          </cell>
          <cell r="U10">
            <v>3.3752627161244124E-4</v>
          </cell>
          <cell r="V10">
            <v>3.7588223352387023E-4</v>
          </cell>
          <cell r="W10">
            <v>4.2235898919414815E-4</v>
          </cell>
          <cell r="X10">
            <v>5.2891157995999254E-4</v>
          </cell>
          <cell r="Y10">
            <v>5.7135499952205209E-4</v>
          </cell>
          <cell r="Z10">
            <v>6.1341744236779506E-4</v>
          </cell>
          <cell r="AA10">
            <v>6.8732396984069863E-4</v>
          </cell>
          <cell r="AB10">
            <v>0</v>
          </cell>
          <cell r="AC10">
            <v>1</v>
          </cell>
        </row>
        <row r="11">
          <cell r="A11" t="str">
            <v>Aruba</v>
          </cell>
          <cell r="B11">
            <v>721224</v>
          </cell>
          <cell r="C11">
            <v>691419</v>
          </cell>
          <cell r="D11">
            <v>642627</v>
          </cell>
          <cell r="E11">
            <v>641906</v>
          </cell>
          <cell r="F11">
            <v>728157</v>
          </cell>
          <cell r="G11">
            <v>732514</v>
          </cell>
          <cell r="H11">
            <v>694372</v>
          </cell>
          <cell r="I11">
            <v>771822</v>
          </cell>
          <cell r="J11">
            <v>826677</v>
          </cell>
          <cell r="K11">
            <v>812623</v>
          </cell>
          <cell r="L11">
            <v>824330</v>
          </cell>
          <cell r="M11">
            <v>872542</v>
          </cell>
          <cell r="O11" t="str">
            <v>ARUBA</v>
          </cell>
          <cell r="P11" t="str">
            <v>ABW</v>
          </cell>
          <cell r="Q11">
            <v>1.0620697654300237E-3</v>
          </cell>
          <cell r="R11">
            <v>1.0001556360836963E-3</v>
          </cell>
          <cell r="S11">
            <v>8.9333933160607186E-4</v>
          </cell>
          <cell r="T11">
            <v>9.054374341408507E-4</v>
          </cell>
          <cell r="U11">
            <v>9.3464044721230444E-4</v>
          </cell>
          <cell r="V11">
            <v>8.6431568765834167E-4</v>
          </cell>
          <cell r="W11">
            <v>7.6746042258441763E-4</v>
          </cell>
          <cell r="X11">
            <v>7.9946730353937223E-4</v>
          </cell>
          <cell r="Y11">
            <v>8.4579095259478844E-4</v>
          </cell>
          <cell r="Z11">
            <v>8.6648876427859061E-4</v>
          </cell>
          <cell r="AA11">
            <v>8.2836135036131679E-4</v>
          </cell>
          <cell r="AB11">
            <v>1.2734032088829248E-3</v>
          </cell>
          <cell r="AC11">
            <v>1</v>
          </cell>
        </row>
        <row r="12">
          <cell r="A12" t="str">
            <v>Australia</v>
          </cell>
          <cell r="B12">
            <v>4931336</v>
          </cell>
          <cell r="C12">
            <v>4855669</v>
          </cell>
          <cell r="D12">
            <v>4841152</v>
          </cell>
          <cell r="E12">
            <v>4745855</v>
          </cell>
          <cell r="F12">
            <v>5214976</v>
          </cell>
          <cell r="G12">
            <v>5499044</v>
          </cell>
          <cell r="H12">
            <v>5532427</v>
          </cell>
          <cell r="I12">
            <v>5644076</v>
          </cell>
          <cell r="J12">
            <v>5585826</v>
          </cell>
          <cell r="K12">
            <v>5584076</v>
          </cell>
          <cell r="L12">
            <v>5885101</v>
          </cell>
          <cell r="M12">
            <v>0</v>
          </cell>
          <cell r="O12" t="str">
            <v>AUSTRALIA</v>
          </cell>
          <cell r="P12" t="str">
            <v>AUS</v>
          </cell>
          <cell r="Q12">
            <v>7.2618532782833516E-3</v>
          </cell>
          <cell r="R12">
            <v>7.0238519874444945E-3</v>
          </cell>
          <cell r="S12">
            <v>6.7298627226733366E-3</v>
          </cell>
          <cell r="T12">
            <v>6.6942430418231438E-3</v>
          </cell>
          <cell r="U12">
            <v>6.6937865059890035E-3</v>
          </cell>
          <cell r="V12">
            <v>6.4884903173502186E-3</v>
          </cell>
          <cell r="W12">
            <v>6.1147609110641585E-3</v>
          </cell>
          <cell r="X12">
            <v>5.8462368534341934E-3</v>
          </cell>
          <cell r="Y12">
            <v>5.714978272733773E-3</v>
          </cell>
          <cell r="Z12">
            <v>5.9542236841410284E-3</v>
          </cell>
          <cell r="AA12">
            <v>5.9138818329706987E-3</v>
          </cell>
          <cell r="AB12">
            <v>0</v>
          </cell>
          <cell r="AC12">
            <v>1</v>
          </cell>
        </row>
        <row r="13">
          <cell r="A13" t="str">
            <v>Austria</v>
          </cell>
          <cell r="B13">
            <v>17982204</v>
          </cell>
          <cell r="C13">
            <v>18180079</v>
          </cell>
          <cell r="D13">
            <v>18610925</v>
          </cell>
          <cell r="E13">
            <v>19077630</v>
          </cell>
          <cell r="F13">
            <v>19373971</v>
          </cell>
          <cell r="G13">
            <v>19952350</v>
          </cell>
          <cell r="H13">
            <v>20268533</v>
          </cell>
          <cell r="I13">
            <v>20773316</v>
          </cell>
          <cell r="J13">
            <v>21935409</v>
          </cell>
          <cell r="K13">
            <v>21355439</v>
          </cell>
          <cell r="L13">
            <v>22004266</v>
          </cell>
          <cell r="M13">
            <v>23011956</v>
          </cell>
          <cell r="O13" t="str">
            <v>AUSTRIA</v>
          </cell>
          <cell r="P13" t="str">
            <v>AUT</v>
          </cell>
          <cell r="Q13">
            <v>2.6480476501329456E-2</v>
          </cell>
          <cell r="R13">
            <v>2.629795894572878E-2</v>
          </cell>
          <cell r="S13">
            <v>2.587172854559602E-2</v>
          </cell>
          <cell r="T13">
            <v>2.6909859631610418E-2</v>
          </cell>
          <cell r="U13">
            <v>2.4867847071055028E-2</v>
          </cell>
          <cell r="V13">
            <v>2.3542388419402104E-2</v>
          </cell>
          <cell r="W13">
            <v>2.2401964510876324E-2</v>
          </cell>
          <cell r="X13">
            <v>2.1517379561727053E-2</v>
          </cell>
          <cell r="Y13">
            <v>2.2442586976130094E-2</v>
          </cell>
          <cell r="Z13">
            <v>2.2771011834192265E-2</v>
          </cell>
          <cell r="AA13">
            <v>2.2111876915154868E-2</v>
          </cell>
          <cell r="AB13">
            <v>3.3584055109178328E-2</v>
          </cell>
          <cell r="AC13">
            <v>1</v>
          </cell>
        </row>
        <row r="14">
          <cell r="A14" t="str">
            <v>Azerbaijan</v>
          </cell>
          <cell r="B14">
            <v>680909</v>
          </cell>
          <cell r="C14">
            <v>766992</v>
          </cell>
          <cell r="D14">
            <v>834351</v>
          </cell>
          <cell r="E14">
            <v>1013811</v>
          </cell>
          <cell r="F14">
            <v>1348655</v>
          </cell>
          <cell r="G14">
            <v>1177277</v>
          </cell>
          <cell r="H14">
            <v>1193742</v>
          </cell>
          <cell r="I14">
            <v>1332701</v>
          </cell>
          <cell r="J14">
            <v>1898936</v>
          </cell>
          <cell r="K14">
            <v>1830367</v>
          </cell>
          <cell r="L14">
            <v>1962906</v>
          </cell>
          <cell r="M14">
            <v>2239141</v>
          </cell>
          <cell r="O14" t="str">
            <v>AZERBAIJAN</v>
          </cell>
          <cell r="P14" t="str">
            <v>AZE</v>
          </cell>
          <cell r="Q14">
            <v>1.0027021589813874E-3</v>
          </cell>
          <cell r="R14">
            <v>1.1094739537546789E-3</v>
          </cell>
          <cell r="S14">
            <v>1.159861886700773E-3</v>
          </cell>
          <cell r="T14">
            <v>1.4300262507964874E-3</v>
          </cell>
          <cell r="U14">
            <v>1.7310930367147614E-3</v>
          </cell>
          <cell r="V14">
            <v>1.3891051636137322E-3</v>
          </cell>
          <cell r="W14">
            <v>1.3193932643838864E-3</v>
          </cell>
          <cell r="X14">
            <v>1.3804360006507005E-3</v>
          </cell>
          <cell r="Y14">
            <v>1.9428421116790926E-3</v>
          </cell>
          <cell r="Z14">
            <v>1.9516952387593153E-3</v>
          </cell>
          <cell r="AA14">
            <v>1.9725055072511385E-3</v>
          </cell>
          <cell r="AB14">
            <v>3.2678419314386259E-3</v>
          </cell>
          <cell r="AC14">
            <v>1</v>
          </cell>
        </row>
        <row r="15">
          <cell r="A15" t="str">
            <v>Bahamas</v>
          </cell>
          <cell r="B15">
            <v>1543959</v>
          </cell>
          <cell r="C15">
            <v>1537780</v>
          </cell>
          <cell r="D15">
            <v>1513151</v>
          </cell>
          <cell r="E15">
            <v>1510169</v>
          </cell>
          <cell r="F15">
            <v>1561312</v>
          </cell>
          <cell r="G15">
            <v>1608153</v>
          </cell>
          <cell r="H15">
            <v>1600881</v>
          </cell>
          <cell r="I15">
            <v>1527727</v>
          </cell>
          <cell r="J15">
            <v>1463006</v>
          </cell>
          <cell r="K15">
            <v>1327007</v>
          </cell>
          <cell r="L15">
            <v>1370135</v>
          </cell>
          <cell r="M15">
            <v>1343293</v>
          </cell>
          <cell r="O15" t="str">
            <v>BAHAMAS</v>
          </cell>
          <cell r="P15" t="str">
            <v>BHS</v>
          </cell>
          <cell r="Q15">
            <v>2.2736239683698463E-3</v>
          </cell>
          <cell r="R15">
            <v>2.2244389206209064E-3</v>
          </cell>
          <cell r="S15">
            <v>2.1034866305945118E-3</v>
          </cell>
          <cell r="T15">
            <v>2.1301616505828803E-3</v>
          </cell>
          <cell r="U15">
            <v>2.0040531724860675E-3</v>
          </cell>
          <cell r="V15">
            <v>1.8975089432486274E-3</v>
          </cell>
          <cell r="W15">
            <v>1.7693870270796708E-3</v>
          </cell>
          <cell r="X15">
            <v>1.5824474881958464E-3</v>
          </cell>
          <cell r="Y15">
            <v>1.4968327876448615E-3</v>
          </cell>
          <cell r="Z15">
            <v>1.414969371552417E-3</v>
          </cell>
          <cell r="AA15">
            <v>1.3768355862061345E-3</v>
          </cell>
          <cell r="AB15">
            <v>1.9604255344384237E-3</v>
          </cell>
          <cell r="AC15">
            <v>2</v>
          </cell>
        </row>
        <row r="16">
          <cell r="A16" t="str">
            <v>Bahrain</v>
          </cell>
          <cell r="B16">
            <v>3868738</v>
          </cell>
          <cell r="C16">
            <v>4387930</v>
          </cell>
          <cell r="D16">
            <v>4830943</v>
          </cell>
          <cell r="E16">
            <v>4844497</v>
          </cell>
          <cell r="F16">
            <v>5667331</v>
          </cell>
          <cell r="G16">
            <v>6313232</v>
          </cell>
          <cell r="H16">
            <v>7288716</v>
          </cell>
          <cell r="I16">
            <v>7833609</v>
          </cell>
          <cell r="J16">
            <v>0</v>
          </cell>
          <cell r="K16">
            <v>0</v>
          </cell>
          <cell r="L16">
            <v>0</v>
          </cell>
          <cell r="M16">
            <v>0</v>
          </cell>
          <cell r="O16" t="str">
            <v>BAHRAIN</v>
          </cell>
          <cell r="P16" t="str">
            <v>BHR</v>
          </cell>
          <cell r="Q16">
            <v>5.6970783836508762E-3</v>
          </cell>
          <cell r="R16">
            <v>6.3472553115270667E-3</v>
          </cell>
          <cell r="S16">
            <v>6.7156708178259424E-3</v>
          </cell>
          <cell r="T16">
            <v>6.8333820425156462E-3</v>
          </cell>
          <cell r="U16">
            <v>7.2744157926658082E-3</v>
          </cell>
          <cell r="V16">
            <v>7.4491756572934407E-3</v>
          </cell>
          <cell r="W16">
            <v>8.0559139214395267E-3</v>
          </cell>
          <cell r="X16">
            <v>8.1141950659760383E-3</v>
          </cell>
          <cell r="Y16">
            <v>0</v>
          </cell>
          <cell r="Z16">
            <v>0</v>
          </cell>
          <cell r="AA16">
            <v>0</v>
          </cell>
          <cell r="AB16">
            <v>0</v>
          </cell>
          <cell r="AC16">
            <v>3</v>
          </cell>
        </row>
        <row r="17">
          <cell r="A17" t="str">
            <v>Bangladesh</v>
          </cell>
          <cell r="B17">
            <v>199211</v>
          </cell>
          <cell r="C17">
            <v>207199</v>
          </cell>
          <cell r="D17">
            <v>207246</v>
          </cell>
          <cell r="E17">
            <v>244509</v>
          </cell>
          <cell r="F17">
            <v>271270</v>
          </cell>
          <cell r="G17">
            <v>207662</v>
          </cell>
          <cell r="H17">
            <v>200311</v>
          </cell>
          <cell r="I17">
            <v>289110</v>
          </cell>
          <cell r="J17">
            <v>0</v>
          </cell>
          <cell r="K17">
            <v>0</v>
          </cell>
          <cell r="L17">
            <v>0</v>
          </cell>
          <cell r="M17">
            <v>0</v>
          </cell>
          <cell r="O17" t="str">
            <v>BANGLADESH</v>
          </cell>
          <cell r="P17" t="str">
            <v>BGD</v>
          </cell>
          <cell r="Q17">
            <v>2.9335682123872816E-4</v>
          </cell>
          <cell r="R17">
            <v>2.9971876335609202E-4</v>
          </cell>
          <cell r="S17">
            <v>2.8810025585297846E-4</v>
          </cell>
          <cell r="T17">
            <v>3.448909989692342E-4</v>
          </cell>
          <cell r="U17">
            <v>3.4819402150261801E-4</v>
          </cell>
          <cell r="V17">
            <v>2.4502674942800622E-4</v>
          </cell>
          <cell r="W17">
            <v>2.2139539714779297E-4</v>
          </cell>
          <cell r="X17">
            <v>2.9946541058206157E-4</v>
          </cell>
          <cell r="Y17">
            <v>0</v>
          </cell>
          <cell r="Z17">
            <v>0</v>
          </cell>
          <cell r="AA17">
            <v>0</v>
          </cell>
          <cell r="AB17">
            <v>0</v>
          </cell>
          <cell r="AC17">
            <v>1</v>
          </cell>
        </row>
        <row r="18">
          <cell r="A18" t="str">
            <v>Barbados</v>
          </cell>
          <cell r="B18">
            <v>544696</v>
          </cell>
          <cell r="C18">
            <v>507078</v>
          </cell>
          <cell r="D18">
            <v>497899</v>
          </cell>
          <cell r="E18">
            <v>531211</v>
          </cell>
          <cell r="F18">
            <v>551502</v>
          </cell>
          <cell r="G18">
            <v>547534</v>
          </cell>
          <cell r="H18">
            <v>562558</v>
          </cell>
          <cell r="I18">
            <v>574533</v>
          </cell>
          <cell r="J18">
            <v>567667</v>
          </cell>
          <cell r="K18">
            <v>518564</v>
          </cell>
          <cell r="L18">
            <v>532180</v>
          </cell>
          <cell r="M18">
            <v>0</v>
          </cell>
          <cell r="O18" t="str">
            <v>BARBADOS</v>
          </cell>
          <cell r="P18" t="str">
            <v>BRB</v>
          </cell>
          <cell r="Q18">
            <v>8.0211578226829978E-4</v>
          </cell>
          <cell r="R18">
            <v>7.3350156653787142E-4</v>
          </cell>
          <cell r="S18">
            <v>6.9214763753675391E-4</v>
          </cell>
          <cell r="T18">
            <v>7.4929713202150376E-4</v>
          </cell>
          <cell r="U18">
            <v>7.078913969356613E-4</v>
          </cell>
          <cell r="V18">
            <v>6.4605212422741746E-4</v>
          </cell>
          <cell r="W18">
            <v>6.2177190383288041E-4</v>
          </cell>
          <cell r="X18">
            <v>5.9511175932324572E-4</v>
          </cell>
          <cell r="Y18">
            <v>5.8079227157236237E-4</v>
          </cell>
          <cell r="Z18">
            <v>5.5293768396828921E-4</v>
          </cell>
          <cell r="AA18">
            <v>5.3478260336914287E-4</v>
          </cell>
          <cell r="AB18">
            <v>0</v>
          </cell>
          <cell r="AC18">
            <v>2</v>
          </cell>
        </row>
        <row r="19">
          <cell r="A19" t="str">
            <v>Belarus</v>
          </cell>
          <cell r="B19">
            <v>59855</v>
          </cell>
          <cell r="C19">
            <v>61358</v>
          </cell>
          <cell r="D19">
            <v>63336</v>
          </cell>
          <cell r="E19">
            <v>64190</v>
          </cell>
          <cell r="F19">
            <v>67297</v>
          </cell>
          <cell r="G19">
            <v>90588</v>
          </cell>
          <cell r="H19">
            <v>89101</v>
          </cell>
          <cell r="I19">
            <v>104890</v>
          </cell>
          <cell r="J19">
            <v>91232</v>
          </cell>
          <cell r="K19">
            <v>94719</v>
          </cell>
          <cell r="L19">
            <v>119370</v>
          </cell>
          <cell r="M19">
            <v>115653</v>
          </cell>
          <cell r="O19" t="str">
            <v>BELARUS</v>
          </cell>
          <cell r="P19" t="str">
            <v>BLR</v>
          </cell>
          <cell r="Q19">
            <v>8.8142083194422364E-5</v>
          </cell>
          <cell r="R19">
            <v>8.8755949024865434E-5</v>
          </cell>
          <cell r="S19">
            <v>8.8045693546337414E-5</v>
          </cell>
          <cell r="T19">
            <v>9.0542897086958539E-5</v>
          </cell>
          <cell r="U19">
            <v>8.6380407214442013E-5</v>
          </cell>
          <cell r="V19">
            <v>1.0688755370353858E-4</v>
          </cell>
          <cell r="W19">
            <v>9.8479620596300251E-5</v>
          </cell>
          <cell r="X19">
            <v>1.086469749090396E-4</v>
          </cell>
          <cell r="Y19">
            <v>9.3341414103849193E-5</v>
          </cell>
          <cell r="Z19">
            <v>1.0099757115378697E-4</v>
          </cell>
          <cell r="AA19">
            <v>1.1995377384376449E-4</v>
          </cell>
          <cell r="AB19">
            <v>1.6878603129355025E-4</v>
          </cell>
          <cell r="AC19">
            <v>1</v>
          </cell>
        </row>
        <row r="20">
          <cell r="A20" t="str">
            <v>Belgium</v>
          </cell>
          <cell r="B20">
            <v>6457325</v>
          </cell>
          <cell r="C20">
            <v>6451513</v>
          </cell>
          <cell r="D20">
            <v>6719653</v>
          </cell>
          <cell r="E20">
            <v>6689998</v>
          </cell>
          <cell r="F20">
            <v>6709740</v>
          </cell>
          <cell r="G20">
            <v>6747123</v>
          </cell>
          <cell r="H20">
            <v>6994819</v>
          </cell>
          <cell r="I20">
            <v>7044719</v>
          </cell>
          <cell r="J20">
            <v>7164765</v>
          </cell>
          <cell r="K20">
            <v>6815141</v>
          </cell>
          <cell r="L20">
            <v>7186419</v>
          </cell>
          <cell r="M20">
            <v>0</v>
          </cell>
          <cell r="O20" t="str">
            <v>BELGIUM</v>
          </cell>
          <cell r="P20" t="str">
            <v>BEL</v>
          </cell>
          <cell r="Q20">
            <v>9.5090147416827895E-3</v>
          </cell>
          <cell r="R20">
            <v>9.3322820000856718E-3</v>
          </cell>
          <cell r="S20">
            <v>9.3412357707421817E-3</v>
          </cell>
          <cell r="T20">
            <v>9.4365446397563241E-3</v>
          </cell>
          <cell r="U20">
            <v>8.6124206651563978E-3</v>
          </cell>
          <cell r="V20">
            <v>7.9611369277043358E-3</v>
          </cell>
          <cell r="W20">
            <v>7.7310818201792612E-3</v>
          </cell>
          <cell r="X20">
            <v>7.2970484167626517E-3</v>
          </cell>
          <cell r="Y20">
            <v>7.3304245968713287E-3</v>
          </cell>
          <cell r="Z20">
            <v>7.2668914164063262E-3</v>
          </cell>
          <cell r="AA20">
            <v>7.2215638726022633E-3</v>
          </cell>
          <cell r="AB20">
            <v>0</v>
          </cell>
          <cell r="AC20">
            <v>1</v>
          </cell>
        </row>
        <row r="21">
          <cell r="A21" t="str">
            <v>Belize</v>
          </cell>
          <cell r="B21">
            <v>195765</v>
          </cell>
          <cell r="C21">
            <v>195956</v>
          </cell>
          <cell r="D21">
            <v>199521</v>
          </cell>
          <cell r="E21">
            <v>220574</v>
          </cell>
          <cell r="F21">
            <v>230835</v>
          </cell>
          <cell r="G21">
            <v>236573</v>
          </cell>
          <cell r="H21">
            <v>247309</v>
          </cell>
          <cell r="I21">
            <v>251422</v>
          </cell>
          <cell r="J21">
            <v>245026</v>
          </cell>
          <cell r="K21">
            <v>231723</v>
          </cell>
          <cell r="L21">
            <v>239377</v>
          </cell>
          <cell r="M21">
            <v>0</v>
          </cell>
          <cell r="O21" t="str">
            <v>BELIZE</v>
          </cell>
          <cell r="P21" t="str">
            <v>BLZ</v>
          </cell>
          <cell r="Q21">
            <v>2.8828226408079684E-4</v>
          </cell>
          <cell r="R21">
            <v>2.8345547030731984E-4</v>
          </cell>
          <cell r="S21">
            <v>2.7736145039249061E-4</v>
          </cell>
          <cell r="T21">
            <v>3.1112959934660836E-4</v>
          </cell>
          <cell r="U21">
            <v>2.9629287040054865E-4</v>
          </cell>
          <cell r="V21">
            <v>2.7913972316760753E-4</v>
          </cell>
          <cell r="W21">
            <v>2.7334032715738789E-4</v>
          </cell>
          <cell r="X21">
            <v>2.6042749285518687E-4</v>
          </cell>
          <cell r="Y21">
            <v>2.5069135097564182E-4</v>
          </cell>
          <cell r="Z21">
            <v>2.470830581031153E-4</v>
          </cell>
          <cell r="AA21">
            <v>2.4054766290859358E-4</v>
          </cell>
          <cell r="AB21">
            <v>0</v>
          </cell>
          <cell r="AC21">
            <v>3</v>
          </cell>
        </row>
        <row r="22">
          <cell r="A22" t="str">
            <v>Benin</v>
          </cell>
          <cell r="B22">
            <v>96146</v>
          </cell>
          <cell r="C22">
            <v>87555</v>
          </cell>
          <cell r="D22">
            <v>72288</v>
          </cell>
          <cell r="E22">
            <v>175000</v>
          </cell>
          <cell r="F22">
            <v>173500</v>
          </cell>
          <cell r="G22">
            <v>176000</v>
          </cell>
          <cell r="H22">
            <v>180006</v>
          </cell>
          <cell r="I22">
            <v>186394</v>
          </cell>
          <cell r="J22">
            <v>188000</v>
          </cell>
          <cell r="K22">
            <v>190000</v>
          </cell>
          <cell r="L22">
            <v>199500</v>
          </cell>
          <cell r="M22">
            <v>0</v>
          </cell>
          <cell r="O22" t="str">
            <v>BENIN</v>
          </cell>
          <cell r="P22" t="str">
            <v>BEN</v>
          </cell>
          <cell r="Q22">
            <v>1.4158397344935148E-4</v>
          </cell>
          <cell r="R22">
            <v>1.2665059351465324E-4</v>
          </cell>
          <cell r="S22">
            <v>1.0049019665084057E-4</v>
          </cell>
          <cell r="T22">
            <v>2.4684541190555761E-4</v>
          </cell>
          <cell r="U22">
            <v>2.2269938707083063E-4</v>
          </cell>
          <cell r="V22">
            <v>2.0766778659229467E-4</v>
          </cell>
          <cell r="W22">
            <v>1.9895312718215983E-4</v>
          </cell>
          <cell r="X22">
            <v>1.9307030452088403E-4</v>
          </cell>
          <cell r="Y22">
            <v>1.9234682843216906E-4</v>
          </cell>
          <cell r="Z22">
            <v>2.0259439520285816E-4</v>
          </cell>
          <cell r="AA22">
            <v>2.0047564615758581E-4</v>
          </cell>
          <cell r="AB22">
            <v>0</v>
          </cell>
          <cell r="AC22">
            <v>1</v>
          </cell>
        </row>
        <row r="23">
          <cell r="A23" t="str">
            <v>Bermuda</v>
          </cell>
          <cell r="B23">
            <v>332191</v>
          </cell>
          <cell r="C23">
            <v>278153</v>
          </cell>
          <cell r="D23">
            <v>284024</v>
          </cell>
          <cell r="E23">
            <v>256579</v>
          </cell>
          <cell r="F23">
            <v>271620</v>
          </cell>
          <cell r="G23">
            <v>269591</v>
          </cell>
          <cell r="H23">
            <v>298973</v>
          </cell>
          <cell r="I23">
            <v>305548</v>
          </cell>
          <cell r="J23">
            <v>263613</v>
          </cell>
          <cell r="K23">
            <v>235860</v>
          </cell>
          <cell r="L23">
            <v>232262</v>
          </cell>
          <cell r="M23">
            <v>236038</v>
          </cell>
          <cell r="O23" t="str">
            <v>BERMUDA</v>
          </cell>
          <cell r="P23" t="str">
            <v>BMU</v>
          </cell>
          <cell r="Q23">
            <v>4.8918230320672221E-4</v>
          </cell>
          <cell r="R23">
            <v>4.0235557692743233E-4</v>
          </cell>
          <cell r="S23">
            <v>3.9483216596887923E-4</v>
          </cell>
          <cell r="T23">
            <v>3.6191627966466322E-4</v>
          </cell>
          <cell r="U23">
            <v>3.4864327098662256E-4</v>
          </cell>
          <cell r="V23">
            <v>3.1809867190456427E-4</v>
          </cell>
          <cell r="W23">
            <v>3.3044239243709581E-4</v>
          </cell>
          <cell r="X23">
            <v>3.1649219076658621E-4</v>
          </cell>
          <cell r="Y23">
            <v>2.6970810895473078E-4</v>
          </cell>
          <cell r="Z23">
            <v>2.5149428448708488E-4</v>
          </cell>
          <cell r="AA23">
            <v>2.3339786730753481E-4</v>
          </cell>
          <cell r="AB23">
            <v>3.4447802698128895E-4</v>
          </cell>
          <cell r="AC23">
            <v>1</v>
          </cell>
        </row>
        <row r="24">
          <cell r="A24" t="str">
            <v>Bhutan</v>
          </cell>
          <cell r="B24">
            <v>7559</v>
          </cell>
          <cell r="C24">
            <v>6393</v>
          </cell>
          <cell r="D24">
            <v>5599</v>
          </cell>
          <cell r="E24">
            <v>6261</v>
          </cell>
          <cell r="F24">
            <v>9249</v>
          </cell>
          <cell r="G24">
            <v>13626</v>
          </cell>
          <cell r="H24">
            <v>17348</v>
          </cell>
          <cell r="I24">
            <v>21094</v>
          </cell>
          <cell r="J24">
            <v>27642</v>
          </cell>
          <cell r="K24">
            <v>23480</v>
          </cell>
          <cell r="L24">
            <v>27195</v>
          </cell>
          <cell r="M24">
            <v>37482</v>
          </cell>
          <cell r="O24" t="str">
            <v>BHUTAN</v>
          </cell>
          <cell r="P24" t="str">
            <v>BTN</v>
          </cell>
          <cell r="Q24">
            <v>1.1131334172026374E-5</v>
          </cell>
          <cell r="R24">
            <v>9.2476414178422489E-6</v>
          </cell>
          <cell r="S24">
            <v>7.7833749868312353E-6</v>
          </cell>
          <cell r="T24">
            <v>8.8314235653754064E-6</v>
          </cell>
          <cell r="U24">
            <v>1.1871738507309005E-5</v>
          </cell>
          <cell r="V24">
            <v>1.6077734432423903E-5</v>
          </cell>
          <cell r="W24">
            <v>1.9174021145717969E-5</v>
          </cell>
          <cell r="X24">
            <v>2.1849549897333218E-5</v>
          </cell>
          <cell r="Y24">
            <v>2.8281122508095837E-5</v>
          </cell>
          <cell r="Z24">
            <v>2.5036402101911103E-5</v>
          </cell>
          <cell r="AA24">
            <v>2.7327995976218275E-5</v>
          </cell>
          <cell r="AB24">
            <v>5.4701892946528409E-5</v>
          </cell>
          <cell r="AC24">
            <v>3</v>
          </cell>
        </row>
        <row r="25">
          <cell r="A25" t="str">
            <v>Bolivia</v>
          </cell>
          <cell r="B25">
            <v>0</v>
          </cell>
          <cell r="C25">
            <v>0</v>
          </cell>
          <cell r="D25">
            <v>0</v>
          </cell>
          <cell r="E25">
            <v>0</v>
          </cell>
          <cell r="F25">
            <v>0</v>
          </cell>
          <cell r="G25">
            <v>0</v>
          </cell>
          <cell r="H25">
            <v>521283</v>
          </cell>
          <cell r="I25">
            <v>572815</v>
          </cell>
          <cell r="J25">
            <v>593727</v>
          </cell>
          <cell r="K25">
            <v>671227</v>
          </cell>
          <cell r="L25">
            <v>807137</v>
          </cell>
          <cell r="M25">
            <v>0</v>
          </cell>
          <cell r="O25" t="str">
            <v>BOLIVIA</v>
          </cell>
          <cell r="P25" t="str">
            <v>BOL</v>
          </cell>
          <cell r="Q25">
            <v>0</v>
          </cell>
          <cell r="R25">
            <v>0</v>
          </cell>
          <cell r="S25">
            <v>0</v>
          </cell>
          <cell r="T25">
            <v>0</v>
          </cell>
          <cell r="U25">
            <v>0</v>
          </cell>
          <cell r="V25">
            <v>0</v>
          </cell>
          <cell r="W25">
            <v>5.7615236712608368E-4</v>
          </cell>
          <cell r="X25">
            <v>5.9333222359158656E-4</v>
          </cell>
          <cell r="Y25">
            <v>6.0745481598163003E-4</v>
          </cell>
          <cell r="Z25">
            <v>7.1572014794120463E-4</v>
          </cell>
          <cell r="AA25">
            <v>8.1108426873531493E-4</v>
          </cell>
          <cell r="AB25">
            <v>0</v>
          </cell>
          <cell r="AC25">
            <v>1</v>
          </cell>
        </row>
        <row r="26">
          <cell r="A26" t="str">
            <v>Bonaire</v>
          </cell>
          <cell r="B26">
            <v>51269</v>
          </cell>
          <cell r="C26">
            <v>50395</v>
          </cell>
          <cell r="D26">
            <v>52085</v>
          </cell>
          <cell r="E26">
            <v>62179</v>
          </cell>
          <cell r="F26">
            <v>63156</v>
          </cell>
          <cell r="G26">
            <v>62550</v>
          </cell>
          <cell r="H26">
            <v>63552</v>
          </cell>
          <cell r="I26">
            <v>74309</v>
          </cell>
          <cell r="J26">
            <v>74342</v>
          </cell>
          <cell r="K26">
            <v>66998</v>
          </cell>
          <cell r="L26">
            <v>0</v>
          </cell>
          <cell r="M26">
            <v>0</v>
          </cell>
          <cell r="Q26">
            <v>7.5498395510731602E-5</v>
          </cell>
          <cell r="R26">
            <v>7.2897683286744897E-5</v>
          </cell>
          <cell r="S26">
            <v>7.2405266331327904E-5</v>
          </cell>
          <cell r="T26">
            <v>8.7706290667860959E-5</v>
          </cell>
          <cell r="U26">
            <v>8.106514403369095E-5</v>
          </cell>
          <cell r="V26">
            <v>7.3804659382659273E-5</v>
          </cell>
          <cell r="W26">
            <v>7.0241376057912641E-5</v>
          </cell>
          <cell r="X26">
            <v>7.6970617394564052E-5</v>
          </cell>
          <cell r="Y26">
            <v>7.6060893187788895E-5</v>
          </cell>
          <cell r="Z26">
            <v>7.1439048893689951E-5</v>
          </cell>
          <cell r="AA26">
            <v>0</v>
          </cell>
          <cell r="AB26">
            <v>0</v>
          </cell>
          <cell r="AC26">
            <v>1</v>
          </cell>
        </row>
        <row r="27">
          <cell r="A27" t="str">
            <v>Bosnia and Herzegovina</v>
          </cell>
          <cell r="B27">
            <v>170937</v>
          </cell>
          <cell r="C27">
            <v>138528</v>
          </cell>
          <cell r="D27">
            <v>159763</v>
          </cell>
          <cell r="E27">
            <v>165465</v>
          </cell>
          <cell r="F27">
            <v>190300</v>
          </cell>
          <cell r="G27">
            <v>217273</v>
          </cell>
          <cell r="H27">
            <v>255764</v>
          </cell>
          <cell r="I27">
            <v>306452</v>
          </cell>
          <cell r="J27">
            <v>321511</v>
          </cell>
          <cell r="K27">
            <v>310942</v>
          </cell>
          <cell r="L27">
            <v>365454</v>
          </cell>
          <cell r="M27">
            <v>0</v>
          </cell>
          <cell r="Q27">
            <v>2.5172071297310128E-4</v>
          </cell>
          <cell r="R27">
            <v>2.0038436889267185E-4</v>
          </cell>
          <cell r="S27">
            <v>2.2209239828917997E-4</v>
          </cell>
          <cell r="T27">
            <v>2.3339586331973196E-4</v>
          </cell>
          <cell r="U27">
            <v>2.4426336230304942E-4</v>
          </cell>
          <cell r="V27">
            <v>2.5636706247879343E-4</v>
          </cell>
          <cell r="W27">
            <v>2.8268528616056093E-4</v>
          </cell>
          <cell r="X27">
            <v>3.1742857045309375E-4</v>
          </cell>
          <cell r="Y27">
            <v>3.2894479338327185E-4</v>
          </cell>
          <cell r="Z27">
            <v>3.3155319175351118E-4</v>
          </cell>
          <cell r="AA27">
            <v>3.6724123704698927E-4</v>
          </cell>
          <cell r="AB27">
            <v>0</v>
          </cell>
          <cell r="AC27">
            <v>1</v>
          </cell>
        </row>
        <row r="28">
          <cell r="A28" t="str">
            <v>Botswana</v>
          </cell>
          <cell r="B28">
            <v>1103795</v>
          </cell>
          <cell r="C28">
            <v>1193378</v>
          </cell>
          <cell r="D28">
            <v>1273784</v>
          </cell>
          <cell r="E28">
            <v>1405535</v>
          </cell>
          <cell r="F28">
            <v>1522807</v>
          </cell>
          <cell r="G28">
            <v>0</v>
          </cell>
          <cell r="H28">
            <v>1425994</v>
          </cell>
          <cell r="I28">
            <v>1735855</v>
          </cell>
          <cell r="J28">
            <v>2100918</v>
          </cell>
          <cell r="K28">
            <v>0</v>
          </cell>
          <cell r="L28">
            <v>0</v>
          </cell>
          <cell r="M28">
            <v>0</v>
          </cell>
          <cell r="O28" t="str">
            <v>BOTSWANA</v>
          </cell>
          <cell r="P28" t="str">
            <v>BWA</v>
          </cell>
          <cell r="Q28">
            <v>1.6254413285370884E-3</v>
          </cell>
          <cell r="R28">
            <v>1.7262524354671903E-3</v>
          </cell>
          <cell r="S28">
            <v>1.7707337960753417E-3</v>
          </cell>
          <cell r="T28">
            <v>1.982570662986731E-3</v>
          </cell>
          <cell r="U28">
            <v>1.9546293113957948E-3</v>
          </cell>
          <cell r="V28">
            <v>0</v>
          </cell>
          <cell r="W28">
            <v>1.576091717181632E-3</v>
          </cell>
          <cell r="X28">
            <v>1.7980302662859275E-3</v>
          </cell>
          <cell r="Y28">
            <v>2.1494942239151903E-3</v>
          </cell>
          <cell r="Z28">
            <v>0</v>
          </cell>
          <cell r="AA28">
            <v>0</v>
          </cell>
          <cell r="AB28">
            <v>0</v>
          </cell>
          <cell r="AC28">
            <v>3</v>
          </cell>
        </row>
        <row r="29">
          <cell r="A29" t="str">
            <v>Brazil</v>
          </cell>
          <cell r="B29">
            <v>5313463</v>
          </cell>
          <cell r="C29">
            <v>4772575</v>
          </cell>
          <cell r="D29">
            <v>3784898</v>
          </cell>
          <cell r="E29">
            <v>4132847</v>
          </cell>
          <cell r="F29">
            <v>4793703</v>
          </cell>
          <cell r="G29">
            <v>5358170</v>
          </cell>
          <cell r="H29">
            <v>5017251</v>
          </cell>
          <cell r="I29">
            <v>5025834</v>
          </cell>
          <cell r="J29">
            <v>5050099</v>
          </cell>
          <cell r="K29">
            <v>4802217</v>
          </cell>
          <cell r="L29">
            <v>5161379</v>
          </cell>
          <cell r="M29">
            <v>5433354</v>
          </cell>
          <cell r="O29" t="str">
            <v>BRAZIL</v>
          </cell>
          <cell r="P29" t="str">
            <v>BRA</v>
          </cell>
          <cell r="Q29">
            <v>7.8245710098819657E-3</v>
          </cell>
          <cell r="R29">
            <v>6.9036543469041872E-3</v>
          </cell>
          <cell r="S29">
            <v>5.2615253475455561E-3</v>
          </cell>
          <cell r="T29">
            <v>5.8295675431865607E-3</v>
          </cell>
          <cell r="U29">
            <v>6.1530531406317123E-3</v>
          </cell>
          <cell r="V29">
            <v>6.3222687732115658E-3</v>
          </cell>
          <cell r="W29">
            <v>5.5453583564315555E-3</v>
          </cell>
          <cell r="X29">
            <v>5.205850514777368E-3</v>
          </cell>
          <cell r="Y29">
            <v>5.1668644995663225E-3</v>
          </cell>
          <cell r="Z29">
            <v>5.120538151304652E-3</v>
          </cell>
          <cell r="AA29">
            <v>5.1866205017002207E-3</v>
          </cell>
          <cell r="AB29">
            <v>7.9295328117120738E-3</v>
          </cell>
          <cell r="AC29">
            <v>1</v>
          </cell>
        </row>
        <row r="30">
          <cell r="A30" t="str">
            <v>British Virgin Islands</v>
          </cell>
          <cell r="B30">
            <v>272356</v>
          </cell>
          <cell r="C30">
            <v>295625</v>
          </cell>
          <cell r="D30">
            <v>281696</v>
          </cell>
          <cell r="E30">
            <v>317758</v>
          </cell>
          <cell r="F30">
            <v>303758</v>
          </cell>
          <cell r="G30">
            <v>337137</v>
          </cell>
          <cell r="H30">
            <v>356275</v>
          </cell>
          <cell r="I30">
            <v>358068</v>
          </cell>
          <cell r="J30">
            <v>346035</v>
          </cell>
          <cell r="K30">
            <v>308792</v>
          </cell>
          <cell r="L30">
            <v>330343</v>
          </cell>
          <cell r="M30">
            <v>0</v>
          </cell>
          <cell r="Q30">
            <v>4.0106967188204988E-4</v>
          </cell>
          <cell r="R30">
            <v>4.2762928111209368E-4</v>
          </cell>
          <cell r="S30">
            <v>3.9159592789612642E-4</v>
          </cell>
          <cell r="T30">
            <v>4.4821202512163532E-4</v>
          </cell>
          <cell r="U30">
            <v>3.8989464217787533E-4</v>
          </cell>
          <cell r="V30">
            <v>3.9779826459299117E-4</v>
          </cell>
          <cell r="W30">
            <v>3.9377590406333121E-4</v>
          </cell>
          <cell r="X30">
            <v>3.7089336458890254E-4</v>
          </cell>
          <cell r="Y30">
            <v>3.5403582327939165E-4</v>
          </cell>
          <cell r="Z30">
            <v>3.2926067622884728E-4</v>
          </cell>
          <cell r="AA30">
            <v>3.3195852821371109E-4</v>
          </cell>
          <cell r="AB30">
            <v>0</v>
          </cell>
          <cell r="AC30">
            <v>1</v>
          </cell>
        </row>
        <row r="31">
          <cell r="A31" t="str">
            <v>Brunei Darussalam</v>
          </cell>
          <cell r="B31">
            <v>0</v>
          </cell>
          <cell r="C31">
            <v>0</v>
          </cell>
          <cell r="D31">
            <v>0</v>
          </cell>
          <cell r="E31">
            <v>0</v>
          </cell>
          <cell r="F31">
            <v>119000</v>
          </cell>
          <cell r="G31">
            <v>126217</v>
          </cell>
          <cell r="H31">
            <v>158095</v>
          </cell>
          <cell r="I31">
            <v>178540</v>
          </cell>
          <cell r="J31">
            <v>225757</v>
          </cell>
          <cell r="K31">
            <v>157474</v>
          </cell>
          <cell r="L31">
            <v>214290</v>
          </cell>
          <cell r="M31">
            <v>242061</v>
          </cell>
          <cell r="O31" t="str">
            <v>BRUNEI DARUSSALAM</v>
          </cell>
          <cell r="P31" t="str">
            <v>BRN</v>
          </cell>
          <cell r="Q31">
            <v>0</v>
          </cell>
          <cell r="R31">
            <v>0</v>
          </cell>
          <cell r="S31">
            <v>0</v>
          </cell>
          <cell r="T31">
            <v>0</v>
          </cell>
          <cell r="U31">
            <v>1.5274482456154953E-4</v>
          </cell>
          <cell r="V31">
            <v>1.4892730125181622E-4</v>
          </cell>
          <cell r="W31">
            <v>1.7473581237216292E-4</v>
          </cell>
          <cell r="X31">
            <v>1.8493498808523146E-4</v>
          </cell>
          <cell r="Y31">
            <v>2.309768241827723E-4</v>
          </cell>
          <cell r="Z31">
            <v>1.6791236731670994E-4</v>
          </cell>
          <cell r="AA31">
            <v>2.1533797601558426E-4</v>
          </cell>
          <cell r="AB31">
            <v>3.5326809958192236E-4</v>
          </cell>
          <cell r="AC31">
            <v>3</v>
          </cell>
        </row>
        <row r="32">
          <cell r="A32" t="str">
            <v>Bulgaria</v>
          </cell>
          <cell r="B32">
            <v>4922118</v>
          </cell>
          <cell r="C32">
            <v>5103797</v>
          </cell>
          <cell r="D32">
            <v>5562917</v>
          </cell>
          <cell r="E32">
            <v>6240932</v>
          </cell>
          <cell r="F32">
            <v>6981597</v>
          </cell>
          <cell r="G32">
            <v>7282455</v>
          </cell>
          <cell r="H32">
            <v>7499117</v>
          </cell>
          <cell r="I32">
            <v>7725747</v>
          </cell>
          <cell r="J32">
            <v>8532972</v>
          </cell>
          <cell r="K32">
            <v>7872805</v>
          </cell>
          <cell r="L32">
            <v>8374034</v>
          </cell>
          <cell r="M32">
            <v>8712821</v>
          </cell>
          <cell r="O32" t="str">
            <v>BULGARIA</v>
          </cell>
          <cell r="P32" t="str">
            <v>BGR</v>
          </cell>
          <cell r="Q32">
            <v>7.2482789115155596E-3</v>
          </cell>
          <cell r="R32">
            <v>7.3827756179350879E-3</v>
          </cell>
          <cell r="S32">
            <v>7.7332146868401962E-3</v>
          </cell>
          <cell r="T32">
            <v>8.8031167440832878E-3</v>
          </cell>
          <cell r="U32">
            <v>8.9613681422221897E-3</v>
          </cell>
          <cell r="V32">
            <v>8.5927915386817579E-3</v>
          </cell>
          <cell r="W32">
            <v>8.2884613749258183E-3</v>
          </cell>
          <cell r="X32">
            <v>8.0024696392657826E-3</v>
          </cell>
          <cell r="Y32">
            <v>8.7302664962792698E-3</v>
          </cell>
          <cell r="Z32">
            <v>8.3946640396054626E-3</v>
          </cell>
          <cell r="AA32">
            <v>8.4149868526094875E-3</v>
          </cell>
          <cell r="AB32">
            <v>1.271564488565884E-2</v>
          </cell>
          <cell r="AC32">
            <v>1</v>
          </cell>
        </row>
        <row r="33">
          <cell r="A33" t="str">
            <v>Burkina Faso</v>
          </cell>
          <cell r="B33">
            <v>125699</v>
          </cell>
          <cell r="C33">
            <v>128449</v>
          </cell>
          <cell r="D33">
            <v>150204</v>
          </cell>
          <cell r="E33">
            <v>163123</v>
          </cell>
          <cell r="F33">
            <v>222201</v>
          </cell>
          <cell r="G33">
            <v>244728</v>
          </cell>
          <cell r="H33">
            <v>263978</v>
          </cell>
          <cell r="I33">
            <v>288965</v>
          </cell>
          <cell r="J33">
            <v>271796</v>
          </cell>
          <cell r="K33">
            <v>269227</v>
          </cell>
          <cell r="L33">
            <v>274330</v>
          </cell>
          <cell r="M33">
            <v>0</v>
          </cell>
          <cell r="O33" t="str">
            <v>BURKINA FASO</v>
          </cell>
          <cell r="P33" t="str">
            <v>BFA</v>
          </cell>
          <cell r="Q33">
            <v>1.8510352878549322E-4</v>
          </cell>
          <cell r="R33">
            <v>1.8580483223532286E-4</v>
          </cell>
          <cell r="S33">
            <v>2.0880408225075887E-4</v>
          </cell>
          <cell r="T33">
            <v>2.3009236643583013E-4</v>
          </cell>
          <cell r="U33">
            <v>2.8521052741513336E-4</v>
          </cell>
          <cell r="V33">
            <v>2.8876205725658573E-4</v>
          </cell>
          <cell r="W33">
            <v>2.9176387791124848E-4</v>
          </cell>
          <cell r="X33">
            <v>2.9931521693765494E-4</v>
          </cell>
          <cell r="Y33">
            <v>2.7808031159866928E-4</v>
          </cell>
          <cell r="Z33">
            <v>2.8707305914357838E-4</v>
          </cell>
          <cell r="AA33">
            <v>2.7567159904967674E-4</v>
          </cell>
          <cell r="AB33">
            <v>0</v>
          </cell>
          <cell r="AC33">
            <v>1</v>
          </cell>
        </row>
        <row r="34">
          <cell r="A34" t="str">
            <v>Burundi</v>
          </cell>
          <cell r="B34">
            <v>29000</v>
          </cell>
          <cell r="C34">
            <v>36000</v>
          </cell>
          <cell r="D34">
            <v>74406</v>
          </cell>
          <cell r="E34">
            <v>74116</v>
          </cell>
          <cell r="F34">
            <v>133228</v>
          </cell>
          <cell r="G34">
            <v>148418</v>
          </cell>
          <cell r="H34">
            <v>213702</v>
          </cell>
          <cell r="I34">
            <v>192191</v>
          </cell>
          <cell r="J34">
            <v>201795</v>
          </cell>
          <cell r="K34">
            <v>211884</v>
          </cell>
          <cell r="L34">
            <v>142311</v>
          </cell>
          <cell r="M34">
            <v>0</v>
          </cell>
          <cell r="O34" t="str">
            <v>BURUNDI</v>
          </cell>
          <cell r="P34" t="str">
            <v>BDI</v>
          </cell>
          <cell r="Q34">
            <v>4.2705211137553227E-5</v>
          </cell>
          <cell r="R34">
            <v>5.2074939940923038E-5</v>
          </cell>
          <cell r="S34">
            <v>1.0343450603146364E-4</v>
          </cell>
          <cell r="T34">
            <v>1.0454396885024177E-4</v>
          </cell>
          <cell r="U34">
            <v>1.7100745787131195E-4</v>
          </cell>
          <cell r="V34">
            <v>1.7512294062758631E-4</v>
          </cell>
          <cell r="W34">
            <v>2.361959111645274E-4</v>
          </cell>
          <cell r="X34">
            <v>1.9907494284243711E-4</v>
          </cell>
          <cell r="Y34">
            <v>2.0646078852909339E-4</v>
          </cell>
          <cell r="Z34">
            <v>2.2592900438506527E-4</v>
          </cell>
          <cell r="AA34">
            <v>1.4300696581620148E-4</v>
          </cell>
          <cell r="AB34">
            <v>0</v>
          </cell>
          <cell r="AC34">
            <v>1</v>
          </cell>
        </row>
        <row r="35">
          <cell r="A35" t="str">
            <v>Cambodia</v>
          </cell>
          <cell r="B35">
            <v>0</v>
          </cell>
          <cell r="C35">
            <v>0</v>
          </cell>
          <cell r="D35">
            <v>0</v>
          </cell>
          <cell r="E35">
            <v>0</v>
          </cell>
          <cell r="F35">
            <v>987359</v>
          </cell>
          <cell r="G35">
            <v>1333000</v>
          </cell>
          <cell r="H35">
            <v>1591350</v>
          </cell>
          <cell r="I35">
            <v>1872567</v>
          </cell>
          <cell r="J35">
            <v>2001434</v>
          </cell>
          <cell r="K35">
            <v>2045735</v>
          </cell>
          <cell r="L35">
            <v>2398899</v>
          </cell>
          <cell r="M35">
            <v>0</v>
          </cell>
          <cell r="O35" t="str">
            <v>CAMBODIA</v>
          </cell>
          <cell r="P35" t="str">
            <v>KHM</v>
          </cell>
          <cell r="Q35">
            <v>0</v>
          </cell>
          <cell r="R35">
            <v>0</v>
          </cell>
          <cell r="S35">
            <v>0</v>
          </cell>
          <cell r="T35">
            <v>0</v>
          </cell>
          <cell r="U35">
            <v>1.2673443465064454E-3</v>
          </cell>
          <cell r="V35">
            <v>1.5728474973155046E-3</v>
          </cell>
          <cell r="W35">
            <v>1.7588528101359403E-3</v>
          </cell>
          <cell r="X35">
            <v>1.9396390491419157E-3</v>
          </cell>
          <cell r="Y35">
            <v>2.0477100117888823E-3</v>
          </cell>
          <cell r="Z35">
            <v>2.1813391845806264E-3</v>
          </cell>
          <cell r="AA35">
            <v>2.4106307122395308E-3</v>
          </cell>
          <cell r="AB35">
            <v>0</v>
          </cell>
          <cell r="AC35">
            <v>1</v>
          </cell>
        </row>
        <row r="36">
          <cell r="A36" t="str">
            <v>Cameroon</v>
          </cell>
          <cell r="B36">
            <v>0</v>
          </cell>
          <cell r="C36">
            <v>0</v>
          </cell>
          <cell r="D36">
            <v>0</v>
          </cell>
          <cell r="E36">
            <v>0</v>
          </cell>
          <cell r="F36">
            <v>0</v>
          </cell>
          <cell r="G36">
            <v>0</v>
          </cell>
          <cell r="H36">
            <v>451441</v>
          </cell>
          <cell r="I36">
            <v>476836</v>
          </cell>
          <cell r="J36">
            <v>0</v>
          </cell>
          <cell r="K36">
            <v>0</v>
          </cell>
          <cell r="L36">
            <v>0</v>
          </cell>
          <cell r="M36">
            <v>0</v>
          </cell>
          <cell r="O36" t="str">
            <v>CAMEROON</v>
          </cell>
          <cell r="P36" t="str">
            <v>CMR</v>
          </cell>
          <cell r="Q36">
            <v>0</v>
          </cell>
          <cell r="R36">
            <v>0</v>
          </cell>
          <cell r="S36">
            <v>0</v>
          </cell>
          <cell r="T36">
            <v>0</v>
          </cell>
          <cell r="U36">
            <v>0</v>
          </cell>
          <cell r="V36">
            <v>0</v>
          </cell>
          <cell r="W36">
            <v>4.9895891630413107E-4</v>
          </cell>
          <cell r="X36">
            <v>4.9391542499501199E-4</v>
          </cell>
          <cell r="Y36">
            <v>0</v>
          </cell>
          <cell r="Z36">
            <v>0</v>
          </cell>
          <cell r="AA36">
            <v>0</v>
          </cell>
          <cell r="AB36">
            <v>0</v>
          </cell>
          <cell r="AC36">
            <v>1</v>
          </cell>
        </row>
        <row r="37">
          <cell r="A37" t="str">
            <v>Canada</v>
          </cell>
          <cell r="B37">
            <v>19627454</v>
          </cell>
          <cell r="C37">
            <v>19679423</v>
          </cell>
          <cell r="D37">
            <v>20057024</v>
          </cell>
          <cell r="E37">
            <v>17534329</v>
          </cell>
          <cell r="F37">
            <v>19144810</v>
          </cell>
          <cell r="G37">
            <v>18770552</v>
          </cell>
          <cell r="H37">
            <v>18265406</v>
          </cell>
          <cell r="I37">
            <v>17934881</v>
          </cell>
          <cell r="J37">
            <v>17142102</v>
          </cell>
          <cell r="K37">
            <v>15737150</v>
          </cell>
          <cell r="L37">
            <v>16097369</v>
          </cell>
          <cell r="M37">
            <v>16014405</v>
          </cell>
          <cell r="O37" t="str">
            <v>CANADA</v>
          </cell>
          <cell r="P37" t="str">
            <v>CAN</v>
          </cell>
          <cell r="Q37">
            <v>2.8903260936641851E-2</v>
          </cell>
          <cell r="R37">
            <v>2.8466799188806093E-2</v>
          </cell>
          <cell r="S37">
            <v>2.7882003734930126E-2</v>
          </cell>
          <cell r="T37">
            <v>2.4732963797100365E-2</v>
          </cell>
          <cell r="U37">
            <v>2.4573702896757976E-2</v>
          </cell>
          <cell r="V37">
            <v>2.2147948789520283E-2</v>
          </cell>
          <cell r="W37">
            <v>2.0187991750007142E-2</v>
          </cell>
          <cell r="X37">
            <v>1.8577276823373162E-2</v>
          </cell>
          <cell r="Y37">
            <v>1.7538451874259269E-2</v>
          </cell>
          <cell r="Z37">
            <v>1.6780307297192945E-2</v>
          </cell>
          <cell r="AA37">
            <v>1.6176092489784917E-2</v>
          </cell>
          <cell r="AB37">
            <v>2.3371705562999556E-2</v>
          </cell>
          <cell r="AC37">
            <v>1</v>
          </cell>
        </row>
        <row r="38">
          <cell r="A38" t="str">
            <v>Cape Verde</v>
          </cell>
          <cell r="B38">
            <v>115015</v>
          </cell>
          <cell r="C38">
            <v>134169</v>
          </cell>
          <cell r="D38">
            <v>125852</v>
          </cell>
          <cell r="E38">
            <v>150048</v>
          </cell>
          <cell r="F38">
            <v>157052</v>
          </cell>
          <cell r="G38">
            <v>197844</v>
          </cell>
          <cell r="H38">
            <v>241742</v>
          </cell>
          <cell r="I38">
            <v>267188</v>
          </cell>
          <cell r="J38">
            <v>285141</v>
          </cell>
          <cell r="K38">
            <v>287183</v>
          </cell>
          <cell r="L38">
            <v>336086</v>
          </cell>
          <cell r="M38">
            <v>428273</v>
          </cell>
          <cell r="O38" t="str">
            <v>CAPE VERDE</v>
          </cell>
          <cell r="P38" t="str">
            <v>CPV</v>
          </cell>
          <cell r="Q38">
            <v>1.6937033996502362E-4</v>
          </cell>
          <cell r="R38">
            <v>1.9407896158149174E-4</v>
          </cell>
          <cell r="S38">
            <v>1.7495147505673954E-4</v>
          </cell>
          <cell r="T38">
            <v>2.1164948780345776E-4</v>
          </cell>
          <cell r="U38">
            <v>2.0158722846252503E-4</v>
          </cell>
          <cell r="V38">
            <v>2.3344219074185197E-4</v>
          </cell>
          <cell r="W38">
            <v>2.6718735415080433E-4</v>
          </cell>
          <cell r="X38">
            <v>2.7675820318425468E-4</v>
          </cell>
          <cell r="Y38">
            <v>2.9173386705306977E-4</v>
          </cell>
          <cell r="Z38">
            <v>3.0621929577653905E-4</v>
          </cell>
          <cell r="AA38">
            <v>3.3772961410786156E-4</v>
          </cell>
          <cell r="AB38">
            <v>6.2502918195103153E-4</v>
          </cell>
          <cell r="AC38">
            <v>3</v>
          </cell>
        </row>
        <row r="39">
          <cell r="A39" t="str">
            <v>Cayman Islands</v>
          </cell>
          <cell r="B39">
            <v>354087</v>
          </cell>
          <cell r="C39">
            <v>334071</v>
          </cell>
          <cell r="D39">
            <v>302797</v>
          </cell>
          <cell r="E39">
            <v>293513</v>
          </cell>
          <cell r="F39">
            <v>259929</v>
          </cell>
          <cell r="G39">
            <v>167802</v>
          </cell>
          <cell r="H39">
            <v>267257</v>
          </cell>
          <cell r="I39">
            <v>291503</v>
          </cell>
          <cell r="J39">
            <v>302879</v>
          </cell>
          <cell r="K39">
            <v>271949</v>
          </cell>
          <cell r="L39">
            <v>288272</v>
          </cell>
          <cell r="M39">
            <v>309069</v>
          </cell>
          <cell r="O39" t="str">
            <v>CAYMAN ISLANDS</v>
          </cell>
          <cell r="P39" t="str">
            <v>CYM</v>
          </cell>
          <cell r="Q39">
            <v>5.2142621020906247E-4</v>
          </cell>
          <cell r="R39">
            <v>4.8324242391678052E-4</v>
          </cell>
          <cell r="S39">
            <v>4.2092920090865111E-4</v>
          </cell>
          <cell r="T39">
            <v>4.1401335648363392E-4</v>
          </cell>
          <cell r="U39">
            <v>3.3363705465091608E-4</v>
          </cell>
          <cell r="V39">
            <v>1.9799471548727403E-4</v>
          </cell>
          <cell r="W39">
            <v>2.9538801990668361E-4</v>
          </cell>
          <cell r="X39">
            <v>3.0194412362388951E-4</v>
          </cell>
          <cell r="Y39">
            <v>3.0988199493993049E-4</v>
          </cell>
          <cell r="Z39">
            <v>2.8997549042643198E-4</v>
          </cell>
          <cell r="AA39">
            <v>2.8968178180019838E-4</v>
          </cell>
          <cell r="AB39">
            <v>4.5106075852650846E-4</v>
          </cell>
          <cell r="AC39">
            <v>1</v>
          </cell>
        </row>
        <row r="40">
          <cell r="A40" t="str">
            <v>Central African Republic</v>
          </cell>
          <cell r="B40">
            <v>11217</v>
          </cell>
          <cell r="C40">
            <v>9873</v>
          </cell>
          <cell r="D40">
            <v>2910</v>
          </cell>
          <cell r="E40">
            <v>5687</v>
          </cell>
          <cell r="F40">
            <v>8156</v>
          </cell>
          <cell r="G40">
            <v>11969</v>
          </cell>
          <cell r="H40">
            <v>13764</v>
          </cell>
          <cell r="I40">
            <v>17117</v>
          </cell>
          <cell r="J40">
            <v>30611</v>
          </cell>
          <cell r="K40">
            <v>52429</v>
          </cell>
          <cell r="L40">
            <v>53821</v>
          </cell>
          <cell r="M40">
            <v>0</v>
          </cell>
          <cell r="O40" t="str">
            <v>CENTRAL AFRICAN REPUBLIC</v>
          </cell>
          <cell r="P40" t="str">
            <v>CAF</v>
          </cell>
          <cell r="Q40">
            <v>1.6518081149308088E-5</v>
          </cell>
          <cell r="R40">
            <v>1.4281552278798143E-5</v>
          </cell>
          <cell r="S40">
            <v>4.0452975909410426E-6</v>
          </cell>
          <cell r="T40">
            <v>8.021770614325178E-6</v>
          </cell>
          <cell r="U40">
            <v>1.0468796547260489E-5</v>
          </cell>
          <cell r="V40">
            <v>1.4122589418881675E-5</v>
          </cell>
          <cell r="W40">
            <v>1.5212775366016954E-5</v>
          </cell>
          <cell r="X40">
            <v>1.7730100767642584E-5</v>
          </cell>
          <cell r="Y40">
            <v>3.1318770027325148E-5</v>
          </cell>
          <cell r="Z40">
            <v>5.5904323926792899E-5</v>
          </cell>
          <cell r="AA40">
            <v>5.4084209282443235E-5</v>
          </cell>
          <cell r="AB40">
            <v>0</v>
          </cell>
          <cell r="AC40">
            <v>1</v>
          </cell>
        </row>
        <row r="41">
          <cell r="A41" t="str">
            <v>Chad</v>
          </cell>
          <cell r="B41">
            <v>0</v>
          </cell>
          <cell r="C41">
            <v>0</v>
          </cell>
          <cell r="D41">
            <v>0</v>
          </cell>
          <cell r="E41">
            <v>0</v>
          </cell>
          <cell r="F41">
            <v>0</v>
          </cell>
          <cell r="G41">
            <v>0</v>
          </cell>
          <cell r="H41">
            <v>46000</v>
          </cell>
          <cell r="I41">
            <v>77000</v>
          </cell>
          <cell r="J41">
            <v>61000</v>
          </cell>
          <cell r="K41">
            <v>70000</v>
          </cell>
          <cell r="L41">
            <v>71000</v>
          </cell>
          <cell r="M41">
            <v>0</v>
          </cell>
          <cell r="O41" t="str">
            <v>CHAD</v>
          </cell>
          <cell r="P41" t="str">
            <v>TCD</v>
          </cell>
          <cell r="Q41">
            <v>0</v>
          </cell>
          <cell r="R41">
            <v>0</v>
          </cell>
          <cell r="S41">
            <v>0</v>
          </cell>
          <cell r="T41">
            <v>0</v>
          </cell>
          <cell r="U41">
            <v>0</v>
          </cell>
          <cell r="V41">
            <v>0</v>
          </cell>
          <cell r="W41">
            <v>5.0841882217144719E-5</v>
          </cell>
          <cell r="X41">
            <v>7.9758004271103522E-5</v>
          </cell>
          <cell r="Y41">
            <v>6.2410407097671878E-5</v>
          </cell>
          <cell r="Z41">
            <v>7.464004033789511E-5</v>
          </cell>
          <cell r="AA41">
            <v>7.1347222442048078E-5</v>
          </cell>
          <cell r="AB41">
            <v>0</v>
          </cell>
          <cell r="AC41">
            <v>1</v>
          </cell>
        </row>
        <row r="42">
          <cell r="A42" t="str">
            <v>Chile</v>
          </cell>
          <cell r="B42">
            <v>1742407</v>
          </cell>
          <cell r="C42">
            <v>1723107</v>
          </cell>
          <cell r="D42">
            <v>1412315</v>
          </cell>
          <cell r="E42">
            <v>1613523</v>
          </cell>
          <cell r="F42">
            <v>1785024</v>
          </cell>
          <cell r="G42">
            <v>2027082</v>
          </cell>
          <cell r="H42">
            <v>2252952</v>
          </cell>
          <cell r="I42">
            <v>2506756</v>
          </cell>
          <cell r="J42">
            <v>2698659</v>
          </cell>
          <cell r="K42">
            <v>2749913</v>
          </cell>
          <cell r="L42">
            <v>2766007</v>
          </cell>
          <cell r="M42">
            <v>3069792</v>
          </cell>
          <cell r="O42" t="str">
            <v>CHILE</v>
          </cell>
          <cell r="P42" t="str">
            <v>CHL</v>
          </cell>
          <cell r="Q42">
            <v>2.5658572007776106E-3</v>
          </cell>
          <cell r="R42">
            <v>2.4925192649106684E-3</v>
          </cell>
          <cell r="S42">
            <v>1.9633108134535734E-3</v>
          </cell>
          <cell r="T42">
            <v>2.2759471403090916E-3</v>
          </cell>
          <cell r="U42">
            <v>2.2912031741021462E-3</v>
          </cell>
          <cell r="V42">
            <v>2.3918160919379652E-3</v>
          </cell>
          <cell r="W42">
            <v>2.4900939179321878E-3</v>
          </cell>
          <cell r="X42">
            <v>2.5965435812287585E-3</v>
          </cell>
          <cell r="Y42">
            <v>2.7610558493081326E-3</v>
          </cell>
          <cell r="Z42">
            <v>2.9321945320814596E-3</v>
          </cell>
          <cell r="AA42">
            <v>2.7795340381022828E-3</v>
          </cell>
          <cell r="AB42">
            <v>4.4801086748868617E-3</v>
          </cell>
          <cell r="AC42">
            <v>1</v>
          </cell>
        </row>
        <row r="43">
          <cell r="A43" t="str">
            <v>China</v>
          </cell>
          <cell r="B43">
            <v>83443881</v>
          </cell>
          <cell r="C43">
            <v>89012924</v>
          </cell>
          <cell r="D43">
            <v>97908252</v>
          </cell>
          <cell r="E43">
            <v>91662082</v>
          </cell>
          <cell r="F43">
            <v>109038218</v>
          </cell>
          <cell r="G43">
            <v>120292255</v>
          </cell>
          <cell r="H43">
            <v>124942096</v>
          </cell>
          <cell r="I43">
            <v>131873287</v>
          </cell>
          <cell r="J43">
            <v>130027393</v>
          </cell>
          <cell r="K43">
            <v>126475923</v>
          </cell>
          <cell r="L43">
            <v>133762239</v>
          </cell>
          <cell r="M43">
            <v>135423453</v>
          </cell>
          <cell r="O43" t="str">
            <v>CHINA</v>
          </cell>
          <cell r="P43" t="str">
            <v>CHN</v>
          </cell>
          <cell r="Q43">
            <v>0.12287891573247815</v>
          </cell>
          <cell r="R43">
            <v>0.1287595186462763</v>
          </cell>
          <cell r="S43">
            <v>0.13610584740510256</v>
          </cell>
          <cell r="T43">
            <v>0.12929351078520571</v>
          </cell>
          <cell r="U43">
            <v>0.13995818049507558</v>
          </cell>
          <cell r="V43">
            <v>0.1419365132957153</v>
          </cell>
          <cell r="W43">
            <v>0.13809328975641713</v>
          </cell>
          <cell r="X43">
            <v>0.1365967556855904</v>
          </cell>
          <cell r="Y43">
            <v>0.13303381198326181</v>
          </cell>
          <cell r="Z43">
            <v>0.13485954277846451</v>
          </cell>
          <cell r="AA43">
            <v>0.13441639746872394</v>
          </cell>
          <cell r="AB43">
            <v>0.19763937966104322</v>
          </cell>
          <cell r="AC43">
            <v>1</v>
          </cell>
        </row>
        <row r="44">
          <cell r="A44" t="str">
            <v>Colombia</v>
          </cell>
          <cell r="B44">
            <v>557281</v>
          </cell>
          <cell r="C44">
            <v>615623</v>
          </cell>
          <cell r="D44">
            <v>566761</v>
          </cell>
          <cell r="E44">
            <v>624910</v>
          </cell>
          <cell r="F44">
            <v>790940</v>
          </cell>
          <cell r="G44">
            <v>933243</v>
          </cell>
          <cell r="H44">
            <v>1053348</v>
          </cell>
          <cell r="I44">
            <v>1195443</v>
          </cell>
          <cell r="J44">
            <v>1222966</v>
          </cell>
          <cell r="K44">
            <v>1353700</v>
          </cell>
          <cell r="L44">
            <v>1474863</v>
          </cell>
          <cell r="M44">
            <v>0</v>
          </cell>
          <cell r="O44" t="str">
            <v>COLOMBIA</v>
          </cell>
          <cell r="P44" t="str">
            <v>COL</v>
          </cell>
          <cell r="Q44">
            <v>8.2064837130851041E-4</v>
          </cell>
          <cell r="R44">
            <v>8.9051474309030166E-4</v>
          </cell>
          <cell r="S44">
            <v>7.8787522609599181E-4</v>
          </cell>
          <cell r="T44">
            <v>8.8146380773658289E-4</v>
          </cell>
          <cell r="U44">
            <v>1.015226819653042E-3</v>
          </cell>
          <cell r="V44">
            <v>1.1011619781974595E-3</v>
          </cell>
          <cell r="W44">
            <v>1.1642216293405426E-3</v>
          </cell>
          <cell r="X44">
            <v>1.2382616610371535E-3</v>
          </cell>
          <cell r="Y44">
            <v>1.2512427201083834E-3</v>
          </cell>
          <cell r="Z44">
            <v>1.4434317515058374E-3</v>
          </cell>
          <cell r="AA44">
            <v>1.4820757539795262E-3</v>
          </cell>
          <cell r="AB44">
            <v>0</v>
          </cell>
          <cell r="AC44">
            <v>1</v>
          </cell>
        </row>
        <row r="45">
          <cell r="A45" t="str">
            <v>Comoros</v>
          </cell>
          <cell r="B45">
            <v>23893</v>
          </cell>
          <cell r="C45">
            <v>19356</v>
          </cell>
          <cell r="D45">
            <v>18936</v>
          </cell>
          <cell r="E45">
            <v>14363</v>
          </cell>
          <cell r="F45">
            <v>17603</v>
          </cell>
          <cell r="G45">
            <v>19551</v>
          </cell>
          <cell r="H45">
            <v>17062</v>
          </cell>
          <cell r="I45">
            <v>15173</v>
          </cell>
          <cell r="J45">
            <v>14753</v>
          </cell>
          <cell r="K45">
            <v>11306</v>
          </cell>
          <cell r="L45">
            <v>15300</v>
          </cell>
          <cell r="M45">
            <v>0</v>
          </cell>
          <cell r="O45" t="str">
            <v>COMOROS</v>
          </cell>
          <cell r="P45" t="str">
            <v>COM</v>
          </cell>
          <cell r="Q45">
            <v>3.5184676196881353E-5</v>
          </cell>
          <cell r="R45">
            <v>2.7998959374902951E-5</v>
          </cell>
          <cell r="S45">
            <v>2.632362721032975E-5</v>
          </cell>
          <cell r="T45">
            <v>2.0259660863997282E-5</v>
          </cell>
          <cell r="U45">
            <v>2.2594681905520644E-5</v>
          </cell>
          <cell r="V45">
            <v>2.3068823270829279E-5</v>
          </cell>
          <cell r="W45">
            <v>1.8857917269324416E-5</v>
          </cell>
          <cell r="X45">
            <v>1.5716470114356542E-5</v>
          </cell>
          <cell r="Y45">
            <v>1.5094110424786119E-5</v>
          </cell>
          <cell r="Z45">
            <v>1.2055432800860603E-5</v>
          </cell>
          <cell r="AA45">
            <v>1.5374823991032895E-5</v>
          </cell>
          <cell r="AB45">
            <v>0</v>
          </cell>
          <cell r="AC45">
            <v>3</v>
          </cell>
        </row>
        <row r="46">
          <cell r="A46" t="str">
            <v>Congo</v>
          </cell>
          <cell r="B46">
            <v>18797</v>
          </cell>
          <cell r="C46">
            <v>27363</v>
          </cell>
          <cell r="D46">
            <v>21621</v>
          </cell>
          <cell r="E46">
            <v>22753</v>
          </cell>
          <cell r="F46">
            <v>31286</v>
          </cell>
          <cell r="G46">
            <v>34690</v>
          </cell>
          <cell r="H46">
            <v>45512</v>
          </cell>
          <cell r="I46">
            <v>55027</v>
          </cell>
          <cell r="J46">
            <v>62106</v>
          </cell>
          <cell r="K46">
            <v>93797</v>
          </cell>
          <cell r="L46">
            <v>100691</v>
          </cell>
          <cell r="M46">
            <v>0</v>
          </cell>
          <cell r="O46" t="str">
            <v>CONGO</v>
          </cell>
          <cell r="P46" t="str">
            <v>COG</v>
          </cell>
          <cell r="Q46">
            <v>2.7680339784572002E-5</v>
          </cell>
          <cell r="R46">
            <v>3.9581293933429916E-5</v>
          </cell>
          <cell r="S46">
            <v>3.0056144059703187E-5</v>
          </cell>
          <cell r="T46">
            <v>3.2094135183355159E-5</v>
          </cell>
          <cell r="U46">
            <v>4.0157769590190242E-5</v>
          </cell>
          <cell r="V46">
            <v>4.0931792709583533E-5</v>
          </cell>
          <cell r="W46">
            <v>5.0302516162319355E-5</v>
          </cell>
          <cell r="X46">
            <v>5.6997970143194982E-5</v>
          </cell>
          <cell r="Y46">
            <v>6.354197939685262E-5</v>
          </cell>
          <cell r="Z46">
            <v>1.0001445519390783E-4</v>
          </cell>
          <cell r="AA46">
            <v>1.0118342499876427E-4</v>
          </cell>
          <cell r="AB46">
            <v>0</v>
          </cell>
          <cell r="AC46">
            <v>1</v>
          </cell>
        </row>
        <row r="47">
          <cell r="A47" t="str">
            <v>Cook Islands</v>
          </cell>
          <cell r="B47">
            <v>72994</v>
          </cell>
          <cell r="C47">
            <v>74575</v>
          </cell>
          <cell r="D47">
            <v>72781</v>
          </cell>
          <cell r="E47">
            <v>78328</v>
          </cell>
          <cell r="F47">
            <v>83333</v>
          </cell>
          <cell r="G47">
            <v>88405</v>
          </cell>
          <cell r="H47">
            <v>92328</v>
          </cell>
          <cell r="I47">
            <v>97316</v>
          </cell>
          <cell r="J47">
            <v>94776</v>
          </cell>
          <cell r="K47">
            <v>101228</v>
          </cell>
          <cell r="L47">
            <v>104243</v>
          </cell>
          <cell r="M47">
            <v>0</v>
          </cell>
          <cell r="O47" t="str">
            <v>COOK ISLANDS</v>
          </cell>
          <cell r="P47" t="str">
            <v>COK</v>
          </cell>
          <cell r="Q47">
            <v>1.0749048902670898E-4</v>
          </cell>
          <cell r="R47">
            <v>1.0787468461373154E-4</v>
          </cell>
          <cell r="S47">
            <v>1.0117553400903093E-4</v>
          </cell>
          <cell r="T47">
            <v>1.104851852785058E-4</v>
          </cell>
          <cell r="U47">
            <v>1.0696373500157654E-4</v>
          </cell>
          <cell r="V47">
            <v>1.0431176519143074E-4</v>
          </cell>
          <cell r="W47">
            <v>1.0204628915966386E-4</v>
          </cell>
          <cell r="X47">
            <v>1.0080168757982741E-4</v>
          </cell>
          <cell r="Y47">
            <v>9.6967356444081155E-5</v>
          </cell>
          <cell r="Z47">
            <v>1.0793802861892066E-4</v>
          </cell>
          <cell r="AA47">
            <v>1.0475279590178053E-4</v>
          </cell>
          <cell r="AB47">
            <v>0</v>
          </cell>
          <cell r="AC47">
            <v>1</v>
          </cell>
        </row>
        <row r="48">
          <cell r="A48" t="str">
            <v>Costa Rica</v>
          </cell>
          <cell r="B48">
            <v>1088075</v>
          </cell>
          <cell r="C48">
            <v>1131406</v>
          </cell>
          <cell r="D48">
            <v>1113359</v>
          </cell>
          <cell r="E48">
            <v>1238692</v>
          </cell>
          <cell r="F48">
            <v>1452926</v>
          </cell>
          <cell r="G48">
            <v>1679051</v>
          </cell>
          <cell r="H48">
            <v>1725261</v>
          </cell>
          <cell r="I48">
            <v>1979789</v>
          </cell>
          <cell r="J48">
            <v>2089174</v>
          </cell>
          <cell r="K48">
            <v>1922579</v>
          </cell>
          <cell r="L48">
            <v>2099829</v>
          </cell>
          <cell r="M48">
            <v>2192059</v>
          </cell>
          <cell r="O48" t="str">
            <v>COSTA RICA</v>
          </cell>
          <cell r="P48" t="str">
            <v>CRI</v>
          </cell>
          <cell r="Q48">
            <v>1.6022921589135596E-3</v>
          </cell>
          <cell r="R48">
            <v>1.6366083194111101E-3</v>
          </cell>
          <cell r="S48">
            <v>1.5477211273376384E-3</v>
          </cell>
          <cell r="T48">
            <v>1.7472310683663941E-3</v>
          </cell>
          <cell r="U48">
            <v>1.8649321594194448E-3</v>
          </cell>
          <cell r="V48">
            <v>1.9811636633271529E-3</v>
          </cell>
          <cell r="W48">
            <v>1.9068590555615939E-3</v>
          </cell>
          <cell r="X48">
            <v>2.0507015521803087E-3</v>
          </cell>
          <cell r="Y48">
            <v>2.1374786858667466E-3</v>
          </cell>
          <cell r="Z48">
            <v>2.0500196301827152E-3</v>
          </cell>
          <cell r="AA48">
            <v>2.1100981232853996E-3</v>
          </cell>
          <cell r="AB48">
            <v>3.1991296289011826E-3</v>
          </cell>
          <cell r="AC48">
            <v>1</v>
          </cell>
        </row>
        <row r="49">
          <cell r="A49" t="str">
            <v>Croatia</v>
          </cell>
          <cell r="B49">
            <v>2637251</v>
          </cell>
          <cell r="C49">
            <v>2928284</v>
          </cell>
          <cell r="D49">
            <v>2988313</v>
          </cell>
          <cell r="E49">
            <v>3086506</v>
          </cell>
          <cell r="F49">
            <v>3361842</v>
          </cell>
          <cell r="G49">
            <v>3743874</v>
          </cell>
          <cell r="H49">
            <v>3741966</v>
          </cell>
          <cell r="I49">
            <v>3909542</v>
          </cell>
          <cell r="J49">
            <v>3919786</v>
          </cell>
          <cell r="K49">
            <v>3684215</v>
          </cell>
          <cell r="L49">
            <v>3955433</v>
          </cell>
          <cell r="M49">
            <v>4308270</v>
          </cell>
          <cell r="O49" t="str">
            <v>CROATIA</v>
          </cell>
          <cell r="P49" t="str">
            <v>HRV</v>
          </cell>
          <cell r="Q49">
            <v>3.8835986475077031E-3</v>
          </cell>
          <cell r="R49">
            <v>4.2358392619434963E-3</v>
          </cell>
          <cell r="S49">
            <v>4.1541633607827489E-3</v>
          </cell>
          <cell r="T49">
            <v>4.3536562566798571E-3</v>
          </cell>
          <cell r="U49">
            <v>4.3151593822995703E-3</v>
          </cell>
          <cell r="V49">
            <v>4.4175115162525033E-3</v>
          </cell>
          <cell r="W49">
            <v>4.1358390137513079E-3</v>
          </cell>
          <cell r="X49">
            <v>4.0495749030397222E-3</v>
          </cell>
          <cell r="Y49">
            <v>4.0104170491107359E-3</v>
          </cell>
          <cell r="Z49">
            <v>3.928427945906832E-3</v>
          </cell>
          <cell r="AA49">
            <v>3.974776874727008E-3</v>
          </cell>
          <cell r="AB49">
            <v>6.2875653466928118E-3</v>
          </cell>
          <cell r="AC49">
            <v>1</v>
          </cell>
        </row>
        <row r="50">
          <cell r="A50" t="str">
            <v>Cuba</v>
          </cell>
          <cell r="B50">
            <v>1773986</v>
          </cell>
          <cell r="C50">
            <v>1774541</v>
          </cell>
          <cell r="D50">
            <v>1686162</v>
          </cell>
          <cell r="E50">
            <v>1905680</v>
          </cell>
          <cell r="F50">
            <v>2048572</v>
          </cell>
          <cell r="G50">
            <v>2319334</v>
          </cell>
          <cell r="H50">
            <v>2220567</v>
          </cell>
          <cell r="I50">
            <v>2152221</v>
          </cell>
          <cell r="J50">
            <v>2348340</v>
          </cell>
          <cell r="K50">
            <v>2429809</v>
          </cell>
          <cell r="L50">
            <v>2531745</v>
          </cell>
          <cell r="M50">
            <v>0</v>
          </cell>
          <cell r="O50" t="str">
            <v>CUBA</v>
          </cell>
          <cell r="P50" t="str">
            <v>CUB</v>
          </cell>
          <cell r="Q50">
            <v>2.612360230519431E-3</v>
          </cell>
          <cell r="R50">
            <v>2.5669198888251528E-3</v>
          </cell>
          <cell r="S50">
            <v>2.3439955589471925E-3</v>
          </cell>
          <cell r="T50">
            <v>2.6880477974867601E-3</v>
          </cell>
          <cell r="U50">
            <v>2.6294854684176697E-3</v>
          </cell>
          <cell r="V50">
            <v>2.7366531712968928E-3</v>
          </cell>
          <cell r="W50">
            <v>2.4543001275930086E-3</v>
          </cell>
          <cell r="X50">
            <v>2.2293097624721909E-3</v>
          </cell>
          <cell r="Y50">
            <v>2.4026369738319145E-3</v>
          </cell>
          <cell r="Z50">
            <v>2.5908720253340085E-3</v>
          </cell>
          <cell r="AA50">
            <v>2.5441263898808874E-3</v>
          </cell>
          <cell r="AB50">
            <v>0</v>
          </cell>
          <cell r="AC50">
            <v>1</v>
          </cell>
        </row>
        <row r="51">
          <cell r="A51" t="str">
            <v>Curaçao</v>
          </cell>
          <cell r="B51">
            <v>191246</v>
          </cell>
          <cell r="C51">
            <v>204603</v>
          </cell>
          <cell r="D51">
            <v>217963</v>
          </cell>
          <cell r="E51">
            <v>221395</v>
          </cell>
          <cell r="F51">
            <v>223439</v>
          </cell>
          <cell r="G51">
            <v>222061</v>
          </cell>
          <cell r="H51">
            <v>234400</v>
          </cell>
          <cell r="I51">
            <v>299730</v>
          </cell>
          <cell r="J51">
            <v>408942</v>
          </cell>
          <cell r="K51">
            <v>366679</v>
          </cell>
          <cell r="L51">
            <v>341651</v>
          </cell>
          <cell r="M51">
            <v>390282</v>
          </cell>
          <cell r="Q51">
            <v>2.8162761411077602E-4</v>
          </cell>
          <cell r="R51">
            <v>2.9596358157590766E-4</v>
          </cell>
          <cell r="S51">
            <v>3.0299835010800082E-4</v>
          </cell>
          <cell r="T51">
            <v>3.1228765696474819E-4</v>
          </cell>
          <cell r="U51">
            <v>2.867995870185552E-4</v>
          </cell>
          <cell r="V51">
            <v>2.6201657021858834E-4</v>
          </cell>
          <cell r="W51">
            <v>2.5907254764562438E-4</v>
          </cell>
          <cell r="X51">
            <v>3.104658002620501E-4</v>
          </cell>
          <cell r="Y51">
            <v>4.1839732293993661E-4</v>
          </cell>
          <cell r="Z51">
            <v>3.9098479072941487E-4</v>
          </cell>
          <cell r="AA51">
            <v>3.4332182950067843E-4</v>
          </cell>
          <cell r="AB51">
            <v>5.6958444541265146E-4</v>
          </cell>
          <cell r="AC51" t="e">
            <v>#N/A</v>
          </cell>
        </row>
        <row r="52">
          <cell r="A52" t="str">
            <v>Cyprus</v>
          </cell>
          <cell r="B52">
            <v>2686205</v>
          </cell>
          <cell r="C52">
            <v>2696732</v>
          </cell>
          <cell r="D52">
            <v>2418238</v>
          </cell>
          <cell r="E52">
            <v>2303246</v>
          </cell>
          <cell r="F52">
            <v>2349012</v>
          </cell>
          <cell r="G52">
            <v>2470063</v>
          </cell>
          <cell r="H52">
            <v>2400924</v>
          </cell>
          <cell r="I52">
            <v>2416081</v>
          </cell>
          <cell r="J52">
            <v>2403750</v>
          </cell>
          <cell r="K52">
            <v>2141193</v>
          </cell>
          <cell r="L52">
            <v>2172998</v>
          </cell>
          <cell r="M52">
            <v>2392228</v>
          </cell>
          <cell r="O52" t="str">
            <v>CYPRUS</v>
          </cell>
          <cell r="P52" t="str">
            <v>CYP</v>
          </cell>
          <cell r="Q52">
            <v>3.9556879890948679E-3</v>
          </cell>
          <cell r="R52">
            <v>3.9008932482434795E-3</v>
          </cell>
          <cell r="S52">
            <v>3.3616812218976236E-3</v>
          </cell>
          <cell r="T52">
            <v>3.2488326147990169E-3</v>
          </cell>
          <cell r="U52">
            <v>3.0151212254871818E-3</v>
          </cell>
          <cell r="V52">
            <v>2.9145029315541088E-3</v>
          </cell>
          <cell r="W52">
            <v>2.6536412004416515E-3</v>
          </cell>
          <cell r="X52">
            <v>2.5026207625627544E-3</v>
          </cell>
          <cell r="Y52">
            <v>2.4593281321480128E-3</v>
          </cell>
          <cell r="Z52">
            <v>2.2831247413031236E-3</v>
          </cell>
          <cell r="AA52">
            <v>2.1836249531285296E-3</v>
          </cell>
          <cell r="AB52">
            <v>3.4912598036307501E-3</v>
          </cell>
          <cell r="AC52">
            <v>3</v>
          </cell>
        </row>
        <row r="53">
          <cell r="A53" t="str">
            <v>Czech Republic</v>
          </cell>
          <cell r="B53">
            <v>4096720</v>
          </cell>
          <cell r="C53">
            <v>4861615</v>
          </cell>
          <cell r="D53">
            <v>4314111</v>
          </cell>
          <cell r="E53">
            <v>4484989</v>
          </cell>
          <cell r="F53">
            <v>5346485</v>
          </cell>
          <cell r="G53">
            <v>5685757</v>
          </cell>
          <cell r="H53">
            <v>5780674</v>
          </cell>
          <cell r="I53">
            <v>6098495</v>
          </cell>
          <cell r="J53">
            <v>6134720</v>
          </cell>
          <cell r="K53">
            <v>5609025</v>
          </cell>
          <cell r="L53">
            <v>5974227</v>
          </cell>
          <cell r="M53">
            <v>0</v>
          </cell>
          <cell r="O53" t="str">
            <v>CZECH REPUBLIC</v>
          </cell>
          <cell r="P53" t="str">
            <v>CZE</v>
          </cell>
          <cell r="Q53">
            <v>6.0328031921185197E-3</v>
          </cell>
          <cell r="R53">
            <v>7.032453031691404E-3</v>
          </cell>
          <cell r="S53">
            <v>5.9972037234887459E-3</v>
          </cell>
          <cell r="T53">
            <v>6.3262797548393999E-3</v>
          </cell>
          <cell r="U53">
            <v>6.8625875071088756E-3</v>
          </cell>
          <cell r="V53">
            <v>6.7087987005207137E-3</v>
          </cell>
          <cell r="W53">
            <v>6.3891379705154532E-3</v>
          </cell>
          <cell r="X53">
            <v>6.3169323410039412E-3</v>
          </cell>
          <cell r="Y53">
            <v>6.2765634857414694E-3</v>
          </cell>
          <cell r="Z53">
            <v>5.9808264608037448E-3</v>
          </cell>
          <cell r="AA53">
            <v>6.0034436998350647E-3</v>
          </cell>
          <cell r="AB53">
            <v>0</v>
          </cell>
          <cell r="AC53">
            <v>1</v>
          </cell>
        </row>
        <row r="54">
          <cell r="A54" t="str">
            <v>Democratic Republic of the Congo</v>
          </cell>
          <cell r="B54">
            <v>102770</v>
          </cell>
          <cell r="C54">
            <v>54813</v>
          </cell>
          <cell r="D54">
            <v>28179</v>
          </cell>
          <cell r="E54">
            <v>35141</v>
          </cell>
          <cell r="F54">
            <v>36238</v>
          </cell>
          <cell r="G54">
            <v>61007</v>
          </cell>
          <cell r="H54">
            <v>55148</v>
          </cell>
          <cell r="I54">
            <v>47492</v>
          </cell>
          <cell r="J54">
            <v>49971</v>
          </cell>
          <cell r="K54">
            <v>53402</v>
          </cell>
          <cell r="L54">
            <v>81117</v>
          </cell>
          <cell r="M54">
            <v>0</v>
          </cell>
          <cell r="O54" t="str">
            <v>DEMOCRATIC REPUBLIC OF THE CONGO</v>
          </cell>
          <cell r="P54" t="str">
            <v>ZAR</v>
          </cell>
          <cell r="Q54">
            <v>1.5133843271056364E-4</v>
          </cell>
          <cell r="R54">
            <v>7.9288435638383728E-5</v>
          </cell>
          <cell r="S54">
            <v>3.9172660073927019E-5</v>
          </cell>
          <cell r="T54">
            <v>4.9567969255846856E-5</v>
          </cell>
          <cell r="U54">
            <v>4.6514008003877585E-5</v>
          </cell>
          <cell r="V54">
            <v>7.1984026458159781E-5</v>
          </cell>
          <cell r="W54">
            <v>6.0952785228502109E-5</v>
          </cell>
          <cell r="X54">
            <v>4.9193079725236993E-5</v>
          </cell>
          <cell r="Y54">
            <v>5.1126400870127239E-5</v>
          </cell>
          <cell r="Z54">
            <v>5.6941820487489639E-5</v>
          </cell>
          <cell r="AA54">
            <v>8.1513699194811468E-5</v>
          </cell>
          <cell r="AB54">
            <v>0</v>
          </cell>
          <cell r="AC54">
            <v>1</v>
          </cell>
        </row>
        <row r="55">
          <cell r="A55" t="str">
            <v>Denmark</v>
          </cell>
          <cell r="B55">
            <v>1446103</v>
          </cell>
          <cell r="C55">
            <v>1397195</v>
          </cell>
          <cell r="D55">
            <v>1378932</v>
          </cell>
          <cell r="E55">
            <v>1384520</v>
          </cell>
          <cell r="F55">
            <v>1969968</v>
          </cell>
          <cell r="G55">
            <v>2230351</v>
          </cell>
          <cell r="H55">
            <v>2163728</v>
          </cell>
          <cell r="I55">
            <v>2100235</v>
          </cell>
          <cell r="J55">
            <v>2056812</v>
          </cell>
          <cell r="K55">
            <v>1892468</v>
          </cell>
          <cell r="L55">
            <v>2157344</v>
          </cell>
          <cell r="M55">
            <v>0</v>
          </cell>
          <cell r="O55" t="str">
            <v>DENMARK</v>
          </cell>
          <cell r="P55" t="str">
            <v>DNK</v>
          </cell>
          <cell r="Q55">
            <v>2.129521860056867E-3</v>
          </cell>
          <cell r="R55">
            <v>2.0210790475210546E-3</v>
          </cell>
          <cell r="S55">
            <v>1.9169038823613448E-3</v>
          </cell>
          <cell r="T55">
            <v>1.9529280553799008E-3</v>
          </cell>
          <cell r="U55">
            <v>2.5285917357299715E-3</v>
          </cell>
          <cell r="V55">
            <v>2.6316594062154035E-3</v>
          </cell>
          <cell r="W55">
            <v>2.391478350563872E-3</v>
          </cell>
          <cell r="X55">
            <v>2.1754617155885858E-3</v>
          </cell>
          <cell r="Y55">
            <v>2.10436843021929E-3</v>
          </cell>
          <cell r="Z55">
            <v>2.0179126836882243E-3</v>
          </cell>
          <cell r="AA55">
            <v>2.1678943979157434E-3</v>
          </cell>
          <cell r="AB55">
            <v>0</v>
          </cell>
          <cell r="AC55">
            <v>1</v>
          </cell>
        </row>
        <row r="56">
          <cell r="A56" t="str">
            <v>Dominica</v>
          </cell>
          <cell r="B56">
            <v>69598</v>
          </cell>
          <cell r="C56">
            <v>66393</v>
          </cell>
          <cell r="D56">
            <v>69193</v>
          </cell>
          <cell r="E56">
            <v>73190</v>
          </cell>
          <cell r="F56">
            <v>80087</v>
          </cell>
          <cell r="G56">
            <v>79257</v>
          </cell>
          <cell r="H56">
            <v>84041</v>
          </cell>
          <cell r="I56">
            <v>81086</v>
          </cell>
          <cell r="J56">
            <v>81112</v>
          </cell>
          <cell r="K56">
            <v>74924</v>
          </cell>
          <cell r="L56">
            <v>76518</v>
          </cell>
          <cell r="M56">
            <v>0</v>
          </cell>
          <cell r="O56" t="str">
            <v>DOMINICA</v>
          </cell>
          <cell r="P56" t="str">
            <v>DMA</v>
          </cell>
          <cell r="Q56">
            <v>1.0248956154315274E-4</v>
          </cell>
          <cell r="R56">
            <v>9.603920798604731E-5</v>
          </cell>
          <cell r="S56">
            <v>9.6187723783499503E-5</v>
          </cell>
          <cell r="T56">
            <v>1.0323780398495863E-4</v>
          </cell>
          <cell r="U56">
            <v>1.0279726692992284E-4</v>
          </cell>
          <cell r="V56">
            <v>9.3517760011053961E-5</v>
          </cell>
          <cell r="W56">
            <v>9.2887013552414338E-5</v>
          </cell>
          <cell r="X56">
            <v>8.3990357588658446E-5</v>
          </cell>
          <cell r="Y56">
            <v>8.2987425254202644E-5</v>
          </cell>
          <cell r="Z56">
            <v>7.9890434032520762E-5</v>
          </cell>
          <cell r="AA56">
            <v>7.6892207983389227E-5</v>
          </cell>
          <cell r="AB56">
            <v>0</v>
          </cell>
          <cell r="AC56">
            <v>2</v>
          </cell>
        </row>
        <row r="57">
          <cell r="A57" t="str">
            <v>Dominican Republic</v>
          </cell>
          <cell r="B57">
            <v>2972552</v>
          </cell>
          <cell r="C57">
            <v>2868915</v>
          </cell>
          <cell r="D57">
            <v>2793209</v>
          </cell>
          <cell r="E57">
            <v>3282138</v>
          </cell>
          <cell r="F57">
            <v>3450180</v>
          </cell>
          <cell r="G57">
            <v>3690692</v>
          </cell>
          <cell r="H57">
            <v>3965055</v>
          </cell>
          <cell r="I57">
            <v>3979582</v>
          </cell>
          <cell r="J57">
            <v>3979672</v>
          </cell>
          <cell r="K57">
            <v>3992303</v>
          </cell>
          <cell r="L57">
            <v>4124543</v>
          </cell>
          <cell r="M57">
            <v>0</v>
          </cell>
          <cell r="O57" t="str">
            <v>DOMINICAN REPUBLIC</v>
          </cell>
          <cell r="P57" t="str">
            <v>DOM</v>
          </cell>
          <cell r="Q57">
            <v>4.3773607164605561E-3</v>
          </cell>
          <cell r="R57">
            <v>4.1499604533503671E-3</v>
          </cell>
          <cell r="S57">
            <v>3.8829421438813876E-3</v>
          </cell>
          <cell r="T57">
            <v>4.629604037376475E-3</v>
          </cell>
          <cell r="U57">
            <v>4.4285473849224122E-3</v>
          </cell>
          <cell r="V57">
            <v>4.354760446783461E-3</v>
          </cell>
          <cell r="W57">
            <v>4.3824099846630597E-3</v>
          </cell>
          <cell r="X57">
            <v>4.122123612379308E-3</v>
          </cell>
          <cell r="Y57">
            <v>4.0716876989378044E-3</v>
          </cell>
          <cell r="Z57">
            <v>4.2569379565871382E-3</v>
          </cell>
          <cell r="AA57">
            <v>4.1447138998984834E-3</v>
          </cell>
          <cell r="AB57">
            <v>0</v>
          </cell>
          <cell r="AC57">
            <v>1</v>
          </cell>
        </row>
        <row r="58">
          <cell r="A58" t="str">
            <v>Ecuador</v>
          </cell>
          <cell r="B58">
            <v>627090</v>
          </cell>
          <cell r="C58">
            <v>640561</v>
          </cell>
          <cell r="D58">
            <v>682962</v>
          </cell>
          <cell r="E58">
            <v>760776</v>
          </cell>
          <cell r="F58">
            <v>818927</v>
          </cell>
          <cell r="G58">
            <v>859888</v>
          </cell>
          <cell r="H58">
            <v>840555</v>
          </cell>
          <cell r="I58">
            <v>937487</v>
          </cell>
          <cell r="J58">
            <v>1005297</v>
          </cell>
          <cell r="K58">
            <v>968499</v>
          </cell>
          <cell r="L58">
            <v>1047098</v>
          </cell>
          <cell r="M58">
            <v>1140978</v>
          </cell>
          <cell r="O58" t="str">
            <v>ECUADOR</v>
          </cell>
          <cell r="P58" t="str">
            <v>ECU</v>
          </cell>
          <cell r="Q58">
            <v>9.2344865007752599E-4</v>
          </cell>
          <cell r="R58">
            <v>9.265882112082667E-4</v>
          </cell>
          <cell r="S58">
            <v>9.4941049254442477E-4</v>
          </cell>
          <cell r="T58">
            <v>1.0731089433592142E-3</v>
          </cell>
          <cell r="U58">
            <v>1.0511500919640007E-3</v>
          </cell>
          <cell r="V58">
            <v>1.0146081686208811E-3</v>
          </cell>
          <cell r="W58">
            <v>9.2903039797895823E-4</v>
          </cell>
          <cell r="X58">
            <v>9.7106613181953286E-4</v>
          </cell>
          <cell r="Y58">
            <v>1.0285409020339058E-3</v>
          </cell>
          <cell r="Z58">
            <v>1.0326972061030155E-3</v>
          </cell>
          <cell r="AA58">
            <v>1.0522187876707558E-3</v>
          </cell>
          <cell r="AB58">
            <v>1.6651634493982203E-3</v>
          </cell>
          <cell r="AC58">
            <v>1</v>
          </cell>
        </row>
        <row r="59">
          <cell r="A59" t="str">
            <v>Egypt</v>
          </cell>
          <cell r="B59">
            <v>5506179</v>
          </cell>
          <cell r="C59">
            <v>4648485</v>
          </cell>
          <cell r="D59">
            <v>5191678</v>
          </cell>
          <cell r="E59">
            <v>6044160</v>
          </cell>
          <cell r="F59">
            <v>8103609</v>
          </cell>
          <cell r="G59">
            <v>8607807</v>
          </cell>
          <cell r="H59">
            <v>9082777</v>
          </cell>
          <cell r="I59">
            <v>11090863</v>
          </cell>
          <cell r="J59">
            <v>12835351</v>
          </cell>
          <cell r="K59">
            <v>12535885</v>
          </cell>
          <cell r="L59">
            <v>14730813</v>
          </cell>
          <cell r="M59">
            <v>9845066</v>
          </cell>
          <cell r="O59" t="str">
            <v>EGYPT</v>
          </cell>
          <cell r="P59" t="str">
            <v>EGY</v>
          </cell>
          <cell r="Q59">
            <v>8.1083633364193684E-3</v>
          </cell>
          <cell r="R59">
            <v>6.7241549219800448E-3</v>
          </cell>
          <cell r="S59">
            <v>7.217141754756567E-3</v>
          </cell>
          <cell r="T59">
            <v>8.5255609418462587E-3</v>
          </cell>
          <cell r="U59">
            <v>1.0401549033784823E-2</v>
          </cell>
          <cell r="V59">
            <v>1.0156614926725342E-2</v>
          </cell>
          <cell r="W59">
            <v>1.0038814748665022E-2</v>
          </cell>
          <cell r="X59">
            <v>1.148811816265226E-2</v>
          </cell>
          <cell r="Y59">
            <v>1.3132122641828031E-2</v>
          </cell>
          <cell r="Z59">
            <v>1.3366842315303062E-2</v>
          </cell>
          <cell r="AA59">
            <v>1.4802853406524135E-2</v>
          </cell>
          <cell r="AB59">
            <v>1.4368063240582324E-2</v>
          </cell>
          <cell r="AC59">
            <v>1</v>
          </cell>
        </row>
        <row r="60">
          <cell r="A60" t="str">
            <v>El Salvador</v>
          </cell>
          <cell r="B60">
            <v>794678</v>
          </cell>
          <cell r="C60">
            <v>734627</v>
          </cell>
          <cell r="D60">
            <v>798243</v>
          </cell>
          <cell r="E60">
            <v>719963</v>
          </cell>
          <cell r="F60">
            <v>950745</v>
          </cell>
          <cell r="G60">
            <v>1127141</v>
          </cell>
          <cell r="H60">
            <v>1278927</v>
          </cell>
          <cell r="I60">
            <v>1338543</v>
          </cell>
          <cell r="J60">
            <v>1384773</v>
          </cell>
          <cell r="K60">
            <v>1090926</v>
          </cell>
          <cell r="L60">
            <v>1149562</v>
          </cell>
          <cell r="M60">
            <v>0</v>
          </cell>
          <cell r="O60" t="str">
            <v>EL SALVADOR</v>
          </cell>
          <cell r="P60" t="str">
            <v>SLV</v>
          </cell>
          <cell r="Q60">
            <v>1.1702376474609837E-3</v>
          </cell>
          <cell r="R60">
            <v>1.0626571362216796E-3</v>
          </cell>
          <cell r="S60">
            <v>1.1096668332940035E-3</v>
          </cell>
          <cell r="T60">
            <v>1.0155403616672056E-3</v>
          </cell>
          <cell r="U60">
            <v>1.2203477161997515E-3</v>
          </cell>
          <cell r="V60">
            <v>1.3299481627694636E-3</v>
          </cell>
          <cell r="W60">
            <v>1.413544693441875E-3</v>
          </cell>
          <cell r="X60">
            <v>1.3864872507929314E-3</v>
          </cell>
          <cell r="Y60">
            <v>1.4167909289813834E-3</v>
          </cell>
          <cell r="Z60">
            <v>1.1632394377951224E-3</v>
          </cell>
          <cell r="AA60">
            <v>1.1551838834496573E-3</v>
          </cell>
          <cell r="AB60">
            <v>0</v>
          </cell>
          <cell r="AC60">
            <v>1</v>
          </cell>
        </row>
        <row r="61">
          <cell r="A61" t="str">
            <v>Eritrea</v>
          </cell>
          <cell r="B61">
            <v>70355</v>
          </cell>
          <cell r="C61">
            <v>113024</v>
          </cell>
          <cell r="D61">
            <v>100828</v>
          </cell>
          <cell r="E61">
            <v>80029</v>
          </cell>
          <cell r="F61">
            <v>87298</v>
          </cell>
          <cell r="G61">
            <v>83307</v>
          </cell>
          <cell r="H61">
            <v>78451</v>
          </cell>
          <cell r="I61">
            <v>80503</v>
          </cell>
          <cell r="J61">
            <v>69897</v>
          </cell>
          <cell r="K61">
            <v>79334</v>
          </cell>
          <cell r="L61">
            <v>83947</v>
          </cell>
          <cell r="M61">
            <v>107090</v>
          </cell>
          <cell r="O61" t="str">
            <v>ERITREA</v>
          </cell>
          <cell r="P61" t="str">
            <v>ERI</v>
          </cell>
          <cell r="Q61">
            <v>1.0360431481319163E-4</v>
          </cell>
          <cell r="R61">
            <v>1.6349216699674681E-4</v>
          </cell>
          <cell r="S61">
            <v>1.4016469604790496E-4</v>
          </cell>
          <cell r="T61">
            <v>1.1288452268222783E-4</v>
          </cell>
          <cell r="U61">
            <v>1.1205308987037103E-4</v>
          </cell>
          <cell r="V61">
            <v>9.8296478963888023E-5</v>
          </cell>
          <cell r="W61">
            <v>8.6708619604722182E-5</v>
          </cell>
          <cell r="X61">
            <v>8.338647555632009E-5</v>
          </cell>
          <cell r="Y61">
            <v>7.1513118441081491E-5</v>
          </cell>
          <cell r="Z61">
            <v>8.4592756573808152E-5</v>
          </cell>
          <cell r="AA61">
            <v>8.4357539187924092E-5</v>
          </cell>
          <cell r="AB61">
            <v>1.5628903782198729E-4</v>
          </cell>
          <cell r="AC61">
            <v>1</v>
          </cell>
        </row>
        <row r="62">
          <cell r="A62" t="str">
            <v>Estonia</v>
          </cell>
          <cell r="B62">
            <v>0</v>
          </cell>
          <cell r="C62">
            <v>847812</v>
          </cell>
          <cell r="D62">
            <v>936737</v>
          </cell>
          <cell r="E62">
            <v>1008631</v>
          </cell>
          <cell r="F62">
            <v>1300070</v>
          </cell>
          <cell r="G62">
            <v>1358089</v>
          </cell>
          <cell r="H62">
            <v>1329688</v>
          </cell>
          <cell r="I62">
            <v>1286423</v>
          </cell>
          <cell r="J62">
            <v>1353034</v>
          </cell>
          <cell r="K62">
            <v>1307548</v>
          </cell>
          <cell r="L62">
            <v>1487496</v>
          </cell>
          <cell r="M62">
            <v>0</v>
          </cell>
          <cell r="O62" t="str">
            <v>ESTONIA</v>
          </cell>
          <cell r="P62" t="str">
            <v>EST</v>
          </cell>
          <cell r="Q62">
            <v>0</v>
          </cell>
          <cell r="R62">
            <v>1.2263821939220512E-3</v>
          </cell>
          <cell r="S62">
            <v>1.3021924156169551E-3</v>
          </cell>
          <cell r="T62">
            <v>1.4227196266040827E-3</v>
          </cell>
          <cell r="U62">
            <v>1.6687307904851574E-3</v>
          </cell>
          <cell r="V62">
            <v>1.6024507762803571E-3</v>
          </cell>
          <cell r="W62">
            <v>1.469648710468494E-3</v>
          </cell>
          <cell r="X62">
            <v>1.33250040426553E-3</v>
          </cell>
          <cell r="Y62">
            <v>1.3843180779834652E-3</v>
          </cell>
          <cell r="Z62">
            <v>1.3942205066247726E-3</v>
          </cell>
          <cell r="AA62">
            <v>1.494770535121926E-3</v>
          </cell>
          <cell r="AB62">
            <v>0</v>
          </cell>
          <cell r="AC62">
            <v>3</v>
          </cell>
        </row>
        <row r="63">
          <cell r="A63" t="str">
            <v>Fiji</v>
          </cell>
          <cell r="B63">
            <v>294070</v>
          </cell>
          <cell r="C63">
            <v>348014</v>
          </cell>
          <cell r="D63">
            <v>397859</v>
          </cell>
          <cell r="E63">
            <v>430800</v>
          </cell>
          <cell r="F63">
            <v>504075</v>
          </cell>
          <cell r="G63">
            <v>545145</v>
          </cell>
          <cell r="H63">
            <v>548589</v>
          </cell>
          <cell r="I63">
            <v>539881</v>
          </cell>
          <cell r="J63">
            <v>585031</v>
          </cell>
          <cell r="K63">
            <v>542186</v>
          </cell>
          <cell r="L63">
            <v>631868</v>
          </cell>
          <cell r="M63">
            <v>675050</v>
          </cell>
          <cell r="O63" t="str">
            <v>FIJI</v>
          </cell>
          <cell r="P63" t="str">
            <v>FJI</v>
          </cell>
          <cell r="Q63">
            <v>4.3304556686966477E-4</v>
          </cell>
          <cell r="R63">
            <v>5.0341133746112192E-4</v>
          </cell>
          <cell r="S63">
            <v>5.5307836915265021E-4</v>
          </cell>
          <cell r="T63">
            <v>6.0766287685093845E-4</v>
          </cell>
          <cell r="U63">
            <v>6.4701552471313516E-4</v>
          </cell>
          <cell r="V63">
            <v>6.4323327001054821E-4</v>
          </cell>
          <cell r="W63">
            <v>6.0633255051350447E-4</v>
          </cell>
          <cell r="X63">
            <v>5.5921858576477457E-4</v>
          </cell>
          <cell r="Y63">
            <v>5.985577520452144E-4</v>
          </cell>
          <cell r="Z63">
            <v>5.7812549872345714E-4</v>
          </cell>
          <cell r="AA63">
            <v>6.3495812323960616E-4</v>
          </cell>
          <cell r="AB63">
            <v>9.8517989524449083E-4</v>
          </cell>
          <cell r="AC63">
            <v>3</v>
          </cell>
        </row>
        <row r="64">
          <cell r="A64" t="str">
            <v>Finland</v>
          </cell>
          <cell r="B64">
            <v>1970816</v>
          </cell>
          <cell r="C64">
            <v>1999300</v>
          </cell>
          <cell r="D64">
            <v>2042540</v>
          </cell>
          <cell r="E64">
            <v>2047444</v>
          </cell>
          <cell r="F64">
            <v>2083487</v>
          </cell>
          <cell r="G64">
            <v>2080194</v>
          </cell>
          <cell r="H64">
            <v>2316967</v>
          </cell>
          <cell r="I64">
            <v>2472449</v>
          </cell>
          <cell r="J64">
            <v>2494334</v>
          </cell>
          <cell r="K64">
            <v>2220267</v>
          </cell>
          <cell r="L64">
            <v>2318712</v>
          </cell>
          <cell r="M64">
            <v>0</v>
          </cell>
          <cell r="O64" t="str">
            <v>FINLAND</v>
          </cell>
          <cell r="P64" t="str">
            <v>FIN</v>
          </cell>
          <cell r="Q64">
            <v>2.9022108066644172E-3</v>
          </cell>
          <cell r="R64">
            <v>2.8920396506635394E-3</v>
          </cell>
          <cell r="S64">
            <v>2.8394096705844389E-3</v>
          </cell>
          <cell r="T64">
            <v>2.8880123287632143E-3</v>
          </cell>
          <cell r="U64">
            <v>2.6743013133720098E-3</v>
          </cell>
          <cell r="V64">
            <v>2.4544845662646127E-3</v>
          </cell>
          <cell r="W64">
            <v>2.5608470285871988E-3</v>
          </cell>
          <cell r="X64">
            <v>2.561007764962151E-3</v>
          </cell>
          <cell r="Y64">
            <v>2.5520065635666277E-3</v>
          </cell>
          <cell r="Z64">
            <v>2.3674402634413908E-3</v>
          </cell>
          <cell r="AA64">
            <v>2.3300515611696646E-3</v>
          </cell>
          <cell r="AB64">
            <v>0</v>
          </cell>
          <cell r="AC64">
            <v>1</v>
          </cell>
        </row>
        <row r="65">
          <cell r="A65" t="str">
            <v>France</v>
          </cell>
          <cell r="B65">
            <v>77190000</v>
          </cell>
          <cell r="C65">
            <v>75202000</v>
          </cell>
          <cell r="D65">
            <v>77012000</v>
          </cell>
          <cell r="E65">
            <v>75048000</v>
          </cell>
          <cell r="F65">
            <v>74433000</v>
          </cell>
          <cell r="G65">
            <v>74988000</v>
          </cell>
          <cell r="H65">
            <v>77916000</v>
          </cell>
          <cell r="I65">
            <v>80852000</v>
          </cell>
          <cell r="J65">
            <v>79219000</v>
          </cell>
          <cell r="K65">
            <v>76766000</v>
          </cell>
          <cell r="L65">
            <v>77146000</v>
          </cell>
          <cell r="M65">
            <v>0</v>
          </cell>
          <cell r="O65" t="str">
            <v>FRANCE</v>
          </cell>
          <cell r="P65" t="str">
            <v>FRA</v>
          </cell>
          <cell r="Q65">
            <v>0.11366949130026668</v>
          </cell>
          <cell r="R65">
            <v>0.10878165648436929</v>
          </cell>
          <cell r="S65">
            <v>0.10705720208713111</v>
          </cell>
          <cell r="T65">
            <v>0.10585859698679022</v>
          </cell>
          <cell r="U65">
            <v>9.5539962408317788E-2</v>
          </cell>
          <cell r="V65">
            <v>8.8480636255585179E-2</v>
          </cell>
          <cell r="W65">
            <v>8.6117306409370611E-2</v>
          </cell>
          <cell r="X65">
            <v>8.3747976121133272E-2</v>
          </cell>
          <cell r="Y65">
            <v>8.1050656391319156E-2</v>
          </cell>
          <cell r="Z65">
            <v>8.1854533379697947E-2</v>
          </cell>
          <cell r="AA65">
            <v>7.7523279190341424E-2</v>
          </cell>
          <cell r="AB65">
            <v>0</v>
          </cell>
          <cell r="AC65">
            <v>1</v>
          </cell>
        </row>
        <row r="66">
          <cell r="A66" t="str">
            <v>French Guiana</v>
          </cell>
          <cell r="B66">
            <v>0</v>
          </cell>
          <cell r="C66">
            <v>0</v>
          </cell>
          <cell r="D66">
            <v>65000</v>
          </cell>
          <cell r="E66">
            <v>0</v>
          </cell>
          <cell r="F66">
            <v>0</v>
          </cell>
          <cell r="G66">
            <v>94920</v>
          </cell>
          <cell r="H66">
            <v>0</v>
          </cell>
          <cell r="I66">
            <v>108801</v>
          </cell>
          <cell r="J66">
            <v>0</v>
          </cell>
          <cell r="K66">
            <v>0</v>
          </cell>
          <cell r="L66">
            <v>0</v>
          </cell>
          <cell r="M66">
            <v>0</v>
          </cell>
          <cell r="O66" t="str">
            <v>FRENCH GUIANA</v>
          </cell>
          <cell r="P66" t="str">
            <v>GUF</v>
          </cell>
          <cell r="Q66">
            <v>0</v>
          </cell>
          <cell r="R66">
            <v>0</v>
          </cell>
          <cell r="S66">
            <v>9.0358880897308512E-5</v>
          </cell>
          <cell r="T66">
            <v>0</v>
          </cell>
          <cell r="U66">
            <v>0</v>
          </cell>
          <cell r="V66">
            <v>1.1199901308716255E-4</v>
          </cell>
          <cell r="W66">
            <v>0</v>
          </cell>
          <cell r="X66">
            <v>1.1269806003506928E-4</v>
          </cell>
          <cell r="Y66">
            <v>0</v>
          </cell>
          <cell r="Z66">
            <v>0</v>
          </cell>
          <cell r="AA66">
            <v>0</v>
          </cell>
          <cell r="AB66">
            <v>0</v>
          </cell>
          <cell r="AC66">
            <v>1</v>
          </cell>
        </row>
        <row r="67">
          <cell r="A67" t="str">
            <v>French Polynesia</v>
          </cell>
          <cell r="B67">
            <v>252200</v>
          </cell>
          <cell r="C67">
            <v>227547</v>
          </cell>
          <cell r="D67">
            <v>188998</v>
          </cell>
          <cell r="E67">
            <v>212692</v>
          </cell>
          <cell r="F67">
            <v>211828</v>
          </cell>
          <cell r="G67">
            <v>208045</v>
          </cell>
          <cell r="H67">
            <v>221549</v>
          </cell>
          <cell r="I67">
            <v>218241</v>
          </cell>
          <cell r="J67">
            <v>196496</v>
          </cell>
          <cell r="K67">
            <v>160447</v>
          </cell>
          <cell r="L67">
            <v>153919</v>
          </cell>
          <cell r="M67">
            <v>162776</v>
          </cell>
          <cell r="Q67">
            <v>3.713880775479629E-4</v>
          </cell>
          <cell r="R67">
            <v>3.2915267663158928E-4</v>
          </cell>
          <cell r="S67">
            <v>2.6273304264353098E-4</v>
          </cell>
          <cell r="T67">
            <v>3.0001168199438207E-4</v>
          </cell>
          <cell r="U67">
            <v>2.7189605627919256E-4</v>
          </cell>
          <cell r="V67">
            <v>2.454786628499656E-4</v>
          </cell>
          <cell r="W67">
            <v>2.4486887311578684E-4</v>
          </cell>
          <cell r="X67">
            <v>2.2605800792376498E-4</v>
          </cell>
          <cell r="Y67">
            <v>2.0103926808301859E-4</v>
          </cell>
          <cell r="Z67">
            <v>1.7108243645848939E-4</v>
          </cell>
          <cell r="AA67">
            <v>1.5467173424024786E-4</v>
          </cell>
          <cell r="AB67">
            <v>2.3755816995528809E-4</v>
          </cell>
          <cell r="AC67" t="e">
            <v>#N/A</v>
          </cell>
        </row>
        <row r="68">
          <cell r="A68" t="str">
            <v>Gabon</v>
          </cell>
          <cell r="B68">
            <v>155432</v>
          </cell>
          <cell r="C68">
            <v>169191</v>
          </cell>
          <cell r="D68">
            <v>208348</v>
          </cell>
          <cell r="E68">
            <v>0</v>
          </cell>
          <cell r="F68">
            <v>0</v>
          </cell>
          <cell r="G68">
            <v>0</v>
          </cell>
          <cell r="H68">
            <v>0</v>
          </cell>
          <cell r="O68" t="str">
            <v>GABON</v>
          </cell>
          <cell r="P68" t="str">
            <v>GAB</v>
          </cell>
          <cell r="Q68">
            <v>2.288881509493853E-4</v>
          </cell>
          <cell r="R68">
            <v>2.4473919898735302E-4</v>
          </cell>
          <cell r="S68">
            <v>2.8963218641834512E-4</v>
          </cell>
          <cell r="T68">
            <v>0</v>
          </cell>
          <cell r="U68">
            <v>0</v>
          </cell>
          <cell r="V68">
            <v>0</v>
          </cell>
          <cell r="W68">
            <v>0</v>
          </cell>
          <cell r="X68">
            <v>0</v>
          </cell>
          <cell r="Y68">
            <v>0</v>
          </cell>
          <cell r="Z68">
            <v>0</v>
          </cell>
          <cell r="AA68">
            <v>0</v>
          </cell>
          <cell r="AB68">
            <v>0</v>
          </cell>
          <cell r="AC68">
            <v>3</v>
          </cell>
        </row>
        <row r="69">
          <cell r="A69" t="str">
            <v>Gambia</v>
          </cell>
          <cell r="B69">
            <v>78710</v>
          </cell>
          <cell r="C69">
            <v>57231</v>
          </cell>
          <cell r="D69">
            <v>81005</v>
          </cell>
          <cell r="E69">
            <v>89116</v>
          </cell>
          <cell r="F69">
            <v>90095</v>
          </cell>
          <cell r="G69">
            <v>107904</v>
          </cell>
          <cell r="H69">
            <v>124800</v>
          </cell>
          <cell r="I69">
            <v>142626</v>
          </cell>
          <cell r="J69">
            <v>146759</v>
          </cell>
          <cell r="K69">
            <v>141569</v>
          </cell>
          <cell r="L69">
            <v>91099</v>
          </cell>
          <cell r="M69">
            <v>106393</v>
          </cell>
          <cell r="O69" t="str">
            <v>GAMBIA</v>
          </cell>
          <cell r="P69" t="str">
            <v>GMB</v>
          </cell>
          <cell r="Q69">
            <v>1.1590783340126946E-4</v>
          </cell>
          <cell r="R69">
            <v>8.2786135771082395E-5</v>
          </cell>
          <cell r="S69">
            <v>1.1260801764748424E-4</v>
          </cell>
          <cell r="T69">
            <v>1.2570214701357527E-4</v>
          </cell>
          <cell r="U69">
            <v>1.1564323503254459E-4</v>
          </cell>
          <cell r="V69">
            <v>1.2731923207076685E-4</v>
          </cell>
          <cell r="W69">
            <v>1.3793623697173175E-4</v>
          </cell>
          <cell r="X69">
            <v>1.4773461191130405E-4</v>
          </cell>
          <cell r="Y69">
            <v>1.5015227762700374E-4</v>
          </cell>
          <cell r="Z69">
            <v>1.5095308386564962E-4</v>
          </cell>
          <cell r="AA69">
            <v>9.1544515735889274E-5</v>
          </cell>
          <cell r="AB69">
            <v>1.5527182370898024E-4</v>
          </cell>
          <cell r="AC69">
            <v>3</v>
          </cell>
        </row>
        <row r="70">
          <cell r="A70" t="str">
            <v>Georgia</v>
          </cell>
          <cell r="B70">
            <v>387258</v>
          </cell>
          <cell r="C70">
            <v>302215</v>
          </cell>
          <cell r="D70">
            <v>298469</v>
          </cell>
          <cell r="E70">
            <v>313442</v>
          </cell>
          <cell r="F70">
            <v>368312</v>
          </cell>
          <cell r="G70">
            <v>560021</v>
          </cell>
          <cell r="H70">
            <v>983114</v>
          </cell>
          <cell r="I70">
            <v>1051749</v>
          </cell>
          <cell r="J70">
            <v>1290108</v>
          </cell>
          <cell r="K70">
            <v>1500049</v>
          </cell>
          <cell r="L70">
            <v>2031717</v>
          </cell>
          <cell r="M70">
            <v>2820185</v>
          </cell>
          <cell r="O70" t="str">
            <v>GEORGIA</v>
          </cell>
          <cell r="P70" t="str">
            <v>GEO</v>
          </cell>
          <cell r="Q70">
            <v>5.7027360878298577E-4</v>
          </cell>
          <cell r="R70">
            <v>4.3716188817350153E-4</v>
          </cell>
          <cell r="S70">
            <v>4.1491268957751957E-4</v>
          </cell>
          <cell r="T70">
            <v>4.4212411199143881E-4</v>
          </cell>
          <cell r="U70">
            <v>4.7275421700767592E-4</v>
          </cell>
          <cell r="V70">
            <v>6.607859177000196E-4</v>
          </cell>
          <cell r="W70">
            <v>1.0865949172614352E-3</v>
          </cell>
          <cell r="X70">
            <v>1.0894207952484268E-3</v>
          </cell>
          <cell r="Y70">
            <v>1.3199371390157913E-3</v>
          </cell>
          <cell r="Z70">
            <v>1.5994816838402746E-3</v>
          </cell>
          <cell r="AA70">
            <v>2.041653024482966E-3</v>
          </cell>
          <cell r="AB70">
            <v>4.1158278095994134E-3</v>
          </cell>
          <cell r="AC70">
            <v>1</v>
          </cell>
        </row>
        <row r="71">
          <cell r="A71" t="str">
            <v>Germany</v>
          </cell>
          <cell r="B71">
            <v>18983264</v>
          </cell>
          <cell r="C71">
            <v>17861293</v>
          </cell>
          <cell r="D71">
            <v>17969396</v>
          </cell>
          <cell r="E71">
            <v>18399093</v>
          </cell>
          <cell r="F71">
            <v>20136979</v>
          </cell>
          <cell r="G71">
            <v>21500067</v>
          </cell>
          <cell r="H71">
            <v>23569145</v>
          </cell>
          <cell r="I71">
            <v>24420672</v>
          </cell>
          <cell r="J71">
            <v>24884017</v>
          </cell>
          <cell r="K71">
            <v>24219634</v>
          </cell>
          <cell r="L71">
            <v>26875288</v>
          </cell>
          <cell r="M71">
            <v>0</v>
          </cell>
          <cell r="O71" t="str">
            <v>GERMANY</v>
          </cell>
          <cell r="P71" t="str">
            <v>DEU</v>
          </cell>
          <cell r="Q71">
            <v>2.7954630937928042E-2</v>
          </cell>
          <cell r="R71">
            <v>2.583682667339525E-2</v>
          </cell>
          <cell r="S71">
            <v>2.4979915584008798E-2</v>
          </cell>
          <cell r="T71">
            <v>2.5952752515849498E-2</v>
          </cell>
          <cell r="U71">
            <v>2.5847221214744601E-2</v>
          </cell>
          <cell r="V71">
            <v>2.5368587076568392E-2</v>
          </cell>
          <cell r="W71">
            <v>2.6049993348887072E-2</v>
          </cell>
          <cell r="X71">
            <v>2.5295377424405432E-2</v>
          </cell>
          <cell r="Y71">
            <v>2.5459371003203078E-2</v>
          </cell>
          <cell r="Z71">
            <v>2.5825063696129372E-2</v>
          </cell>
          <cell r="AA71">
            <v>2.7006720438452189E-2</v>
          </cell>
          <cell r="AB71">
            <v>0</v>
          </cell>
          <cell r="AC71">
            <v>1</v>
          </cell>
        </row>
        <row r="72">
          <cell r="A72" t="str">
            <v>Ghana</v>
          </cell>
          <cell r="B72">
            <v>398998</v>
          </cell>
          <cell r="C72">
            <v>438828</v>
          </cell>
          <cell r="D72">
            <v>482637</v>
          </cell>
          <cell r="E72">
            <v>530827</v>
          </cell>
          <cell r="F72">
            <v>583819</v>
          </cell>
          <cell r="G72">
            <v>428533</v>
          </cell>
          <cell r="H72">
            <v>497129</v>
          </cell>
          <cell r="O72" t="str">
            <v>GHANA</v>
          </cell>
          <cell r="P72" t="str">
            <v>GHA</v>
          </cell>
          <cell r="Q72">
            <v>5.8756185632625731E-4</v>
          </cell>
          <cell r="R72">
            <v>6.3477615956653813E-4</v>
          </cell>
          <cell r="S72">
            <v>6.7093137230206596E-4</v>
          </cell>
          <cell r="T72">
            <v>7.4875548266052248E-4</v>
          </cell>
          <cell r="U72">
            <v>7.4937252714873351E-4</v>
          </cell>
          <cell r="V72">
            <v>5.0563920222588524E-4</v>
          </cell>
          <cell r="W72">
            <v>5.4945595792884651E-4</v>
          </cell>
          <cell r="X72">
            <v>0</v>
          </cell>
          <cell r="Y72">
            <v>0</v>
          </cell>
          <cell r="Z72">
            <v>0</v>
          </cell>
          <cell r="AA72">
            <v>0</v>
          </cell>
          <cell r="AB72">
            <v>0</v>
          </cell>
          <cell r="AC72">
            <v>1</v>
          </cell>
        </row>
        <row r="73">
          <cell r="A73" t="str">
            <v>Greece</v>
          </cell>
          <cell r="B73">
            <v>13095545</v>
          </cell>
          <cell r="C73">
            <v>14057331</v>
          </cell>
          <cell r="D73">
            <v>14179999</v>
          </cell>
          <cell r="E73">
            <v>13969393</v>
          </cell>
          <cell r="F73">
            <v>13312629</v>
          </cell>
          <cell r="G73">
            <v>14765463</v>
          </cell>
          <cell r="H73">
            <v>16039216</v>
          </cell>
          <cell r="I73">
            <v>16165265</v>
          </cell>
          <cell r="J73">
            <v>15938806</v>
          </cell>
          <cell r="K73">
            <v>14914534</v>
          </cell>
          <cell r="L73">
            <v>15007490</v>
          </cell>
          <cell r="M73">
            <v>16427248</v>
          </cell>
          <cell r="O73" t="str">
            <v>GREECE</v>
          </cell>
          <cell r="P73" t="str">
            <v>GRC</v>
          </cell>
          <cell r="Q73">
            <v>1.9284414282287225E-2</v>
          </cell>
          <cell r="R73">
            <v>2.0334296320963209E-2</v>
          </cell>
          <cell r="S73">
            <v>1.9712136011768518E-2</v>
          </cell>
          <cell r="T73">
            <v>1.9704460395174934E-2</v>
          </cell>
          <cell r="U73">
            <v>1.7087690597126021E-2</v>
          </cell>
          <cell r="V73">
            <v>1.742222170011604E-2</v>
          </cell>
          <cell r="W73">
            <v>1.772747675494224E-2</v>
          </cell>
          <cell r="X73">
            <v>1.6744276297578187E-2</v>
          </cell>
          <cell r="Y73">
            <v>1.6307333952636314E-2</v>
          </cell>
          <cell r="Z73">
            <v>1.5903163134012972E-2</v>
          </cell>
          <cell r="AA73">
            <v>1.5080883483476228E-2</v>
          </cell>
          <cell r="AB73">
            <v>2.3974215930368522E-2</v>
          </cell>
          <cell r="AC73">
            <v>1</v>
          </cell>
        </row>
        <row r="74">
          <cell r="A74" t="str">
            <v>Grenada</v>
          </cell>
          <cell r="B74">
            <v>128864</v>
          </cell>
          <cell r="C74">
            <v>123351</v>
          </cell>
          <cell r="D74">
            <v>132416</v>
          </cell>
          <cell r="E74">
            <v>142355</v>
          </cell>
          <cell r="F74">
            <v>133865</v>
          </cell>
          <cell r="G74">
            <v>98548</v>
          </cell>
          <cell r="H74">
            <v>118654</v>
          </cell>
          <cell r="I74">
            <v>130096</v>
          </cell>
          <cell r="J74">
            <v>130363</v>
          </cell>
          <cell r="K74">
            <v>113894</v>
          </cell>
          <cell r="L74">
            <v>110419</v>
          </cell>
          <cell r="M74">
            <v>118295</v>
          </cell>
          <cell r="O74" t="str">
            <v>GRENADA</v>
          </cell>
          <cell r="P74" t="str">
            <v>GRD</v>
          </cell>
          <cell r="Q74">
            <v>1.8976428717343651E-4</v>
          </cell>
          <cell r="R74">
            <v>1.7843044212924436E-4</v>
          </cell>
          <cell r="S74">
            <v>1.840763318907385E-4</v>
          </cell>
          <cell r="T74">
            <v>2.0079816349608947E-4</v>
          </cell>
          <cell r="U74">
            <v>1.7182509193220026E-4</v>
          </cell>
          <cell r="V74">
            <v>1.1627980132441736E-4</v>
          </cell>
          <cell r="W74">
            <v>1.311433194041976E-4</v>
          </cell>
          <cell r="X74">
            <v>1.347558093980972E-4</v>
          </cell>
          <cell r="Y74">
            <v>1.3337717869629179E-4</v>
          </cell>
          <cell r="Z74">
            <v>1.2144361077491751E-4</v>
          </cell>
          <cell r="AA74">
            <v>1.1095899936378178E-4</v>
          </cell>
          <cell r="AB74">
            <v>1.7264181276638329E-4</v>
          </cell>
          <cell r="AC74">
            <v>2</v>
          </cell>
        </row>
        <row r="75">
          <cell r="A75" t="str">
            <v>Guadeloupe</v>
          </cell>
          <cell r="B75">
            <v>623134</v>
          </cell>
          <cell r="C75">
            <v>379000</v>
          </cell>
          <cell r="D75">
            <v>0</v>
          </cell>
          <cell r="E75">
            <v>438819</v>
          </cell>
          <cell r="F75">
            <v>455981</v>
          </cell>
          <cell r="G75">
            <v>371985</v>
          </cell>
          <cell r="H75">
            <v>0</v>
          </cell>
          <cell r="O75" t="str">
            <v>GUADELOUPE</v>
          </cell>
          <cell r="P75" t="e">
            <v>#N/A</v>
          </cell>
          <cell r="Q75">
            <v>9.1762307024096876E-4</v>
          </cell>
          <cell r="R75">
            <v>5.48233395489162E-4</v>
          </cell>
          <cell r="S75">
            <v>0</v>
          </cell>
          <cell r="T75">
            <v>6.1897403889705647E-4</v>
          </cell>
          <cell r="U75">
            <v>5.8528351133109175E-4</v>
          </cell>
          <cell r="V75">
            <v>4.3891648633826553E-4</v>
          </cell>
          <cell r="W75">
            <v>0</v>
          </cell>
          <cell r="X75">
            <v>0</v>
          </cell>
          <cell r="Y75">
            <v>0</v>
          </cell>
          <cell r="Z75">
            <v>0</v>
          </cell>
          <cell r="AA75">
            <v>0</v>
          </cell>
          <cell r="AB75">
            <v>0</v>
          </cell>
          <cell r="AC75" t="e">
            <v>#N/A</v>
          </cell>
        </row>
        <row r="76">
          <cell r="A76" t="str">
            <v>Guam</v>
          </cell>
          <cell r="B76">
            <v>1286807</v>
          </cell>
          <cell r="C76">
            <v>1159071</v>
          </cell>
          <cell r="D76">
            <v>1058704</v>
          </cell>
          <cell r="E76">
            <v>909506</v>
          </cell>
          <cell r="F76">
            <v>1159881</v>
          </cell>
          <cell r="G76">
            <v>1227587</v>
          </cell>
          <cell r="H76">
            <v>1211674</v>
          </cell>
          <cell r="I76">
            <v>1224894</v>
          </cell>
          <cell r="J76">
            <v>1141779</v>
          </cell>
          <cell r="K76">
            <v>1052871</v>
          </cell>
          <cell r="L76">
            <v>1196295</v>
          </cell>
          <cell r="M76">
            <v>1159152</v>
          </cell>
          <cell r="O76" t="str">
            <v>GUAM</v>
          </cell>
          <cell r="P76" t="str">
            <v>GUM</v>
          </cell>
          <cell r="Q76">
            <v>1.8949436078717745E-3</v>
          </cell>
          <cell r="R76">
            <v>1.6766264642296001E-3</v>
          </cell>
          <cell r="S76">
            <v>1.471743209869294E-3</v>
          </cell>
          <cell r="T76">
            <v>1.2828993325747205E-3</v>
          </cell>
          <cell r="U76">
            <v>1.4887884021619719E-3</v>
          </cell>
          <cell r="V76">
            <v>1.4484674723833819E-3</v>
          </cell>
          <cell r="W76">
            <v>1.3392127563821002E-3</v>
          </cell>
          <cell r="X76">
            <v>1.2687675439434945E-3</v>
          </cell>
          <cell r="Y76">
            <v>1.1681785607470935E-3</v>
          </cell>
          <cell r="Z76">
            <v>1.1226619130085709E-3</v>
          </cell>
          <cell r="AA76">
            <v>1.2021454291733791E-3</v>
          </cell>
          <cell r="AB76">
            <v>1.6916869060550211E-3</v>
          </cell>
          <cell r="AC76">
            <v>1</v>
          </cell>
        </row>
        <row r="77">
          <cell r="A77" t="str">
            <v>Guatemala</v>
          </cell>
          <cell r="B77">
            <v>826240</v>
          </cell>
          <cell r="C77">
            <v>835492</v>
          </cell>
          <cell r="D77">
            <v>884190</v>
          </cell>
          <cell r="E77">
            <v>880223</v>
          </cell>
          <cell r="F77">
            <v>1181526</v>
          </cell>
          <cell r="G77">
            <v>1315646</v>
          </cell>
          <cell r="H77">
            <v>1502069</v>
          </cell>
          <cell r="I77">
            <v>1627551</v>
          </cell>
          <cell r="J77">
            <v>1715426</v>
          </cell>
          <cell r="K77">
            <v>1776868</v>
          </cell>
          <cell r="L77">
            <v>1875777</v>
          </cell>
          <cell r="M77">
            <v>1822663</v>
          </cell>
          <cell r="O77" t="str">
            <v>GUATEMALA</v>
          </cell>
          <cell r="P77" t="str">
            <v>GTM</v>
          </cell>
          <cell r="Q77">
            <v>1.2167156431135166E-3</v>
          </cell>
          <cell r="R77">
            <v>1.2085609922533797E-3</v>
          </cell>
          <cell r="S77">
            <v>1.2291449061629417E-3</v>
          </cell>
          <cell r="T77">
            <v>1.2415943371642609E-3</v>
          </cell>
          <cell r="U77">
            <v>1.516571273822768E-3</v>
          </cell>
          <cell r="V77">
            <v>1.552370981585262E-3</v>
          </cell>
          <cell r="W77">
            <v>1.6601742430440076E-3</v>
          </cell>
          <cell r="X77">
            <v>1.6858470079147898E-3</v>
          </cell>
          <cell r="Y77">
            <v>1.7550890984578834E-3</v>
          </cell>
          <cell r="Z77">
            <v>1.8946499885016432E-3</v>
          </cell>
          <cell r="AA77">
            <v>1.8849504066292622E-3</v>
          </cell>
          <cell r="AB77">
            <v>2.6600265808547651E-3</v>
          </cell>
          <cell r="AC77">
            <v>1</v>
          </cell>
        </row>
        <row r="78">
          <cell r="A78" t="str">
            <v>Guinea</v>
          </cell>
          <cell r="B78">
            <v>32598</v>
          </cell>
          <cell r="C78">
            <v>37677</v>
          </cell>
          <cell r="D78">
            <v>42507</v>
          </cell>
          <cell r="E78">
            <v>43966</v>
          </cell>
          <cell r="F78">
            <v>44622</v>
          </cell>
          <cell r="G78">
            <v>45330</v>
          </cell>
          <cell r="H78">
            <v>46096</v>
          </cell>
          <cell r="I78">
            <v>30194</v>
          </cell>
          <cell r="J78">
            <v>0</v>
          </cell>
          <cell r="K78">
            <v>0</v>
          </cell>
          <cell r="L78">
            <v>0</v>
          </cell>
          <cell r="M78">
            <v>0</v>
          </cell>
          <cell r="O78" t="str">
            <v>GUINEA</v>
          </cell>
          <cell r="P78" t="str">
            <v>GIN</v>
          </cell>
          <cell r="Q78">
            <v>4.8003602505584833E-5</v>
          </cell>
          <cell r="R78">
            <v>5.4500764226504369E-5</v>
          </cell>
          <cell r="S78">
            <v>5.9090537696952194E-5</v>
          </cell>
          <cell r="T78">
            <v>6.2016030741941406E-5</v>
          </cell>
          <cell r="U78">
            <v>5.7275458500718183E-5</v>
          </cell>
          <cell r="V78">
            <v>5.3486254353572258E-5</v>
          </cell>
          <cell r="W78">
            <v>5.0947987014815282E-5</v>
          </cell>
          <cell r="X78">
            <v>3.1275495856645452E-5</v>
          </cell>
          <cell r="Y78">
            <v>0</v>
          </cell>
          <cell r="Z78">
            <v>0</v>
          </cell>
          <cell r="AA78">
            <v>0</v>
          </cell>
          <cell r="AB78">
            <v>0</v>
          </cell>
          <cell r="AC78">
            <v>1</v>
          </cell>
        </row>
        <row r="79">
          <cell r="A79" t="str">
            <v>Guinea-Bissau</v>
          </cell>
          <cell r="B79">
            <v>0</v>
          </cell>
          <cell r="C79">
            <v>7754</v>
          </cell>
          <cell r="D79">
            <v>0</v>
          </cell>
          <cell r="E79">
            <v>0</v>
          </cell>
          <cell r="F79">
            <v>0</v>
          </cell>
          <cell r="G79">
            <v>4978</v>
          </cell>
          <cell r="H79">
            <v>11617</v>
          </cell>
          <cell r="I79">
            <v>30092</v>
          </cell>
          <cell r="J79">
            <v>0</v>
          </cell>
          <cell r="K79">
            <v>0</v>
          </cell>
          <cell r="L79">
            <v>0</v>
          </cell>
          <cell r="M79">
            <v>0</v>
          </cell>
          <cell r="O79" t="str">
            <v>GUINEA-BISSAU</v>
          </cell>
          <cell r="P79" t="str">
            <v>GNB</v>
          </cell>
          <cell r="Q79">
            <v>0</v>
          </cell>
          <cell r="R79">
            <v>1.1216363452831034E-5</v>
          </cell>
          <cell r="S79">
            <v>0</v>
          </cell>
          <cell r="T79">
            <v>0</v>
          </cell>
          <cell r="U79">
            <v>0</v>
          </cell>
          <cell r="V79">
            <v>5.8736945548661527E-6</v>
          </cell>
          <cell r="W79">
            <v>1.2839785776447179E-5</v>
          </cell>
          <cell r="X79">
            <v>3.1169842396442173E-5</v>
          </cell>
          <cell r="Y79">
            <v>0</v>
          </cell>
          <cell r="Z79">
            <v>0</v>
          </cell>
          <cell r="AA79">
            <v>0</v>
          </cell>
          <cell r="AB79">
            <v>0</v>
          </cell>
          <cell r="AC79">
            <v>3</v>
          </cell>
        </row>
        <row r="80">
          <cell r="A80" t="str">
            <v>Guyana</v>
          </cell>
          <cell r="B80">
            <v>105042</v>
          </cell>
          <cell r="C80">
            <v>99317</v>
          </cell>
          <cell r="D80">
            <v>104341</v>
          </cell>
          <cell r="E80">
            <v>100911</v>
          </cell>
          <cell r="F80">
            <v>121989</v>
          </cell>
          <cell r="G80">
            <v>116596</v>
          </cell>
          <cell r="H80">
            <v>113474</v>
          </cell>
          <cell r="I80">
            <v>134057</v>
          </cell>
          <cell r="J80">
            <v>129595</v>
          </cell>
          <cell r="K80">
            <v>141281</v>
          </cell>
          <cell r="L80">
            <v>150141</v>
          </cell>
          <cell r="M80">
            <v>0</v>
          </cell>
          <cell r="O80" t="str">
            <v>GUYANA</v>
          </cell>
          <cell r="P80" t="str">
            <v>GUY</v>
          </cell>
          <cell r="Q80">
            <v>1.5468416511416779E-4</v>
          </cell>
          <cell r="R80">
            <v>1.4366463361424037E-4</v>
          </cell>
          <cell r="S80">
            <v>1.4504824602624717E-4</v>
          </cell>
          <cell r="T80">
            <v>1.4233952777600986E-4</v>
          </cell>
          <cell r="U80">
            <v>1.5658141515494846E-4</v>
          </cell>
          <cell r="V80">
            <v>1.3757518889497266E-4</v>
          </cell>
          <cell r="W80">
            <v>1.2541808136322348E-4</v>
          </cell>
          <cell r="X80">
            <v>1.3885868543599123E-4</v>
          </cell>
          <cell r="Y80">
            <v>1.3259142143971783E-4</v>
          </cell>
          <cell r="Z80">
            <v>1.506459934139737E-4</v>
          </cell>
          <cell r="AA80">
            <v>1.5087525809396536E-4</v>
          </cell>
          <cell r="AB80">
            <v>0</v>
          </cell>
          <cell r="AC80">
            <v>2</v>
          </cell>
        </row>
        <row r="81">
          <cell r="A81" t="str">
            <v>Haiti</v>
          </cell>
          <cell r="B81">
            <v>140492</v>
          </cell>
          <cell r="C81">
            <v>141632</v>
          </cell>
          <cell r="D81">
            <v>140112</v>
          </cell>
          <cell r="E81">
            <v>136031</v>
          </cell>
          <cell r="F81">
            <v>96439</v>
          </cell>
          <cell r="G81">
            <v>112267</v>
          </cell>
          <cell r="H81">
            <v>107783</v>
          </cell>
          <cell r="I81">
            <v>386060</v>
          </cell>
          <cell r="J81">
            <v>258070</v>
          </cell>
          <cell r="K81">
            <v>387218</v>
          </cell>
          <cell r="L81">
            <v>254732</v>
          </cell>
          <cell r="M81">
            <v>348755</v>
          </cell>
          <cell r="O81" t="str">
            <v>HAITI</v>
          </cell>
          <cell r="P81" t="str">
            <v>HTI</v>
          </cell>
          <cell r="Q81">
            <v>2.0688760424610787E-4</v>
          </cell>
          <cell r="R81">
            <v>2.0487438593646699E-4</v>
          </cell>
          <cell r="S81">
            <v>1.9477482338897984E-4</v>
          </cell>
          <cell r="T81">
            <v>1.9187787558242806E-4</v>
          </cell>
          <cell r="U81">
            <v>1.2378620282261577E-4</v>
          </cell>
          <cell r="V81">
            <v>1.3246726930316559E-4</v>
          </cell>
          <cell r="W81">
            <v>1.1912805632631543E-4</v>
          </cell>
          <cell r="X81">
            <v>3.9988798868704188E-4</v>
          </cell>
          <cell r="Y81">
            <v>2.6403694688026527E-4</v>
          </cell>
          <cell r="Z81">
            <v>4.1288524485084385E-4</v>
          </cell>
          <cell r="AA81">
            <v>2.5597775587475765E-4</v>
          </cell>
          <cell r="AB81">
            <v>5.0897920800828443E-4</v>
          </cell>
          <cell r="AC81">
            <v>1</v>
          </cell>
        </row>
        <row r="82">
          <cell r="A82" t="str">
            <v>Honduras</v>
          </cell>
          <cell r="B82">
            <v>470727</v>
          </cell>
          <cell r="C82">
            <v>517914</v>
          </cell>
          <cell r="D82">
            <v>549500</v>
          </cell>
          <cell r="E82">
            <v>610535</v>
          </cell>
          <cell r="F82">
            <v>640981</v>
          </cell>
          <cell r="G82">
            <v>673035</v>
          </cell>
          <cell r="H82">
            <v>738667</v>
          </cell>
          <cell r="I82">
            <v>803550</v>
          </cell>
          <cell r="J82">
            <v>868535</v>
          </cell>
          <cell r="K82">
            <v>835531</v>
          </cell>
          <cell r="L82">
            <v>862548</v>
          </cell>
          <cell r="M82">
            <v>871468</v>
          </cell>
          <cell r="O82" t="str">
            <v>HONDURAS</v>
          </cell>
          <cell r="P82" t="str">
            <v>HND</v>
          </cell>
          <cell r="Q82">
            <v>6.9318951459127647E-4</v>
          </cell>
          <cell r="R82">
            <v>7.4917612346008921E-4</v>
          </cell>
          <cell r="S82">
            <v>7.6388007773955425E-4</v>
          </cell>
          <cell r="T82">
            <v>8.61187220330055E-4</v>
          </cell>
          <cell r="U82">
            <v>8.2274395287635792E-4</v>
          </cell>
          <cell r="V82">
            <v>7.9413459516559687E-4</v>
          </cell>
          <cell r="W82">
            <v>8.1641783938460083E-4</v>
          </cell>
          <cell r="X82">
            <v>8.3233174457201609E-4</v>
          </cell>
          <cell r="Y82">
            <v>8.8861676932092538E-4</v>
          </cell>
          <cell r="Z82">
            <v>8.9091525062231201E-4</v>
          </cell>
          <cell r="AA82">
            <v>8.6676625384427735E-4</v>
          </cell>
          <cell r="AB82">
            <v>1.2718357943099414E-3</v>
          </cell>
          <cell r="AC82">
            <v>1</v>
          </cell>
        </row>
        <row r="83">
          <cell r="A83" t="str">
            <v>Hong Kong, China</v>
          </cell>
          <cell r="B83">
            <v>8813500</v>
          </cell>
          <cell r="C83">
            <v>8878200</v>
          </cell>
          <cell r="D83">
            <v>10688700</v>
          </cell>
          <cell r="E83">
            <v>9676300</v>
          </cell>
          <cell r="F83">
            <v>13655100</v>
          </cell>
          <cell r="G83">
            <v>14773200</v>
          </cell>
          <cell r="H83">
            <v>15821400</v>
          </cell>
          <cell r="I83">
            <v>17153900</v>
          </cell>
          <cell r="J83">
            <v>17319400</v>
          </cell>
          <cell r="K83">
            <v>16926100</v>
          </cell>
          <cell r="L83">
            <v>20085155</v>
          </cell>
          <cell r="M83">
            <v>22316073</v>
          </cell>
          <cell r="O83" t="str">
            <v>HONG KONG, CHINA</v>
          </cell>
          <cell r="P83" t="str">
            <v>HKG</v>
          </cell>
          <cell r="Q83">
            <v>1.2978702702097427E-2</v>
          </cell>
          <cell r="R83">
            <v>1.2842548105097303E-2</v>
          </cell>
          <cell r="S83">
            <v>1.4858753388416329E-2</v>
          </cell>
          <cell r="T83">
            <v>1.3648858624124269E-2</v>
          </cell>
          <cell r="U83">
            <v>1.7527276082944666E-2</v>
          </cell>
          <cell r="V83">
            <v>1.7431350823211861E-2</v>
          </cell>
          <cell r="W83">
            <v>1.7486733811094207E-2</v>
          </cell>
          <cell r="X83">
            <v>1.7768322460598476E-2</v>
          </cell>
          <cell r="Y83">
            <v>1.7719849257170794E-2</v>
          </cell>
          <cell r="Z83">
            <v>1.8048068382332094E-2</v>
          </cell>
          <cell r="AA83">
            <v>2.018338058546499E-2</v>
          </cell>
          <cell r="AB83">
            <v>3.256847116570389E-2</v>
          </cell>
          <cell r="AC83">
            <v>1</v>
          </cell>
        </row>
        <row r="84">
          <cell r="A84" t="str">
            <v>Hungary</v>
          </cell>
          <cell r="B84">
            <v>0</v>
          </cell>
          <cell r="C84">
            <v>0</v>
          </cell>
          <cell r="D84">
            <v>0</v>
          </cell>
          <cell r="E84">
            <v>0</v>
          </cell>
          <cell r="F84">
            <v>0</v>
          </cell>
          <cell r="G84">
            <v>0</v>
          </cell>
          <cell r="H84">
            <v>9263000</v>
          </cell>
          <cell r="I84">
            <v>8637000</v>
          </cell>
          <cell r="J84">
            <v>8813000</v>
          </cell>
          <cell r="K84">
            <v>9058000</v>
          </cell>
          <cell r="L84">
            <v>9511000</v>
          </cell>
          <cell r="M84">
            <v>10250000</v>
          </cell>
          <cell r="O84" t="str">
            <v>HUNGARY</v>
          </cell>
          <cell r="P84" t="str">
            <v>HUN</v>
          </cell>
          <cell r="Q84">
            <v>0</v>
          </cell>
          <cell r="R84">
            <v>0</v>
          </cell>
          <cell r="S84">
            <v>0</v>
          </cell>
          <cell r="T84">
            <v>0</v>
          </cell>
          <cell r="U84">
            <v>0</v>
          </cell>
          <cell r="V84">
            <v>0</v>
          </cell>
          <cell r="W84">
            <v>1.0238007716900251E-2</v>
          </cell>
          <cell r="X84">
            <v>8.9463621154483274E-3</v>
          </cell>
          <cell r="Y84">
            <v>9.0167691434718412E-3</v>
          </cell>
          <cell r="Z84">
            <v>9.6584212197236268E-3</v>
          </cell>
          <cell r="AA84">
            <v>9.557513135863652E-3</v>
          </cell>
          <cell r="AB84">
            <v>1.4959031073633109E-2</v>
          </cell>
          <cell r="AC84">
            <v>1</v>
          </cell>
        </row>
        <row r="85">
          <cell r="A85" t="str">
            <v>Iceland</v>
          </cell>
          <cell r="B85">
            <v>0</v>
          </cell>
          <cell r="C85">
            <v>0</v>
          </cell>
          <cell r="D85">
            <v>0</v>
          </cell>
          <cell r="E85">
            <v>0</v>
          </cell>
          <cell r="F85">
            <v>0</v>
          </cell>
          <cell r="G85">
            <v>0</v>
          </cell>
          <cell r="H85">
            <v>0</v>
          </cell>
          <cell r="I85">
            <v>1057601</v>
          </cell>
          <cell r="J85">
            <v>1106017</v>
          </cell>
          <cell r="K85">
            <v>1280105</v>
          </cell>
          <cell r="L85">
            <v>1223215</v>
          </cell>
          <cell r="M85">
            <v>1418343</v>
          </cell>
          <cell r="O85" t="str">
            <v>ICELAND</v>
          </cell>
          <cell r="P85" t="str">
            <v>ISL</v>
          </cell>
          <cell r="Q85">
            <v>0</v>
          </cell>
          <cell r="R85">
            <v>0</v>
          </cell>
          <cell r="S85">
            <v>0</v>
          </cell>
          <cell r="T85">
            <v>0</v>
          </cell>
          <cell r="U85">
            <v>0</v>
          </cell>
          <cell r="V85">
            <v>0</v>
          </cell>
          <cell r="W85">
            <v>0</v>
          </cell>
          <cell r="X85">
            <v>1.0954824035730307E-3</v>
          </cell>
          <cell r="Y85">
            <v>1.1315896922450125E-3</v>
          </cell>
          <cell r="Z85">
            <v>1.3649584119534461E-3</v>
          </cell>
          <cell r="AA85">
            <v>1.2291970802739414E-3</v>
          </cell>
          <cell r="AB85">
            <v>2.069954830250732E-3</v>
          </cell>
          <cell r="AC85">
            <v>3</v>
          </cell>
        </row>
        <row r="86">
          <cell r="A86" t="str">
            <v>India</v>
          </cell>
          <cell r="B86">
            <v>2649378</v>
          </cell>
          <cell r="C86">
            <v>2537282</v>
          </cell>
          <cell r="D86">
            <v>2384364</v>
          </cell>
          <cell r="E86">
            <v>2726214</v>
          </cell>
          <cell r="F86">
            <v>3457477</v>
          </cell>
          <cell r="G86">
            <v>3918610</v>
          </cell>
          <cell r="H86">
            <v>4447167</v>
          </cell>
          <cell r="I86">
            <v>5081504</v>
          </cell>
          <cell r="J86">
            <v>5282603</v>
          </cell>
          <cell r="K86">
            <v>5167699</v>
          </cell>
          <cell r="L86">
            <v>5775692</v>
          </cell>
          <cell r="M86">
            <v>0</v>
          </cell>
          <cell r="O86" t="str">
            <v>INDIA</v>
          </cell>
          <cell r="P86" t="str">
            <v>IND</v>
          </cell>
          <cell r="Q86">
            <v>3.9014567887306379E-3</v>
          </cell>
          <cell r="R86">
            <v>3.6702446600884744E-3</v>
          </cell>
          <cell r="S86">
            <v>3.3145917337204628E-3</v>
          </cell>
          <cell r="T86">
            <v>3.8454481015582735E-3</v>
          </cell>
          <cell r="U86">
            <v>4.4379135948789299E-3</v>
          </cell>
          <cell r="V86">
            <v>4.6236878705592718E-3</v>
          </cell>
          <cell r="W86">
            <v>4.9152682785646266E-3</v>
          </cell>
          <cell r="X86">
            <v>5.2635145160471386E-3</v>
          </cell>
          <cell r="Y86">
            <v>5.4047443240226685E-3</v>
          </cell>
          <cell r="Z86">
            <v>5.5102465973442894E-3</v>
          </cell>
          <cell r="AA86">
            <v>5.8039377729684162E-3</v>
          </cell>
          <cell r="AB86">
            <v>0</v>
          </cell>
          <cell r="AC86">
            <v>1</v>
          </cell>
        </row>
        <row r="87">
          <cell r="A87" t="str">
            <v>Indonesia</v>
          </cell>
          <cell r="B87">
            <v>5064217</v>
          </cell>
          <cell r="C87">
            <v>5153620</v>
          </cell>
          <cell r="D87">
            <v>5033400</v>
          </cell>
          <cell r="E87">
            <v>4467021</v>
          </cell>
          <cell r="F87">
            <v>5321165</v>
          </cell>
          <cell r="G87">
            <v>5002101</v>
          </cell>
          <cell r="H87">
            <v>4871351</v>
          </cell>
          <cell r="I87">
            <v>5505759</v>
          </cell>
          <cell r="J87">
            <v>6234497</v>
          </cell>
          <cell r="K87">
            <v>6323730</v>
          </cell>
          <cell r="L87">
            <v>7002944</v>
          </cell>
          <cell r="M87">
            <v>7649731</v>
          </cell>
          <cell r="O87" t="str">
            <v>INDONESIA</v>
          </cell>
          <cell r="P87" t="str">
            <v>IDN</v>
          </cell>
          <cell r="Q87">
            <v>7.4575329734960826E-3</v>
          </cell>
          <cell r="R87">
            <v>7.4548458882872162E-3</v>
          </cell>
          <cell r="S87">
            <v>6.9971137093617327E-3</v>
          </cell>
          <cell r="T87">
            <v>6.3009350784901481E-3</v>
          </cell>
          <cell r="U87">
            <v>6.8300875158660316E-3</v>
          </cell>
          <cell r="V87">
            <v>5.9021320623926345E-3</v>
          </cell>
          <cell r="W87">
            <v>5.3841011691384815E-3</v>
          </cell>
          <cell r="X87">
            <v>5.7029655823073594E-3</v>
          </cell>
          <cell r="Y87">
            <v>6.378647472446132E-3</v>
          </cell>
          <cell r="Z87">
            <v>6.7429066040851065E-3</v>
          </cell>
          <cell r="AA87">
            <v>7.0371915960169848E-3</v>
          </cell>
          <cell r="AB87">
            <v>1.1164152559408242E-2</v>
          </cell>
          <cell r="AC87">
            <v>1</v>
          </cell>
        </row>
        <row r="88">
          <cell r="A88" t="str">
            <v>Iran, Islamic Republic of</v>
          </cell>
          <cell r="B88">
            <v>0</v>
          </cell>
          <cell r="C88">
            <v>0</v>
          </cell>
          <cell r="D88">
            <v>0</v>
          </cell>
          <cell r="E88">
            <v>0</v>
          </cell>
          <cell r="F88">
            <v>0</v>
          </cell>
          <cell r="G88">
            <v>0</v>
          </cell>
          <cell r="H88">
            <v>0</v>
          </cell>
          <cell r="I88">
            <v>0</v>
          </cell>
          <cell r="J88">
            <v>0</v>
          </cell>
          <cell r="K88">
            <v>0</v>
          </cell>
          <cell r="L88">
            <v>0</v>
          </cell>
          <cell r="M88">
            <v>3353713</v>
          </cell>
          <cell r="O88" t="str">
            <v>IRAN, ISLAMIC REPUBLIC OF</v>
          </cell>
          <cell r="P88" t="str">
            <v>IRN</v>
          </cell>
          <cell r="Q88">
            <v>0</v>
          </cell>
          <cell r="R88">
            <v>0</v>
          </cell>
          <cell r="S88">
            <v>0</v>
          </cell>
          <cell r="T88">
            <v>0</v>
          </cell>
          <cell r="U88">
            <v>0</v>
          </cell>
          <cell r="V88">
            <v>0</v>
          </cell>
          <cell r="W88">
            <v>0</v>
          </cell>
          <cell r="X88">
            <v>0</v>
          </cell>
          <cell r="Y88">
            <v>0</v>
          </cell>
          <cell r="Z88">
            <v>0</v>
          </cell>
          <cell r="AA88">
            <v>0</v>
          </cell>
          <cell r="AB88">
            <v>4.8944679979558356E-3</v>
          </cell>
          <cell r="AC88">
            <v>1</v>
          </cell>
        </row>
        <row r="89">
          <cell r="A89" t="str">
            <v>Iraq</v>
          </cell>
          <cell r="B89">
            <v>78457</v>
          </cell>
          <cell r="C89">
            <v>126654</v>
          </cell>
          <cell r="D89">
            <v>0</v>
          </cell>
          <cell r="E89">
            <v>0</v>
          </cell>
          <cell r="F89">
            <v>0</v>
          </cell>
          <cell r="G89">
            <v>0</v>
          </cell>
          <cell r="H89">
            <v>0</v>
          </cell>
          <cell r="I89">
            <v>0</v>
          </cell>
          <cell r="J89">
            <v>863657</v>
          </cell>
          <cell r="K89">
            <v>1261921</v>
          </cell>
          <cell r="L89">
            <v>1517766</v>
          </cell>
          <cell r="M89">
            <v>0</v>
          </cell>
          <cell r="O89" t="str">
            <v>IRAQ</v>
          </cell>
          <cell r="P89" t="str">
            <v>IRQ</v>
          </cell>
          <cell r="Q89">
            <v>1.1553526724893151E-4</v>
          </cell>
          <cell r="R89">
            <v>1.8320831786882406E-4</v>
          </cell>
          <cell r="S89">
            <v>0</v>
          </cell>
          <cell r="T89">
            <v>0</v>
          </cell>
          <cell r="U89">
            <v>0</v>
          </cell>
          <cell r="V89">
            <v>0</v>
          </cell>
          <cell r="W89">
            <v>0</v>
          </cell>
          <cell r="X89">
            <v>0</v>
          </cell>
          <cell r="Y89">
            <v>8.8362598299596726E-4</v>
          </cell>
          <cell r="Z89">
            <v>1.3455690620462421E-3</v>
          </cell>
          <cell r="AA89">
            <v>1.5251885692532049E-3</v>
          </cell>
          <cell r="AB89">
            <v>0</v>
          </cell>
          <cell r="AC89">
            <v>1</v>
          </cell>
        </row>
        <row r="90">
          <cell r="A90" t="str">
            <v>Ireland</v>
          </cell>
          <cell r="B90">
            <v>6646000</v>
          </cell>
          <cell r="C90">
            <v>6353000</v>
          </cell>
          <cell r="D90">
            <v>6477000</v>
          </cell>
          <cell r="E90">
            <v>6764000</v>
          </cell>
          <cell r="F90">
            <v>6953000</v>
          </cell>
          <cell r="G90">
            <v>7334000</v>
          </cell>
          <cell r="H90">
            <v>8001000</v>
          </cell>
          <cell r="I90">
            <v>8333000</v>
          </cell>
          <cell r="J90">
            <v>8026000</v>
          </cell>
          <cell r="K90">
            <v>7189000</v>
          </cell>
          <cell r="L90">
            <v>6515000</v>
          </cell>
          <cell r="M90">
            <v>0</v>
          </cell>
          <cell r="O90" t="str">
            <v>IRELAND</v>
          </cell>
          <cell r="P90" t="str">
            <v>IRL</v>
          </cell>
          <cell r="Q90">
            <v>9.7868563179371992E-3</v>
          </cell>
          <cell r="R90">
            <v>9.1897803734634458E-3</v>
          </cell>
          <cell r="S90">
            <v>9.0039149472594948E-3</v>
          </cell>
          <cell r="T90">
            <v>9.5409278064525239E-3</v>
          </cell>
          <cell r="U90">
            <v>8.9246618922391094E-3</v>
          </cell>
          <cell r="V90">
            <v>8.6536110617493698E-3</v>
          </cell>
          <cell r="W90">
            <v>8.8431717308559768E-3</v>
          </cell>
          <cell r="X90">
            <v>8.6314733713130608E-3</v>
          </cell>
          <cell r="Y90">
            <v>8.2115725797690907E-3</v>
          </cell>
          <cell r="Z90">
            <v>7.6655321427018279E-3</v>
          </cell>
          <cell r="AA90">
            <v>6.5468613269006092E-3</v>
          </cell>
          <cell r="AB90">
            <v>0</v>
          </cell>
          <cell r="AC90">
            <v>1</v>
          </cell>
        </row>
        <row r="91">
          <cell r="A91" t="str">
            <v>Israel</v>
          </cell>
          <cell r="B91">
            <v>2416756</v>
          </cell>
          <cell r="C91">
            <v>1195689</v>
          </cell>
          <cell r="D91">
            <v>861859</v>
          </cell>
          <cell r="E91">
            <v>1063381</v>
          </cell>
          <cell r="F91">
            <v>1505606</v>
          </cell>
          <cell r="G91">
            <v>1902787</v>
          </cell>
          <cell r="H91">
            <v>1825207</v>
          </cell>
          <cell r="I91">
            <v>2066852</v>
          </cell>
          <cell r="J91">
            <v>2572317</v>
          </cell>
          <cell r="K91">
            <v>2321267</v>
          </cell>
          <cell r="L91">
            <v>2803125</v>
          </cell>
          <cell r="M91">
            <v>2820218</v>
          </cell>
          <cell r="O91" t="str">
            <v>ISRAEL</v>
          </cell>
          <cell r="P91" t="str">
            <v>ISR</v>
          </cell>
          <cell r="Q91">
            <v>3.5588991464809861E-3</v>
          </cell>
          <cell r="R91">
            <v>1.7295953573061755E-3</v>
          </cell>
          <cell r="S91">
            <v>1.1981017650965139E-3</v>
          </cell>
          <cell r="T91">
            <v>1.49994697690025E-3</v>
          </cell>
          <cell r="U91">
            <v>1.9325506246119022E-3</v>
          </cell>
          <cell r="V91">
            <v>2.2451566173101851E-3</v>
          </cell>
          <cell r="W91">
            <v>2.0173252025197405E-3</v>
          </cell>
          <cell r="X91">
            <v>2.140882995373232E-3</v>
          </cell>
          <cell r="Y91">
            <v>2.6317926418731479E-3</v>
          </cell>
          <cell r="Z91">
            <v>2.4751351787860683E-3</v>
          </cell>
          <cell r="AA91">
            <v>2.81683356208262E-3</v>
          </cell>
          <cell r="AB91">
            <v>4.1158759703823827E-3</v>
          </cell>
          <cell r="AC91">
            <v>1</v>
          </cell>
        </row>
        <row r="92">
          <cell r="A92" t="str">
            <v>Italy</v>
          </cell>
          <cell r="B92">
            <v>41180720</v>
          </cell>
          <cell r="C92">
            <v>39562698</v>
          </cell>
          <cell r="D92">
            <v>39798971</v>
          </cell>
          <cell r="E92">
            <v>39604116</v>
          </cell>
          <cell r="F92">
            <v>37070774</v>
          </cell>
          <cell r="G92">
            <v>36512500</v>
          </cell>
          <cell r="H92">
            <v>41057835</v>
          </cell>
          <cell r="I92">
            <v>43654122</v>
          </cell>
          <cell r="J92">
            <v>42733683</v>
          </cell>
          <cell r="K92">
            <v>43238919</v>
          </cell>
          <cell r="L92">
            <v>43626118</v>
          </cell>
          <cell r="M92">
            <v>46118848</v>
          </cell>
          <cell r="O92" t="str">
            <v>ITALY</v>
          </cell>
          <cell r="P92" t="str">
            <v>ITA</v>
          </cell>
          <cell r="Q92">
            <v>6.0642460082636587E-2</v>
          </cell>
          <cell r="R92">
            <v>5.7228475618079887E-2</v>
          </cell>
          <cell r="S92">
            <v>5.5326007391145154E-2</v>
          </cell>
          <cell r="T92">
            <v>5.5863396155288486E-2</v>
          </cell>
          <cell r="U92">
            <v>4.7582931688998756E-2</v>
          </cell>
          <cell r="V92">
            <v>4.308221623835886E-2</v>
          </cell>
          <cell r="W92">
            <v>4.537951328610787E-2</v>
          </cell>
          <cell r="X92">
            <v>4.5217735700354214E-2</v>
          </cell>
          <cell r="Y92">
            <v>4.3721746767423936E-2</v>
          </cell>
          <cell r="Z92">
            <v>4.610506654752828E-2</v>
          </cell>
          <cell r="AA92">
            <v>4.3839469651113204E-2</v>
          </cell>
          <cell r="AB92">
            <v>6.7306661493869477E-2</v>
          </cell>
          <cell r="AC92">
            <v>1</v>
          </cell>
        </row>
        <row r="93">
          <cell r="A93" t="str">
            <v>Jamaica</v>
          </cell>
          <cell r="B93">
            <v>1322690</v>
          </cell>
          <cell r="C93">
            <v>1276516</v>
          </cell>
          <cell r="D93">
            <v>1266366</v>
          </cell>
          <cell r="E93">
            <v>1350285</v>
          </cell>
          <cell r="F93">
            <v>1414786</v>
          </cell>
          <cell r="G93">
            <v>1478663</v>
          </cell>
          <cell r="H93">
            <v>1678905</v>
          </cell>
          <cell r="I93">
            <v>1700785</v>
          </cell>
          <cell r="J93">
            <v>1767271</v>
          </cell>
          <cell r="K93">
            <v>1831097</v>
          </cell>
          <cell r="L93">
            <v>1921678</v>
          </cell>
          <cell r="M93">
            <v>1951752</v>
          </cell>
          <cell r="O93" t="str">
            <v>JAMAICA</v>
          </cell>
          <cell r="P93" t="str">
            <v>JAM</v>
          </cell>
          <cell r="Q93">
            <v>1.9477846799838027E-3</v>
          </cell>
          <cell r="R93">
            <v>1.8465137231563141E-3</v>
          </cell>
          <cell r="S93">
            <v>1.7604217625600152E-3</v>
          </cell>
          <cell r="T93">
            <v>1.9046380400851192E-3</v>
          </cell>
          <cell r="U93">
            <v>1.8159768013624911E-3</v>
          </cell>
          <cell r="V93">
            <v>1.7447197291245581E-3</v>
          </cell>
          <cell r="W93">
            <v>1.8556237013864208E-3</v>
          </cell>
          <cell r="X93">
            <v>1.7617041207042702E-3</v>
          </cell>
          <cell r="Y93">
            <v>1.8081328288837653E-3</v>
          </cell>
          <cell r="Z93">
            <v>1.9524736277514105E-3</v>
          </cell>
          <cell r="AA93">
            <v>1.9310758834928179E-3</v>
          </cell>
          <cell r="AB93">
            <v>2.8484213479049334E-3</v>
          </cell>
          <cell r="AC93">
            <v>2</v>
          </cell>
        </row>
        <row r="94">
          <cell r="A94" t="str">
            <v>Japan</v>
          </cell>
          <cell r="B94">
            <v>4757146</v>
          </cell>
          <cell r="C94">
            <v>4771555</v>
          </cell>
          <cell r="D94">
            <v>5238963</v>
          </cell>
          <cell r="E94">
            <v>5211725</v>
          </cell>
          <cell r="F94">
            <v>6137905</v>
          </cell>
          <cell r="G94">
            <v>6727926</v>
          </cell>
          <cell r="H94">
            <v>7334077</v>
          </cell>
          <cell r="I94">
            <v>8346969</v>
          </cell>
          <cell r="J94">
            <v>8350835</v>
          </cell>
          <cell r="K94">
            <v>6789658</v>
          </cell>
          <cell r="L94">
            <v>8611175</v>
          </cell>
          <cell r="M94">
            <v>6218752</v>
          </cell>
          <cell r="O94" t="str">
            <v>JAPAN</v>
          </cell>
          <cell r="P94" t="str">
            <v>JPN</v>
          </cell>
          <cell r="Q94">
            <v>7.0053422186954067E-3</v>
          </cell>
          <cell r="R94">
            <v>6.9021788902725277E-3</v>
          </cell>
          <cell r="S94">
            <v>7.2828743652677856E-3</v>
          </cell>
          <cell r="T94">
            <v>7.3513737392199557E-3</v>
          </cell>
          <cell r="U94">
            <v>7.8784304403399803E-3</v>
          </cell>
          <cell r="V94">
            <v>7.9384857998679014E-3</v>
          </cell>
          <cell r="W94">
            <v>8.1060495435971765E-3</v>
          </cell>
          <cell r="X94">
            <v>8.6459427162697243E-3</v>
          </cell>
          <cell r="Y94">
            <v>8.5439182287784712E-3</v>
          </cell>
          <cell r="Z94">
            <v>7.2397192428644607E-3</v>
          </cell>
          <cell r="AA94">
            <v>8.6532875804563852E-3</v>
          </cell>
          <cell r="AB94">
            <v>9.0757565275334674E-3</v>
          </cell>
          <cell r="AC94">
            <v>1</v>
          </cell>
        </row>
        <row r="95">
          <cell r="A95" t="str">
            <v>Jordan</v>
          </cell>
          <cell r="B95">
            <v>2700166</v>
          </cell>
          <cell r="C95">
            <v>3034071</v>
          </cell>
          <cell r="D95">
            <v>4677017</v>
          </cell>
          <cell r="E95">
            <v>4599706</v>
          </cell>
          <cell r="F95">
            <v>5586657</v>
          </cell>
          <cell r="G95">
            <v>5817370</v>
          </cell>
          <cell r="H95">
            <v>6573357</v>
          </cell>
          <cell r="I95">
            <v>6528555</v>
          </cell>
          <cell r="J95">
            <v>7100478</v>
          </cell>
          <cell r="K95">
            <v>7084552</v>
          </cell>
          <cell r="L95">
            <v>8078380</v>
          </cell>
          <cell r="M95">
            <v>6812470</v>
          </cell>
          <cell r="O95" t="str">
            <v>JORDAN</v>
          </cell>
          <cell r="P95" t="str">
            <v>JOR</v>
          </cell>
          <cell r="Q95">
            <v>3.9762468667738811E-3</v>
          </cell>
          <cell r="R95">
            <v>4.3888629194860085E-3</v>
          </cell>
          <cell r="S95">
            <v>6.5016926470413405E-3</v>
          </cell>
          <cell r="T95">
            <v>6.4880932697969421E-3</v>
          </cell>
          <cell r="U95">
            <v>7.1708650701727116E-3</v>
          </cell>
          <cell r="V95">
            <v>6.8640929073205525E-3</v>
          </cell>
          <cell r="W95">
            <v>7.2652574427226908E-3</v>
          </cell>
          <cell r="X95">
            <v>6.7623963321316143E-3</v>
          </cell>
          <cell r="Y95">
            <v>7.2646511896403776E-3</v>
          </cell>
          <cell r="Z95">
            <v>7.5541606722273639E-3</v>
          </cell>
          <cell r="AA95">
            <v>8.1178869694562301E-3</v>
          </cell>
          <cell r="AB95">
            <v>9.9422390651895953E-3</v>
          </cell>
          <cell r="AC95">
            <v>1</v>
          </cell>
        </row>
        <row r="96">
          <cell r="A96" t="str">
            <v>Kazakhstan</v>
          </cell>
          <cell r="B96">
            <v>1682604</v>
          </cell>
          <cell r="C96">
            <v>2692590</v>
          </cell>
          <cell r="D96">
            <v>3677921</v>
          </cell>
          <cell r="E96">
            <v>3236788</v>
          </cell>
          <cell r="F96">
            <v>4291040</v>
          </cell>
          <cell r="G96">
            <v>4364949</v>
          </cell>
          <cell r="H96">
            <v>4706742</v>
          </cell>
          <cell r="I96">
            <v>5310582</v>
          </cell>
          <cell r="J96">
            <v>4721456</v>
          </cell>
          <cell r="K96">
            <v>4329848</v>
          </cell>
          <cell r="L96">
            <v>4712657</v>
          </cell>
          <cell r="M96">
            <v>0</v>
          </cell>
          <cell r="O96" t="str">
            <v>KAZAKHSTAN</v>
          </cell>
          <cell r="P96" t="str">
            <v>KAZ</v>
          </cell>
          <cell r="Q96">
            <v>2.4777916924445384E-3</v>
          </cell>
          <cell r="R96">
            <v>3.8949017370980541E-3</v>
          </cell>
          <cell r="S96">
            <v>5.1128127013647662E-3</v>
          </cell>
          <cell r="T96">
            <v>4.565635812062663E-3</v>
          </cell>
          <cell r="U96">
            <v>5.5078500166940462E-3</v>
          </cell>
          <cell r="V96">
            <v>5.1503369171491476E-3</v>
          </cell>
          <cell r="W96">
            <v>5.2021657041410475E-3</v>
          </cell>
          <cell r="X96">
            <v>5.5007976862083835E-3</v>
          </cell>
          <cell r="Y96">
            <v>4.8306228041597619E-3</v>
          </cell>
          <cell r="Z96">
            <v>4.6168575625279212E-3</v>
          </cell>
          <cell r="AA96">
            <v>4.7357040460855628E-3</v>
          </cell>
          <cell r="AB96">
            <v>0</v>
          </cell>
          <cell r="AC96">
            <v>1</v>
          </cell>
        </row>
        <row r="97">
          <cell r="A97" t="str">
            <v>Kenya</v>
          </cell>
          <cell r="B97">
            <v>1036628</v>
          </cell>
          <cell r="C97">
            <v>995066</v>
          </cell>
          <cell r="D97">
            <v>1001297</v>
          </cell>
          <cell r="E97">
            <v>1146099</v>
          </cell>
          <cell r="F97">
            <v>1361000</v>
          </cell>
          <cell r="G97">
            <v>1479000</v>
          </cell>
          <cell r="H97">
            <v>1601000</v>
          </cell>
          <cell r="I97">
            <v>1817000</v>
          </cell>
          <cell r="J97">
            <v>1203000</v>
          </cell>
          <cell r="K97">
            <v>1490000</v>
          </cell>
          <cell r="L97">
            <v>1609000</v>
          </cell>
          <cell r="M97">
            <v>0</v>
          </cell>
          <cell r="O97" t="str">
            <v>KENYA</v>
          </cell>
          <cell r="P97" t="str">
            <v>KEN</v>
          </cell>
          <cell r="Q97">
            <v>1.5265316417620528E-3</v>
          </cell>
          <cell r="R97">
            <v>1.4393889496459589E-3</v>
          </cell>
          <cell r="S97">
            <v>1.3919396363974202E-3</v>
          </cell>
          <cell r="T97">
            <v>1.6166244556545582E-3</v>
          </cell>
          <cell r="U97">
            <v>1.7469387078005792E-3</v>
          </cell>
          <cell r="V97">
            <v>1.7451173657386579E-3</v>
          </cell>
          <cell r="W97">
            <v>1.76951855281845E-3</v>
          </cell>
          <cell r="X97">
            <v>1.8820817371505859E-3</v>
          </cell>
          <cell r="Y97">
            <v>1.2308150776803159E-3</v>
          </cell>
          <cell r="Z97">
            <v>1.5887665729066246E-3</v>
          </cell>
          <cell r="AA97">
            <v>1.6168687452007798E-3</v>
          </cell>
          <cell r="AB97">
            <v>0</v>
          </cell>
          <cell r="AC97">
            <v>1</v>
          </cell>
        </row>
        <row r="98">
          <cell r="A98" t="str">
            <v>Kiribati</v>
          </cell>
          <cell r="B98">
            <v>4829</v>
          </cell>
          <cell r="C98">
            <v>4581</v>
          </cell>
          <cell r="D98">
            <v>4935</v>
          </cell>
          <cell r="E98">
            <v>4905</v>
          </cell>
          <cell r="F98">
            <v>3404</v>
          </cell>
          <cell r="G98">
            <v>4137</v>
          </cell>
          <cell r="H98">
            <v>4406</v>
          </cell>
          <cell r="I98">
            <v>4709</v>
          </cell>
          <cell r="J98">
            <v>3871</v>
          </cell>
          <cell r="K98">
            <v>3944</v>
          </cell>
          <cell r="L98">
            <v>4701</v>
          </cell>
          <cell r="M98">
            <v>0</v>
          </cell>
          <cell r="O98" t="str">
            <v>KIRIBATI</v>
          </cell>
          <cell r="P98" t="str">
            <v>KIR</v>
          </cell>
          <cell r="Q98">
            <v>7.1111539511463632E-6</v>
          </cell>
          <cell r="R98">
            <v>6.6265361074824562E-6</v>
          </cell>
          <cell r="S98">
            <v>6.8603242650494994E-6</v>
          </cell>
          <cell r="T98">
            <v>6.9187242594100575E-6</v>
          </cell>
          <cell r="U98">
            <v>4.3692721244328964E-6</v>
          </cell>
          <cell r="V98">
            <v>4.8813729155245629E-6</v>
          </cell>
          <cell r="W98">
            <v>4.8697681097552093E-6</v>
          </cell>
          <cell r="X98">
            <v>4.8776680793847595E-6</v>
          </cell>
          <cell r="Y98">
            <v>3.9605030471325879E-6</v>
          </cell>
          <cell r="Z98">
            <v>4.2054331298951188E-6</v>
          </cell>
          <cell r="AA98">
            <v>4.7239900380291274E-6</v>
          </cell>
          <cell r="AB98">
            <v>0</v>
          </cell>
          <cell r="AC98">
            <v>3</v>
          </cell>
        </row>
        <row r="99">
          <cell r="A99" t="str">
            <v>Korea, Republic of</v>
          </cell>
          <cell r="B99">
            <v>5321792</v>
          </cell>
          <cell r="C99">
            <v>5147204</v>
          </cell>
          <cell r="D99">
            <v>5347468</v>
          </cell>
          <cell r="E99">
            <v>4753604</v>
          </cell>
          <cell r="F99">
            <v>5818138</v>
          </cell>
          <cell r="G99">
            <v>6022752</v>
          </cell>
          <cell r="H99">
            <v>6155046</v>
          </cell>
          <cell r="I99">
            <v>6448240</v>
          </cell>
          <cell r="J99">
            <v>6890841</v>
          </cell>
          <cell r="K99">
            <v>7817533</v>
          </cell>
          <cell r="L99">
            <v>8797658</v>
          </cell>
          <cell r="M99">
            <v>0</v>
          </cell>
          <cell r="O99" t="str">
            <v>KOREA, REPUBLIC OF</v>
          </cell>
          <cell r="P99" t="str">
            <v>KOR</v>
          </cell>
          <cell r="Q99">
            <v>7.8368362410393688E-3</v>
          </cell>
          <cell r="R99">
            <v>7.4455649767688559E-3</v>
          </cell>
          <cell r="S99">
            <v>7.433711140217977E-3</v>
          </cell>
          <cell r="T99">
            <v>6.7051733566623221E-3</v>
          </cell>
          <cell r="U99">
            <v>7.4679871267637372E-3</v>
          </cell>
          <cell r="V99">
            <v>7.1064294149677035E-3</v>
          </cell>
          <cell r="W99">
            <v>6.8029157341979946E-3</v>
          </cell>
          <cell r="X99">
            <v>6.6792045904039039E-3</v>
          </cell>
          <cell r="Y99">
            <v>7.0501670828742357E-3</v>
          </cell>
          <cell r="Z99">
            <v>8.3357282637546593E-3</v>
          </cell>
          <cell r="AA99">
            <v>8.8406825675361109E-3</v>
          </cell>
          <cell r="AB99">
            <v>0</v>
          </cell>
          <cell r="AC99">
            <v>1</v>
          </cell>
        </row>
        <row r="100">
          <cell r="A100" t="str">
            <v>Kuwait</v>
          </cell>
          <cell r="B100">
            <v>1944233</v>
          </cell>
          <cell r="C100">
            <v>2071616</v>
          </cell>
          <cell r="D100">
            <v>2315568</v>
          </cell>
          <cell r="E100">
            <v>2602302</v>
          </cell>
          <cell r="F100">
            <v>3056093</v>
          </cell>
          <cell r="G100">
            <v>3474267</v>
          </cell>
          <cell r="H100">
            <v>3899105</v>
          </cell>
          <cell r="I100">
            <v>4481616</v>
          </cell>
          <cell r="J100">
            <v>4735910</v>
          </cell>
          <cell r="K100">
            <v>5087781</v>
          </cell>
          <cell r="L100">
            <v>5207785</v>
          </cell>
          <cell r="M100">
            <v>0</v>
          </cell>
          <cell r="O100" t="str">
            <v>KUWAIT</v>
          </cell>
          <cell r="P100" t="str">
            <v>KWT</v>
          </cell>
          <cell r="Q100">
            <v>2.8630648539861559E-3</v>
          </cell>
          <cell r="R100">
            <v>2.9966466327959783E-3</v>
          </cell>
          <cell r="S100">
            <v>3.2189558941787518E-3</v>
          </cell>
          <cell r="T100">
            <v>3.6706646233866081E-3</v>
          </cell>
          <cell r="U100">
            <v>3.9227091523426861E-3</v>
          </cell>
          <cell r="V100">
            <v>4.0993939654582487E-3</v>
          </cell>
          <cell r="W100">
            <v>4.3095181991800015E-3</v>
          </cell>
          <cell r="X100">
            <v>4.6421395853174794E-3</v>
          </cell>
          <cell r="Y100">
            <v>4.8454110012776264E-3</v>
          </cell>
          <cell r="Z100">
            <v>5.4250311295768044E-3</v>
          </cell>
          <cell r="AA100">
            <v>5.2332534482445259E-3</v>
          </cell>
          <cell r="AB100">
            <v>0</v>
          </cell>
          <cell r="AC100">
            <v>1</v>
          </cell>
        </row>
        <row r="101">
          <cell r="A101" t="str">
            <v>Kyrgyzstan</v>
          </cell>
          <cell r="B101">
            <v>58756</v>
          </cell>
          <cell r="C101">
            <v>98558</v>
          </cell>
          <cell r="D101">
            <v>139589</v>
          </cell>
          <cell r="E101">
            <v>341990</v>
          </cell>
          <cell r="F101">
            <v>398078</v>
          </cell>
          <cell r="G101">
            <v>319303</v>
          </cell>
          <cell r="H101">
            <v>765850</v>
          </cell>
          <cell r="I101">
            <v>1655833</v>
          </cell>
          <cell r="J101">
            <v>2435386</v>
          </cell>
          <cell r="K101">
            <v>2146740</v>
          </cell>
          <cell r="L101">
            <v>1316207</v>
          </cell>
          <cell r="M101">
            <v>3114372</v>
          </cell>
          <cell r="O101" t="str">
            <v>KYRGYZSTAN</v>
          </cell>
          <cell r="P101" t="str">
            <v>KGZ</v>
          </cell>
          <cell r="Q101">
            <v>8.6523702951657845E-5</v>
          </cell>
          <cell r="R101">
            <v>1.4256672029715257E-4</v>
          </cell>
          <cell r="S101">
            <v>1.9404778193191381E-4</v>
          </cell>
          <cell r="T101">
            <v>4.8239235667189514E-4</v>
          </cell>
          <cell r="U101">
            <v>5.109609602673321E-4</v>
          </cell>
          <cell r="V101">
            <v>3.7675538217204243E-4</v>
          </cell>
          <cell r="W101">
            <v>8.4646207600000618E-4</v>
          </cell>
          <cell r="X101">
            <v>1.7151420193017423E-3</v>
          </cell>
          <cell r="Y101">
            <v>2.4916956016388645E-3</v>
          </cell>
          <cell r="Z101">
            <v>2.2890394313567564E-3</v>
          </cell>
          <cell r="AA101">
            <v>1.3226438536447997E-3</v>
          </cell>
          <cell r="AB101">
            <v>4.5451695144246729E-3</v>
          </cell>
          <cell r="AC101">
            <v>1</v>
          </cell>
        </row>
        <row r="102">
          <cell r="A102" t="str">
            <v>Lao People's Democratic Republic</v>
          </cell>
          <cell r="B102">
            <v>737208</v>
          </cell>
          <cell r="C102">
            <v>673823</v>
          </cell>
          <cell r="D102">
            <v>735662</v>
          </cell>
          <cell r="E102">
            <v>636361</v>
          </cell>
          <cell r="F102">
            <v>894806</v>
          </cell>
          <cell r="G102">
            <v>1095315</v>
          </cell>
          <cell r="H102">
            <v>1215107</v>
          </cell>
          <cell r="I102">
            <v>1623943</v>
          </cell>
          <cell r="J102">
            <v>1736787</v>
          </cell>
          <cell r="K102">
            <v>2008363</v>
          </cell>
          <cell r="L102">
            <v>2513028</v>
          </cell>
          <cell r="M102">
            <v>2723564</v>
          </cell>
          <cell r="O102" t="str">
            <v>LAO PEOPLE'S DEMOCRATIC REPUBLIC</v>
          </cell>
          <cell r="P102" t="str">
            <v>LAO</v>
          </cell>
          <cell r="Q102">
            <v>1.0856076997342531E-3</v>
          </cell>
          <cell r="R102">
            <v>9.7470256266146064E-4</v>
          </cell>
          <cell r="S102">
            <v>1.0226706929027042E-3</v>
          </cell>
          <cell r="T102">
            <v>8.9761596094647175E-4</v>
          </cell>
          <cell r="U102">
            <v>1.1485460965262346E-3</v>
          </cell>
          <cell r="V102">
            <v>1.2923956913144274E-3</v>
          </cell>
          <cell r="W102">
            <v>1.3430071081571319E-3</v>
          </cell>
          <cell r="X102">
            <v>1.6821097757146581E-3</v>
          </cell>
          <cell r="Y102">
            <v>1.7769439952777747E-3</v>
          </cell>
          <cell r="Z102">
            <v>2.1414899333305148E-3</v>
          </cell>
          <cell r="AA102">
            <v>2.525317855198524E-3</v>
          </cell>
          <cell r="AB102">
            <v>3.9748174153198526E-3</v>
          </cell>
          <cell r="AC102">
            <v>1</v>
          </cell>
        </row>
        <row r="103">
          <cell r="A103" t="str">
            <v>Latvia</v>
          </cell>
          <cell r="B103">
            <v>1914088</v>
          </cell>
          <cell r="C103">
            <v>2039333</v>
          </cell>
          <cell r="D103">
            <v>2273539</v>
          </cell>
          <cell r="E103">
            <v>2469888</v>
          </cell>
          <cell r="F103">
            <v>3033405</v>
          </cell>
          <cell r="G103">
            <v>3774422</v>
          </cell>
          <cell r="H103">
            <v>4644636</v>
          </cell>
          <cell r="I103">
            <v>5209622</v>
          </cell>
          <cell r="J103">
            <v>5496205</v>
          </cell>
          <cell r="K103">
            <v>4726585</v>
          </cell>
          <cell r="L103">
            <v>5042260</v>
          </cell>
          <cell r="M103">
            <v>5538393</v>
          </cell>
          <cell r="O103" t="str">
            <v>LATVIA</v>
          </cell>
          <cell r="P103" t="str">
            <v>LVA</v>
          </cell>
          <cell r="Q103">
            <v>2.8186735233054132E-3</v>
          </cell>
          <cell r="R103">
            <v>2.9499484304039555E-3</v>
          </cell>
          <cell r="S103">
            <v>3.1605298417905522E-3</v>
          </cell>
          <cell r="T103">
            <v>3.4838886898319651E-3</v>
          </cell>
          <cell r="U103">
            <v>3.8935875172195562E-3</v>
          </cell>
          <cell r="V103">
            <v>4.453556036393534E-3</v>
          </cell>
          <cell r="W103">
            <v>5.1335225315980474E-3</v>
          </cell>
          <cell r="X103">
            <v>5.3962214769718818E-3</v>
          </cell>
          <cell r="Y103">
            <v>5.6232851072501588E-3</v>
          </cell>
          <cell r="Z103">
            <v>5.0398927865784281E-3</v>
          </cell>
          <cell r="AA103">
            <v>5.0669189553611462E-3</v>
          </cell>
          <cell r="AB103">
            <v>8.0828285839016686E-3</v>
          </cell>
          <cell r="AC103">
            <v>3</v>
          </cell>
        </row>
        <row r="104">
          <cell r="A104" t="str">
            <v>Lebanon</v>
          </cell>
          <cell r="B104">
            <v>741648</v>
          </cell>
          <cell r="C104">
            <v>837072</v>
          </cell>
          <cell r="D104">
            <v>956464</v>
          </cell>
          <cell r="E104">
            <v>1015793</v>
          </cell>
          <cell r="F104">
            <v>1278469</v>
          </cell>
          <cell r="G104">
            <v>1139524</v>
          </cell>
          <cell r="H104">
            <v>1062625</v>
          </cell>
          <cell r="I104">
            <v>1017072</v>
          </cell>
          <cell r="J104">
            <v>1332533</v>
          </cell>
          <cell r="K104">
            <v>1844106</v>
          </cell>
          <cell r="L104">
            <v>2167989</v>
          </cell>
          <cell r="M104">
            <v>1655051</v>
          </cell>
          <cell r="O104" t="str">
            <v>LEBANON</v>
          </cell>
          <cell r="P104" t="str">
            <v>LBN</v>
          </cell>
          <cell r="Q104">
            <v>1.0921460148187612E-3</v>
          </cell>
          <cell r="R104">
            <v>1.2108465035063423E-3</v>
          </cell>
          <cell r="S104">
            <v>1.3296156409009735E-3</v>
          </cell>
          <cell r="T104">
            <v>1.432821951404469E-3</v>
          </cell>
          <cell r="U104">
            <v>1.6410043959023503E-3</v>
          </cell>
          <cell r="V104">
            <v>1.3445592434590794E-3</v>
          </cell>
          <cell r="W104">
            <v>1.1744751106737698E-3</v>
          </cell>
          <cell r="X104">
            <v>1.0535017262340235E-3</v>
          </cell>
          <cell r="Y104">
            <v>1.3633430655915083E-3</v>
          </cell>
          <cell r="Z104">
            <v>1.9663449461050629E-3</v>
          </cell>
          <cell r="AA104">
            <v>2.178591456829766E-3</v>
          </cell>
          <cell r="AB104">
            <v>2.4154106670680538E-3</v>
          </cell>
          <cell r="AC104">
            <v>1</v>
          </cell>
        </row>
        <row r="105">
          <cell r="A105" t="str">
            <v>Lesotho</v>
          </cell>
          <cell r="B105">
            <v>301759</v>
          </cell>
          <cell r="C105">
            <v>294644</v>
          </cell>
          <cell r="D105">
            <v>287280</v>
          </cell>
          <cell r="E105">
            <v>329301</v>
          </cell>
          <cell r="F105">
            <v>303530</v>
          </cell>
          <cell r="G105">
            <v>303578</v>
          </cell>
          <cell r="H105">
            <v>356913</v>
          </cell>
          <cell r="I105">
            <v>300350</v>
          </cell>
          <cell r="J105">
            <v>293073</v>
          </cell>
          <cell r="K105">
            <v>343743</v>
          </cell>
          <cell r="L105">
            <v>425870</v>
          </cell>
          <cell r="M105">
            <v>398149</v>
          </cell>
          <cell r="O105" t="str">
            <v>LESOTHO</v>
          </cell>
          <cell r="P105" t="str">
            <v>LSO</v>
          </cell>
          <cell r="Q105">
            <v>4.4436833819506635E-4</v>
          </cell>
          <cell r="R105">
            <v>4.2621023899870353E-4</v>
          </cell>
          <cell r="S105">
            <v>3.9935845083351982E-4</v>
          </cell>
          <cell r="T105">
            <v>4.644939484909259E-4</v>
          </cell>
          <cell r="U105">
            <v>3.8960198822829526E-4</v>
          </cell>
          <cell r="V105">
            <v>3.5820097339838428E-4</v>
          </cell>
          <cell r="W105">
            <v>3.944810588645168E-4</v>
          </cell>
          <cell r="X105">
            <v>3.111080075691681E-4</v>
          </cell>
          <cell r="Y105">
            <v>2.9984926621862281E-4</v>
          </cell>
          <cell r="Z105">
            <v>3.665284483695583E-4</v>
          </cell>
          <cell r="AA105">
            <v>4.2795269889288757E-4</v>
          </cell>
          <cell r="AB105">
            <v>5.8106568418887306E-4</v>
          </cell>
          <cell r="AC105">
            <v>3</v>
          </cell>
        </row>
        <row r="106">
          <cell r="A106" t="str">
            <v>Libya</v>
          </cell>
          <cell r="B106">
            <v>962559</v>
          </cell>
          <cell r="C106">
            <v>952934</v>
          </cell>
          <cell r="D106">
            <v>857952</v>
          </cell>
          <cell r="E106">
            <v>957896</v>
          </cell>
          <cell r="F106">
            <v>0</v>
          </cell>
          <cell r="G106">
            <v>0</v>
          </cell>
          <cell r="H106">
            <v>125000</v>
          </cell>
          <cell r="I106">
            <v>105997</v>
          </cell>
          <cell r="J106">
            <v>0</v>
          </cell>
          <cell r="K106">
            <v>0</v>
          </cell>
          <cell r="L106">
            <v>0</v>
          </cell>
          <cell r="M106">
            <v>0</v>
          </cell>
          <cell r="O106" t="str">
            <v>LIBYA</v>
          </cell>
          <cell r="P106" t="str">
            <v>LBY</v>
          </cell>
          <cell r="Q106">
            <v>1.4174581147362792E-3</v>
          </cell>
          <cell r="R106">
            <v>1.3784439116017652E-3</v>
          </cell>
          <cell r="S106">
            <v>1.1926705012862712E-3</v>
          </cell>
          <cell r="T106">
            <v>1.3511556153296344E-3</v>
          </cell>
          <cell r="U106">
            <v>0</v>
          </cell>
          <cell r="V106">
            <v>0</v>
          </cell>
          <cell r="W106">
            <v>1.3815728863354542E-4</v>
          </cell>
          <cell r="X106">
            <v>1.0979362569771637E-4</v>
          </cell>
          <cell r="Y106">
            <v>0</v>
          </cell>
          <cell r="Z106">
            <v>0</v>
          </cell>
          <cell r="AA106">
            <v>0</v>
          </cell>
          <cell r="AB106">
            <v>0</v>
          </cell>
          <cell r="AC106">
            <v>1</v>
          </cell>
        </row>
        <row r="107">
          <cell r="A107" t="str">
            <v>Liechtenstein</v>
          </cell>
          <cell r="B107">
            <v>61550</v>
          </cell>
          <cell r="C107">
            <v>56475</v>
          </cell>
          <cell r="D107">
            <v>48727</v>
          </cell>
          <cell r="E107">
            <v>49002</v>
          </cell>
          <cell r="F107">
            <v>48501</v>
          </cell>
          <cell r="G107">
            <v>49767</v>
          </cell>
          <cell r="H107">
            <v>54856</v>
          </cell>
          <cell r="I107">
            <v>58258</v>
          </cell>
          <cell r="J107">
            <v>58454</v>
          </cell>
          <cell r="K107">
            <v>52285</v>
          </cell>
          <cell r="L107">
            <v>49804</v>
          </cell>
          <cell r="M107">
            <v>53326</v>
          </cell>
          <cell r="O107" t="str">
            <v>LIECHTENSTEIN</v>
          </cell>
          <cell r="P107" t="str">
            <v>LIE</v>
          </cell>
          <cell r="Q107">
            <v>9.063812915573798E-5</v>
          </cell>
          <cell r="R107">
            <v>8.1692562032323015E-5</v>
          </cell>
          <cell r="S107">
            <v>6.773718753051002E-5</v>
          </cell>
          <cell r="T107">
            <v>6.911953642397791E-5</v>
          </cell>
          <cell r="U107">
            <v>6.2254426353442979E-5</v>
          </cell>
          <cell r="V107">
            <v>5.8721606450788231E-5</v>
          </cell>
          <cell r="W107">
            <v>6.0630049802254145E-5</v>
          </cell>
          <cell r="X107">
            <v>6.0344698867869469E-5</v>
          </cell>
          <cell r="Y107">
            <v>5.9805539942414951E-5</v>
          </cell>
          <cell r="Z107">
            <v>5.5750778700954941E-5</v>
          </cell>
          <cell r="AA107">
            <v>5.0047564316954403E-5</v>
          </cell>
          <cell r="AB107">
            <v>7.78249064422009E-5</v>
          </cell>
          <cell r="AC107">
            <v>1</v>
          </cell>
        </row>
        <row r="108">
          <cell r="A108" t="str">
            <v>Lithuania</v>
          </cell>
          <cell r="B108">
            <v>252746</v>
          </cell>
          <cell r="C108">
            <v>296538</v>
          </cell>
          <cell r="D108">
            <v>334861</v>
          </cell>
          <cell r="E108">
            <v>368933</v>
          </cell>
          <cell r="F108">
            <v>516431</v>
          </cell>
          <cell r="G108">
            <v>603249</v>
          </cell>
          <cell r="H108">
            <v>669594</v>
          </cell>
          <cell r="I108">
            <v>730586</v>
          </cell>
          <cell r="J108">
            <v>824860</v>
          </cell>
          <cell r="K108">
            <v>684471</v>
          </cell>
          <cell r="L108">
            <v>760885</v>
          </cell>
          <cell r="M108">
            <v>909274</v>
          </cell>
          <cell r="O108" t="str">
            <v>LITHUANIA</v>
          </cell>
          <cell r="P108" t="str">
            <v>LTU</v>
          </cell>
          <cell r="Q108">
            <v>3.7219211359213893E-4</v>
          </cell>
          <cell r="R108">
            <v>4.2894995945003985E-4</v>
          </cell>
          <cell r="S108">
            <v>4.655025417869788E-4</v>
          </cell>
          <cell r="T108">
            <v>5.2039667628887474E-4</v>
          </cell>
          <cell r="U108">
            <v>6.6287531506845033E-4</v>
          </cell>
          <cell r="V108">
            <v>7.1179195792054066E-4</v>
          </cell>
          <cell r="W108">
            <v>7.4007433220232182E-4</v>
          </cell>
          <cell r="X108">
            <v>7.5675430270660316E-4</v>
          </cell>
          <cell r="Y108">
            <v>8.4393194096042006E-4</v>
          </cell>
          <cell r="Z108">
            <v>7.2984204357313433E-4</v>
          </cell>
          <cell r="AA108">
            <v>7.6460607532137677E-4</v>
          </cell>
          <cell r="AB108">
            <v>1.3270105385801631E-3</v>
          </cell>
          <cell r="AC108">
            <v>1</v>
          </cell>
        </row>
        <row r="109">
          <cell r="A109" t="str">
            <v>Luxembourg</v>
          </cell>
          <cell r="B109">
            <v>588591</v>
          </cell>
          <cell r="C109">
            <v>576785</v>
          </cell>
          <cell r="D109">
            <v>598683</v>
          </cell>
          <cell r="E109">
            <v>581450</v>
          </cell>
          <cell r="F109">
            <v>613244</v>
          </cell>
          <cell r="G109">
            <v>666862</v>
          </cell>
          <cell r="H109">
            <v>673366</v>
          </cell>
          <cell r="I109">
            <v>706452</v>
          </cell>
          <cell r="J109">
            <v>674604</v>
          </cell>
          <cell r="K109">
            <v>650365</v>
          </cell>
          <cell r="L109">
            <v>639613</v>
          </cell>
          <cell r="M109">
            <v>0</v>
          </cell>
          <cell r="O109" t="str">
            <v>LUXEMBOURG</v>
          </cell>
          <cell r="P109" t="str">
            <v>LUX</v>
          </cell>
          <cell r="Q109">
            <v>8.667552734021929E-4</v>
          </cell>
          <cell r="R109">
            <v>8.3433456205070258E-4</v>
          </cell>
          <cell r="S109">
            <v>8.3225116757297459E-4</v>
          </cell>
          <cell r="T109">
            <v>8.2016151287135131E-4</v>
          </cell>
          <cell r="U109">
            <v>7.8714157305397384E-4</v>
          </cell>
          <cell r="V109">
            <v>7.8685088353699321E-4</v>
          </cell>
          <cell r="W109">
            <v>7.4424336654412763E-4</v>
          </cell>
          <cell r="X109">
            <v>7.3175586536791725E-4</v>
          </cell>
          <cell r="Y109">
            <v>6.9020180770029249E-4</v>
          </cell>
          <cell r="Z109">
            <v>6.9347528334793077E-4</v>
          </cell>
          <cell r="AA109">
            <v>6.4274099982853099E-4</v>
          </cell>
          <cell r="AB109">
            <v>0</v>
          </cell>
          <cell r="AC109">
            <v>3</v>
          </cell>
        </row>
        <row r="110">
          <cell r="A110" t="str">
            <v>Macao, China</v>
          </cell>
          <cell r="B110">
            <v>2551843</v>
          </cell>
          <cell r="C110">
            <v>2624522</v>
          </cell>
          <cell r="D110">
            <v>2996079</v>
          </cell>
          <cell r="E110">
            <v>2870465</v>
          </cell>
          <cell r="F110">
            <v>3789860</v>
          </cell>
          <cell r="G110">
            <v>3903397</v>
          </cell>
          <cell r="H110">
            <v>4428783</v>
          </cell>
          <cell r="I110">
            <v>5441536</v>
          </cell>
          <cell r="J110">
            <v>6193569</v>
          </cell>
          <cell r="K110">
            <v>6398389</v>
          </cell>
          <cell r="L110">
            <v>7288172</v>
          </cell>
          <cell r="M110">
            <v>8051777</v>
          </cell>
          <cell r="O110" t="str">
            <v>MACAO, CHINA</v>
          </cell>
          <cell r="P110" t="str">
            <v>MAC</v>
          </cell>
          <cell r="Q110">
            <v>3.7578273829271462E-3</v>
          </cell>
          <cell r="R110">
            <v>3.7964395978786446E-3</v>
          </cell>
          <cell r="S110">
            <v>4.1649591618450332E-3</v>
          </cell>
          <cell r="T110">
            <v>4.0489206587742081E-3</v>
          </cell>
          <cell r="U110">
            <v>4.8645504269986062E-3</v>
          </cell>
          <cell r="V110">
            <v>4.6057375862556997E-3</v>
          </cell>
          <cell r="W110">
            <v>4.8949492098107139E-3</v>
          </cell>
          <cell r="X110">
            <v>5.6364422276540729E-3</v>
          </cell>
          <cell r="Y110">
            <v>6.3367731586478774E-3</v>
          </cell>
          <cell r="Z110">
            <v>6.8225144722506336E-3</v>
          </cell>
          <cell r="AA110">
            <v>7.3238144912662877E-3</v>
          </cell>
          <cell r="AB110">
            <v>1.1750905594240427E-2</v>
          </cell>
          <cell r="AC110">
            <v>1</v>
          </cell>
        </row>
        <row r="111">
          <cell r="A111" t="str">
            <v>Madagascar</v>
          </cell>
          <cell r="B111">
            <v>160071</v>
          </cell>
          <cell r="C111">
            <v>170208</v>
          </cell>
          <cell r="D111">
            <v>61674</v>
          </cell>
          <cell r="E111">
            <v>139230</v>
          </cell>
          <cell r="F111">
            <v>228785</v>
          </cell>
          <cell r="G111">
            <v>277422</v>
          </cell>
          <cell r="H111">
            <v>311730</v>
          </cell>
          <cell r="I111">
            <v>344348</v>
          </cell>
          <cell r="J111">
            <v>375010</v>
          </cell>
          <cell r="K111">
            <v>162687</v>
          </cell>
          <cell r="L111">
            <v>196052</v>
          </cell>
          <cell r="M111">
            <v>0</v>
          </cell>
          <cell r="O111" t="str">
            <v>MADAGASCAR</v>
          </cell>
          <cell r="P111" t="str">
            <v>MDG</v>
          </cell>
          <cell r="Q111">
            <v>2.3571951213790631E-4</v>
          </cell>
          <cell r="R111">
            <v>2.4621031604068409E-4</v>
          </cell>
          <cell r="S111">
            <v>8.5735286468624692E-5</v>
          </cell>
          <cell r="T111">
            <v>1.9639020971206164E-4</v>
          </cell>
          <cell r="U111">
            <v>2.9366155199423626E-4</v>
          </cell>
          <cell r="V111">
            <v>3.2733870847731576E-4</v>
          </cell>
          <cell r="W111">
            <v>3.4454217268588093E-4</v>
          </cell>
          <cell r="X111">
            <v>3.5668193837332411E-4</v>
          </cell>
          <cell r="Y111">
            <v>3.8368076665078578E-4</v>
          </cell>
          <cell r="Z111">
            <v>1.7347091774930204E-4</v>
          </cell>
          <cell r="AA111">
            <v>1.9701078386209029E-4</v>
          </cell>
          <cell r="AB111">
            <v>0</v>
          </cell>
          <cell r="AC111">
            <v>1</v>
          </cell>
        </row>
        <row r="112">
          <cell r="A112" t="str">
            <v>Malawi</v>
          </cell>
          <cell r="B112">
            <v>227576</v>
          </cell>
          <cell r="C112">
            <v>266339</v>
          </cell>
          <cell r="D112">
            <v>382647</v>
          </cell>
          <cell r="E112">
            <v>424000</v>
          </cell>
          <cell r="F112">
            <v>427360</v>
          </cell>
          <cell r="G112">
            <v>437718</v>
          </cell>
          <cell r="H112">
            <v>637780</v>
          </cell>
          <cell r="I112">
            <v>734598</v>
          </cell>
          <cell r="J112">
            <v>742457</v>
          </cell>
          <cell r="K112">
            <v>755031</v>
          </cell>
          <cell r="L112">
            <v>746129</v>
          </cell>
          <cell r="M112">
            <v>0</v>
          </cell>
          <cell r="O112" t="str">
            <v>MALAWI</v>
          </cell>
          <cell r="P112" t="str">
            <v>MWI</v>
          </cell>
          <cell r="Q112">
            <v>3.3512693551171772E-4</v>
          </cell>
          <cell r="R112">
            <v>3.8526631747015281E-4</v>
          </cell>
          <cell r="S112">
            <v>5.3193161074942166E-4</v>
          </cell>
          <cell r="T112">
            <v>5.9807116941689386E-4</v>
          </cell>
          <cell r="U112">
            <v>5.4854645566910771E-4</v>
          </cell>
          <cell r="V112">
            <v>5.1647686483867071E-4</v>
          </cell>
          <cell r="W112">
            <v>7.0491164435762088E-4</v>
          </cell>
          <cell r="X112">
            <v>7.6091000547459881E-4</v>
          </cell>
          <cell r="Y112">
            <v>7.5962366594288803E-4</v>
          </cell>
          <cell r="Z112">
            <v>8.0507920423373268E-4</v>
          </cell>
          <cell r="AA112">
            <v>7.4977791173891394E-4</v>
          </cell>
          <cell r="AB112">
            <v>0</v>
          </cell>
          <cell r="AC112">
            <v>1</v>
          </cell>
        </row>
        <row r="113">
          <cell r="A113" t="str">
            <v>Malaysia</v>
          </cell>
          <cell r="B113">
            <v>10221582</v>
          </cell>
          <cell r="C113">
            <v>12775073</v>
          </cell>
          <cell r="D113">
            <v>13292010</v>
          </cell>
          <cell r="E113">
            <v>10576915</v>
          </cell>
          <cell r="F113">
            <v>15703406</v>
          </cell>
          <cell r="G113">
            <v>16431055</v>
          </cell>
          <cell r="H113">
            <v>17546863</v>
          </cell>
          <cell r="I113">
            <v>20972822</v>
          </cell>
          <cell r="J113">
            <v>22052488</v>
          </cell>
          <cell r="K113">
            <v>23646191</v>
          </cell>
          <cell r="L113">
            <v>24577196</v>
          </cell>
          <cell r="M113">
            <v>0</v>
          </cell>
          <cell r="O113" t="str">
            <v>MALAYSIA</v>
          </cell>
          <cell r="P113" t="str">
            <v>MYS</v>
          </cell>
          <cell r="Q113">
            <v>1.5052235085165986E-2</v>
          </cell>
          <cell r="R113">
            <v>1.847947664488632E-2</v>
          </cell>
          <cell r="S113">
            <v>1.8477709976551286E-2</v>
          </cell>
          <cell r="T113">
            <v>1.4919216799228977E-2</v>
          </cell>
          <cell r="U113">
            <v>2.015642012175449E-2</v>
          </cell>
          <cell r="V113">
            <v>1.938750467742191E-2</v>
          </cell>
          <cell r="W113">
            <v>1.9393816128834233E-2</v>
          </cell>
          <cell r="X113">
            <v>2.1724031514975248E-2</v>
          </cell>
          <cell r="Y113">
            <v>2.256237300977908E-2</v>
          </cell>
          <cell r="Z113">
            <v>2.5213609286822463E-2</v>
          </cell>
          <cell r="AA113">
            <v>2.4697389718504426E-2</v>
          </cell>
          <cell r="AB113">
            <v>0</v>
          </cell>
          <cell r="AC113">
            <v>1</v>
          </cell>
        </row>
        <row r="114">
          <cell r="A114" t="str">
            <v>Maldives</v>
          </cell>
          <cell r="B114">
            <v>467154</v>
          </cell>
          <cell r="C114">
            <v>460984</v>
          </cell>
          <cell r="D114">
            <v>484680</v>
          </cell>
          <cell r="E114">
            <v>563593</v>
          </cell>
          <cell r="F114">
            <v>616716</v>
          </cell>
          <cell r="G114">
            <v>395320</v>
          </cell>
          <cell r="H114">
            <v>601923</v>
          </cell>
          <cell r="I114">
            <v>675889</v>
          </cell>
          <cell r="J114">
            <v>683012</v>
          </cell>
          <cell r="K114">
            <v>655852</v>
          </cell>
          <cell r="L114">
            <v>791917</v>
          </cell>
          <cell r="M114">
            <v>931333</v>
          </cell>
          <cell r="O114" t="str">
            <v>MALDIVES</v>
          </cell>
          <cell r="P114" t="str">
            <v>MDV</v>
          </cell>
          <cell r="Q114">
            <v>6.8792793806043246E-4</v>
          </cell>
          <cell r="R114">
            <v>6.6682539204795737E-4</v>
          </cell>
          <cell r="S114">
            <v>6.7377142143549976E-4</v>
          </cell>
          <cell r="T114">
            <v>7.9497340704050821E-4</v>
          </cell>
          <cell r="U114">
            <v>7.9159812793529909E-4</v>
          </cell>
          <cell r="V114">
            <v>4.6645016702082911E-4</v>
          </cell>
          <cell r="W114">
            <v>6.6528039716935651E-4</v>
          </cell>
          <cell r="X114">
            <v>7.0009815258171291E-4</v>
          </cell>
          <cell r="Y114">
            <v>6.9880421266549288E-4</v>
          </cell>
          <cell r="Z114">
            <v>6.9932599622413117E-4</v>
          </cell>
          <cell r="AA114">
            <v>7.9578983598083651E-4</v>
          </cell>
          <cell r="AB114">
            <v>1.3592038328682874E-3</v>
          </cell>
          <cell r="AC114">
            <v>3</v>
          </cell>
        </row>
        <row r="115">
          <cell r="A115" t="str">
            <v>Mali</v>
          </cell>
          <cell r="B115">
            <v>86469</v>
          </cell>
          <cell r="C115">
            <v>88639</v>
          </cell>
          <cell r="D115">
            <v>95851</v>
          </cell>
          <cell r="E115">
            <v>110365</v>
          </cell>
          <cell r="F115">
            <v>112654</v>
          </cell>
          <cell r="G115">
            <v>142814</v>
          </cell>
          <cell r="H115">
            <v>152660</v>
          </cell>
          <cell r="I115">
            <v>164124</v>
          </cell>
          <cell r="J115">
            <v>189511</v>
          </cell>
          <cell r="K115">
            <v>160012</v>
          </cell>
          <cell r="L115">
            <v>169305</v>
          </cell>
          <cell r="M115">
            <v>159782</v>
          </cell>
          <cell r="O115" t="str">
            <v>MALI</v>
          </cell>
          <cell r="P115" t="str">
            <v>MLI</v>
          </cell>
          <cell r="Q115">
            <v>1.2733368627079622E-4</v>
          </cell>
          <cell r="R115">
            <v>1.2821862781731881E-4</v>
          </cell>
          <cell r="S115">
            <v>1.332459860444295E-4</v>
          </cell>
          <cell r="T115">
            <v>1.5567482219975353E-4</v>
          </cell>
          <cell r="U115">
            <v>1.4459928963156976E-4</v>
          </cell>
          <cell r="V115">
            <v>1.6851060951359075E-4</v>
          </cell>
          <cell r="W115">
            <v>1.6872873346237638E-4</v>
          </cell>
          <cell r="X115">
            <v>1.7000263237650122E-4</v>
          </cell>
          <cell r="Y115">
            <v>1.9389276490962124E-4</v>
          </cell>
          <cell r="Z115">
            <v>1.7061860192210389E-4</v>
          </cell>
          <cell r="AA115">
            <v>1.7013297881057676E-4</v>
          </cell>
          <cell r="AB115">
            <v>2.3318867346412152E-4</v>
          </cell>
          <cell r="AC115">
            <v>1</v>
          </cell>
        </row>
        <row r="116">
          <cell r="A116" t="str">
            <v>Malta</v>
          </cell>
          <cell r="B116">
            <v>1215712</v>
          </cell>
          <cell r="C116">
            <v>1180145</v>
          </cell>
          <cell r="D116">
            <v>1133814</v>
          </cell>
          <cell r="E116">
            <v>1126601</v>
          </cell>
          <cell r="F116">
            <v>1156028</v>
          </cell>
          <cell r="G116">
            <v>1170608</v>
          </cell>
          <cell r="H116">
            <v>1124236</v>
          </cell>
          <cell r="I116">
            <v>1243510</v>
          </cell>
          <cell r="J116">
            <v>1290856</v>
          </cell>
          <cell r="K116">
            <v>1182489</v>
          </cell>
          <cell r="L116">
            <v>1332085</v>
          </cell>
          <cell r="M116">
            <v>0</v>
          </cell>
          <cell r="O116" t="str">
            <v>MALTA</v>
          </cell>
          <cell r="P116" t="str">
            <v>MLT</v>
          </cell>
          <cell r="Q116">
            <v>1.7902495738778314E-3</v>
          </cell>
          <cell r="R116">
            <v>1.7071105554605727E-3</v>
          </cell>
          <cell r="S116">
            <v>1.5761563720877068E-3</v>
          </cell>
          <cell r="T116">
            <v>1.5891216451326463E-3</v>
          </cell>
          <cell r="U116">
            <v>1.4838428071280588E-3</v>
          </cell>
          <cell r="V116">
            <v>1.3812362064047322E-3</v>
          </cell>
          <cell r="W116">
            <v>1.2425711803537808E-3</v>
          </cell>
          <cell r="X116">
            <v>1.2880503362488304E-3</v>
          </cell>
          <cell r="Y116">
            <v>1.3207024338438087E-3</v>
          </cell>
          <cell r="Z116">
            <v>1.2608718094159607E-3</v>
          </cell>
          <cell r="AA116">
            <v>1.3385995043199382E-3</v>
          </cell>
          <cell r="AB116">
            <v>0</v>
          </cell>
          <cell r="AC116">
            <v>3</v>
          </cell>
        </row>
        <row r="117">
          <cell r="A117" t="str">
            <v>Marshall Islands</v>
          </cell>
          <cell r="B117">
            <v>5246</v>
          </cell>
          <cell r="C117">
            <v>5444</v>
          </cell>
          <cell r="D117">
            <v>6002</v>
          </cell>
          <cell r="E117">
            <v>7195</v>
          </cell>
          <cell r="F117">
            <v>9007</v>
          </cell>
          <cell r="G117">
            <v>9173</v>
          </cell>
          <cell r="H117">
            <v>5780</v>
          </cell>
          <cell r="I117">
            <v>7200</v>
          </cell>
          <cell r="J117">
            <v>6022</v>
          </cell>
          <cell r="K117">
            <v>5372</v>
          </cell>
          <cell r="L117">
            <v>4563</v>
          </cell>
          <cell r="M117">
            <v>0</v>
          </cell>
          <cell r="O117" t="str">
            <v>MARSHALL ISLANDS</v>
          </cell>
          <cell r="P117" t="str">
            <v>MHL</v>
          </cell>
          <cell r="Q117">
            <v>7.7252254354346289E-6</v>
          </cell>
          <cell r="R117">
            <v>7.874888139955139E-6</v>
          </cell>
          <cell r="S117">
            <v>8.343600048394549E-6</v>
          </cell>
          <cell r="T117">
            <v>1.0148872792345641E-5</v>
          </cell>
          <cell r="U117">
            <v>1.1561114578368711E-5</v>
          </cell>
          <cell r="V117">
            <v>1.0823503445517721E-5</v>
          </cell>
          <cell r="W117">
            <v>6.3883930264151406E-6</v>
          </cell>
          <cell r="X117">
            <v>7.4578913084668232E-6</v>
          </cell>
          <cell r="Y117">
            <v>6.1612372383963947E-6</v>
          </cell>
          <cell r="Z117">
            <v>5.7280899527881796E-6</v>
          </cell>
          <cell r="AA117">
            <v>4.5853151549727518E-6</v>
          </cell>
          <cell r="AB117">
            <v>0</v>
          </cell>
          <cell r="AC117">
            <v>1</v>
          </cell>
        </row>
        <row r="118">
          <cell r="A118" t="str">
            <v>Martinique</v>
          </cell>
          <cell r="B118">
            <v>526291</v>
          </cell>
          <cell r="C118">
            <v>460382</v>
          </cell>
          <cell r="D118">
            <v>446689</v>
          </cell>
          <cell r="E118">
            <v>453159</v>
          </cell>
          <cell r="F118">
            <v>470890</v>
          </cell>
          <cell r="G118">
            <v>484127</v>
          </cell>
          <cell r="H118">
            <v>503475</v>
          </cell>
          <cell r="I118">
            <v>501491</v>
          </cell>
          <cell r="J118">
            <v>481224</v>
          </cell>
          <cell r="K118">
            <v>441648</v>
          </cell>
          <cell r="L118">
            <v>478060</v>
          </cell>
          <cell r="M118">
            <v>0</v>
          </cell>
          <cell r="O118" t="str">
            <v>MARTINIQUE</v>
          </cell>
          <cell r="P118" t="str">
            <v>MTQ</v>
          </cell>
          <cell r="Q118">
            <v>7.7501269913082848E-4</v>
          </cell>
          <cell r="R118">
            <v>6.6595458333005631E-4</v>
          </cell>
          <cell r="S118">
            <v>6.2095874075596678E-4</v>
          </cell>
          <cell r="T118">
            <v>6.3920125722120337E-4</v>
          </cell>
          <cell r="U118">
            <v>6.0442025577973164E-4</v>
          </cell>
          <cell r="V118">
            <v>5.7123626431572635E-4</v>
          </cell>
          <cell r="W118">
            <v>5.5646992715819427E-4</v>
          </cell>
          <cell r="X118">
            <v>5.1945352363532435E-4</v>
          </cell>
          <cell r="Y118">
            <v>4.923505859863943E-4</v>
          </cell>
          <cell r="Z118">
            <v>4.7092320764501001E-4</v>
          </cell>
          <cell r="AA118">
            <v>4.8039793184007751E-4</v>
          </cell>
          <cell r="AB118">
            <v>0</v>
          </cell>
          <cell r="AC118">
            <v>1</v>
          </cell>
        </row>
        <row r="119">
          <cell r="A119" t="str">
            <v>Mauritius</v>
          </cell>
          <cell r="B119">
            <v>656453</v>
          </cell>
          <cell r="C119">
            <v>660318</v>
          </cell>
          <cell r="D119">
            <v>681648</v>
          </cell>
          <cell r="E119">
            <v>702018</v>
          </cell>
          <cell r="F119">
            <v>718861</v>
          </cell>
          <cell r="G119">
            <v>761063</v>
          </cell>
          <cell r="H119">
            <v>788276</v>
          </cell>
          <cell r="I119">
            <v>906971</v>
          </cell>
          <cell r="J119">
            <v>930456</v>
          </cell>
          <cell r="K119">
            <v>871356</v>
          </cell>
          <cell r="L119">
            <v>934827</v>
          </cell>
          <cell r="M119">
            <v>964642</v>
          </cell>
          <cell r="O119" t="str">
            <v>MAURITIUS</v>
          </cell>
          <cell r="P119" t="str">
            <v>MUS</v>
          </cell>
          <cell r="Q119">
            <v>9.666884126510424E-4</v>
          </cell>
          <cell r="R119">
            <v>9.5516722755306714E-4</v>
          </cell>
          <cell r="S119">
            <v>9.4758385301367E-4</v>
          </cell>
          <cell r="T119">
            <v>9.9022812785780432E-4</v>
          </cell>
          <cell r="U119">
            <v>9.2270838091714337E-4</v>
          </cell>
          <cell r="V119">
            <v>8.9800152651870206E-4</v>
          </cell>
          <cell r="W119">
            <v>8.7124859883917327E-4</v>
          </cell>
          <cell r="X119">
            <v>9.3945710249048093E-4</v>
          </cell>
          <cell r="Y119">
            <v>9.5196947125362932E-4</v>
          </cell>
          <cell r="Z119">
            <v>9.2911495698095616E-4</v>
          </cell>
          <cell r="AA119">
            <v>9.3939873118073914E-4</v>
          </cell>
          <cell r="AB119">
            <v>1.4078155758957649E-3</v>
          </cell>
          <cell r="AC119">
            <v>3</v>
          </cell>
        </row>
        <row r="120">
          <cell r="A120" t="str">
            <v>Mexico</v>
          </cell>
          <cell r="B120">
            <v>0</v>
          </cell>
          <cell r="C120">
            <v>0</v>
          </cell>
          <cell r="D120">
            <v>0</v>
          </cell>
          <cell r="E120">
            <v>0</v>
          </cell>
          <cell r="F120">
            <v>0</v>
          </cell>
          <cell r="G120">
            <v>21914917</v>
          </cell>
          <cell r="H120">
            <v>21352605</v>
          </cell>
          <cell r="I120">
            <v>21605754.000999998</v>
          </cell>
          <cell r="J120">
            <v>22930584.208000001</v>
          </cell>
          <cell r="K120">
            <v>22346260.214000002</v>
          </cell>
          <cell r="L120">
            <v>23289749.244999997</v>
          </cell>
          <cell r="M120">
            <v>23403263.018999998</v>
          </cell>
          <cell r="O120" t="str">
            <v>MEXICO</v>
          </cell>
          <cell r="P120" t="str">
            <v>MEX</v>
          </cell>
          <cell r="Q120">
            <v>0</v>
          </cell>
          <cell r="R120">
            <v>0</v>
          </cell>
          <cell r="S120">
            <v>0</v>
          </cell>
          <cell r="T120">
            <v>0</v>
          </cell>
          <cell r="U120">
            <v>0</v>
          </cell>
          <cell r="V120">
            <v>2.5858081288317333E-2</v>
          </cell>
          <cell r="W120">
            <v>2.3600144096504683E-2</v>
          </cell>
          <cell r="X120">
            <v>2.2379634024573634E-2</v>
          </cell>
          <cell r="Y120">
            <v>2.3460772055880753E-2</v>
          </cell>
          <cell r="Z120">
            <v>2.382751091105801E-2</v>
          </cell>
          <cell r="AA120">
            <v>2.3403646760599101E-2</v>
          </cell>
          <cell r="AB120">
            <v>3.4155135485427278E-2</v>
          </cell>
          <cell r="AC120">
            <v>1</v>
          </cell>
        </row>
        <row r="121">
          <cell r="A121" t="str">
            <v>Micronesia, Federated States of</v>
          </cell>
          <cell r="B121">
            <v>20501</v>
          </cell>
          <cell r="C121">
            <v>15253</v>
          </cell>
          <cell r="D121">
            <v>19056</v>
          </cell>
          <cell r="E121">
            <v>18211</v>
          </cell>
          <cell r="F121">
            <v>19260</v>
          </cell>
          <cell r="G121">
            <v>18958</v>
          </cell>
          <cell r="H121">
            <v>19136</v>
          </cell>
          <cell r="I121">
            <v>21146</v>
          </cell>
          <cell r="J121">
            <v>25627</v>
          </cell>
          <cell r="K121">
            <v>0</v>
          </cell>
          <cell r="L121">
            <v>0</v>
          </cell>
          <cell r="M121">
            <v>0</v>
          </cell>
          <cell r="O121" t="str">
            <v>MICRONESIA, FEDERATED STATES OF</v>
          </cell>
          <cell r="P121" t="str">
            <v>FSM</v>
          </cell>
          <cell r="Q121">
            <v>3.018963908727513E-5</v>
          </cell>
          <cell r="R121">
            <v>2.2063862747747194E-5</v>
          </cell>
          <cell r="S121">
            <v>2.6490443605832476E-5</v>
          </cell>
          <cell r="T121">
            <v>2.5687438835497769E-5</v>
          </cell>
          <cell r="U121">
            <v>2.472155731979365E-5</v>
          </cell>
          <cell r="V121">
            <v>2.2369124421685922E-5</v>
          </cell>
          <cell r="W121">
            <v>2.1150223002332203E-5</v>
          </cell>
          <cell r="X121">
            <v>2.1903412445672146E-5</v>
          </cell>
          <cell r="Y121">
            <v>2.6219532831017004E-5</v>
          </cell>
          <cell r="Z121">
            <v>0</v>
          </cell>
          <cell r="AA121">
            <v>0</v>
          </cell>
          <cell r="AB121">
            <v>0</v>
          </cell>
          <cell r="AC121">
            <v>1</v>
          </cell>
        </row>
        <row r="122">
          <cell r="A122" t="str">
            <v>Monaco</v>
          </cell>
          <cell r="B122">
            <v>300185</v>
          </cell>
          <cell r="C122">
            <v>269925</v>
          </cell>
          <cell r="D122">
            <v>262520</v>
          </cell>
          <cell r="E122">
            <v>234638</v>
          </cell>
          <cell r="F122">
            <v>250159</v>
          </cell>
          <cell r="G122">
            <v>285675</v>
          </cell>
          <cell r="H122">
            <v>313070</v>
          </cell>
          <cell r="I122">
            <v>327985</v>
          </cell>
          <cell r="J122">
            <v>323705</v>
          </cell>
          <cell r="K122">
            <v>264540</v>
          </cell>
          <cell r="L122">
            <v>279166</v>
          </cell>
          <cell r="M122">
            <v>294901</v>
          </cell>
          <cell r="O122" t="str">
            <v>MONACO</v>
          </cell>
          <cell r="P122" t="str">
            <v>MCO</v>
          </cell>
          <cell r="Q122">
            <v>4.4205047604573846E-4</v>
          </cell>
          <cell r="R122">
            <v>3.904535600987125E-4</v>
          </cell>
          <cell r="S122">
            <v>3.6493866789479121E-4</v>
          </cell>
          <cell r="T122">
            <v>3.3096750719254989E-4</v>
          </cell>
          <cell r="U122">
            <v>3.2109657619741741E-4</v>
          </cell>
          <cell r="V122">
            <v>3.3707667576564647E-4</v>
          </cell>
          <cell r="W122">
            <v>3.4602321882003256E-4</v>
          </cell>
          <cell r="X122">
            <v>3.3973284455659597E-4</v>
          </cell>
          <cell r="Y122">
            <v>3.3118952179593238E-4</v>
          </cell>
          <cell r="Z122">
            <v>2.8207537529981104E-4</v>
          </cell>
          <cell r="AA122">
            <v>2.8053124929939145E-4</v>
          </cell>
          <cell r="AB122">
            <v>4.3038372903858319E-4</v>
          </cell>
          <cell r="AC122">
            <v>1</v>
          </cell>
        </row>
        <row r="123">
          <cell r="A123" t="str">
            <v>Mongolia</v>
          </cell>
          <cell r="B123">
            <v>137374</v>
          </cell>
          <cell r="C123">
            <v>165899</v>
          </cell>
          <cell r="D123">
            <v>228719</v>
          </cell>
          <cell r="E123">
            <v>201153</v>
          </cell>
          <cell r="F123">
            <v>300537</v>
          </cell>
          <cell r="G123">
            <v>337790</v>
          </cell>
          <cell r="H123">
            <v>385989</v>
          </cell>
          <cell r="I123">
            <v>451788</v>
          </cell>
          <cell r="J123">
            <v>446317</v>
          </cell>
          <cell r="K123">
            <v>411497</v>
          </cell>
          <cell r="L123">
            <v>456963</v>
          </cell>
          <cell r="M123">
            <v>0</v>
          </cell>
          <cell r="O123" t="str">
            <v>MONGOLIA</v>
          </cell>
          <cell r="P123" t="str">
            <v>MNG</v>
          </cell>
          <cell r="Q123">
            <v>2.0229605775207716E-4</v>
          </cell>
          <cell r="R123">
            <v>2.3997723503497751E-4</v>
          </cell>
          <cell r="S123">
            <v>3.1795065969156158E-4</v>
          </cell>
          <cell r="T123">
            <v>2.8373540080593501E-4</v>
          </cell>
          <cell r="U123">
            <v>3.8576026335507914E-4</v>
          </cell>
          <cell r="V123">
            <v>3.985687592784728E-4</v>
          </cell>
          <cell r="W123">
            <v>4.2661754945898857E-4</v>
          </cell>
          <cell r="X123">
            <v>4.6797024978744573E-4</v>
          </cell>
          <cell r="Y123">
            <v>4.5663648630510855E-4</v>
          </cell>
          <cell r="Z123">
            <v>4.3877360969889748E-4</v>
          </cell>
          <cell r="AA123">
            <v>4.5919775787021998E-4</v>
          </cell>
          <cell r="AB123">
            <v>0</v>
          </cell>
          <cell r="AC123">
            <v>3</v>
          </cell>
        </row>
        <row r="124">
          <cell r="A124" t="str">
            <v>Montenegro</v>
          </cell>
          <cell r="B124">
            <v>0</v>
          </cell>
          <cell r="C124">
            <v>0</v>
          </cell>
          <cell r="D124">
            <v>0</v>
          </cell>
          <cell r="E124">
            <v>0</v>
          </cell>
          <cell r="F124">
            <v>126577</v>
          </cell>
          <cell r="G124">
            <v>190841</v>
          </cell>
          <cell r="H124">
            <v>269496</v>
          </cell>
          <cell r="I124">
            <v>545351</v>
          </cell>
          <cell r="J124">
            <v>566454</v>
          </cell>
          <cell r="K124">
            <v>467650</v>
          </cell>
          <cell r="L124">
            <v>485780</v>
          </cell>
          <cell r="M124">
            <v>523631</v>
          </cell>
          <cell r="O124" t="str">
            <v>MONTENEGRO</v>
          </cell>
          <cell r="P124" t="str">
            <v>MNE</v>
          </cell>
          <cell r="Q124">
            <v>0</v>
          </cell>
          <cell r="R124">
            <v>0</v>
          </cell>
          <cell r="S124">
            <v>0</v>
          </cell>
          <cell r="T124">
            <v>0</v>
          </cell>
          <cell r="U124">
            <v>1.6247043410527105E-4</v>
          </cell>
          <cell r="V124">
            <v>2.2517913671056878E-4</v>
          </cell>
          <cell r="W124">
            <v>2.9786269326068766E-4</v>
          </cell>
          <cell r="X124">
            <v>5.6488451152273474E-4</v>
          </cell>
          <cell r="Y124">
            <v>5.7955122528040369E-4</v>
          </cell>
          <cell r="Z124">
            <v>4.9864878377166647E-4</v>
          </cell>
          <cell r="AA124">
            <v>4.8815568616757913E-4</v>
          </cell>
          <cell r="AB124">
            <v>7.6419633171878815E-4</v>
          </cell>
          <cell r="AC124">
            <v>3</v>
          </cell>
        </row>
        <row r="125">
          <cell r="A125" t="str">
            <v>Montserrat</v>
          </cell>
          <cell r="B125">
            <v>10337</v>
          </cell>
          <cell r="C125">
            <v>9822</v>
          </cell>
          <cell r="D125">
            <v>9836</v>
          </cell>
          <cell r="E125">
            <v>8390</v>
          </cell>
          <cell r="F125">
            <v>10138</v>
          </cell>
          <cell r="G125">
            <v>9690</v>
          </cell>
          <cell r="H125">
            <v>7991</v>
          </cell>
          <cell r="I125">
            <v>7746</v>
          </cell>
          <cell r="J125">
            <v>7360</v>
          </cell>
          <cell r="K125">
            <v>6311</v>
          </cell>
          <cell r="L125">
            <v>5981</v>
          </cell>
          <cell r="M125">
            <v>0</v>
          </cell>
          <cell r="Q125">
            <v>1.5222198880306472E-5</v>
          </cell>
          <cell r="R125">
            <v>1.4207779447215169E-5</v>
          </cell>
          <cell r="S125">
            <v>1.3673383884706561E-5</v>
          </cell>
          <cell r="T125">
            <v>1.1834474319357876E-5</v>
          </cell>
          <cell r="U125">
            <v>1.3012832196680582E-5</v>
          </cell>
          <cell r="V125">
            <v>1.1433527568632586E-5</v>
          </cell>
          <cell r="W125">
            <v>8.8321191477652924E-6</v>
          </cell>
          <cell r="X125">
            <v>8.0234480660255573E-6</v>
          </cell>
          <cell r="Y125">
            <v>7.5301737088338534E-6</v>
          </cell>
          <cell r="Z125">
            <v>6.7293327796065151E-6</v>
          </cell>
          <cell r="AA125">
            <v>6.0102498228998532E-6</v>
          </cell>
          <cell r="AB125">
            <v>0</v>
          </cell>
          <cell r="AC125">
            <v>1</v>
          </cell>
        </row>
        <row r="126">
          <cell r="A126" t="str">
            <v>Morocco</v>
          </cell>
          <cell r="B126">
            <v>4278120</v>
          </cell>
          <cell r="C126">
            <v>4379990</v>
          </cell>
          <cell r="D126">
            <v>4453259</v>
          </cell>
          <cell r="E126">
            <v>4761271</v>
          </cell>
          <cell r="F126">
            <v>5476713</v>
          </cell>
          <cell r="G126">
            <v>5843377</v>
          </cell>
          <cell r="H126">
            <v>6558333</v>
          </cell>
          <cell r="I126">
            <v>7407617</v>
          </cell>
          <cell r="J126">
            <v>7878639</v>
          </cell>
          <cell r="K126">
            <v>8341237</v>
          </cell>
          <cell r="L126">
            <v>9288338</v>
          </cell>
          <cell r="M126">
            <v>9342302</v>
          </cell>
          <cell r="O126" t="str">
            <v>MOROCCO</v>
          </cell>
          <cell r="P126" t="str">
            <v>MAR</v>
          </cell>
          <cell r="Q126">
            <v>6.299931650751352E-3</v>
          </cell>
          <cell r="R126">
            <v>6.3357698942178749E-3</v>
          </cell>
          <cell r="S126">
            <v>6.190638455167187E-3</v>
          </cell>
          <cell r="T126">
            <v>6.7159880067942067E-3</v>
          </cell>
          <cell r="U126">
            <v>7.0297442551172911E-3</v>
          </cell>
          <cell r="V126">
            <v>6.8947793625813809E-3</v>
          </cell>
          <cell r="W126">
            <v>7.2486520418872475E-3</v>
          </cell>
          <cell r="X126">
            <v>7.6729447834376499E-3</v>
          </cell>
          <cell r="Y126">
            <v>8.060804383042533E-3</v>
          </cell>
          <cell r="Z126">
            <v>8.8941466592563322E-3</v>
          </cell>
          <cell r="AA126">
            <v>9.3337622169426485E-3</v>
          </cell>
          <cell r="AB126">
            <v>1.3634320577294122E-2</v>
          </cell>
          <cell r="AC126">
            <v>1</v>
          </cell>
        </row>
        <row r="127">
          <cell r="A127" t="str">
            <v>Mozambique</v>
          </cell>
          <cell r="B127">
            <v>0</v>
          </cell>
          <cell r="C127">
            <v>404093</v>
          </cell>
          <cell r="D127">
            <v>942885</v>
          </cell>
          <cell r="E127">
            <v>726099</v>
          </cell>
          <cell r="F127">
            <v>711060</v>
          </cell>
          <cell r="G127">
            <v>954433</v>
          </cell>
          <cell r="H127">
            <v>1095000</v>
          </cell>
          <cell r="I127">
            <v>1259000</v>
          </cell>
          <cell r="J127">
            <v>1438684</v>
          </cell>
          <cell r="K127">
            <v>1711147</v>
          </cell>
          <cell r="L127">
            <v>1836143</v>
          </cell>
          <cell r="M127">
            <v>0</v>
          </cell>
          <cell r="O127" t="str">
            <v>MOZAMBIQUE</v>
          </cell>
          <cell r="P127" t="str">
            <v>MOZ</v>
          </cell>
          <cell r="Q127">
            <v>0</v>
          </cell>
          <cell r="R127">
            <v>5.8453107515409476E-4</v>
          </cell>
          <cell r="S127">
            <v>1.3107389756132112E-3</v>
          </cell>
          <cell r="T127">
            <v>1.0241954670812199E-3</v>
          </cell>
          <cell r="U127">
            <v>9.1269525170365893E-4</v>
          </cell>
          <cell r="V127">
            <v>1.1261647077309294E-3</v>
          </cell>
          <cell r="W127">
            <v>1.210257848429858E-3</v>
          </cell>
          <cell r="X127">
            <v>1.3040951607444071E-3</v>
          </cell>
          <cell r="Y127">
            <v>1.4719484282771633E-3</v>
          </cell>
          <cell r="Z127">
            <v>1.8245725872009745E-3</v>
          </cell>
          <cell r="AA127">
            <v>1.8451225782592886E-3</v>
          </cell>
          <cell r="AB127">
            <v>0</v>
          </cell>
          <cell r="AC127">
            <v>1</v>
          </cell>
        </row>
        <row r="128">
          <cell r="A128" t="str">
            <v>Myanmar</v>
          </cell>
          <cell r="B128">
            <v>207665</v>
          </cell>
          <cell r="C128">
            <v>204862</v>
          </cell>
          <cell r="D128">
            <v>217212</v>
          </cell>
          <cell r="E128">
            <v>205610</v>
          </cell>
          <cell r="F128">
            <v>241938</v>
          </cell>
          <cell r="G128">
            <v>232218</v>
          </cell>
          <cell r="H128">
            <v>263514</v>
          </cell>
          <cell r="I128">
            <v>248076</v>
          </cell>
          <cell r="J128">
            <v>193319</v>
          </cell>
          <cell r="K128">
            <v>243278</v>
          </cell>
          <cell r="L128">
            <v>310688</v>
          </cell>
          <cell r="M128">
            <v>391176</v>
          </cell>
          <cell r="O128" t="str">
            <v>MYANMAR</v>
          </cell>
          <cell r="P128" t="str">
            <v>MMR</v>
          </cell>
          <cell r="Q128">
            <v>3.0580612658206866E-4</v>
          </cell>
          <cell r="R128">
            <v>2.9633823183826039E-4</v>
          </cell>
          <cell r="S128">
            <v>3.0195435749947962E-4</v>
          </cell>
          <cell r="T128">
            <v>2.9002220081086687E-4</v>
          </cell>
          <cell r="U128">
            <v>3.1054434760312749E-4</v>
          </cell>
          <cell r="V128">
            <v>2.7400112538005389E-4</v>
          </cell>
          <cell r="W128">
            <v>2.9125103805584073E-4</v>
          </cell>
          <cell r="X128">
            <v>2.5696164503322437E-4</v>
          </cell>
          <cell r="Y128">
            <v>1.9778881130680051E-4</v>
          </cell>
          <cell r="Z128">
            <v>2.5940399619032067E-4</v>
          </cell>
          <cell r="AA128">
            <v>3.1220740628274698E-4</v>
          </cell>
          <cell r="AB128">
            <v>5.7088916480580538E-4</v>
          </cell>
          <cell r="AC128">
            <v>1</v>
          </cell>
        </row>
        <row r="129">
          <cell r="A129" t="str">
            <v>Namibia</v>
          </cell>
          <cell r="B129">
            <v>0</v>
          </cell>
          <cell r="C129">
            <v>670497</v>
          </cell>
          <cell r="D129">
            <v>757201</v>
          </cell>
          <cell r="E129">
            <v>695221</v>
          </cell>
          <cell r="F129">
            <v>0</v>
          </cell>
          <cell r="G129">
            <v>777888</v>
          </cell>
          <cell r="H129">
            <v>833344</v>
          </cell>
          <cell r="I129">
            <v>928914</v>
          </cell>
          <cell r="J129">
            <v>931110</v>
          </cell>
          <cell r="K129">
            <v>980178</v>
          </cell>
          <cell r="L129">
            <v>984098</v>
          </cell>
          <cell r="M129">
            <v>0</v>
          </cell>
          <cell r="O129" t="str">
            <v>NAMIBIA</v>
          </cell>
          <cell r="P129" t="str">
            <v>NAM</v>
          </cell>
          <cell r="Q129">
            <v>0</v>
          </cell>
          <cell r="R129">
            <v>9.6989141682136308E-4</v>
          </cell>
          <cell r="S129">
            <v>1.0526128457588138E-3</v>
          </cell>
          <cell r="T129">
            <v>9.8064065205939245E-4</v>
          </cell>
          <cell r="U129">
            <v>0</v>
          </cell>
          <cell r="V129">
            <v>9.1785385895856199E-4</v>
          </cell>
          <cell r="W129">
            <v>9.2106038031226629E-4</v>
          </cell>
          <cell r="X129">
            <v>9.6218606207127094E-4</v>
          </cell>
          <cell r="Y129">
            <v>9.5263859266743055E-4</v>
          </cell>
          <cell r="Z129">
            <v>1.045150363690248E-3</v>
          </cell>
          <cell r="AA129">
            <v>9.8891068888414977E-4</v>
          </cell>
          <cell r="AB129">
            <v>0</v>
          </cell>
          <cell r="AC129">
            <v>3</v>
          </cell>
        </row>
        <row r="130">
          <cell r="A130" t="str">
            <v>Nepal</v>
          </cell>
          <cell r="B130">
            <v>463646</v>
          </cell>
          <cell r="C130">
            <v>361237</v>
          </cell>
          <cell r="D130">
            <v>275468</v>
          </cell>
          <cell r="E130">
            <v>338132</v>
          </cell>
          <cell r="F130">
            <v>385297</v>
          </cell>
          <cell r="G130">
            <v>375398</v>
          </cell>
          <cell r="H130">
            <v>383926</v>
          </cell>
          <cell r="I130">
            <v>526633</v>
          </cell>
          <cell r="J130">
            <v>500277</v>
          </cell>
          <cell r="K130">
            <v>509956</v>
          </cell>
          <cell r="L130">
            <v>602867</v>
          </cell>
          <cell r="M130">
            <v>0</v>
          </cell>
          <cell r="O130" t="str">
            <v>NEPAL</v>
          </cell>
          <cell r="P130" t="str">
            <v>NPL</v>
          </cell>
          <cell r="Q130">
            <v>6.8276208010627606E-4</v>
          </cell>
          <cell r="R130">
            <v>5.2253875220664486E-4</v>
          </cell>
          <cell r="S130">
            <v>3.8293815696953507E-4</v>
          </cell>
          <cell r="T130">
            <v>4.7695047324828574E-4</v>
          </cell>
          <cell r="U130">
            <v>4.9455565268143997E-4</v>
          </cell>
          <cell r="V130">
            <v>4.4294358949530815E-4</v>
          </cell>
          <cell r="W130">
            <v>4.2433740156738053E-4</v>
          </cell>
          <cell r="X130">
            <v>5.4549606575719561E-4</v>
          </cell>
          <cell r="Y130">
            <v>5.1184411855085242E-4</v>
          </cell>
          <cell r="Z130">
            <v>5.4375909157930913E-4</v>
          </cell>
          <cell r="AA130">
            <v>6.0581529509817181E-4</v>
          </cell>
          <cell r="AB130">
            <v>0</v>
          </cell>
          <cell r="AC130">
            <v>1</v>
          </cell>
        </row>
        <row r="131">
          <cell r="A131" t="str">
            <v>Netherlands</v>
          </cell>
          <cell r="B131">
            <v>7738500</v>
          </cell>
          <cell r="C131">
            <v>7445200</v>
          </cell>
          <cell r="D131">
            <v>7432900</v>
          </cell>
          <cell r="E131">
            <v>6930400</v>
          </cell>
          <cell r="F131">
            <v>7601300</v>
          </cell>
          <cell r="G131">
            <v>8080600</v>
          </cell>
          <cell r="H131">
            <v>8567200</v>
          </cell>
          <cell r="I131">
            <v>8713000</v>
          </cell>
          <cell r="J131">
            <v>8035200</v>
          </cell>
          <cell r="K131">
            <v>7754300</v>
          </cell>
          <cell r="L131">
            <v>8726800</v>
          </cell>
          <cell r="M131">
            <v>9026500</v>
          </cell>
          <cell r="O131" t="str">
            <v>NETHERLANDS</v>
          </cell>
          <cell r="P131" t="str">
            <v>NLD</v>
          </cell>
          <cell r="Q131">
            <v>1.1395664703032955E-2</v>
          </cell>
          <cell r="R131">
            <v>1.0769676190226672E-2</v>
          </cell>
          <cell r="S131">
            <v>1.0332746551101606E-2</v>
          </cell>
          <cell r="T131">
            <v>9.7756425295444371E-3</v>
          </cell>
          <cell r="U131">
            <v>9.7568002936109788E-3</v>
          </cell>
          <cell r="V131">
            <v>9.5345472519187281E-3</v>
          </cell>
          <cell r="W131">
            <v>9.4689689854504829E-3</v>
          </cell>
          <cell r="X131">
            <v>9.0250843014821423E-3</v>
          </cell>
          <cell r="Y131">
            <v>8.2209852969051325E-3</v>
          </cell>
          <cell r="Z131">
            <v>8.2683037827448579E-3</v>
          </cell>
          <cell r="AA131">
            <v>8.7694780395389457E-3</v>
          </cell>
          <cell r="AB131">
            <v>1.3173433559624319E-2</v>
          </cell>
          <cell r="AC131">
            <v>1</v>
          </cell>
        </row>
        <row r="132">
          <cell r="A132" t="str">
            <v>New Caledonia</v>
          </cell>
          <cell r="B132">
            <v>80064</v>
          </cell>
          <cell r="C132">
            <v>85742</v>
          </cell>
          <cell r="D132">
            <v>81530</v>
          </cell>
          <cell r="E132">
            <v>74957</v>
          </cell>
          <cell r="F132">
            <v>79041</v>
          </cell>
          <cell r="G132">
            <v>77286</v>
          </cell>
          <cell r="H132">
            <v>85309</v>
          </cell>
          <cell r="I132">
            <v>128677</v>
          </cell>
          <cell r="J132">
            <v>102394</v>
          </cell>
          <cell r="K132">
            <v>114842</v>
          </cell>
          <cell r="L132">
            <v>133385</v>
          </cell>
          <cell r="M132">
            <v>142437</v>
          </cell>
          <cell r="O132" t="str">
            <v>NEW CALEDONIA</v>
          </cell>
          <cell r="P132" t="str">
            <v>NCL</v>
          </cell>
          <cell r="Q132">
            <v>1.1790172498334695E-4</v>
          </cell>
          <cell r="R132">
            <v>1.2402804167818397E-4</v>
          </cell>
          <cell r="S132">
            <v>1.1333783937780865E-4</v>
          </cell>
          <cell r="T132">
            <v>1.0573023737259932E-4</v>
          </cell>
          <cell r="U132">
            <v>1.0145465275772637E-4</v>
          </cell>
          <cell r="V132">
            <v>9.1192116787341398E-5</v>
          </cell>
          <cell r="W132">
            <v>9.4288481088313015E-5</v>
          </cell>
          <cell r="X132">
            <v>1.3328598331938685E-4</v>
          </cell>
          <cell r="Y132">
            <v>1.0476149548129532E-4</v>
          </cell>
          <cell r="Z132">
            <v>1.2245445017835071E-4</v>
          </cell>
          <cell r="AA132">
            <v>1.3403731359764201E-4</v>
          </cell>
          <cell r="AB132">
            <v>2.0787507405220284E-4</v>
          </cell>
          <cell r="AC132">
            <v>1</v>
          </cell>
        </row>
        <row r="133">
          <cell r="A133" t="str">
            <v>New Zealand</v>
          </cell>
          <cell r="B133">
            <v>1786765</v>
          </cell>
          <cell r="C133">
            <v>1909381</v>
          </cell>
          <cell r="D133">
            <v>2045064</v>
          </cell>
          <cell r="E133">
            <v>2104420</v>
          </cell>
          <cell r="F133">
            <v>2334128</v>
          </cell>
          <cell r="G133">
            <v>2365507</v>
          </cell>
          <cell r="H133">
            <v>2408889</v>
          </cell>
          <cell r="I133">
            <v>2455308</v>
          </cell>
          <cell r="J133">
            <v>2447257</v>
          </cell>
          <cell r="K133">
            <v>2447532</v>
          </cell>
          <cell r="L133">
            <v>2510759</v>
          </cell>
          <cell r="M133">
            <v>0</v>
          </cell>
          <cell r="O133" t="str">
            <v>NEW ZEALAND</v>
          </cell>
          <cell r="P133" t="str">
            <v>NZL</v>
          </cell>
          <cell r="Q133">
            <v>2.6311785026962172E-3</v>
          </cell>
          <cell r="R133">
            <v>2.7619694694260991E-3</v>
          </cell>
          <cell r="S133">
            <v>2.8429183754365124E-3</v>
          </cell>
          <cell r="T133">
            <v>2.9683795526988205E-3</v>
          </cell>
          <cell r="U133">
            <v>2.9960165702873991E-3</v>
          </cell>
          <cell r="V133">
            <v>2.7911341071510179E-3</v>
          </cell>
          <cell r="W133">
            <v>2.662444582873381E-3</v>
          </cell>
          <cell r="X133">
            <v>2.5432528045568137E-3</v>
          </cell>
          <cell r="Y133">
            <v>2.5038410761086425E-3</v>
          </cell>
          <cell r="Z133">
            <v>2.609769817261273E-3</v>
          </cell>
          <cell r="AA133">
            <v>2.523037758751749E-3</v>
          </cell>
          <cell r="AB133">
            <v>0</v>
          </cell>
          <cell r="AC133">
            <v>1</v>
          </cell>
        </row>
        <row r="134">
          <cell r="A134" t="str">
            <v>Nicaragua</v>
          </cell>
          <cell r="B134">
            <v>485909</v>
          </cell>
          <cell r="C134">
            <v>482869</v>
          </cell>
          <cell r="D134">
            <v>471622</v>
          </cell>
          <cell r="E134">
            <v>525775</v>
          </cell>
          <cell r="F134">
            <v>614782</v>
          </cell>
          <cell r="G134">
            <v>712444</v>
          </cell>
          <cell r="H134">
            <v>749184</v>
          </cell>
          <cell r="I134">
            <v>799996</v>
          </cell>
          <cell r="J134">
            <v>857901</v>
          </cell>
          <cell r="K134">
            <v>931904</v>
          </cell>
          <cell r="L134">
            <v>1011251</v>
          </cell>
          <cell r="M134">
            <v>1060031</v>
          </cell>
          <cell r="O134" t="str">
            <v>NICARAGUA</v>
          </cell>
          <cell r="P134" t="str">
            <v>NIC</v>
          </cell>
          <cell r="Q134">
            <v>7.1554642891852934E-4</v>
          </cell>
          <cell r="R134">
            <v>6.9848261595371018E-4</v>
          </cell>
          <cell r="S134">
            <v>6.5561901733154513E-4</v>
          </cell>
          <cell r="T134">
            <v>7.4162940825511173E-4</v>
          </cell>
          <cell r="U134">
            <v>7.8911570364368527E-4</v>
          </cell>
          <cell r="V134">
            <v>8.4063448040318624E-4</v>
          </cell>
          <cell r="W134">
            <v>8.2804184102107283E-4</v>
          </cell>
          <cell r="X134">
            <v>8.2865044655669787E-4</v>
          </cell>
          <cell r="Y134">
            <v>8.7773689605737386E-4</v>
          </cell>
          <cell r="Z134">
            <v>9.9367645930065434E-4</v>
          </cell>
          <cell r="AA134">
            <v>1.016196479461177E-3</v>
          </cell>
          <cell r="AB134">
            <v>1.5470279676111588E-3</v>
          </cell>
          <cell r="AC134">
            <v>1</v>
          </cell>
        </row>
        <row r="135">
          <cell r="A135" t="str">
            <v>Niger</v>
          </cell>
          <cell r="B135">
            <v>50263</v>
          </cell>
          <cell r="C135">
            <v>52463</v>
          </cell>
          <cell r="D135">
            <v>39337</v>
          </cell>
          <cell r="E135">
            <v>55344</v>
          </cell>
          <cell r="F135">
            <v>57004</v>
          </cell>
          <cell r="G135">
            <v>59920</v>
          </cell>
          <cell r="H135">
            <v>60332</v>
          </cell>
          <cell r="I135">
            <v>47539</v>
          </cell>
          <cell r="J135">
            <v>73154</v>
          </cell>
          <cell r="K135">
            <v>65883</v>
          </cell>
          <cell r="L135">
            <v>74278</v>
          </cell>
          <cell r="M135">
            <v>0</v>
          </cell>
          <cell r="O135" t="str">
            <v>NIGER</v>
          </cell>
          <cell r="P135" t="str">
            <v>NER</v>
          </cell>
          <cell r="Q135">
            <v>7.4016966462304762E-5</v>
          </cell>
          <cell r="R135">
            <v>7.5889099281129031E-5</v>
          </cell>
          <cell r="S135">
            <v>5.4683804582421919E-5</v>
          </cell>
          <cell r="T135">
            <v>7.8065214151435319E-5</v>
          </cell>
          <cell r="U135">
            <v>7.3168621674845122E-5</v>
          </cell>
          <cell r="V135">
            <v>7.0701441889831231E-5</v>
          </cell>
          <cell r="W135">
            <v>6.668244430271251E-5</v>
          </cell>
          <cell r="X135">
            <v>4.9241763182389489E-5</v>
          </cell>
          <cell r="Y135">
            <v>7.4845424931526048E-5</v>
          </cell>
          <cell r="Z135">
            <v>7.0250139679736337E-5</v>
          </cell>
          <cell r="AA135">
            <v>7.4641253359865456E-5</v>
          </cell>
          <cell r="AB135">
            <v>0</v>
          </cell>
          <cell r="AC135">
            <v>1</v>
          </cell>
        </row>
        <row r="136">
          <cell r="A136" t="str">
            <v>Nigeria</v>
          </cell>
          <cell r="B136">
            <v>1491767</v>
          </cell>
          <cell r="C136">
            <v>1752948</v>
          </cell>
          <cell r="D136">
            <v>2045543</v>
          </cell>
          <cell r="E136">
            <v>2253115</v>
          </cell>
          <cell r="F136">
            <v>2646411</v>
          </cell>
          <cell r="G136">
            <v>2778365</v>
          </cell>
          <cell r="H136">
            <v>3055800</v>
          </cell>
          <cell r="I136">
            <v>5238545</v>
          </cell>
          <cell r="J136">
            <v>5820497</v>
          </cell>
          <cell r="K136">
            <v>6053318</v>
          </cell>
          <cell r="L136">
            <v>6113384</v>
          </cell>
          <cell r="M136">
            <v>3765400</v>
          </cell>
          <cell r="O136" t="str">
            <v>NIGERIA</v>
          </cell>
          <cell r="P136" t="str">
            <v>NGA</v>
          </cell>
          <cell r="Q136">
            <v>2.1967663690701505E-3</v>
          </cell>
          <cell r="R136">
            <v>2.5356850505433653E-3</v>
          </cell>
          <cell r="S136">
            <v>2.8435842508818944E-3</v>
          </cell>
          <cell r="T136">
            <v>3.1781205728319455E-3</v>
          </cell>
          <cell r="U136">
            <v>3.3968536463256714E-3</v>
          </cell>
          <cell r="V136">
            <v>3.2782778971335272E-3</v>
          </cell>
          <cell r="W136">
            <v>3.3774483408511051E-3</v>
          </cell>
          <cell r="X136">
            <v>5.4261804478489351E-3</v>
          </cell>
          <cell r="Y136">
            <v>5.9550752013242279E-3</v>
          </cell>
          <cell r="Z136">
            <v>6.4545699956872369E-3</v>
          </cell>
          <cell r="AA136">
            <v>6.1432812411501081E-3</v>
          </cell>
          <cell r="AB136">
            <v>5.4952912785032303E-3</v>
          </cell>
          <cell r="AC136">
            <v>1</v>
          </cell>
        </row>
        <row r="137">
          <cell r="A137" t="str">
            <v>Niue</v>
          </cell>
          <cell r="B137">
            <v>1939</v>
          </cell>
          <cell r="C137">
            <v>1446</v>
          </cell>
          <cell r="D137">
            <v>2084</v>
          </cell>
          <cell r="E137">
            <v>2706</v>
          </cell>
          <cell r="F137">
            <v>2550</v>
          </cell>
          <cell r="G137">
            <v>2793</v>
          </cell>
          <cell r="H137">
            <v>3008</v>
          </cell>
          <cell r="I137">
            <v>3463</v>
          </cell>
          <cell r="J137">
            <v>4748</v>
          </cell>
          <cell r="K137">
            <v>4662</v>
          </cell>
          <cell r="L137">
            <v>6214</v>
          </cell>
          <cell r="M137">
            <v>0</v>
          </cell>
          <cell r="O137" t="str">
            <v>NIUE</v>
          </cell>
          <cell r="P137" t="str">
            <v>NIU</v>
          </cell>
          <cell r="Q137">
            <v>2.8553587722660591E-6</v>
          </cell>
          <cell r="R137">
            <v>2.0916767542937417E-6</v>
          </cell>
          <cell r="S137">
            <v>2.8970447352306294E-6</v>
          </cell>
          <cell r="T137">
            <v>3.8169353406653653E-6</v>
          </cell>
          <cell r="U137">
            <v>3.2731033834617758E-6</v>
          </cell>
          <cell r="V137">
            <v>3.2955461815470399E-6</v>
          </cell>
          <cell r="W137">
            <v>3.3246169936776374E-6</v>
          </cell>
          <cell r="X137">
            <v>3.5870385557250847E-6</v>
          </cell>
          <cell r="Y137">
            <v>4.8577805393401E-6</v>
          </cell>
          <cell r="Z137">
            <v>4.9710266865038143E-6</v>
          </cell>
          <cell r="AA137">
            <v>6.2443892993646021E-6</v>
          </cell>
          <cell r="AB137">
            <v>0</v>
          </cell>
          <cell r="AC137">
            <v>1</v>
          </cell>
        </row>
        <row r="138">
          <cell r="A138" t="str">
            <v>Northern Mariana Islands</v>
          </cell>
          <cell r="B138">
            <v>528608</v>
          </cell>
          <cell r="C138">
            <v>444284</v>
          </cell>
          <cell r="D138">
            <v>475547</v>
          </cell>
          <cell r="E138">
            <v>459458</v>
          </cell>
          <cell r="F138">
            <v>535873</v>
          </cell>
          <cell r="G138">
            <v>506846</v>
          </cell>
          <cell r="H138">
            <v>435494</v>
          </cell>
          <cell r="I138">
            <v>389345</v>
          </cell>
          <cell r="J138">
            <v>397274</v>
          </cell>
          <cell r="K138">
            <v>353956</v>
          </cell>
          <cell r="L138">
            <v>379091</v>
          </cell>
          <cell r="M138">
            <v>340957</v>
          </cell>
          <cell r="O138" t="str">
            <v>NORTHERN MARIANA ISLANDS</v>
          </cell>
          <cell r="P138" t="e">
            <v>#N/A</v>
          </cell>
          <cell r="Q138">
            <v>7.7842469824137021E-4</v>
          </cell>
          <cell r="R138">
            <v>6.4266840601980696E-4</v>
          </cell>
          <cell r="S138">
            <v>6.6107530360111333E-4</v>
          </cell>
          <cell r="T138">
            <v>6.4808628150459251E-4</v>
          </cell>
          <cell r="U138">
            <v>6.878304821199264E-4</v>
          </cell>
          <cell r="V138">
            <v>5.9804310774521697E-4</v>
          </cell>
          <cell r="W138">
            <v>4.8133336204941787E-4</v>
          </cell>
          <cell r="X138">
            <v>4.0329065159652988E-4</v>
          </cell>
          <cell r="Y138">
            <v>4.0645954212000819E-4</v>
          </cell>
          <cell r="Z138">
            <v>3.7741843025485716E-4</v>
          </cell>
          <cell r="AA138">
            <v>3.8094492820814715E-4</v>
          </cell>
          <cell r="AB138">
            <v>4.9759866905099747E-4</v>
          </cell>
          <cell r="AC138" t="e">
            <v>#N/A</v>
          </cell>
        </row>
        <row r="139">
          <cell r="A139" t="str">
            <v>Norway</v>
          </cell>
          <cell r="B139">
            <v>3104000</v>
          </cell>
          <cell r="C139">
            <v>3073000</v>
          </cell>
          <cell r="D139">
            <v>3111000</v>
          </cell>
          <cell r="E139">
            <v>3269000</v>
          </cell>
          <cell r="F139">
            <v>3628000</v>
          </cell>
          <cell r="G139">
            <v>3824000</v>
          </cell>
          <cell r="H139">
            <v>4070000</v>
          </cell>
          <cell r="I139">
            <v>4377000</v>
          </cell>
          <cell r="J139">
            <v>4347000</v>
          </cell>
          <cell r="K139">
            <v>4346000</v>
          </cell>
          <cell r="L139">
            <v>4767000</v>
          </cell>
          <cell r="M139">
            <v>4963000</v>
          </cell>
          <cell r="O139" t="str">
            <v>NORWAY</v>
          </cell>
          <cell r="P139" t="str">
            <v>NOR</v>
          </cell>
          <cell r="Q139">
            <v>4.5709301852056971E-3</v>
          </cell>
          <cell r="R139">
            <v>4.4451747344015687E-3</v>
          </cell>
          <cell r="S139">
            <v>4.3247150534081041E-3</v>
          </cell>
          <cell r="T139">
            <v>4.6110722943958167E-3</v>
          </cell>
          <cell r="U139">
            <v>4.6567917941958128E-3</v>
          </cell>
          <cell r="V139">
            <v>4.5120546359598565E-3</v>
          </cell>
          <cell r="W139">
            <v>4.4984013179082396E-3</v>
          </cell>
          <cell r="X139">
            <v>4.5337764246054565E-3</v>
          </cell>
          <cell r="Y139">
            <v>4.4475088467799944E-3</v>
          </cell>
          <cell r="Z139">
            <v>4.634080218692745E-3</v>
          </cell>
          <cell r="AA139">
            <v>4.7903128081865243E-3</v>
          </cell>
          <cell r="AB139">
            <v>7.243089874969866E-3</v>
          </cell>
          <cell r="AC139">
            <v>1</v>
          </cell>
        </row>
        <row r="140">
          <cell r="A140" t="str">
            <v>Oman</v>
          </cell>
          <cell r="B140">
            <v>571110</v>
          </cell>
          <cell r="C140">
            <v>647320</v>
          </cell>
          <cell r="D140">
            <v>643326</v>
          </cell>
          <cell r="E140">
            <v>629525</v>
          </cell>
          <cell r="F140">
            <v>908466</v>
          </cell>
          <cell r="G140">
            <v>1114498</v>
          </cell>
          <cell r="H140">
            <v>1336441</v>
          </cell>
          <cell r="I140">
            <v>1182407</v>
          </cell>
          <cell r="J140">
            <v>1378078</v>
          </cell>
          <cell r="K140">
            <v>1279678</v>
          </cell>
          <cell r="L140">
            <v>1048052</v>
          </cell>
          <cell r="M140">
            <v>0</v>
          </cell>
          <cell r="O140" t="str">
            <v>OMAN</v>
          </cell>
          <cell r="P140" t="str">
            <v>OMN</v>
          </cell>
          <cell r="Q140">
            <v>8.4101286664717322E-4</v>
          </cell>
          <cell r="R140">
            <v>9.3636528118217497E-4</v>
          </cell>
          <cell r="S140">
            <v>8.9431103710987524E-4</v>
          </cell>
          <cell r="T140">
            <v>8.8797347388483514E-4</v>
          </cell>
          <cell r="U140">
            <v>1.1660796621019553E-3</v>
          </cell>
          <cell r="V140">
            <v>1.3150303001223818E-3</v>
          </cell>
          <cell r="W140">
            <v>1.4771125198296327E-3</v>
          </cell>
          <cell r="X140">
            <v>1.2247587344958793E-3</v>
          </cell>
          <cell r="Y140">
            <v>1.4099411310220568E-3</v>
          </cell>
          <cell r="Z140">
            <v>1.3645031077073849E-3</v>
          </cell>
          <cell r="AA140">
            <v>1.0531774531666671E-3</v>
          </cell>
          <cell r="AB140">
            <v>0</v>
          </cell>
          <cell r="AC140">
            <v>1</v>
          </cell>
        </row>
        <row r="141">
          <cell r="A141" t="str">
            <v>Pakistan</v>
          </cell>
          <cell r="B141">
            <v>556707</v>
          </cell>
          <cell r="C141">
            <v>499719</v>
          </cell>
          <cell r="D141">
            <v>498059</v>
          </cell>
          <cell r="E141">
            <v>500918</v>
          </cell>
          <cell r="F141">
            <v>647993</v>
          </cell>
          <cell r="G141">
            <v>798260</v>
          </cell>
          <cell r="H141">
            <v>898389</v>
          </cell>
          <cell r="I141">
            <v>839500</v>
          </cell>
          <cell r="J141">
            <v>822828</v>
          </cell>
          <cell r="K141">
            <v>854905</v>
          </cell>
          <cell r="L141">
            <v>0</v>
          </cell>
          <cell r="M141">
            <v>0</v>
          </cell>
          <cell r="O141" t="str">
            <v>PAKISTAN</v>
          </cell>
          <cell r="P141" t="str">
            <v>PAK</v>
          </cell>
          <cell r="Q141">
            <v>8.1980310264668436E-4</v>
          </cell>
          <cell r="R141">
            <v>7.228565808982811E-4</v>
          </cell>
          <cell r="S141">
            <v>6.9237005939742425E-4</v>
          </cell>
          <cell r="T141">
            <v>7.065674859480463E-4</v>
          </cell>
          <cell r="U141">
            <v>8.3174434539590061E-4</v>
          </cell>
          <cell r="V141">
            <v>9.4189140525662008E-4</v>
          </cell>
          <cell r="W141">
            <v>9.9295190702561797E-4</v>
          </cell>
          <cell r="X141">
            <v>8.6956941020248585E-4</v>
          </cell>
          <cell r="Y141">
            <v>8.4185295821906814E-4</v>
          </cell>
          <cell r="Z141">
            <v>9.1157348121526029E-4</v>
          </cell>
          <cell r="AA141">
            <v>0</v>
          </cell>
          <cell r="AB141">
            <v>0</v>
          </cell>
          <cell r="AC141">
            <v>1</v>
          </cell>
        </row>
        <row r="142">
          <cell r="A142" t="str">
            <v>Palau</v>
          </cell>
          <cell r="B142">
            <v>57732</v>
          </cell>
          <cell r="C142">
            <v>54111</v>
          </cell>
          <cell r="D142">
            <v>58560</v>
          </cell>
          <cell r="E142">
            <v>63328</v>
          </cell>
          <cell r="F142">
            <v>89161</v>
          </cell>
          <cell r="G142">
            <v>80578</v>
          </cell>
          <cell r="H142">
            <v>82397</v>
          </cell>
          <cell r="I142">
            <v>88175</v>
          </cell>
          <cell r="J142">
            <v>79259</v>
          </cell>
          <cell r="K142">
            <v>71887</v>
          </cell>
          <cell r="L142">
            <v>85593</v>
          </cell>
          <cell r="M142">
            <v>109057</v>
          </cell>
          <cell r="O142" t="str">
            <v>PALAU</v>
          </cell>
          <cell r="P142" t="str">
            <v>PLW</v>
          </cell>
          <cell r="Q142">
            <v>8.5015767220455961E-5</v>
          </cell>
          <cell r="R142">
            <v>7.8272974309535732E-5</v>
          </cell>
          <cell r="S142">
            <v>8.1406401005329013E-5</v>
          </cell>
          <cell r="T142">
            <v>8.9327007115172296E-5</v>
          </cell>
          <cell r="U142">
            <v>1.1444438069522958E-4</v>
          </cell>
          <cell r="V142">
            <v>9.5076448341101816E-5</v>
          </cell>
          <cell r="W142">
            <v>9.106996889230595E-5</v>
          </cell>
          <cell r="X142">
            <v>9.1333273072786403E-5</v>
          </cell>
          <cell r="Y142">
            <v>8.1091581248432388E-5</v>
          </cell>
          <cell r="Z142">
            <v>7.6652122568146656E-5</v>
          </cell>
          <cell r="AA142">
            <v>8.6011588880031286E-5</v>
          </cell>
          <cell r="AB142">
            <v>1.5915971237045912E-4</v>
          </cell>
          <cell r="AC142">
            <v>1</v>
          </cell>
        </row>
        <row r="143">
          <cell r="A143" t="str">
            <v>Palestine</v>
          </cell>
          <cell r="B143">
            <v>310191</v>
          </cell>
          <cell r="C143">
            <v>42776</v>
          </cell>
          <cell r="D143">
            <v>33424</v>
          </cell>
          <cell r="E143">
            <v>36722</v>
          </cell>
          <cell r="F143">
            <v>56011</v>
          </cell>
          <cell r="G143">
            <v>88360</v>
          </cell>
          <cell r="H143">
            <v>122616</v>
          </cell>
          <cell r="I143">
            <v>264168</v>
          </cell>
          <cell r="J143">
            <v>387143</v>
          </cell>
          <cell r="K143">
            <v>395622</v>
          </cell>
          <cell r="L143">
            <v>521927</v>
          </cell>
          <cell r="M143">
            <v>448500</v>
          </cell>
          <cell r="Q143">
            <v>4.5678524648168182E-4</v>
          </cell>
          <cell r="R143">
            <v>6.1876600858692325E-5</v>
          </cell>
          <cell r="S143">
            <v>4.6463926694025226E-5</v>
          </cell>
          <cell r="T143">
            <v>5.1798041234262208E-5</v>
          </cell>
          <cell r="U143">
            <v>7.1894036710226479E-5</v>
          </cell>
          <cell r="V143">
            <v>1.0425866831417702E-4</v>
          </cell>
          <cell r="W143">
            <v>1.3552235282472645E-4</v>
          </cell>
          <cell r="X143">
            <v>2.7363003210764772E-4</v>
          </cell>
          <cell r="Y143">
            <v>3.960942989346555E-4</v>
          </cell>
          <cell r="Z143">
            <v>4.2184631483655345E-4</v>
          </cell>
          <cell r="AA143">
            <v>5.2447946151423699E-4</v>
          </cell>
          <cell r="AB143">
            <v>6.5454882307555608E-4</v>
          </cell>
          <cell r="AC143">
            <v>1</v>
          </cell>
        </row>
        <row r="144">
          <cell r="A144" t="str">
            <v>Panama</v>
          </cell>
          <cell r="B144">
            <v>395551</v>
          </cell>
          <cell r="C144">
            <v>410605</v>
          </cell>
          <cell r="D144">
            <v>426154</v>
          </cell>
          <cell r="E144">
            <v>468686</v>
          </cell>
          <cell r="F144">
            <v>498415</v>
          </cell>
          <cell r="G144">
            <v>576050</v>
          </cell>
          <cell r="H144">
            <v>703545</v>
          </cell>
          <cell r="I144">
            <v>948946</v>
          </cell>
          <cell r="J144">
            <v>1136079</v>
          </cell>
          <cell r="K144">
            <v>1054663</v>
          </cell>
          <cell r="L144">
            <v>1162713</v>
          </cell>
          <cell r="M144">
            <v>1310292</v>
          </cell>
          <cell r="O144" t="str">
            <v>PANAMA</v>
          </cell>
          <cell r="P144" t="str">
            <v>PAN</v>
          </cell>
          <cell r="Q144">
            <v>5.8248582657483851E-4</v>
          </cell>
          <cell r="R144">
            <v>5.9395085317896399E-4</v>
          </cell>
          <cell r="S144">
            <v>5.9241228507556326E-4</v>
          </cell>
          <cell r="T144">
            <v>6.6110279271067531E-4</v>
          </cell>
          <cell r="U144">
            <v>6.3975051877180429E-4</v>
          </cell>
          <cell r="V144">
            <v>6.7969902537779175E-4</v>
          </cell>
          <cell r="W144">
            <v>7.7759895705350177E-4</v>
          </cell>
          <cell r="X144">
            <v>9.8293557300060518E-4</v>
          </cell>
          <cell r="Y144">
            <v>1.1623467686084586E-3</v>
          </cell>
          <cell r="Z144">
            <v>1.1245726980412211E-3</v>
          </cell>
          <cell r="AA144">
            <v>1.1683991978487472E-3</v>
          </cell>
          <cell r="AB144">
            <v>1.9122632920519878E-3</v>
          </cell>
          <cell r="AC144">
            <v>1</v>
          </cell>
        </row>
        <row r="145">
          <cell r="A145" t="str">
            <v>Papua New Guinea</v>
          </cell>
          <cell r="B145">
            <v>58448</v>
          </cell>
          <cell r="C145">
            <v>54235</v>
          </cell>
          <cell r="D145">
            <v>53761</v>
          </cell>
          <cell r="E145">
            <v>56282</v>
          </cell>
          <cell r="F145">
            <v>59013</v>
          </cell>
          <cell r="G145">
            <v>69251</v>
          </cell>
          <cell r="H145">
            <v>77730</v>
          </cell>
          <cell r="I145">
            <v>104122</v>
          </cell>
          <cell r="J145">
            <v>114207</v>
          </cell>
          <cell r="K145">
            <v>125891</v>
          </cell>
          <cell r="L145">
            <v>146350</v>
          </cell>
          <cell r="M145">
            <v>165059</v>
          </cell>
          <cell r="O145" t="str">
            <v>PAPUA NEW GUINEA</v>
          </cell>
          <cell r="P145" t="str">
            <v>PNG</v>
          </cell>
          <cell r="Q145">
            <v>8.6070144157507282E-5</v>
          </cell>
          <cell r="R145">
            <v>7.8452343547110018E-5</v>
          </cell>
          <cell r="S145">
            <v>7.4735135321849275E-5</v>
          </cell>
          <cell r="T145">
            <v>7.9388305559249106E-5</v>
          </cell>
          <cell r="U145">
            <v>7.5747313713031293E-5</v>
          </cell>
          <cell r="V145">
            <v>8.1711374371039761E-5</v>
          </cell>
          <cell r="W145">
            <v>8.5911728363883893E-5</v>
          </cell>
          <cell r="X145">
            <v>1.0785146650280314E-4</v>
          </cell>
          <cell r="Y145">
            <v>1.1684762890825923E-4</v>
          </cell>
          <cell r="Z145">
            <v>1.342358474025422E-4</v>
          </cell>
          <cell r="AA145">
            <v>1.4706571837174278E-4</v>
          </cell>
          <cell r="AB145">
            <v>2.4089002048612756E-4</v>
          </cell>
          <cell r="AC145">
            <v>1</v>
          </cell>
        </row>
        <row r="146">
          <cell r="A146" t="str">
            <v>Paraguay</v>
          </cell>
          <cell r="B146">
            <v>288515</v>
          </cell>
          <cell r="C146">
            <v>278672</v>
          </cell>
          <cell r="D146">
            <v>250423</v>
          </cell>
          <cell r="E146">
            <v>268175</v>
          </cell>
          <cell r="F146">
            <v>309287</v>
          </cell>
          <cell r="G146">
            <v>340845</v>
          </cell>
          <cell r="H146">
            <v>388465</v>
          </cell>
          <cell r="I146">
            <v>415702</v>
          </cell>
          <cell r="J146">
            <v>428215</v>
          </cell>
          <cell r="K146">
            <v>439246</v>
          </cell>
          <cell r="L146">
            <v>465264</v>
          </cell>
          <cell r="M146">
            <v>523740</v>
          </cell>
          <cell r="O146" t="str">
            <v>PARAGUAY</v>
          </cell>
          <cell r="P146" t="str">
            <v>PRY</v>
          </cell>
          <cell r="Q146">
            <v>4.2486531004659204E-4</v>
          </cell>
          <cell r="R146">
            <v>4.0310632397824731E-4</v>
          </cell>
          <cell r="S146">
            <v>3.4812218509148752E-4</v>
          </cell>
          <cell r="T146">
            <v>3.7827296193013095E-4</v>
          </cell>
          <cell r="U146">
            <v>3.9699150045519304E-4</v>
          </cell>
          <cell r="V146">
            <v>4.0217344727869702E-4</v>
          </cell>
          <cell r="W146">
            <v>4.2935416903224183E-4</v>
          </cell>
          <cell r="X146">
            <v>4.305917128767049E-4</v>
          </cell>
          <cell r="Y146">
            <v>4.3811594221851744E-4</v>
          </cell>
          <cell r="Z146">
            <v>4.683619879751297E-4</v>
          </cell>
          <cell r="AA146">
            <v>4.67539353553198E-4</v>
          </cell>
          <cell r="AB146">
            <v>7.6435540824435172E-4</v>
          </cell>
          <cell r="AC146">
            <v>1</v>
          </cell>
        </row>
        <row r="147">
          <cell r="A147" t="str">
            <v>Peru</v>
          </cell>
          <cell r="B147">
            <v>800491</v>
          </cell>
          <cell r="C147">
            <v>900514</v>
          </cell>
          <cell r="D147">
            <v>1063606</v>
          </cell>
          <cell r="E147">
            <v>1135769</v>
          </cell>
          <cell r="F147">
            <v>1349959</v>
          </cell>
          <cell r="G147">
            <v>1570566</v>
          </cell>
          <cell r="H147">
            <v>1720746</v>
          </cell>
          <cell r="I147">
            <v>1916400</v>
          </cell>
          <cell r="J147">
            <v>2057620</v>
          </cell>
          <cell r="K147">
            <v>2139961</v>
          </cell>
          <cell r="L147">
            <v>2299187</v>
          </cell>
          <cell r="M147">
            <v>2597803</v>
          </cell>
          <cell r="O147" t="str">
            <v>PERU</v>
          </cell>
          <cell r="P147" t="str">
            <v>PER</v>
          </cell>
          <cell r="Q147">
            <v>1.1787978334038317E-3</v>
          </cell>
          <cell r="R147">
            <v>1.3026170129433435E-3</v>
          </cell>
          <cell r="S147">
            <v>1.4785576596255802E-3</v>
          </cell>
          <cell r="T147">
            <v>1.6020535236260759E-3</v>
          </cell>
          <cell r="U147">
            <v>1.7327668119351668E-3</v>
          </cell>
          <cell r="V147">
            <v>1.8531588915745105E-3</v>
          </cell>
          <cell r="W147">
            <v>1.9018688142961502E-3</v>
          </cell>
          <cell r="X147">
            <v>1.9850420699369193E-3</v>
          </cell>
          <cell r="Y147">
            <v>2.1051951123329774E-3</v>
          </cell>
          <cell r="Z147">
            <v>2.2818110765931766E-3</v>
          </cell>
          <cell r="AA147">
            <v>2.3104310749981014E-3</v>
          </cell>
          <cell r="AB147">
            <v>3.7912795902612013E-3</v>
          </cell>
          <cell r="AC147">
            <v>1</v>
          </cell>
        </row>
        <row r="148">
          <cell r="A148" t="str">
            <v>Philippines</v>
          </cell>
          <cell r="B148">
            <v>1992169</v>
          </cell>
          <cell r="C148">
            <v>1796893</v>
          </cell>
          <cell r="D148">
            <v>1932677</v>
          </cell>
          <cell r="E148">
            <v>1907226</v>
          </cell>
          <cell r="F148">
            <v>2291352</v>
          </cell>
          <cell r="G148">
            <v>2623084</v>
          </cell>
          <cell r="H148">
            <v>2843345</v>
          </cell>
          <cell r="I148">
            <v>3091993</v>
          </cell>
          <cell r="J148">
            <v>3139422</v>
          </cell>
          <cell r="K148">
            <v>3017099</v>
          </cell>
          <cell r="L148">
            <v>3520472</v>
          </cell>
          <cell r="M148">
            <v>3917454</v>
          </cell>
          <cell r="O148" t="str">
            <v>PHILIPPINES</v>
          </cell>
          <cell r="P148" t="str">
            <v>PHL</v>
          </cell>
          <cell r="Q148">
            <v>2.9336550954030443E-3</v>
          </cell>
          <cell r="R148">
            <v>2.5992526404240283E-3</v>
          </cell>
          <cell r="S148">
            <v>2.686685090091808E-3</v>
          </cell>
          <cell r="T148">
            <v>2.6902285003827945E-3</v>
          </cell>
          <cell r="U148">
            <v>2.9411105819223166E-3</v>
          </cell>
          <cell r="V148">
            <v>3.0950570927594468E-3</v>
          </cell>
          <cell r="W148">
            <v>3.1426306867979861E-3</v>
          </cell>
          <cell r="X148">
            <v>3.2027427389639245E-3</v>
          </cell>
          <cell r="Y148">
            <v>3.2120099192030696E-3</v>
          </cell>
          <cell r="Z148">
            <v>3.2170913009060432E-3</v>
          </cell>
          <cell r="AA148">
            <v>3.5376887166901675E-3</v>
          </cell>
          <cell r="AB148">
            <v>5.7172015722466657E-3</v>
          </cell>
          <cell r="AC148">
            <v>1</v>
          </cell>
        </row>
        <row r="149">
          <cell r="A149" t="str">
            <v>Poland</v>
          </cell>
          <cell r="B149">
            <v>3117146</v>
          </cell>
          <cell r="C149">
            <v>3151513</v>
          </cell>
          <cell r="D149">
            <v>3145439</v>
          </cell>
          <cell r="E149">
            <v>3331870</v>
          </cell>
          <cell r="F149">
            <v>3934064</v>
          </cell>
          <cell r="G149">
            <v>4310401</v>
          </cell>
          <cell r="H149">
            <v>4313578</v>
          </cell>
          <cell r="I149">
            <v>4387404</v>
          </cell>
          <cell r="J149">
            <v>4046312</v>
          </cell>
          <cell r="K149">
            <v>3861942</v>
          </cell>
          <cell r="L149">
            <v>4134970</v>
          </cell>
          <cell r="M149">
            <v>0</v>
          </cell>
          <cell r="O149" t="str">
            <v>POLAND</v>
          </cell>
          <cell r="P149" t="str">
            <v>POL</v>
          </cell>
          <cell r="Q149">
            <v>4.5902888991923964E-3</v>
          </cell>
          <cell r="R149">
            <v>4.5587458388343938E-3</v>
          </cell>
          <cell r="S149">
            <v>4.3725899687807566E-3</v>
          </cell>
          <cell r="T149">
            <v>4.6997532718044011E-3</v>
          </cell>
          <cell r="U149">
            <v>5.049646348688301E-3</v>
          </cell>
          <cell r="V149">
            <v>5.0859740624728039E-3</v>
          </cell>
          <cell r="W149">
            <v>4.767617926314493E-3</v>
          </cell>
          <cell r="X149">
            <v>4.5445530775461906E-3</v>
          </cell>
          <cell r="Y149">
            <v>4.1398685108884406E-3</v>
          </cell>
          <cell r="Z149">
            <v>4.1179358094658759E-3</v>
          </cell>
          <cell r="AA149">
            <v>4.1551918926928952E-3</v>
          </cell>
          <cell r="AB149">
            <v>0</v>
          </cell>
          <cell r="AC149">
            <v>1</v>
          </cell>
        </row>
        <row r="150">
          <cell r="A150" t="str">
            <v>Portugal</v>
          </cell>
          <cell r="B150">
            <v>5599127</v>
          </cell>
          <cell r="C150">
            <v>5391886</v>
          </cell>
          <cell r="D150">
            <v>5559905</v>
          </cell>
          <cell r="E150">
            <v>6383055</v>
          </cell>
          <cell r="F150">
            <v>5654081</v>
          </cell>
          <cell r="G150">
            <v>5769293</v>
          </cell>
          <cell r="H150">
            <v>6349449</v>
          </cell>
          <cell r="I150">
            <v>6787797</v>
          </cell>
          <cell r="J150">
            <v>6961707</v>
          </cell>
          <cell r="K150">
            <v>6439022</v>
          </cell>
          <cell r="L150">
            <v>6756354</v>
          </cell>
          <cell r="M150">
            <v>7263644</v>
          </cell>
          <cell r="O150" t="str">
            <v>PORTUGAL</v>
          </cell>
          <cell r="P150" t="str">
            <v>PRT</v>
          </cell>
          <cell r="Q150">
            <v>8.2452379558956897E-3</v>
          </cell>
          <cell r="R150">
            <v>7.7995038782862148E-3</v>
          </cell>
          <cell r="S150">
            <v>7.7290275953130778E-3</v>
          </cell>
          <cell r="T150">
            <v>9.0035876610904519E-3</v>
          </cell>
          <cell r="U150">
            <v>7.2574084907713497E-3</v>
          </cell>
          <cell r="V150">
            <v>6.8073653835932927E-3</v>
          </cell>
          <cell r="W150">
            <v>7.0177812652558111E-3</v>
          </cell>
          <cell r="X150">
            <v>7.0309239236023852E-3</v>
          </cell>
          <cell r="Y150">
            <v>7.1226716059788857E-3</v>
          </cell>
          <cell r="Z150">
            <v>6.8658408830942009E-3</v>
          </cell>
          <cell r="AA150">
            <v>6.7893956582425535E-3</v>
          </cell>
          <cell r="AB150">
            <v>1.0600690371103286E-2</v>
          </cell>
          <cell r="AC150">
            <v>1</v>
          </cell>
        </row>
        <row r="151">
          <cell r="A151" t="str">
            <v>Puerto Rico</v>
          </cell>
          <cell r="B151">
            <v>3341400</v>
          </cell>
          <cell r="C151">
            <v>3551200</v>
          </cell>
          <cell r="D151">
            <v>3087100</v>
          </cell>
          <cell r="E151">
            <v>3238300</v>
          </cell>
          <cell r="F151">
            <v>3541000</v>
          </cell>
          <cell r="G151">
            <v>3685900</v>
          </cell>
          <cell r="H151">
            <v>3722000</v>
          </cell>
          <cell r="I151">
            <v>3687000</v>
          </cell>
          <cell r="J151">
            <v>3716300</v>
          </cell>
          <cell r="K151">
            <v>3550500</v>
          </cell>
          <cell r="L151">
            <v>3678800</v>
          </cell>
          <cell r="M151">
            <v>0</v>
          </cell>
          <cell r="O151" t="str">
            <v>PUERTO RICO</v>
          </cell>
          <cell r="P151" t="str">
            <v>PRI</v>
          </cell>
          <cell r="Q151">
            <v>4.920523879138633E-3</v>
          </cell>
          <cell r="R151">
            <v>5.1369035199501636E-3</v>
          </cell>
          <cell r="S151">
            <v>4.2914907879704782E-3</v>
          </cell>
          <cell r="T151">
            <v>4.5677685564215267E-3</v>
          </cell>
          <cell r="U151">
            <v>4.5451212081718227E-3</v>
          </cell>
          <cell r="V151">
            <v>4.3491062193212436E-3</v>
          </cell>
          <cell r="W151">
            <v>4.1137714263524486E-3</v>
          </cell>
          <cell r="X151">
            <v>3.8190618408773858E-3</v>
          </cell>
          <cell r="Y151">
            <v>3.8022261622471802E-3</v>
          </cell>
          <cell r="Z151">
            <v>3.7858494745670944E-3</v>
          </cell>
          <cell r="AA151">
            <v>3.6967910129550208E-3</v>
          </cell>
          <cell r="AB151">
            <v>0</v>
          </cell>
          <cell r="AC151">
            <v>1</v>
          </cell>
        </row>
        <row r="152">
          <cell r="A152" t="str">
            <v>Qatar</v>
          </cell>
          <cell r="B152">
            <v>377979</v>
          </cell>
          <cell r="C152">
            <v>375954</v>
          </cell>
          <cell r="D152">
            <v>586645</v>
          </cell>
          <cell r="E152">
            <v>556965</v>
          </cell>
          <cell r="F152">
            <v>732454</v>
          </cell>
          <cell r="G152">
            <v>912997</v>
          </cell>
          <cell r="H152">
            <v>945970</v>
          </cell>
          <cell r="I152">
            <v>963573</v>
          </cell>
          <cell r="J152">
            <v>1404850</v>
          </cell>
          <cell r="K152">
            <v>1658569</v>
          </cell>
          <cell r="L152">
            <v>1518953</v>
          </cell>
          <cell r="M152">
            <v>2527285</v>
          </cell>
          <cell r="O152" t="str">
            <v>QATAR</v>
          </cell>
          <cell r="P152" t="str">
            <v>QAT</v>
          </cell>
          <cell r="Q152">
            <v>5.5660941381245632E-4</v>
          </cell>
          <cell r="R152">
            <v>5.438272769597161E-4</v>
          </cell>
          <cell r="S152">
            <v>8.1551670283079309E-4</v>
          </cell>
          <cell r="T152">
            <v>7.856243133827366E-4</v>
          </cell>
          <cell r="U152">
            <v>9.4015594730592611E-4</v>
          </cell>
          <cell r="V152">
            <v>1.0772731031557117E-3</v>
          </cell>
          <cell r="W152">
            <v>1.0455412026293999E-3</v>
          </cell>
          <cell r="X152">
            <v>9.9808648635740316E-4</v>
          </cell>
          <cell r="Y152">
            <v>1.4373321378879399E-3</v>
          </cell>
          <cell r="Z152">
            <v>1.7685093866168908E-3</v>
          </cell>
          <cell r="AA152">
            <v>1.5263813742255811E-3</v>
          </cell>
          <cell r="AB152">
            <v>3.6883643753099367E-3</v>
          </cell>
          <cell r="AC152">
            <v>3</v>
          </cell>
        </row>
        <row r="153">
          <cell r="A153" t="str">
            <v>Republic of Moldova</v>
          </cell>
          <cell r="B153">
            <v>18964</v>
          </cell>
          <cell r="C153">
            <v>15690</v>
          </cell>
          <cell r="D153">
            <v>20161</v>
          </cell>
          <cell r="E153">
            <v>23598</v>
          </cell>
          <cell r="F153">
            <v>26045</v>
          </cell>
          <cell r="G153">
            <v>25073</v>
          </cell>
          <cell r="H153">
            <v>14239</v>
          </cell>
          <cell r="I153">
            <v>14722</v>
          </cell>
          <cell r="J153">
            <v>8710</v>
          </cell>
          <cell r="K153">
            <v>9189</v>
          </cell>
          <cell r="L153">
            <v>8956</v>
          </cell>
          <cell r="M153">
            <v>10788</v>
          </cell>
          <cell r="O153" t="str">
            <v>REPUBLIC OF MOLDOVA</v>
          </cell>
          <cell r="P153" t="str">
            <v>MDA</v>
          </cell>
          <cell r="Q153">
            <v>2.7926262896984808E-5</v>
          </cell>
          <cell r="R153">
            <v>2.2695994657585624E-5</v>
          </cell>
          <cell r="S153">
            <v>2.802654458108672E-5</v>
          </cell>
          <cell r="T153">
            <v>3.328604588655628E-5</v>
          </cell>
          <cell r="U153">
            <v>3.3430579459710572E-5</v>
          </cell>
          <cell r="V153">
            <v>2.9584400075162523E-5</v>
          </cell>
          <cell r="W153">
            <v>1.5737773062824427E-5</v>
          </cell>
          <cell r="X153">
            <v>1.5249316089340079E-5</v>
          </cell>
          <cell r="Y153">
            <v>8.9113876364052794E-6</v>
          </cell>
          <cell r="Z153">
            <v>9.7981047237845453E-6</v>
          </cell>
          <cell r="AA153">
            <v>8.9997989322673614E-6</v>
          </cell>
          <cell r="AB153">
            <v>1.5744197777790632E-5</v>
          </cell>
          <cell r="AC153">
            <v>1</v>
          </cell>
        </row>
        <row r="154">
          <cell r="A154" t="str">
            <v>Romania</v>
          </cell>
          <cell r="B154">
            <v>867024</v>
          </cell>
          <cell r="C154">
            <v>914509</v>
          </cell>
          <cell r="D154">
            <v>999208</v>
          </cell>
          <cell r="E154">
            <v>1104975</v>
          </cell>
          <cell r="F154">
            <v>1359494</v>
          </cell>
          <cell r="G154">
            <v>1429911</v>
          </cell>
          <cell r="H154">
            <v>1380412</v>
          </cell>
          <cell r="I154">
            <v>1550957</v>
          </cell>
          <cell r="J154">
            <v>1465891</v>
          </cell>
          <cell r="K154">
            <v>1275590</v>
          </cell>
          <cell r="L154">
            <v>1343078</v>
          </cell>
          <cell r="M154">
            <v>1514781</v>
          </cell>
          <cell r="O154" t="str">
            <v>ROMANIA</v>
          </cell>
          <cell r="P154" t="str">
            <v>ROM</v>
          </cell>
          <cell r="Q154">
            <v>1.2767738959077915E-3</v>
          </cell>
          <cell r="R154">
            <v>1.3228611458453773E-3</v>
          </cell>
          <cell r="S154">
            <v>1.3890356409790435E-3</v>
          </cell>
          <cell r="T154">
            <v>1.558617194401963E-3</v>
          </cell>
          <cell r="U154">
            <v>1.7450056514494053E-3</v>
          </cell>
          <cell r="V154">
            <v>1.6871957522384925E-3</v>
          </cell>
          <cell r="W154">
            <v>1.5257118329376777E-3</v>
          </cell>
          <cell r="X154">
            <v>1.6065095458480249E-3</v>
          </cell>
          <cell r="Y154">
            <v>1.4997844929641529E-3</v>
          </cell>
          <cell r="Z154">
            <v>1.3601441293516518E-3</v>
          </cell>
          <cell r="AA154">
            <v>1.3496462651129725E-3</v>
          </cell>
          <cell r="AB154">
            <v>2.2106981510974667E-3</v>
          </cell>
          <cell r="AC154">
            <v>1</v>
          </cell>
        </row>
        <row r="155">
          <cell r="A155" t="str">
            <v>Russian Federation</v>
          </cell>
          <cell r="B155">
            <v>21169100</v>
          </cell>
          <cell r="C155">
            <v>21594788</v>
          </cell>
          <cell r="D155">
            <v>23308711</v>
          </cell>
          <cell r="E155">
            <v>22521059</v>
          </cell>
          <cell r="F155">
            <v>22064213</v>
          </cell>
          <cell r="G155">
            <v>22200649</v>
          </cell>
          <cell r="H155">
            <v>22486043</v>
          </cell>
          <cell r="I155">
            <v>22908625</v>
          </cell>
          <cell r="J155">
            <v>23676140</v>
          </cell>
          <cell r="K155">
            <v>21338650</v>
          </cell>
          <cell r="L155">
            <v>22281217</v>
          </cell>
          <cell r="M155">
            <v>0</v>
          </cell>
          <cell r="O155" t="str">
            <v>RUSSIAN FEDERATION</v>
          </cell>
          <cell r="P155" t="str">
            <v>RUS</v>
          </cell>
          <cell r="Q155">
            <v>3.1173478796275106E-2</v>
          </cell>
          <cell r="R155">
            <v>3.1237424670471262E-2</v>
          </cell>
          <cell r="S155">
            <v>3.2402292940288992E-2</v>
          </cell>
          <cell r="T155">
            <v>3.1766971916596373E-2</v>
          </cell>
          <cell r="U155">
            <v>2.8320960872047569E-2</v>
          </cell>
          <cell r="V155">
            <v>2.6195225220127499E-2</v>
          </cell>
          <cell r="W155">
            <v>2.4852885863818511E-2</v>
          </cell>
          <cell r="X155">
            <v>2.3729171566170246E-2</v>
          </cell>
          <cell r="Y155">
            <v>2.4223566162319229E-2</v>
          </cell>
          <cell r="Z155">
            <v>2.2753109953660366E-2</v>
          </cell>
          <cell r="AA155">
            <v>2.2390182332092157E-2</v>
          </cell>
          <cell r="AB155">
            <v>0</v>
          </cell>
          <cell r="AC155">
            <v>1</v>
          </cell>
        </row>
        <row r="156">
          <cell r="A156" t="str">
            <v>Rwanda</v>
          </cell>
          <cell r="B156">
            <v>0</v>
          </cell>
          <cell r="C156">
            <v>0</v>
          </cell>
          <cell r="D156">
            <v>0</v>
          </cell>
          <cell r="E156">
            <v>0</v>
          </cell>
          <cell r="F156">
            <v>0</v>
          </cell>
          <cell r="G156">
            <v>0</v>
          </cell>
          <cell r="H156">
            <v>531000</v>
          </cell>
          <cell r="I156">
            <v>609662</v>
          </cell>
          <cell r="J156">
            <v>668524</v>
          </cell>
          <cell r="K156">
            <v>693608</v>
          </cell>
          <cell r="L156">
            <v>666001</v>
          </cell>
          <cell r="M156">
            <v>0</v>
          </cell>
          <cell r="O156" t="str">
            <v>RWANDA</v>
          </cell>
          <cell r="P156" t="str">
            <v>RWA</v>
          </cell>
          <cell r="Q156">
            <v>0</v>
          </cell>
          <cell r="R156">
            <v>0</v>
          </cell>
          <cell r="S156">
            <v>0</v>
          </cell>
          <cell r="T156">
            <v>0</v>
          </cell>
          <cell r="U156">
            <v>0</v>
          </cell>
          <cell r="V156">
            <v>0</v>
          </cell>
          <cell r="W156">
            <v>5.8689216211530099E-4</v>
          </cell>
          <cell r="X156">
            <v>6.3149901818090285E-4</v>
          </cell>
          <cell r="Y156">
            <v>6.8398122941908189E-4</v>
          </cell>
          <cell r="Z156">
            <v>7.3958470140981082E-4</v>
          </cell>
          <cell r="AA156">
            <v>6.6925804920600651E-4</v>
          </cell>
          <cell r="AB156">
            <v>0</v>
          </cell>
          <cell r="AC156">
            <v>1</v>
          </cell>
        </row>
        <row r="157">
          <cell r="A157" t="str">
            <v>Saba</v>
          </cell>
          <cell r="B157">
            <v>9120</v>
          </cell>
          <cell r="C157">
            <v>9005</v>
          </cell>
          <cell r="D157">
            <v>10778</v>
          </cell>
          <cell r="E157">
            <v>10261</v>
          </cell>
          <cell r="F157">
            <v>11012</v>
          </cell>
          <cell r="G157">
            <v>11473</v>
          </cell>
          <cell r="H157">
            <v>10992</v>
          </cell>
          <cell r="I157">
            <v>11658</v>
          </cell>
          <cell r="J157">
            <v>12043</v>
          </cell>
          <cell r="K157">
            <v>11957</v>
          </cell>
          <cell r="L157">
            <v>12327</v>
          </cell>
          <cell r="M157">
            <v>0</v>
          </cell>
          <cell r="O157" t="str">
            <v>SABA</v>
          </cell>
          <cell r="P157" t="e">
            <v>#N/A</v>
          </cell>
          <cell r="Q157">
            <v>1.343005260601674E-5</v>
          </cell>
          <cell r="R157">
            <v>1.3025967615778109E-5</v>
          </cell>
          <cell r="S157">
            <v>1.498289258940294E-5</v>
          </cell>
          <cell r="T157">
            <v>1.4473604408931009E-5</v>
          </cell>
          <cell r="U157">
            <v>1.4134672336737678E-5</v>
          </cell>
          <cell r="V157">
            <v>1.3537343838485208E-5</v>
          </cell>
          <cell r="W157">
            <v>1.2148999333279451E-5</v>
          </cell>
          <cell r="X157">
            <v>1.2075569010292531E-5</v>
          </cell>
          <cell r="Y157">
            <v>1.2321451355364958E-5</v>
          </cell>
          <cell r="Z157">
            <v>1.2749585176003026E-5</v>
          </cell>
          <cell r="AA157">
            <v>1.238728466257925E-5</v>
          </cell>
          <cell r="AB157">
            <v>0</v>
          </cell>
          <cell r="AC157">
            <v>1</v>
          </cell>
        </row>
        <row r="158">
          <cell r="A158" t="str">
            <v>Saint Eustatius</v>
          </cell>
          <cell r="B158">
            <v>9072</v>
          </cell>
          <cell r="C158">
            <v>9597</v>
          </cell>
          <cell r="D158">
            <v>9781</v>
          </cell>
          <cell r="E158">
            <v>10451</v>
          </cell>
          <cell r="F158">
            <v>11056</v>
          </cell>
          <cell r="G158">
            <v>10355</v>
          </cell>
          <cell r="H158">
            <v>9584</v>
          </cell>
          <cell r="I158">
            <v>11568</v>
          </cell>
          <cell r="J158">
            <v>11758</v>
          </cell>
          <cell r="K158">
            <v>12049</v>
          </cell>
          <cell r="L158">
            <v>11393</v>
          </cell>
          <cell r="M158">
            <v>0</v>
          </cell>
          <cell r="Q158">
            <v>1.3359368118616651E-5</v>
          </cell>
          <cell r="R158">
            <v>1.3882311072584399E-5</v>
          </cell>
          <cell r="S158">
            <v>1.3596926370101146E-5</v>
          </cell>
          <cell r="T158">
            <v>1.4741607998999901E-5</v>
          </cell>
          <cell r="U158">
            <v>1.4191149414726821E-5</v>
          </cell>
          <cell r="V158">
            <v>1.2218181421381882E-5</v>
          </cell>
          <cell r="W158">
            <v>1.0592795634111195E-5</v>
          </cell>
          <cell r="X158">
            <v>1.1982345368936696E-5</v>
          </cell>
          <cell r="Y158">
            <v>1.2029861748433213E-5</v>
          </cell>
          <cell r="Z158">
            <v>1.2847683514732833E-5</v>
          </cell>
          <cell r="AA158">
            <v>1.1448716975806392E-5</v>
          </cell>
          <cell r="AB158">
            <v>0</v>
          </cell>
          <cell r="AC158">
            <v>1</v>
          </cell>
        </row>
        <row r="159">
          <cell r="A159" t="str">
            <v>Saint Kitts and Nevis</v>
          </cell>
          <cell r="B159">
            <v>73149</v>
          </cell>
          <cell r="C159">
            <v>70565</v>
          </cell>
          <cell r="D159">
            <v>68998</v>
          </cell>
          <cell r="E159">
            <v>90562</v>
          </cell>
          <cell r="F159">
            <v>117638</v>
          </cell>
          <cell r="G159">
            <v>140504</v>
          </cell>
          <cell r="H159">
            <v>139268</v>
          </cell>
          <cell r="I159">
            <v>123062</v>
          </cell>
          <cell r="J159">
            <v>127705</v>
          </cell>
          <cell r="K159">
            <v>93081</v>
          </cell>
          <cell r="L159">
            <v>91561</v>
          </cell>
          <cell r="M159">
            <v>0</v>
          </cell>
          <cell r="O159" t="str">
            <v>SAINT KITTS AND NEVIS</v>
          </cell>
          <cell r="P159" t="str">
            <v>KNA</v>
          </cell>
          <cell r="Q159">
            <v>1.0771874101727177E-4</v>
          </cell>
          <cell r="R159">
            <v>1.020741149147565E-4</v>
          </cell>
          <cell r="S159">
            <v>9.591664714080757E-5</v>
          </cell>
          <cell r="T159">
            <v>1.2774179538852063E-4</v>
          </cell>
          <cell r="U159">
            <v>1.5099660228379467E-4</v>
          </cell>
          <cell r="V159">
            <v>1.6578496981456688E-4</v>
          </cell>
          <cell r="W159">
            <v>1.5392711418733284E-4</v>
          </cell>
          <cell r="X159">
            <v>1.2746986391702002E-4</v>
          </cell>
          <cell r="Y159">
            <v>1.3065772194111781E-4</v>
          </cell>
          <cell r="Z159">
            <v>9.9250994209880222E-5</v>
          </cell>
          <cell r="AA159">
            <v>9.2008775126991053E-5</v>
          </cell>
          <cell r="AB159">
            <v>0</v>
          </cell>
          <cell r="AC159">
            <v>2</v>
          </cell>
        </row>
        <row r="160">
          <cell r="A160" t="str">
            <v>Saint Lucia</v>
          </cell>
          <cell r="B160">
            <v>269850</v>
          </cell>
          <cell r="C160">
            <v>250132</v>
          </cell>
          <cell r="D160">
            <v>253463</v>
          </cell>
          <cell r="E160">
            <v>276948</v>
          </cell>
          <cell r="F160">
            <v>298431</v>
          </cell>
          <cell r="G160">
            <v>317939</v>
          </cell>
          <cell r="H160">
            <v>302510</v>
          </cell>
          <cell r="I160">
            <v>287407</v>
          </cell>
          <cell r="J160">
            <v>295761</v>
          </cell>
          <cell r="K160">
            <v>278491</v>
          </cell>
          <cell r="L160">
            <v>305937</v>
          </cell>
          <cell r="M160">
            <v>0</v>
          </cell>
          <cell r="O160" t="str">
            <v>SAINT LUCIA</v>
          </cell>
          <cell r="P160" t="str">
            <v>LCA</v>
          </cell>
          <cell r="Q160">
            <v>3.9737935260237032E-4</v>
          </cell>
          <cell r="R160">
            <v>3.6182246881397113E-4</v>
          </cell>
          <cell r="S160">
            <v>3.5234820044422317E-4</v>
          </cell>
          <cell r="T160">
            <v>3.9064767506525927E-4</v>
          </cell>
          <cell r="U160">
            <v>3.8305706503132599E-4</v>
          </cell>
          <cell r="V160">
            <v>3.7514595682595214E-4</v>
          </cell>
          <cell r="W160">
            <v>3.3435169107627063E-4</v>
          </cell>
          <cell r="X160">
            <v>2.9770141212396168E-4</v>
          </cell>
          <cell r="Y160">
            <v>3.0259941661663168E-4</v>
          </cell>
          <cell r="Z160">
            <v>2.9695113533915356E-4</v>
          </cell>
          <cell r="AA160">
            <v>3.0743317172187134E-4</v>
          </cell>
          <cell r="AB160">
            <v>0</v>
          </cell>
          <cell r="AC160">
            <v>2</v>
          </cell>
        </row>
        <row r="161">
          <cell r="A161" t="str">
            <v>Saint Marten</v>
          </cell>
          <cell r="B161">
            <v>432292</v>
          </cell>
          <cell r="C161">
            <v>402649</v>
          </cell>
          <cell r="D161">
            <v>380801</v>
          </cell>
          <cell r="E161">
            <v>427587</v>
          </cell>
          <cell r="F161">
            <v>475032</v>
          </cell>
          <cell r="G161">
            <v>467861</v>
          </cell>
          <cell r="H161">
            <v>467804</v>
          </cell>
          <cell r="I161">
            <v>469407</v>
          </cell>
          <cell r="J161">
            <v>475410</v>
          </cell>
          <cell r="K161">
            <v>440185</v>
          </cell>
          <cell r="L161">
            <v>443136</v>
          </cell>
          <cell r="M161">
            <v>0</v>
          </cell>
          <cell r="O161" t="str">
            <v>SAINT MARTEN</v>
          </cell>
          <cell r="P161" t="e">
            <v>#N/A</v>
          </cell>
          <cell r="Q161">
            <v>6.3659038389914351E-4</v>
          </cell>
          <cell r="R161">
            <v>5.8244229145201993E-4</v>
          </cell>
          <cell r="S161">
            <v>5.2936541853193812E-4</v>
          </cell>
          <cell r="T161">
            <v>6.0313079508835237E-4</v>
          </cell>
          <cell r="U161">
            <v>6.0973680253043701E-4</v>
          </cell>
          <cell r="V161">
            <v>5.5204351308441805E-4</v>
          </cell>
          <cell r="W161">
            <v>5.1704425801541668E-4</v>
          </cell>
          <cell r="X161">
            <v>4.8622033131020642E-4</v>
          </cell>
          <cell r="Y161">
            <v>4.8640215800498668E-4</v>
          </cell>
          <cell r="Z161">
            <v>4.6936323080194801E-4</v>
          </cell>
          <cell r="AA161">
            <v>4.453031375222453E-4</v>
          </cell>
          <cell r="AB161">
            <v>0</v>
          </cell>
          <cell r="AC161">
            <v>1</v>
          </cell>
        </row>
        <row r="162">
          <cell r="A162" t="str">
            <v>Saint Vincent and the Grenadines</v>
          </cell>
          <cell r="B162">
            <v>72895</v>
          </cell>
          <cell r="C162">
            <v>70686</v>
          </cell>
          <cell r="D162">
            <v>77631</v>
          </cell>
          <cell r="E162">
            <v>78535</v>
          </cell>
          <cell r="F162">
            <v>86722</v>
          </cell>
          <cell r="G162">
            <v>95506</v>
          </cell>
          <cell r="H162">
            <v>97432</v>
          </cell>
          <cell r="I162">
            <v>89637</v>
          </cell>
          <cell r="J162">
            <v>84101</v>
          </cell>
          <cell r="K162">
            <v>75446</v>
          </cell>
          <cell r="L162">
            <v>72478</v>
          </cell>
          <cell r="M162">
            <v>73866</v>
          </cell>
          <cell r="O162" t="str">
            <v>SAINT VINCENT AND THE GRENADINES</v>
          </cell>
          <cell r="P162" t="str">
            <v>VCT</v>
          </cell>
          <cell r="Q162">
            <v>1.073447022714463E-4</v>
          </cell>
          <cell r="R162">
            <v>1.0224914457400238E-4</v>
          </cell>
          <cell r="S162">
            <v>1.0791769666059933E-4</v>
          </cell>
          <cell r="T162">
            <v>1.1077716813715981E-4</v>
          </cell>
          <cell r="U162">
            <v>1.1131375357669495E-4</v>
          </cell>
          <cell r="V162">
            <v>1.1269045242206645E-4</v>
          </cell>
          <cell r="W162">
            <v>1.076875275691488E-4</v>
          </cell>
          <cell r="X162">
            <v>9.2847639335700091E-5</v>
          </cell>
          <cell r="Y162">
            <v>8.6045535201988569E-5</v>
          </cell>
          <cell r="Z162">
            <v>8.0447035476183349E-5</v>
          </cell>
          <cell r="AA162">
            <v>7.2832450537391001E-5</v>
          </cell>
          <cell r="AB162">
            <v>1.0780134529609592E-4</v>
          </cell>
          <cell r="AC162">
            <v>2</v>
          </cell>
        </row>
        <row r="163">
          <cell r="A163" t="str">
            <v>Samoa</v>
          </cell>
          <cell r="B163">
            <v>0</v>
          </cell>
          <cell r="C163">
            <v>0</v>
          </cell>
          <cell r="D163">
            <v>0</v>
          </cell>
          <cell r="E163">
            <v>0</v>
          </cell>
          <cell r="F163">
            <v>0</v>
          </cell>
          <cell r="G163">
            <v>0</v>
          </cell>
          <cell r="H163">
            <v>115882</v>
          </cell>
          <cell r="I163">
            <v>122356</v>
          </cell>
          <cell r="J163">
            <v>122163</v>
          </cell>
          <cell r="K163">
            <v>129305</v>
          </cell>
          <cell r="L163">
            <v>129500</v>
          </cell>
          <cell r="M163">
            <v>127603</v>
          </cell>
          <cell r="O163" t="str">
            <v>SAMOA</v>
          </cell>
          <cell r="P163" t="str">
            <v>WSM</v>
          </cell>
          <cell r="Q163">
            <v>0</v>
          </cell>
          <cell r="R163">
            <v>0</v>
          </cell>
          <cell r="S163">
            <v>0</v>
          </cell>
          <cell r="T163">
            <v>0</v>
          </cell>
          <cell r="U163">
            <v>0</v>
          </cell>
          <cell r="V163">
            <v>0</v>
          </cell>
          <cell r="W163">
            <v>1.280795433714601E-4</v>
          </cell>
          <cell r="X163">
            <v>1.2673857624149535E-4</v>
          </cell>
          <cell r="Y163">
            <v>1.2498758298808016E-4</v>
          </cell>
          <cell r="Z163">
            <v>1.3787614879845039E-4</v>
          </cell>
          <cell r="AA163">
            <v>1.3013331417246798E-4</v>
          </cell>
          <cell r="AB163">
            <v>1.8622607239890786E-4</v>
          </cell>
          <cell r="AC163">
            <v>3</v>
          </cell>
        </row>
        <row r="164">
          <cell r="A164" t="str">
            <v>San Marino</v>
          </cell>
          <cell r="B164">
            <v>3071005</v>
          </cell>
          <cell r="C164">
            <v>3035650</v>
          </cell>
          <cell r="D164">
            <v>3102453</v>
          </cell>
          <cell r="E164">
            <v>2882207</v>
          </cell>
          <cell r="F164">
            <v>2812488</v>
          </cell>
          <cell r="G164">
            <v>2107092</v>
          </cell>
          <cell r="H164">
            <v>2135589</v>
          </cell>
          <cell r="I164">
            <v>2164419</v>
          </cell>
          <cell r="J164">
            <v>2111736</v>
          </cell>
          <cell r="K164">
            <v>2055705</v>
          </cell>
          <cell r="L164">
            <v>1976481</v>
          </cell>
          <cell r="M164">
            <v>0</v>
          </cell>
          <cell r="O164" t="str">
            <v>SAN MARINO</v>
          </cell>
          <cell r="P164" t="str">
            <v>SMR</v>
          </cell>
          <cell r="Q164">
            <v>4.522341963085574E-3</v>
          </cell>
          <cell r="R164">
            <v>4.3911469842128617E-3</v>
          </cell>
          <cell r="S164">
            <v>4.3128335556384227E-3</v>
          </cell>
          <cell r="T164">
            <v>4.0654832806404657E-3</v>
          </cell>
          <cell r="U164">
            <v>3.6100250936257424E-3</v>
          </cell>
          <cell r="V164">
            <v>2.4862223396950643E-3</v>
          </cell>
          <cell r="W164">
            <v>2.3603774870049974E-3</v>
          </cell>
          <cell r="X164">
            <v>2.2419446733306183E-3</v>
          </cell>
          <cell r="Y164">
            <v>2.1605623515214625E-3</v>
          </cell>
          <cell r="Z164">
            <v>2.1919700588973238E-3</v>
          </cell>
          <cell r="AA164">
            <v>1.9861468952039668E-3</v>
          </cell>
          <cell r="AB164">
            <v>0</v>
          </cell>
          <cell r="AC164">
            <v>1</v>
          </cell>
        </row>
        <row r="165">
          <cell r="A165" t="str">
            <v>Sao Tome and Principe</v>
          </cell>
          <cell r="B165">
            <v>0</v>
          </cell>
          <cell r="C165">
            <v>7460</v>
          </cell>
          <cell r="D165">
            <v>9189</v>
          </cell>
          <cell r="E165">
            <v>10039</v>
          </cell>
          <cell r="F165">
            <v>10576</v>
          </cell>
          <cell r="G165">
            <v>15746</v>
          </cell>
          <cell r="H165">
            <v>12266</v>
          </cell>
          <cell r="I165">
            <v>11815</v>
          </cell>
          <cell r="J165">
            <v>14456</v>
          </cell>
          <cell r="K165">
            <v>0</v>
          </cell>
          <cell r="L165">
            <v>7963</v>
          </cell>
          <cell r="M165">
            <v>0</v>
          </cell>
          <cell r="O165" t="str">
            <v>SAO TOME AND PRINCIPE</v>
          </cell>
          <cell r="P165" t="str">
            <v>STP</v>
          </cell>
          <cell r="Q165">
            <v>0</v>
          </cell>
          <cell r="R165">
            <v>1.0791084776646829E-5</v>
          </cell>
          <cell r="S165">
            <v>1.2773965485621044E-5</v>
          </cell>
          <cell r="T165">
            <v>1.4160463372113674E-5</v>
          </cell>
          <cell r="U165">
            <v>1.3575035836663428E-5</v>
          </cell>
          <cell r="V165">
            <v>1.8579187316376544E-5</v>
          </cell>
          <cell r="W165">
            <v>1.3557098419032546E-5</v>
          </cell>
          <cell r="X165">
            <v>1.2238192473546599E-5</v>
          </cell>
          <cell r="Y165">
            <v>1.4790243360720404E-5</v>
          </cell>
          <cell r="Z165">
            <v>0</v>
          </cell>
          <cell r="AA165">
            <v>8.0019427085356187E-6</v>
          </cell>
          <cell r="AB165">
            <v>0</v>
          </cell>
          <cell r="AC165">
            <v>3</v>
          </cell>
        </row>
        <row r="166">
          <cell r="A166" t="str">
            <v>Saudi Arabia</v>
          </cell>
          <cell r="B166">
            <v>6585326</v>
          </cell>
          <cell r="C166">
            <v>6726620</v>
          </cell>
          <cell r="D166">
            <v>7511299</v>
          </cell>
          <cell r="E166">
            <v>7332233</v>
          </cell>
          <cell r="F166">
            <v>8599430</v>
          </cell>
          <cell r="G166">
            <v>8036613</v>
          </cell>
          <cell r="H166">
            <v>8620465</v>
          </cell>
          <cell r="I166">
            <v>11530834</v>
          </cell>
          <cell r="J166">
            <v>14757444</v>
          </cell>
          <cell r="K166">
            <v>10896712</v>
          </cell>
          <cell r="L166">
            <v>10850187</v>
          </cell>
          <cell r="M166">
            <v>0</v>
          </cell>
          <cell r="O166" t="str">
            <v>SAUDI ARABIA</v>
          </cell>
          <cell r="P166" t="str">
            <v>SAU</v>
          </cell>
          <cell r="Q166">
            <v>9.6975081806765125E-3</v>
          </cell>
          <cell r="R166">
            <v>9.7302314584836579E-3</v>
          </cell>
          <cell r="S166">
            <v>1.0441731872693422E-2</v>
          </cell>
          <cell r="T166">
            <v>1.0342446143271556E-2</v>
          </cell>
          <cell r="U166">
            <v>1.1037969972095177E-2</v>
          </cell>
          <cell r="V166">
            <v>9.4826456443685286E-3</v>
          </cell>
          <cell r="W166">
            <v>9.5278405692830106E-3</v>
          </cell>
          <cell r="X166">
            <v>1.1943848148329685E-2</v>
          </cell>
          <cell r="Y166">
            <v>1.5098657176411399E-2</v>
          </cell>
          <cell r="Z166">
            <v>1.161901461757751E-2</v>
          </cell>
          <cell r="AA166">
            <v>1.0903249372208709E-2</v>
          </cell>
          <cell r="AB166">
            <v>0</v>
          </cell>
          <cell r="AC166">
            <v>1</v>
          </cell>
        </row>
        <row r="167">
          <cell r="A167" t="str">
            <v>Senegal</v>
          </cell>
          <cell r="B167">
            <v>0</v>
          </cell>
          <cell r="C167">
            <v>0</v>
          </cell>
          <cell r="D167">
            <v>0</v>
          </cell>
          <cell r="E167">
            <v>0</v>
          </cell>
          <cell r="F167">
            <v>666616</v>
          </cell>
          <cell r="G167">
            <v>769489</v>
          </cell>
          <cell r="H167">
            <v>866154</v>
          </cell>
          <cell r="I167">
            <v>874623</v>
          </cell>
          <cell r="J167">
            <v>491552</v>
          </cell>
          <cell r="K167">
            <v>458912</v>
          </cell>
          <cell r="L167">
            <v>492261</v>
          </cell>
          <cell r="M167">
            <v>0</v>
          </cell>
          <cell r="O167" t="str">
            <v>SENEGAL</v>
          </cell>
          <cell r="P167" t="str">
            <v>SEN</v>
          </cell>
          <cell r="Q167">
            <v>0</v>
          </cell>
          <cell r="R167">
            <v>0</v>
          </cell>
          <cell r="S167">
            <v>0</v>
          </cell>
          <cell r="T167">
            <v>0</v>
          </cell>
          <cell r="U167">
            <v>8.5564826865480595E-4</v>
          </cell>
          <cell r="V167">
            <v>9.079436218018081E-4</v>
          </cell>
          <cell r="W167">
            <v>9.5732390543279932E-4</v>
          </cell>
          <cell r="X167">
            <v>9.0595045415071919E-4</v>
          </cell>
          <cell r="Y167">
            <v>5.0291738409302959E-4</v>
          </cell>
          <cell r="Z167">
            <v>4.8933157416491599E-4</v>
          </cell>
          <cell r="AA167">
            <v>4.9466838121894408E-4</v>
          </cell>
          <cell r="AB167">
            <v>0</v>
          </cell>
          <cell r="AC167">
            <v>1</v>
          </cell>
        </row>
        <row r="168">
          <cell r="A168" t="str">
            <v>Serbia</v>
          </cell>
          <cell r="B168">
            <v>0</v>
          </cell>
          <cell r="C168">
            <v>0</v>
          </cell>
          <cell r="D168">
            <v>312063</v>
          </cell>
          <cell r="E168">
            <v>339283</v>
          </cell>
          <cell r="F168">
            <v>391826</v>
          </cell>
          <cell r="G168">
            <v>452679</v>
          </cell>
          <cell r="H168">
            <v>468842</v>
          </cell>
          <cell r="I168">
            <v>696045</v>
          </cell>
          <cell r="J168">
            <v>646494</v>
          </cell>
          <cell r="K168">
            <v>645022</v>
          </cell>
          <cell r="L168">
            <v>682681</v>
          </cell>
          <cell r="M168">
            <v>764167</v>
          </cell>
          <cell r="O168" t="str">
            <v>SERBIA</v>
          </cell>
          <cell r="P168" t="str">
            <v>SRB</v>
          </cell>
          <cell r="Q168">
            <v>0</v>
          </cell>
          <cell r="R168">
            <v>0</v>
          </cell>
          <cell r="S168">
            <v>4.3381020691471976E-4</v>
          </cell>
          <cell r="T168">
            <v>4.7857401078601889E-4</v>
          </cell>
          <cell r="U168">
            <v>5.0293608091305636E-4</v>
          </cell>
          <cell r="V168">
            <v>5.3412980662962133E-4</v>
          </cell>
          <cell r="W168">
            <v>5.1819151614022972E-4</v>
          </cell>
          <cell r="X168">
            <v>7.2097610497247084E-4</v>
          </cell>
          <cell r="Y168">
            <v>6.6144186436397192E-4</v>
          </cell>
          <cell r="Z168">
            <v>6.8777811569756828E-4</v>
          </cell>
          <cell r="AA168">
            <v>6.8601962202760321E-4</v>
          </cell>
          <cell r="AB168">
            <v>1.115238819360487E-3</v>
          </cell>
          <cell r="AC168">
            <v>1</v>
          </cell>
        </row>
        <row r="169">
          <cell r="A169" t="str">
            <v>Seychelles</v>
          </cell>
          <cell r="B169">
            <v>130046</v>
          </cell>
          <cell r="C169">
            <v>129762</v>
          </cell>
          <cell r="D169">
            <v>132246</v>
          </cell>
          <cell r="E169">
            <v>122038</v>
          </cell>
          <cell r="F169">
            <v>120765</v>
          </cell>
          <cell r="G169">
            <v>128654</v>
          </cell>
          <cell r="H169">
            <v>140627</v>
          </cell>
          <cell r="I169">
            <v>161273</v>
          </cell>
          <cell r="J169">
            <v>158952</v>
          </cell>
          <cell r="K169">
            <v>157541</v>
          </cell>
          <cell r="L169">
            <v>174529</v>
          </cell>
          <cell r="M169">
            <v>194476</v>
          </cell>
          <cell r="O169" t="str">
            <v>SEYCHELLES</v>
          </cell>
          <cell r="P169" t="str">
            <v>SYC</v>
          </cell>
          <cell r="Q169">
            <v>1.915048926756637E-4</v>
          </cell>
          <cell r="R169">
            <v>1.8770412101705707E-4</v>
          </cell>
          <cell r="S169">
            <v>1.8384000866377632E-4</v>
          </cell>
          <cell r="T169">
            <v>1.7214011644645967E-4</v>
          </cell>
          <cell r="U169">
            <v>1.550103255308868E-4</v>
          </cell>
          <cell r="V169">
            <v>1.5180279213775611E-4</v>
          </cell>
          <cell r="W169">
            <v>1.5542916022935675E-4</v>
          </cell>
          <cell r="X169">
            <v>1.6704951458199584E-4</v>
          </cell>
          <cell r="Y169">
            <v>1.6262719719654329E-4</v>
          </cell>
          <cell r="Z169">
            <v>1.679838084981762E-4</v>
          </cell>
          <cell r="AA169">
            <v>1.7538252655758041E-4</v>
          </cell>
          <cell r="AB169">
            <v>2.838217099586217E-4</v>
          </cell>
          <cell r="AC169">
            <v>3</v>
          </cell>
        </row>
        <row r="170">
          <cell r="A170" t="str">
            <v>Sierra Leone</v>
          </cell>
          <cell r="B170">
            <v>15713</v>
          </cell>
          <cell r="C170">
            <v>24067</v>
          </cell>
          <cell r="D170">
            <v>28463</v>
          </cell>
          <cell r="E170">
            <v>38107</v>
          </cell>
          <cell r="F170">
            <v>43560</v>
          </cell>
          <cell r="G170">
            <v>40023</v>
          </cell>
          <cell r="H170">
            <v>33704</v>
          </cell>
          <cell r="I170">
            <v>33421</v>
          </cell>
          <cell r="J170">
            <v>35670</v>
          </cell>
          <cell r="K170">
            <v>36775</v>
          </cell>
          <cell r="L170">
            <v>38615</v>
          </cell>
          <cell r="M170">
            <v>52442</v>
          </cell>
          <cell r="O170" t="str">
            <v>SIERRA LEONE</v>
          </cell>
          <cell r="P170" t="str">
            <v>SLE</v>
          </cell>
          <cell r="Q170">
            <v>2.313886146911634E-5</v>
          </cell>
          <cell r="R170">
            <v>3.4813543876616521E-5</v>
          </cell>
          <cell r="S170">
            <v>3.9567458876616801E-5</v>
          </cell>
          <cell r="T170">
            <v>5.3751646351343339E-5</v>
          </cell>
          <cell r="U170">
            <v>5.5912307209252926E-5</v>
          </cell>
          <cell r="V170">
            <v>4.7224362629451187E-5</v>
          </cell>
          <cell r="W170">
            <v>3.7251626048840122E-5</v>
          </cell>
          <cell r="X170">
            <v>3.4618081308370789E-5</v>
          </cell>
          <cell r="Y170">
            <v>3.6494741330720592E-5</v>
          </cell>
          <cell r="Z170">
            <v>3.9212678334658467E-5</v>
          </cell>
          <cell r="AA170">
            <v>3.8803844994361782E-5</v>
          </cell>
          <cell r="AB170">
            <v>7.6534781225704146E-5</v>
          </cell>
          <cell r="AC170">
            <v>1</v>
          </cell>
        </row>
        <row r="171">
          <cell r="A171" t="str">
            <v>Singapore</v>
          </cell>
          <cell r="B171">
            <v>7691402</v>
          </cell>
          <cell r="C171">
            <v>7522163</v>
          </cell>
          <cell r="D171">
            <v>7567112</v>
          </cell>
          <cell r="E171">
            <v>6127291</v>
          </cell>
          <cell r="F171">
            <v>8328720</v>
          </cell>
          <cell r="G171">
            <v>8943029</v>
          </cell>
          <cell r="H171">
            <v>9751141</v>
          </cell>
          <cell r="I171">
            <v>10284545</v>
          </cell>
          <cell r="J171">
            <v>10116054</v>
          </cell>
          <cell r="K171">
            <v>9682690</v>
          </cell>
          <cell r="L171">
            <v>11641701</v>
          </cell>
          <cell r="M171">
            <v>0</v>
          </cell>
          <cell r="O171" t="str">
            <v>SINGAPORE</v>
          </cell>
          <cell r="P171" t="str">
            <v>SGP</v>
          </cell>
          <cell r="Q171">
            <v>1.1326308494958592E-2</v>
          </cell>
          <cell r="R171">
            <v>1.0881005179189818E-2</v>
          </cell>
          <cell r="S171">
            <v>1.0519319568378368E-2</v>
          </cell>
          <cell r="T171">
            <v>8.642820975772663E-3</v>
          </cell>
          <cell r="U171">
            <v>1.0690494749766966E-2</v>
          </cell>
          <cell r="V171">
            <v>1.0552153624208535E-2</v>
          </cell>
          <cell r="W171">
            <v>1.077752961314719E-2</v>
          </cell>
          <cell r="X171">
            <v>1.0652919273199434E-2</v>
          </cell>
          <cell r="Y171">
            <v>1.0349951612492327E-2</v>
          </cell>
          <cell r="Z171">
            <v>1.0324519602561909E-2</v>
          </cell>
          <cell r="AA171">
            <v>1.1698634237335402E-2</v>
          </cell>
          <cell r="AB171">
            <v>0</v>
          </cell>
          <cell r="AC171">
            <v>1</v>
          </cell>
        </row>
        <row r="172">
          <cell r="A172" t="str">
            <v>Slovakia</v>
          </cell>
          <cell r="B172">
            <v>1045614</v>
          </cell>
          <cell r="C172">
            <v>1219099</v>
          </cell>
          <cell r="D172">
            <v>1398740</v>
          </cell>
          <cell r="E172">
            <v>1386791</v>
          </cell>
          <cell r="F172">
            <v>1401189</v>
          </cell>
          <cell r="G172">
            <v>1514980</v>
          </cell>
          <cell r="H172">
            <v>1611808</v>
          </cell>
          <cell r="I172">
            <v>1684526</v>
          </cell>
          <cell r="J172">
            <v>1766529</v>
          </cell>
          <cell r="K172">
            <v>1298075</v>
          </cell>
          <cell r="L172">
            <v>1326639</v>
          </cell>
          <cell r="M172">
            <v>1460361</v>
          </cell>
          <cell r="O172" t="str">
            <v>SLOVAKIA</v>
          </cell>
          <cell r="P172" t="str">
            <v>SVK</v>
          </cell>
          <cell r="Q172">
            <v>1.5397643668407443E-3</v>
          </cell>
          <cell r="R172">
            <v>1.7634585335288703E-3</v>
          </cell>
          <cell r="S172">
            <v>1.9444397087123276E-3</v>
          </cell>
          <cell r="T172">
            <v>1.9561314035538295E-3</v>
          </cell>
          <cell r="U172">
            <v>1.7985241006938911E-3</v>
          </cell>
          <cell r="V172">
            <v>1.7875712689295147E-3</v>
          </cell>
          <cell r="W172">
            <v>1.7814641846228608E-3</v>
          </cell>
          <cell r="X172">
            <v>1.7448627519842199E-3</v>
          </cell>
          <cell r="Y172">
            <v>1.8073736727843149E-3</v>
          </cell>
          <cell r="Z172">
            <v>1.3841195765944743E-3</v>
          </cell>
          <cell r="AA172">
            <v>1.3331268708914961E-3</v>
          </cell>
          <cell r="AB172">
            <v>2.1312766417289678E-3</v>
          </cell>
          <cell r="AC172">
            <v>1</v>
          </cell>
        </row>
        <row r="173">
          <cell r="A173" t="str">
            <v>Slovenia</v>
          </cell>
          <cell r="B173">
            <v>1089549</v>
          </cell>
          <cell r="C173">
            <v>1218721</v>
          </cell>
          <cell r="D173">
            <v>1302019</v>
          </cell>
          <cell r="E173">
            <v>1373137</v>
          </cell>
          <cell r="F173">
            <v>1498852</v>
          </cell>
          <cell r="G173">
            <v>1554969</v>
          </cell>
          <cell r="H173">
            <v>1616650</v>
          </cell>
          <cell r="I173">
            <v>1751332</v>
          </cell>
          <cell r="J173">
            <v>1957691</v>
          </cell>
          <cell r="K173">
            <v>1823931</v>
          </cell>
          <cell r="L173">
            <v>1869106</v>
          </cell>
          <cell r="M173">
            <v>2036652</v>
          </cell>
          <cell r="O173" t="str">
            <v>SLOVENIA</v>
          </cell>
          <cell r="P173" t="str">
            <v>SVN</v>
          </cell>
          <cell r="Q173">
            <v>1.6044627617141374E-3</v>
          </cell>
          <cell r="R173">
            <v>1.7629117466594906E-3</v>
          </cell>
          <cell r="S173">
            <v>1.8099843038005034E-3</v>
          </cell>
          <cell r="T173">
            <v>1.9368718192443524E-3</v>
          </cell>
          <cell r="U173">
            <v>1.9238813931405686E-3</v>
          </cell>
          <cell r="V173">
            <v>1.8347555139183742E-3</v>
          </cell>
          <cell r="W173">
            <v>1.7868158453553699E-3</v>
          </cell>
          <cell r="X173">
            <v>1.8140616251444191E-3</v>
          </cell>
          <cell r="Y173">
            <v>2.0029556111712844E-3</v>
          </cell>
          <cell r="Z173">
            <v>1.9448326201933911E-3</v>
          </cell>
          <cell r="AA173">
            <v>1.8782467823910806E-3</v>
          </cell>
          <cell r="AB173">
            <v>2.9723259077245874E-3</v>
          </cell>
          <cell r="AC173">
            <v>3</v>
          </cell>
        </row>
        <row r="174">
          <cell r="A174" t="str">
            <v>Solomon Islands</v>
          </cell>
          <cell r="B174">
            <v>5197</v>
          </cell>
          <cell r="C174">
            <v>0</v>
          </cell>
          <cell r="D174">
            <v>0</v>
          </cell>
          <cell r="E174">
            <v>6595</v>
          </cell>
          <cell r="F174">
            <v>5558</v>
          </cell>
          <cell r="G174">
            <v>9400</v>
          </cell>
          <cell r="H174">
            <v>11482</v>
          </cell>
          <cell r="I174">
            <v>13748</v>
          </cell>
          <cell r="J174">
            <v>16264</v>
          </cell>
          <cell r="K174">
            <v>18308</v>
          </cell>
          <cell r="L174">
            <v>20521</v>
          </cell>
          <cell r="M174">
            <v>22941</v>
          </cell>
          <cell r="O174" t="str">
            <v>SOLOMON ISLANDS</v>
          </cell>
          <cell r="P174" t="str">
            <v>SLB</v>
          </cell>
          <cell r="Q174">
            <v>7.6530683545470383E-6</v>
          </cell>
          <cell r="R174">
            <v>0</v>
          </cell>
          <cell r="S174">
            <v>0</v>
          </cell>
          <cell r="T174">
            <v>9.3025456658123006E-6</v>
          </cell>
          <cell r="U174">
            <v>7.1340818059923728E-6</v>
          </cell>
          <cell r="V174">
            <v>1.1091347692997556E-5</v>
          </cell>
          <cell r="W174">
            <v>1.269057590472295E-5</v>
          </cell>
          <cell r="X174">
            <v>1.4240429126222484E-5</v>
          </cell>
          <cell r="Y174">
            <v>1.6640046902238285E-5</v>
          </cell>
          <cell r="Z174">
            <v>1.9521569407231196E-5</v>
          </cell>
          <cell r="AA174">
            <v>2.0621357066665756E-5</v>
          </cell>
          <cell r="AB174">
            <v>3.3480500669289479E-5</v>
          </cell>
          <cell r="AC174">
            <v>3</v>
          </cell>
        </row>
        <row r="175">
          <cell r="A175" t="str">
            <v>South Africa</v>
          </cell>
          <cell r="B175">
            <v>5872243</v>
          </cell>
          <cell r="C175">
            <v>5787368</v>
          </cell>
          <cell r="D175">
            <v>6429583</v>
          </cell>
          <cell r="E175">
            <v>6504890</v>
          </cell>
          <cell r="F175">
            <v>6677844</v>
          </cell>
          <cell r="G175">
            <v>7368742</v>
          </cell>
          <cell r="H175">
            <v>8395833</v>
          </cell>
          <cell r="I175">
            <v>9090881</v>
          </cell>
          <cell r="J175">
            <v>9564207</v>
          </cell>
          <cell r="K175">
            <v>7011865</v>
          </cell>
          <cell r="L175">
            <v>8073552</v>
          </cell>
          <cell r="M175">
            <v>8339354</v>
          </cell>
          <cell r="O175" t="str">
            <v>SOUTH AFRICA</v>
          </cell>
          <cell r="P175" t="str">
            <v>ZAF</v>
          </cell>
          <cell r="Q175">
            <v>8.6474267988282411E-3</v>
          </cell>
          <cell r="R175">
            <v>8.371578917111662E-3</v>
          </cell>
          <cell r="S175">
            <v>8.937998838713223E-3</v>
          </cell>
          <cell r="T175">
            <v>9.1754414368591004E-3</v>
          </cell>
          <cell r="U175">
            <v>8.5714799178940853E-3</v>
          </cell>
          <cell r="V175">
            <v>8.6946042108504464E-3</v>
          </cell>
          <cell r="W175">
            <v>9.2795641848003648E-3</v>
          </cell>
          <cell r="X175">
            <v>9.4165003328064139E-3</v>
          </cell>
          <cell r="Y175">
            <v>9.7853451219082465E-3</v>
          </cell>
          <cell r="Z175">
            <v>7.4766555206267843E-3</v>
          </cell>
          <cell r="AA175">
            <v>8.1130353583301722E-3</v>
          </cell>
          <cell r="AB175">
            <v>1.2170600548295274E-2</v>
          </cell>
          <cell r="AC175">
            <v>1</v>
          </cell>
        </row>
        <row r="176">
          <cell r="A176" t="str">
            <v>Spain</v>
          </cell>
          <cell r="B176">
            <v>46402926</v>
          </cell>
          <cell r="C176">
            <v>48565343</v>
          </cell>
          <cell r="D176">
            <v>50330621</v>
          </cell>
          <cell r="E176">
            <v>50853822</v>
          </cell>
          <cell r="F176">
            <v>52429836</v>
          </cell>
          <cell r="G176">
            <v>55913780</v>
          </cell>
          <cell r="H176">
            <v>58004487</v>
          </cell>
          <cell r="I176">
            <v>58665505</v>
          </cell>
          <cell r="J176">
            <v>57192015</v>
          </cell>
          <cell r="K176">
            <v>52177640</v>
          </cell>
          <cell r="L176">
            <v>52676972</v>
          </cell>
          <cell r="M176">
            <v>56694298</v>
          </cell>
          <cell r="O176" t="str">
            <v>SPAIN</v>
          </cell>
          <cell r="P176" t="str">
            <v>ESP</v>
          </cell>
          <cell r="Q176">
            <v>6.833264662862959E-2</v>
          </cell>
          <cell r="R176">
            <v>7.0251036664870189E-2</v>
          </cell>
          <cell r="S176">
            <v>6.9966439821947293E-2</v>
          </cell>
          <cell r="T176">
            <v>7.1731615077496619E-2</v>
          </cell>
          <cell r="U176">
            <v>6.7297362198410204E-2</v>
          </cell>
          <cell r="V176">
            <v>6.5974380298912005E-2</v>
          </cell>
          <cell r="W176">
            <v>6.4109941219997871E-2</v>
          </cell>
          <cell r="X176">
            <v>6.0766799978655132E-2</v>
          </cell>
          <cell r="Y176">
            <v>5.8514376047314041E-2</v>
          </cell>
          <cell r="Z176">
            <v>5.5636302204802424E-2</v>
          </cell>
          <cell r="AA176">
            <v>5.2934586462782228E-2</v>
          </cell>
          <cell r="AB176">
            <v>8.2740660046811271E-2</v>
          </cell>
          <cell r="AC176">
            <v>1</v>
          </cell>
        </row>
        <row r="177">
          <cell r="A177" t="str">
            <v>Sri Lanka</v>
          </cell>
          <cell r="B177">
            <v>400414</v>
          </cell>
          <cell r="C177">
            <v>336794</v>
          </cell>
          <cell r="D177">
            <v>393171</v>
          </cell>
          <cell r="E177">
            <v>500642</v>
          </cell>
          <cell r="F177">
            <v>566202</v>
          </cell>
          <cell r="G177">
            <v>549308</v>
          </cell>
          <cell r="H177">
            <v>559603</v>
          </cell>
          <cell r="I177">
            <v>494008</v>
          </cell>
          <cell r="J177">
            <v>438475</v>
          </cell>
          <cell r="K177">
            <v>447820</v>
          </cell>
          <cell r="L177">
            <v>654476</v>
          </cell>
          <cell r="M177">
            <v>855975</v>
          </cell>
          <cell r="O177" t="str">
            <v>SRI LANKA</v>
          </cell>
          <cell r="P177" t="str">
            <v>LKA</v>
          </cell>
          <cell r="Q177">
            <v>5.8964704870455992E-4</v>
          </cell>
          <cell r="R177">
            <v>4.8718131451286757E-4</v>
          </cell>
          <cell r="S177">
            <v>5.4656140863501047E-4</v>
          </cell>
          <cell r="T177">
            <v>7.0617817546984104E-4</v>
          </cell>
          <cell r="U177">
            <v>7.2675987526385271E-4</v>
          </cell>
          <cell r="V177">
            <v>6.4814532112181928E-4</v>
          </cell>
          <cell r="W177">
            <v>6.1850586552958343E-4</v>
          </cell>
          <cell r="X177">
            <v>5.1170249576570534E-4</v>
          </cell>
          <cell r="Y177">
            <v>4.4861316806806028E-4</v>
          </cell>
          <cell r="Z177">
            <v>4.7750432663023129E-4</v>
          </cell>
          <cell r="AA177">
            <v>6.5767668668988534E-4</v>
          </cell>
          <cell r="AB177">
            <v>1.2492250364149367E-3</v>
          </cell>
          <cell r="AC177">
            <v>1</v>
          </cell>
        </row>
        <row r="178">
          <cell r="A178" t="str">
            <v>Sudan</v>
          </cell>
          <cell r="B178">
            <v>38000</v>
          </cell>
          <cell r="C178">
            <v>50000</v>
          </cell>
          <cell r="D178">
            <v>51580</v>
          </cell>
          <cell r="E178">
            <v>52291</v>
          </cell>
          <cell r="F178">
            <v>60577</v>
          </cell>
          <cell r="G178">
            <v>245798</v>
          </cell>
          <cell r="H178">
            <v>328148</v>
          </cell>
          <cell r="I178">
            <v>436295</v>
          </cell>
          <cell r="J178">
            <v>439661</v>
          </cell>
          <cell r="K178">
            <v>420370</v>
          </cell>
          <cell r="L178">
            <v>495158</v>
          </cell>
          <cell r="M178">
            <v>536400</v>
          </cell>
          <cell r="O178" t="str">
            <v>SUDAN</v>
          </cell>
          <cell r="P178" t="str">
            <v>SDN</v>
          </cell>
          <cell r="Q178">
            <v>5.5958552525069746E-5</v>
          </cell>
          <cell r="R178">
            <v>7.232630547350421E-5</v>
          </cell>
          <cell r="S178">
            <v>7.1703247333587274E-5</v>
          </cell>
          <cell r="T178">
            <v>7.3758819622591511E-5</v>
          </cell>
          <cell r="U178">
            <v>7.7754817121554516E-5</v>
          </cell>
          <cell r="V178">
            <v>2.9002458300461843E-4</v>
          </cell>
          <cell r="W178">
            <v>3.6268830360416536E-4</v>
          </cell>
          <cell r="X178">
            <v>4.5192231783715731E-4</v>
          </cell>
          <cell r="Y178">
            <v>4.4982659008146748E-4</v>
          </cell>
          <cell r="Z178">
            <v>4.4823476795487096E-4</v>
          </cell>
          <cell r="AA178">
            <v>4.97579548872671E-4</v>
          </cell>
          <cell r="AB178">
            <v>7.8283163589237077E-4</v>
          </cell>
          <cell r="AC178">
            <v>1</v>
          </cell>
        </row>
        <row r="179">
          <cell r="A179" t="str">
            <v>Suriname</v>
          </cell>
          <cell r="B179">
            <v>56843</v>
          </cell>
          <cell r="C179">
            <v>54341</v>
          </cell>
          <cell r="D179">
            <v>60223</v>
          </cell>
          <cell r="E179">
            <v>82298</v>
          </cell>
          <cell r="F179">
            <v>74887</v>
          </cell>
          <cell r="G179">
            <v>160661</v>
          </cell>
          <cell r="H179">
            <v>154060</v>
          </cell>
          <cell r="I179">
            <v>166685</v>
          </cell>
          <cell r="J179">
            <v>150711</v>
          </cell>
          <cell r="K179">
            <v>150628</v>
          </cell>
          <cell r="L179">
            <v>204519</v>
          </cell>
          <cell r="M179">
            <v>220475</v>
          </cell>
          <cell r="O179" t="str">
            <v>SURINAME</v>
          </cell>
          <cell r="P179" t="str">
            <v>SUR</v>
          </cell>
          <cell r="Q179">
            <v>8.3706631610066834E-5</v>
          </cell>
          <cell r="R179">
            <v>7.8605675314713855E-5</v>
          </cell>
          <cell r="S179">
            <v>8.3718198219670929E-5</v>
          </cell>
          <cell r="T179">
            <v>1.1608504976573474E-4</v>
          </cell>
          <cell r="U179">
            <v>9.6122703167569418E-5</v>
          </cell>
          <cell r="V179">
            <v>1.8956883103241279E-4</v>
          </cell>
          <cell r="W179">
            <v>1.7027609509507208E-4</v>
          </cell>
          <cell r="X179">
            <v>1.7265536288219339E-4</v>
          </cell>
          <cell r="Y179">
            <v>1.5419565350979059E-4</v>
          </cell>
          <cell r="Z179">
            <v>1.6061257137166379E-4</v>
          </cell>
          <cell r="AA179">
            <v>2.0551919136091876E-4</v>
          </cell>
          <cell r="AB179">
            <v>3.2176510984968388E-4</v>
          </cell>
          <cell r="AC179">
            <v>2</v>
          </cell>
        </row>
        <row r="180">
          <cell r="A180" t="str">
            <v>Swaziland</v>
          </cell>
          <cell r="B180">
            <v>0</v>
          </cell>
          <cell r="C180">
            <v>0</v>
          </cell>
          <cell r="D180">
            <v>0</v>
          </cell>
          <cell r="E180">
            <v>0</v>
          </cell>
          <cell r="F180">
            <v>0</v>
          </cell>
          <cell r="G180">
            <v>1182141</v>
          </cell>
          <cell r="H180">
            <v>1199858</v>
          </cell>
          <cell r="I180">
            <v>1230093</v>
          </cell>
          <cell r="J180">
            <v>1185998</v>
          </cell>
          <cell r="K180">
            <v>1343967</v>
          </cell>
          <cell r="L180">
            <v>1342531</v>
          </cell>
          <cell r="M180">
            <v>1328363</v>
          </cell>
          <cell r="O180" t="str">
            <v>SWAZILAND</v>
          </cell>
          <cell r="P180" t="str">
            <v>SWZ</v>
          </cell>
          <cell r="Q180">
            <v>0</v>
          </cell>
          <cell r="R180">
            <v>0</v>
          </cell>
          <cell r="S180">
            <v>0</v>
          </cell>
          <cell r="T180">
            <v>0</v>
          </cell>
          <cell r="U180">
            <v>0</v>
          </cell>
          <cell r="V180">
            <v>1.3948443460795558E-3</v>
          </cell>
          <cell r="W180">
            <v>1.3261530242021484E-3</v>
          </cell>
          <cell r="X180">
            <v>1.27415276295915E-3</v>
          </cell>
          <cell r="Y180">
            <v>1.2134199671643385E-3</v>
          </cell>
          <cell r="Z180">
            <v>1.4330535870399983E-3</v>
          </cell>
          <cell r="AA180">
            <v>1.3490965900330317E-3</v>
          </cell>
          <cell r="AB180">
            <v>1.9386364286892194E-3</v>
          </cell>
          <cell r="AC180">
            <v>3</v>
          </cell>
        </row>
        <row r="181">
          <cell r="A181" t="str">
            <v>Sweden</v>
          </cell>
          <cell r="B181">
            <v>0</v>
          </cell>
          <cell r="C181">
            <v>4107836</v>
          </cell>
          <cell r="D181">
            <v>4275658</v>
          </cell>
          <cell r="E181">
            <v>4268044</v>
          </cell>
          <cell r="F181">
            <v>4675923</v>
          </cell>
          <cell r="G181">
            <v>4883202</v>
          </cell>
          <cell r="H181">
            <v>4729088</v>
          </cell>
          <cell r="I181">
            <v>5223655</v>
          </cell>
          <cell r="J181">
            <v>4554936</v>
          </cell>
          <cell r="K181">
            <v>4678402</v>
          </cell>
          <cell r="L181">
            <v>4951122</v>
          </cell>
          <cell r="M181">
            <v>0</v>
          </cell>
          <cell r="O181" t="str">
            <v>SWEDEN</v>
          </cell>
          <cell r="P181" t="str">
            <v>SWE</v>
          </cell>
          <cell r="Q181">
            <v>0</v>
          </cell>
          <cell r="R181">
            <v>5.9420920274211534E-3</v>
          </cell>
          <cell r="S181">
            <v>5.9437487996865275E-3</v>
          </cell>
          <cell r="T181">
            <v>6.0202690240631074E-3</v>
          </cell>
          <cell r="U181">
            <v>6.0018742714144065E-3</v>
          </cell>
          <cell r="V181">
            <v>5.7618394933128779E-3</v>
          </cell>
          <cell r="W181">
            <v>5.2268638063154892E-3</v>
          </cell>
          <cell r="X181">
            <v>5.4107571142957313E-3</v>
          </cell>
          <cell r="Y181">
            <v>4.6602526239973964E-3</v>
          </cell>
          <cell r="Z181">
            <v>4.9885159142412736E-3</v>
          </cell>
          <cell r="AA181">
            <v>4.9753352488974365E-3</v>
          </cell>
          <cell r="AB181">
            <v>0</v>
          </cell>
          <cell r="AC181">
            <v>1</v>
          </cell>
        </row>
        <row r="182">
          <cell r="A182" t="str">
            <v>Switzerland</v>
          </cell>
          <cell r="B182">
            <v>7821158</v>
          </cell>
          <cell r="C182">
            <v>7454855</v>
          </cell>
          <cell r="D182">
            <v>6867696</v>
          </cell>
          <cell r="E182">
            <v>6530108</v>
          </cell>
          <cell r="F182">
            <v>0</v>
          </cell>
          <cell r="G182">
            <v>7228851</v>
          </cell>
          <cell r="H182">
            <v>7862957</v>
          </cell>
          <cell r="I182">
            <v>8447718</v>
          </cell>
          <cell r="J182">
            <v>8608337</v>
          </cell>
          <cell r="K182">
            <v>8293918</v>
          </cell>
          <cell r="L182">
            <v>8628284</v>
          </cell>
          <cell r="M182">
            <v>8534305</v>
          </cell>
          <cell r="O182" t="str">
            <v>SWITZERLAND</v>
          </cell>
          <cell r="P182" t="str">
            <v>CHE</v>
          </cell>
          <cell r="Q182">
            <v>1.1517386335522881E-2</v>
          </cell>
          <cell r="R182">
            <v>1.0783642399813605E-2</v>
          </cell>
          <cell r="S182">
            <v>9.5470357677372615E-3</v>
          </cell>
          <cell r="T182">
            <v>9.211012565987298E-3</v>
          </cell>
          <cell r="U182">
            <v>0</v>
          </cell>
          <cell r="V182">
            <v>8.5295425384971351E-3</v>
          </cell>
          <cell r="W182">
            <v>8.6905985580972515E-3</v>
          </cell>
          <cell r="X182">
            <v>8.7503003678581579E-3</v>
          </cell>
          <cell r="Y182">
            <v>8.8073740426877281E-3</v>
          </cell>
          <cell r="Z182">
            <v>8.8436910582742057E-3</v>
          </cell>
          <cell r="AA182">
            <v>8.6704802512840053E-3</v>
          </cell>
          <cell r="AB182">
            <v>1.2455115481645114E-2</v>
          </cell>
          <cell r="AC182">
            <v>1</v>
          </cell>
        </row>
        <row r="183">
          <cell r="A183" t="str">
            <v>Syrian Arab Republic</v>
          </cell>
          <cell r="B183">
            <v>3411680</v>
          </cell>
          <cell r="C183">
            <v>3670914</v>
          </cell>
          <cell r="D183">
            <v>4677643</v>
          </cell>
          <cell r="E183">
            <v>4837097</v>
          </cell>
          <cell r="F183">
            <v>6334106</v>
          </cell>
          <cell r="G183">
            <v>5858791</v>
          </cell>
          <cell r="H183">
            <v>5681751</v>
          </cell>
          <cell r="I183">
            <v>5434253</v>
          </cell>
          <cell r="J183">
            <v>6950852</v>
          </cell>
          <cell r="K183">
            <v>7720795</v>
          </cell>
          <cell r="L183">
            <v>10969682</v>
          </cell>
          <cell r="M183">
            <v>0</v>
          </cell>
          <cell r="O183" t="str">
            <v>SYRIAN ARAB REPUBLIC</v>
          </cell>
          <cell r="P183" t="str">
            <v>SYR</v>
          </cell>
          <cell r="Q183">
            <v>5.024017749440262E-3</v>
          </cell>
          <cell r="R183">
            <v>5.3100729466192646E-3</v>
          </cell>
          <cell r="S183">
            <v>6.5025628725712131E-3</v>
          </cell>
          <cell r="T183">
            <v>6.822944007955069E-3</v>
          </cell>
          <cell r="U183">
            <v>8.1302681489433468E-3</v>
          </cell>
          <cell r="V183">
            <v>6.9129668129366854E-3</v>
          </cell>
          <cell r="W183">
            <v>6.2798025028074833E-3</v>
          </cell>
          <cell r="X183">
            <v>5.6288983634319107E-3</v>
          </cell>
          <cell r="Y183">
            <v>7.1115656228797836E-3</v>
          </cell>
          <cell r="Z183">
            <v>8.2325778605802698E-3</v>
          </cell>
          <cell r="AA183">
            <v>1.1023328757359591E-2</v>
          </cell>
          <cell r="AB183">
            <v>0</v>
          </cell>
          <cell r="AC183">
            <v>1</v>
          </cell>
        </row>
        <row r="184">
          <cell r="A184" t="str">
            <v>Taiwan, Province of China</v>
          </cell>
          <cell r="B184">
            <v>2624037</v>
          </cell>
          <cell r="C184">
            <v>2831035</v>
          </cell>
          <cell r="D184">
            <v>2977692</v>
          </cell>
          <cell r="E184">
            <v>2248117</v>
          </cell>
          <cell r="F184">
            <v>2950342</v>
          </cell>
          <cell r="G184">
            <v>3378118</v>
          </cell>
          <cell r="H184">
            <v>3519827</v>
          </cell>
          <cell r="I184">
            <v>3716063</v>
          </cell>
          <cell r="J184">
            <v>3845187</v>
          </cell>
          <cell r="K184">
            <v>4395004</v>
          </cell>
          <cell r="L184">
            <v>5567277</v>
          </cell>
          <cell r="M184">
            <v>6087484</v>
          </cell>
          <cell r="O184" t="str">
            <v>TAIWAN, PROVINCE OF CHINA</v>
          </cell>
          <cell r="P184" t="str">
            <v>TWN</v>
          </cell>
          <cell r="Q184">
            <v>3.864139797163854E-3</v>
          </cell>
          <cell r="R184">
            <v>4.0951660443236402E-3</v>
          </cell>
          <cell r="S184">
            <v>4.1393987196441289E-3</v>
          </cell>
          <cell r="T184">
            <v>3.1710706678679226E-3</v>
          </cell>
          <cell r="U184">
            <v>3.7869703461056404E-3</v>
          </cell>
          <cell r="V184">
            <v>3.9859448176567574E-3</v>
          </cell>
          <cell r="W184">
            <v>3.8903180382331708E-3</v>
          </cell>
          <cell r="X184">
            <v>3.8491658263076593E-3</v>
          </cell>
          <cell r="Y184">
            <v>3.9340932137159942E-3</v>
          </cell>
          <cell r="Z184">
            <v>4.6863325120744337E-3</v>
          </cell>
          <cell r="AA184">
            <v>5.5945035283872973E-3</v>
          </cell>
          <cell r="AB184">
            <v>8.884181689389696E-3</v>
          </cell>
          <cell r="AC184">
            <v>1</v>
          </cell>
        </row>
        <row r="185">
          <cell r="A185" t="str">
            <v>Tajikistan</v>
          </cell>
          <cell r="B185">
            <v>7673</v>
          </cell>
          <cell r="C185">
            <v>5200</v>
          </cell>
          <cell r="D185">
            <v>0</v>
          </cell>
          <cell r="E185">
            <v>0</v>
          </cell>
          <cell r="F185">
            <v>0</v>
          </cell>
          <cell r="G185">
            <v>0</v>
          </cell>
          <cell r="H185">
            <v>0</v>
          </cell>
          <cell r="I185">
            <v>0</v>
          </cell>
          <cell r="J185">
            <v>325420</v>
          </cell>
          <cell r="K185">
            <v>207439</v>
          </cell>
          <cell r="L185">
            <v>159680</v>
          </cell>
          <cell r="M185">
            <v>0</v>
          </cell>
          <cell r="O185" t="str">
            <v>TAJIKISTAN</v>
          </cell>
          <cell r="P185" t="str">
            <v>TJK</v>
          </cell>
          <cell r="Q185">
            <v>1.1299209829601583E-5</v>
          </cell>
          <cell r="R185">
            <v>7.521935769244438E-6</v>
          </cell>
          <cell r="S185">
            <v>0</v>
          </cell>
          <cell r="T185">
            <v>0</v>
          </cell>
          <cell r="U185">
            <v>0</v>
          </cell>
          <cell r="V185">
            <v>0</v>
          </cell>
          <cell r="W185">
            <v>0</v>
          </cell>
          <cell r="X185">
            <v>0</v>
          </cell>
          <cell r="Y185">
            <v>3.3294417504466204E-4</v>
          </cell>
          <cell r="Z185">
            <v>2.2118936182360892E-4</v>
          </cell>
          <cell r="AA185">
            <v>1.6046090816262306E-4</v>
          </cell>
          <cell r="AB185">
            <v>0</v>
          </cell>
          <cell r="AC185">
            <v>1</v>
          </cell>
        </row>
        <row r="186">
          <cell r="A186" t="str">
            <v>Thailand</v>
          </cell>
          <cell r="B186">
            <v>9578826</v>
          </cell>
          <cell r="C186">
            <v>10132509</v>
          </cell>
          <cell r="D186">
            <v>10872976</v>
          </cell>
          <cell r="E186">
            <v>10082109</v>
          </cell>
          <cell r="F186">
            <v>11737413</v>
          </cell>
          <cell r="G186">
            <v>11567341</v>
          </cell>
          <cell r="H186">
            <v>13821802</v>
          </cell>
          <cell r="I186">
            <v>14464228</v>
          </cell>
          <cell r="J186">
            <v>14584220</v>
          </cell>
          <cell r="K186">
            <v>14149841</v>
          </cell>
          <cell r="L186">
            <v>15936400</v>
          </cell>
          <cell r="M186">
            <v>19230470</v>
          </cell>
          <cell r="O186" t="str">
            <v>THAILAND</v>
          </cell>
          <cell r="P186" t="str">
            <v>THA</v>
          </cell>
          <cell r="Q186">
            <v>1.4105716785513256E-2</v>
          </cell>
          <cell r="R186">
            <v>1.4656938822940615E-2</v>
          </cell>
          <cell r="S186">
            <v>1.5114922205896828E-2</v>
          </cell>
          <cell r="T186">
            <v>1.4221270565609883E-2</v>
          </cell>
          <cell r="U186">
            <v>1.5065790667995385E-2</v>
          </cell>
          <cell r="V186">
            <v>1.3648659671751707E-2</v>
          </cell>
          <cell r="W186">
            <v>1.5276661506797724E-2</v>
          </cell>
          <cell r="X186">
            <v>1.4982311150678119E-2</v>
          </cell>
          <cell r="Y186">
            <v>1.4921427990196856E-2</v>
          </cell>
          <cell r="Z186">
            <v>1.5087781471640031E-2</v>
          </cell>
          <cell r="AA186">
            <v>1.601433627782331E-2</v>
          </cell>
          <cell r="AB186">
            <v>2.8065287638104321E-2</v>
          </cell>
          <cell r="AC186">
            <v>1</v>
          </cell>
        </row>
        <row r="187">
          <cell r="A187" t="str">
            <v>The Former Yugoslav Rep of Macedonia</v>
          </cell>
          <cell r="B187">
            <v>224016</v>
          </cell>
          <cell r="C187">
            <v>98946</v>
          </cell>
          <cell r="D187">
            <v>122861</v>
          </cell>
          <cell r="E187">
            <v>157692</v>
          </cell>
          <cell r="F187">
            <v>165306</v>
          </cell>
          <cell r="G187">
            <v>197216</v>
          </cell>
          <cell r="H187">
            <v>202357</v>
          </cell>
          <cell r="I187">
            <v>230080</v>
          </cell>
          <cell r="J187">
            <v>254957</v>
          </cell>
          <cell r="K187">
            <v>259204</v>
          </cell>
          <cell r="L187">
            <v>261696</v>
          </cell>
          <cell r="M187">
            <v>327471</v>
          </cell>
          <cell r="O187" t="str">
            <v>THE FORMER YUGOSLAV REP OF MACEDONIA</v>
          </cell>
          <cell r="P187" t="str">
            <v>MKD</v>
          </cell>
          <cell r="Q187">
            <v>3.2988450269621117E-4</v>
          </cell>
          <cell r="R187">
            <v>1.4312797242762695E-4</v>
          </cell>
          <cell r="S187">
            <v>1.7079357639883416E-4</v>
          </cell>
          <cell r="T187">
            <v>2.2243169539549253E-4</v>
          </cell>
          <cell r="U187">
            <v>2.121818148653068E-4</v>
          </cell>
          <cell r="V187">
            <v>2.3270119432151128E-4</v>
          </cell>
          <cell r="W187">
            <v>2.2365675564814684E-4</v>
          </cell>
          <cell r="X187">
            <v>2.3832106003500648E-4</v>
          </cell>
          <cell r="Y187">
            <v>2.6085196987542833E-4</v>
          </cell>
          <cell r="Z187">
            <v>2.7638567165348237E-4</v>
          </cell>
          <cell r="AA187">
            <v>2.6297581301681992E-4</v>
          </cell>
          <cell r="AB187">
            <v>4.7791696241109347E-4</v>
          </cell>
          <cell r="AC187">
            <v>3</v>
          </cell>
        </row>
        <row r="188">
          <cell r="A188" t="str">
            <v>Timor-Leste</v>
          </cell>
          <cell r="B188">
            <v>0</v>
          </cell>
          <cell r="C188">
            <v>0</v>
          </cell>
          <cell r="D188">
            <v>0</v>
          </cell>
          <cell r="E188">
            <v>0</v>
          </cell>
          <cell r="F188">
            <v>0</v>
          </cell>
          <cell r="G188">
            <v>0</v>
          </cell>
          <cell r="H188">
            <v>13655</v>
          </cell>
          <cell r="I188">
            <v>22254</v>
          </cell>
          <cell r="J188">
            <v>35999</v>
          </cell>
          <cell r="K188">
            <v>44131</v>
          </cell>
          <cell r="L188">
            <v>39825</v>
          </cell>
          <cell r="M188">
            <v>0</v>
          </cell>
          <cell r="O188" t="str">
            <v>TIMOR-LESTE</v>
          </cell>
          <cell r="P188" t="str">
            <v>TMP</v>
          </cell>
          <cell r="Q188">
            <v>0</v>
          </cell>
          <cell r="R188">
            <v>0</v>
          </cell>
          <cell r="S188">
            <v>0</v>
          </cell>
          <cell r="T188">
            <v>0</v>
          </cell>
          <cell r="U188">
            <v>0</v>
          </cell>
          <cell r="V188">
            <v>0</v>
          </cell>
          <cell r="W188">
            <v>1.5092302210328503E-5</v>
          </cell>
          <cell r="X188">
            <v>2.3051099052586205E-5</v>
          </cell>
          <cell r="Y188">
            <v>3.6831348280476887E-5</v>
          </cell>
          <cell r="Z188">
            <v>4.7056280287880706E-5</v>
          </cell>
          <cell r="AA188">
            <v>4.0019762447247391E-5</v>
          </cell>
          <cell r="AB188">
            <v>0</v>
          </cell>
          <cell r="AC188">
            <v>3</v>
          </cell>
        </row>
        <row r="189">
          <cell r="A189" t="str">
            <v>Togo</v>
          </cell>
          <cell r="B189">
            <v>59541</v>
          </cell>
          <cell r="C189">
            <v>56629</v>
          </cell>
          <cell r="D189">
            <v>57539</v>
          </cell>
          <cell r="E189">
            <v>60592</v>
          </cell>
          <cell r="F189">
            <v>82686</v>
          </cell>
          <cell r="G189">
            <v>80763</v>
          </cell>
          <cell r="H189">
            <v>94096</v>
          </cell>
          <cell r="I189">
            <v>86165</v>
          </cell>
          <cell r="J189">
            <v>73982</v>
          </cell>
          <cell r="K189">
            <v>149945</v>
          </cell>
          <cell r="L189">
            <v>202044</v>
          </cell>
          <cell r="M189">
            <v>300479</v>
          </cell>
          <cell r="O189" t="str">
            <v>TOGO</v>
          </cell>
          <cell r="P189" t="str">
            <v>TGO</v>
          </cell>
          <cell r="Q189">
            <v>8.7679688839346781E-5</v>
          </cell>
          <cell r="R189">
            <v>8.1915327053181403E-5</v>
          </cell>
          <cell r="S189">
            <v>7.9987071506926674E-5</v>
          </cell>
          <cell r="T189">
            <v>8.5467755418180266E-5</v>
          </cell>
          <cell r="U189">
            <v>1.0613326524114526E-4</v>
          </cell>
          <cell r="V189">
            <v>9.5294735503144852E-5</v>
          </cell>
          <cell r="W189">
            <v>1.0400038585009673E-4</v>
          </cell>
          <cell r="X189">
            <v>8.9251278415839418E-5</v>
          </cell>
          <cell r="Y189">
            <v>7.569256947376985E-5</v>
          </cell>
          <cell r="Z189">
            <v>1.5988429783522404E-4</v>
          </cell>
          <cell r="AA189">
            <v>2.0303208748001638E-4</v>
          </cell>
          <cell r="AB189">
            <v>4.3852436077797106E-4</v>
          </cell>
          <cell r="AC189">
            <v>1</v>
          </cell>
        </row>
        <row r="190">
          <cell r="A190" t="str">
            <v>Tonga</v>
          </cell>
          <cell r="B190">
            <v>34694</v>
          </cell>
          <cell r="C190">
            <v>32386</v>
          </cell>
          <cell r="D190">
            <v>36588</v>
          </cell>
          <cell r="E190">
            <v>40110</v>
          </cell>
          <cell r="F190">
            <v>41208</v>
          </cell>
          <cell r="G190">
            <v>41862</v>
          </cell>
          <cell r="H190">
            <v>39451</v>
          </cell>
          <cell r="I190">
            <v>46040</v>
          </cell>
          <cell r="J190">
            <v>49400</v>
          </cell>
          <cell r="K190">
            <v>50645</v>
          </cell>
          <cell r="L190">
            <v>45430</v>
          </cell>
          <cell r="M190">
            <v>0</v>
          </cell>
          <cell r="O190" t="str">
            <v>TONGA</v>
          </cell>
          <cell r="P190" t="str">
            <v>TON</v>
          </cell>
          <cell r="Q190">
            <v>5.1090158455388683E-5</v>
          </cell>
          <cell r="R190">
            <v>4.684719458129815E-5</v>
          </cell>
          <cell r="S190">
            <v>5.0862318988780365E-5</v>
          </cell>
          <cell r="T190">
            <v>5.6576968408753804E-5</v>
          </cell>
          <cell r="U190">
            <v>5.28933506767423E-5</v>
          </cell>
          <cell r="V190">
            <v>4.9394255013219541E-5</v>
          </cell>
          <cell r="W190">
            <v>4.3603545551056007E-5</v>
          </cell>
          <cell r="X190">
            <v>4.7689071644696188E-5</v>
          </cell>
          <cell r="Y190">
            <v>5.0542198534835915E-5</v>
          </cell>
          <cell r="Z190">
            <v>5.4002069184467118E-5</v>
          </cell>
          <cell r="AA190">
            <v>4.565217345834147E-5</v>
          </cell>
          <cell r="AB190">
            <v>0</v>
          </cell>
          <cell r="AC190">
            <v>3</v>
          </cell>
        </row>
        <row r="191">
          <cell r="A191" t="str">
            <v>Trinidad and Tobago</v>
          </cell>
          <cell r="B191">
            <v>398559</v>
          </cell>
          <cell r="C191">
            <v>383101</v>
          </cell>
          <cell r="D191">
            <v>384212</v>
          </cell>
          <cell r="E191">
            <v>409069</v>
          </cell>
          <cell r="F191">
            <v>442596</v>
          </cell>
          <cell r="G191">
            <v>463191</v>
          </cell>
          <cell r="H191">
            <v>461004</v>
          </cell>
          <cell r="I191">
            <v>449453</v>
          </cell>
          <cell r="J191">
            <v>437279</v>
          </cell>
          <cell r="K191">
            <v>418864</v>
          </cell>
          <cell r="L191">
            <v>385510</v>
          </cell>
          <cell r="M191">
            <v>0</v>
          </cell>
          <cell r="O191" t="str">
            <v>TRINIDAD AND TOBAGO</v>
          </cell>
          <cell r="P191" t="str">
            <v>TTO</v>
          </cell>
          <cell r="Q191">
            <v>5.8691538778524405E-4</v>
          </cell>
          <cell r="R191">
            <v>5.541655990640988E-4</v>
          </cell>
          <cell r="S191">
            <v>5.3410717457410303E-4</v>
          </cell>
          <cell r="T191">
            <v>5.7701031887311171E-4</v>
          </cell>
          <cell r="U191">
            <v>5.6810292749280317E-4</v>
          </cell>
          <cell r="V191">
            <v>5.4653323715608837E-4</v>
          </cell>
          <cell r="W191">
            <v>5.0952850151375184E-4</v>
          </cell>
          <cell r="X191">
            <v>4.655516142033804E-4</v>
          </cell>
          <cell r="Y191">
            <v>4.4738951484037478E-4</v>
          </cell>
          <cell r="Z191">
            <v>4.4662894080131567E-4</v>
          </cell>
          <cell r="AA191">
            <v>3.8739532005118246E-4</v>
          </cell>
          <cell r="AB191">
            <v>0</v>
          </cell>
          <cell r="AC191">
            <v>2</v>
          </cell>
        </row>
        <row r="192">
          <cell r="A192" t="str">
            <v>Tunisia</v>
          </cell>
          <cell r="B192">
            <v>5057513</v>
          </cell>
          <cell r="C192">
            <v>5387300</v>
          </cell>
          <cell r="D192">
            <v>5063538</v>
          </cell>
          <cell r="E192">
            <v>5114304</v>
          </cell>
          <cell r="F192">
            <v>5997918</v>
          </cell>
          <cell r="G192">
            <v>6378430</v>
          </cell>
          <cell r="H192">
            <v>6549549</v>
          </cell>
          <cell r="I192">
            <v>6761906</v>
          </cell>
          <cell r="J192">
            <v>7050434</v>
          </cell>
          <cell r="K192">
            <v>6901406</v>
          </cell>
          <cell r="L192">
            <v>6902749</v>
          </cell>
          <cell r="M192">
            <v>0</v>
          </cell>
          <cell r="O192" t="str">
            <v>TUNISIA</v>
          </cell>
          <cell r="P192" t="str">
            <v>TUN</v>
          </cell>
          <cell r="Q192">
            <v>7.44766070675587E-3</v>
          </cell>
          <cell r="R192">
            <v>7.7928701095481851E-3</v>
          </cell>
          <cell r="S192">
            <v>7.0390096470922415E-3</v>
          </cell>
          <cell r="T192">
            <v>7.213957014229948E-3</v>
          </cell>
          <cell r="U192">
            <v>7.6987473331475639E-3</v>
          </cell>
          <cell r="V192">
            <v>7.5261047729198302E-3</v>
          </cell>
          <cell r="W192">
            <v>7.2389434529003911E-3</v>
          </cell>
          <cell r="X192">
            <v>7.0041055536207864E-3</v>
          </cell>
          <cell r="Y192">
            <v>7.2134501009060185E-3</v>
          </cell>
          <cell r="Z192">
            <v>7.3588746032598766E-3</v>
          </cell>
          <cell r="AA192">
            <v>6.936506596684858E-3</v>
          </cell>
          <cell r="AB192">
            <v>0</v>
          </cell>
          <cell r="AC192">
            <v>1</v>
          </cell>
        </row>
        <row r="193">
          <cell r="A193" t="str">
            <v>Turkey</v>
          </cell>
          <cell r="B193">
            <v>9585695</v>
          </cell>
          <cell r="C193">
            <v>10782673</v>
          </cell>
          <cell r="D193">
            <v>12789827</v>
          </cell>
          <cell r="E193">
            <v>13340956</v>
          </cell>
          <cell r="F193">
            <v>16826062</v>
          </cell>
          <cell r="G193">
            <v>20272877</v>
          </cell>
          <cell r="H193">
            <v>18916436</v>
          </cell>
          <cell r="I193">
            <v>22248328</v>
          </cell>
          <cell r="J193">
            <v>24994007</v>
          </cell>
          <cell r="K193">
            <v>25505784</v>
          </cell>
          <cell r="L193">
            <v>26999809</v>
          </cell>
          <cell r="M193">
            <v>0</v>
          </cell>
          <cell r="O193" t="str">
            <v>TURKEY</v>
          </cell>
          <cell r="P193" t="str">
            <v>TUR</v>
          </cell>
          <cell r="Q193">
            <v>1.4115832030178906E-2</v>
          </cell>
          <cell r="R193">
            <v>1.5597418024378123E-2</v>
          </cell>
          <cell r="S193">
            <v>1.7779606993695084E-2</v>
          </cell>
          <cell r="T193">
            <v>1.8818021594479546E-2</v>
          </cell>
          <cell r="U193">
            <v>2.1597427632367692E-2</v>
          </cell>
          <cell r="V193">
            <v>2.3920588036635448E-2</v>
          </cell>
          <cell r="W193">
            <v>2.0907548066959918E-2</v>
          </cell>
          <cell r="X193">
            <v>2.3045223891544314E-2</v>
          </cell>
          <cell r="Y193">
            <v>2.5571904129050173E-2</v>
          </cell>
          <cell r="Z193">
            <v>2.719646780870914E-2</v>
          </cell>
          <cell r="AA193">
            <v>2.7131850403039601E-2</v>
          </cell>
          <cell r="AB193">
            <v>0</v>
          </cell>
          <cell r="AC193">
            <v>1</v>
          </cell>
        </row>
        <row r="194">
          <cell r="A194" t="str">
            <v>Turkmenistan</v>
          </cell>
          <cell r="B194">
            <v>3408</v>
          </cell>
          <cell r="C194">
            <v>5244</v>
          </cell>
          <cell r="D194">
            <v>10791</v>
          </cell>
          <cell r="E194">
            <v>8214</v>
          </cell>
          <cell r="F194">
            <v>14799</v>
          </cell>
          <cell r="G194">
            <v>11611</v>
          </cell>
          <cell r="H194">
            <v>5620</v>
          </cell>
          <cell r="I194">
            <v>8177</v>
          </cell>
          <cell r="J194">
            <v>0</v>
          </cell>
          <cell r="K194">
            <v>0</v>
          </cell>
          <cell r="L194">
            <v>0</v>
          </cell>
          <cell r="M194">
            <v>0</v>
          </cell>
          <cell r="O194" t="str">
            <v>TURKMENISTAN</v>
          </cell>
          <cell r="P194" t="str">
            <v>TKM</v>
          </cell>
          <cell r="Q194">
            <v>5.0185986054062552E-6</v>
          </cell>
          <cell r="R194">
            <v>7.5855829180611218E-6</v>
          </cell>
          <cell r="S194">
            <v>1.5000964365582401E-5</v>
          </cell>
          <cell r="T194">
            <v>1.1586218362241429E-5</v>
          </cell>
          <cell r="U194">
            <v>1.899555175366699E-5</v>
          </cell>
          <cell r="V194">
            <v>1.3700174262063258E-5</v>
          </cell>
          <cell r="W194">
            <v>6.2115516969642031E-6</v>
          </cell>
          <cell r="X194">
            <v>8.4698857262962787E-6</v>
          </cell>
          <cell r="Y194">
            <v>0</v>
          </cell>
          <cell r="Z194">
            <v>0</v>
          </cell>
          <cell r="AA194">
            <v>0</v>
          </cell>
          <cell r="AB194">
            <v>0</v>
          </cell>
          <cell r="AC194">
            <v>1</v>
          </cell>
        </row>
        <row r="195">
          <cell r="A195" t="str">
            <v>Turks and Caicos Islands</v>
          </cell>
          <cell r="B195">
            <v>152291</v>
          </cell>
          <cell r="C195">
            <v>165920</v>
          </cell>
          <cell r="D195">
            <v>154961</v>
          </cell>
          <cell r="E195">
            <v>164100</v>
          </cell>
          <cell r="F195">
            <v>173081</v>
          </cell>
          <cell r="G195">
            <v>176130</v>
          </cell>
          <cell r="H195">
            <v>248343</v>
          </cell>
          <cell r="I195">
            <v>0</v>
          </cell>
          <cell r="J195">
            <v>0</v>
          </cell>
          <cell r="K195">
            <v>0</v>
          </cell>
          <cell r="L195">
            <v>0</v>
          </cell>
          <cell r="M195">
            <v>354223</v>
          </cell>
          <cell r="Q195">
            <v>2.2426273480514203E-4</v>
          </cell>
          <cell r="R195">
            <v>2.4000761208327638E-4</v>
          </cell>
          <cell r="S195">
            <v>2.1541696219581268E-4</v>
          </cell>
          <cell r="T195">
            <v>2.3147046910686859E-4</v>
          </cell>
          <cell r="U195">
            <v>2.2216157125997947E-4</v>
          </cell>
          <cell r="V195">
            <v>2.0782117757102761E-4</v>
          </cell>
          <cell r="W195">
            <v>2.7448316424896459E-4</v>
          </cell>
          <cell r="X195">
            <v>0</v>
          </cell>
          <cell r="Y195">
            <v>0</v>
          </cell>
          <cell r="Z195">
            <v>0</v>
          </cell>
          <cell r="AA195">
            <v>0</v>
          </cell>
          <cell r="AB195">
            <v>5.1695930380444297E-4</v>
          </cell>
          <cell r="AC195">
            <v>1</v>
          </cell>
        </row>
        <row r="196">
          <cell r="A196" t="str">
            <v>Tuvalu</v>
          </cell>
          <cell r="B196">
            <v>1079</v>
          </cell>
          <cell r="C196">
            <v>1140</v>
          </cell>
          <cell r="D196">
            <v>1313</v>
          </cell>
          <cell r="E196">
            <v>1377</v>
          </cell>
          <cell r="F196">
            <v>1290</v>
          </cell>
          <cell r="G196">
            <v>1085</v>
          </cell>
          <cell r="H196">
            <v>1135</v>
          </cell>
          <cell r="I196">
            <v>1130</v>
          </cell>
          <cell r="J196">
            <v>1651</v>
          </cell>
          <cell r="K196">
            <v>1580</v>
          </cell>
          <cell r="L196">
            <v>1657</v>
          </cell>
          <cell r="M196">
            <v>1232</v>
          </cell>
          <cell r="O196" t="str">
            <v>TUVALU</v>
          </cell>
          <cell r="P196" t="str">
            <v>TUV</v>
          </cell>
          <cell r="Q196">
            <v>1.5889283730144805E-6</v>
          </cell>
          <cell r="R196">
            <v>1.6490397647958961E-6</v>
          </cell>
          <cell r="S196">
            <v>1.8252493941256319E-6</v>
          </cell>
          <cell r="T196">
            <v>1.942320755394016E-6</v>
          </cell>
          <cell r="U196">
            <v>1.6558052410453689E-6</v>
          </cell>
          <cell r="V196">
            <v>1.2802247071172711E-6</v>
          </cell>
          <cell r="W196">
            <v>1.2544681807925924E-6</v>
          </cell>
          <cell r="X196">
            <v>1.1704746081343763E-6</v>
          </cell>
          <cell r="Y196">
            <v>1.6891734773484635E-6</v>
          </cell>
          <cell r="Z196">
            <v>1.6847323390553469E-6</v>
          </cell>
          <cell r="AA196">
            <v>1.665103487133432E-6</v>
          </cell>
          <cell r="AB196">
            <v>1.7980025641674137E-6</v>
          </cell>
          <cell r="AC196">
            <v>3</v>
          </cell>
        </row>
        <row r="197">
          <cell r="A197" t="str">
            <v>Uganda</v>
          </cell>
          <cell r="B197">
            <v>192755</v>
          </cell>
          <cell r="C197">
            <v>205287</v>
          </cell>
          <cell r="D197">
            <v>254212</v>
          </cell>
          <cell r="E197">
            <v>304656</v>
          </cell>
          <cell r="F197">
            <v>512379</v>
          </cell>
          <cell r="G197">
            <v>467728</v>
          </cell>
          <cell r="H197">
            <v>538586</v>
          </cell>
          <cell r="I197">
            <v>641743</v>
          </cell>
          <cell r="J197">
            <v>843864</v>
          </cell>
          <cell r="K197">
            <v>806655</v>
          </cell>
          <cell r="L197">
            <v>945899</v>
          </cell>
          <cell r="M197">
            <v>0</v>
          </cell>
          <cell r="O197" t="str">
            <v>UGANDA</v>
          </cell>
          <cell r="P197" t="str">
            <v>UGA</v>
          </cell>
          <cell r="Q197">
            <v>2.8384975768341631E-4</v>
          </cell>
          <cell r="R197">
            <v>2.9695300543478519E-4</v>
          </cell>
          <cell r="S197">
            <v>3.5338941277948601E-4</v>
          </cell>
          <cell r="T197">
            <v>4.2973106176856892E-4</v>
          </cell>
          <cell r="U197">
            <v>6.5767428961363192E-4</v>
          </cell>
          <cell r="V197">
            <v>5.5188658231386815E-4</v>
          </cell>
          <cell r="W197">
            <v>5.9527665164789358E-4</v>
          </cell>
          <cell r="X197">
            <v>6.6472910305130899E-4</v>
          </cell>
          <cell r="Y197">
            <v>8.6337534057491451E-4</v>
          </cell>
          <cell r="Z197">
            <v>8.6012516769663977E-4</v>
          </cell>
          <cell r="AA197">
            <v>9.5052487831987094E-4</v>
          </cell>
          <cell r="AB197">
            <v>0</v>
          </cell>
          <cell r="AC197">
            <v>1</v>
          </cell>
        </row>
        <row r="198">
          <cell r="A198" t="str">
            <v>Ukraine</v>
          </cell>
          <cell r="B198">
            <v>6430940</v>
          </cell>
          <cell r="C198">
            <v>9174165</v>
          </cell>
          <cell r="D198">
            <v>10516665</v>
          </cell>
          <cell r="E198">
            <v>12513883</v>
          </cell>
          <cell r="F198">
            <v>15629213</v>
          </cell>
          <cell r="G198">
            <v>17630760</v>
          </cell>
          <cell r="H198">
            <v>18935775</v>
          </cell>
          <cell r="I198">
            <v>23122157</v>
          </cell>
          <cell r="J198">
            <v>25449078</v>
          </cell>
          <cell r="K198">
            <v>20798342</v>
          </cell>
          <cell r="L198">
            <v>21203327</v>
          </cell>
          <cell r="M198">
            <v>21415296</v>
          </cell>
          <cell r="O198" t="str">
            <v>UKRAINE</v>
          </cell>
          <cell r="P198" t="str">
            <v>UKR</v>
          </cell>
          <cell r="Q198">
            <v>9.4701603625150545E-3</v>
          </cell>
          <cell r="R198">
            <v>1.3270669205086617E-2</v>
          </cell>
          <cell r="S198">
            <v>1.4619601233413737E-2</v>
          </cell>
          <cell r="T198">
            <v>1.7651397735274028E-2</v>
          </cell>
          <cell r="U198">
            <v>2.0061188216135204E-2</v>
          </cell>
          <cell r="V198">
            <v>2.0803073324658892E-2</v>
          </cell>
          <cell r="W198">
            <v>2.0928922657398992E-2</v>
          </cell>
          <cell r="X198">
            <v>2.3950351906014626E-2</v>
          </cell>
          <cell r="Y198">
            <v>2.6037497020334512E-2</v>
          </cell>
          <cell r="Z198">
            <v>2.2176986940590546E-2</v>
          </cell>
          <cell r="AA198">
            <v>2.1307020957471605E-2</v>
          </cell>
          <cell r="AB198">
            <v>3.1253861299029351E-2</v>
          </cell>
          <cell r="AC198">
            <v>1</v>
          </cell>
        </row>
        <row r="199">
          <cell r="A199" t="str">
            <v>United Arab Emirates</v>
          </cell>
          <cell r="B199">
            <v>3906545</v>
          </cell>
          <cell r="C199">
            <v>4133531</v>
          </cell>
          <cell r="D199">
            <v>5445367</v>
          </cell>
          <cell r="E199">
            <v>5871023</v>
          </cell>
          <cell r="F199">
            <v>6195006</v>
          </cell>
          <cell r="G199">
            <v>0</v>
          </cell>
          <cell r="H199">
            <v>0</v>
          </cell>
          <cell r="O199" t="str">
            <v>UNITED ARAB EMIRATES</v>
          </cell>
          <cell r="P199" t="str">
            <v>ARE</v>
          </cell>
          <cell r="Q199">
            <v>5.7527527256328575E-3</v>
          </cell>
          <cell r="R199">
            <v>5.9792605158039873E-3</v>
          </cell>
          <cell r="S199">
            <v>7.5698041260789869E-3</v>
          </cell>
          <cell r="T199">
            <v>8.2813433756685866E-3</v>
          </cell>
          <cell r="U199">
            <v>7.9517235683003937E-3</v>
          </cell>
          <cell r="V199">
            <v>0</v>
          </cell>
          <cell r="W199">
            <v>0</v>
          </cell>
          <cell r="X199">
            <v>0</v>
          </cell>
          <cell r="Y199">
            <v>0</v>
          </cell>
          <cell r="Z199">
            <v>0</v>
          </cell>
          <cell r="AA199">
            <v>0</v>
          </cell>
          <cell r="AB199">
            <v>0</v>
          </cell>
          <cell r="AC199">
            <v>1</v>
          </cell>
        </row>
        <row r="200">
          <cell r="A200" t="str">
            <v>United Kingdom</v>
          </cell>
          <cell r="B200">
            <v>25209000</v>
          </cell>
          <cell r="C200">
            <v>22835000</v>
          </cell>
          <cell r="D200">
            <v>24180000</v>
          </cell>
          <cell r="E200">
            <v>24715000</v>
          </cell>
          <cell r="F200">
            <v>27755000</v>
          </cell>
          <cell r="G200">
            <v>29970000</v>
          </cell>
          <cell r="H200">
            <v>32712920</v>
          </cell>
          <cell r="I200">
            <v>32778102</v>
          </cell>
          <cell r="J200">
            <v>31888118</v>
          </cell>
          <cell r="K200">
            <v>29889075</v>
          </cell>
          <cell r="L200">
            <v>29803000</v>
          </cell>
          <cell r="M200">
            <v>30798000</v>
          </cell>
          <cell r="O200" t="str">
            <v>UNITED KINGDOM</v>
          </cell>
          <cell r="P200" t="str">
            <v>GBR</v>
          </cell>
          <cell r="Q200">
            <v>3.7122609226433768E-2</v>
          </cell>
          <cell r="R200">
            <v>3.3031423709749375E-2</v>
          </cell>
          <cell r="S200">
            <v>3.3613503693798764E-2</v>
          </cell>
          <cell r="T200">
            <v>3.4861624887119178E-2</v>
          </cell>
          <cell r="U200">
            <v>3.5625484081561409E-2</v>
          </cell>
          <cell r="V200">
            <v>3.5362520250971995E-2</v>
          </cell>
          <cell r="W200">
            <v>3.615622664388865E-2</v>
          </cell>
          <cell r="X200">
            <v>3.3952155835255418E-2</v>
          </cell>
          <cell r="Y200">
            <v>3.2625416818993419E-2</v>
          </cell>
          <cell r="Z200">
            <v>3.1870310909462463E-2</v>
          </cell>
          <cell r="AA200">
            <v>2.994875028789238E-2</v>
          </cell>
          <cell r="AB200">
            <v>4.4947145268853905E-2</v>
          </cell>
          <cell r="AC200">
            <v>1</v>
          </cell>
        </row>
        <row r="201">
          <cell r="A201" t="str">
            <v>United Republic of Tanzania</v>
          </cell>
          <cell r="B201">
            <v>501669</v>
          </cell>
          <cell r="C201">
            <v>525122</v>
          </cell>
          <cell r="D201">
            <v>575296</v>
          </cell>
          <cell r="E201">
            <v>576198</v>
          </cell>
          <cell r="F201">
            <v>582807</v>
          </cell>
          <cell r="G201">
            <v>612754</v>
          </cell>
          <cell r="H201">
            <v>644124</v>
          </cell>
          <cell r="I201">
            <v>719031</v>
          </cell>
          <cell r="J201">
            <v>770469</v>
          </cell>
          <cell r="K201">
            <v>714367</v>
          </cell>
          <cell r="L201">
            <v>782699</v>
          </cell>
          <cell r="M201">
            <v>867994</v>
          </cell>
          <cell r="O201" t="str">
            <v>UNITED REPUBLIC OF TANZANIA</v>
          </cell>
          <cell r="P201" t="str">
            <v>TZA</v>
          </cell>
          <cell r="Q201">
            <v>7.3875450228155835E-4</v>
          </cell>
          <cell r="R201">
            <v>7.5960268365714962E-4</v>
          </cell>
          <cell r="S201">
            <v>7.9974004222612294E-4</v>
          </cell>
          <cell r="T201">
            <v>8.1275332942376283E-4</v>
          </cell>
          <cell r="U201">
            <v>7.4807355435498328E-4</v>
          </cell>
          <cell r="V201">
            <v>7.2300719832713023E-4</v>
          </cell>
          <cell r="W201">
            <v>7.1192340307035058E-4</v>
          </cell>
          <cell r="X201">
            <v>7.4478542297475112E-4</v>
          </cell>
          <cell r="Y201">
            <v>7.8828334337928125E-4</v>
          </cell>
          <cell r="Z201">
            <v>7.6171973851515886E-4</v>
          </cell>
          <cell r="AA201">
            <v>7.8652675574885343E-4</v>
          </cell>
          <cell r="AB201">
            <v>1.266765777339229E-3</v>
          </cell>
          <cell r="AC201">
            <v>1</v>
          </cell>
        </row>
        <row r="202">
          <cell r="A202" t="str">
            <v>United States of America</v>
          </cell>
          <cell r="B202">
            <v>51237701</v>
          </cell>
          <cell r="C202">
            <v>46926868</v>
          </cell>
          <cell r="D202">
            <v>43580707</v>
          </cell>
          <cell r="E202">
            <v>41217949</v>
          </cell>
          <cell r="F202">
            <v>46086257</v>
          </cell>
          <cell r="G202">
            <v>49205528</v>
          </cell>
          <cell r="H202">
            <v>50977290</v>
          </cell>
          <cell r="I202">
            <v>55978277</v>
          </cell>
          <cell r="J202">
            <v>57942451</v>
          </cell>
          <cell r="K202">
            <v>54962184</v>
          </cell>
          <cell r="L202">
            <v>59795616</v>
          </cell>
          <cell r="M202">
            <v>62711157</v>
          </cell>
          <cell r="O202" t="str">
            <v>UNITED STATES OF AMERICA</v>
          </cell>
          <cell r="P202" t="str">
            <v>USA</v>
          </cell>
          <cell r="Q202">
            <v>7.545230480716629E-2</v>
          </cell>
          <cell r="R202">
            <v>6.7880939797656192E-2</v>
          </cell>
          <cell r="S202">
            <v>6.0583137126669219E-2</v>
          </cell>
          <cell r="T202">
            <v>5.8139780564612956E-2</v>
          </cell>
          <cell r="U202">
            <v>5.9154934791289783E-2</v>
          </cell>
          <cell r="V202">
            <v>5.8059108453779429E-2</v>
          </cell>
          <cell r="W202">
            <v>5.6343073346287596E-2</v>
          </cell>
          <cell r="X202">
            <v>5.7983320208506703E-2</v>
          </cell>
          <cell r="Y202">
            <v>5.9282163199129594E-2</v>
          </cell>
          <cell r="Z202">
            <v>5.860542329741162E-2</v>
          </cell>
          <cell r="AA202">
            <v>6.0088043884666049E-2</v>
          </cell>
          <cell r="AB202">
            <v>9.1521770363559463E-2</v>
          </cell>
          <cell r="AC202">
            <v>1</v>
          </cell>
        </row>
        <row r="203">
          <cell r="A203" t="str">
            <v>United States Virgin Islands</v>
          </cell>
          <cell r="B203">
            <v>607342</v>
          </cell>
          <cell r="C203">
            <v>597437</v>
          </cell>
          <cell r="D203">
            <v>585684</v>
          </cell>
          <cell r="E203">
            <v>623394</v>
          </cell>
          <cell r="F203">
            <v>603944</v>
          </cell>
          <cell r="G203">
            <v>617603</v>
          </cell>
          <cell r="H203">
            <v>700985</v>
          </cell>
          <cell r="I203">
            <v>679578</v>
          </cell>
          <cell r="J203">
            <v>740020</v>
          </cell>
          <cell r="K203">
            <v>787153</v>
          </cell>
          <cell r="L203">
            <v>748996</v>
          </cell>
          <cell r="M203">
            <v>680704</v>
          </cell>
          <cell r="O203" t="str">
            <v>UNITED STATES VIRGIN ISLANDS</v>
          </cell>
          <cell r="P203" t="str">
            <v>VIR</v>
          </cell>
          <cell r="Q203">
            <v>8.9436787388633978E-4</v>
          </cell>
          <cell r="R203">
            <v>8.6420821926347878E-4</v>
          </cell>
          <cell r="S203">
            <v>8.141807815301421E-4</v>
          </cell>
          <cell r="T203">
            <v>8.7932542119687537E-4</v>
          </cell>
          <cell r="U203">
            <v>7.752043724789956E-4</v>
          </cell>
          <cell r="V203">
            <v>7.2872868183386909E-4</v>
          </cell>
          <cell r="W203">
            <v>7.7476949578228677E-4</v>
          </cell>
          <cell r="X203">
            <v>7.0391928605906479E-4</v>
          </cell>
          <cell r="Y203">
            <v>7.5713031902326468E-4</v>
          </cell>
          <cell r="Z203">
            <v>8.393304524585022E-4</v>
          </cell>
          <cell r="AA203">
            <v>7.5265893267893302E-4</v>
          </cell>
          <cell r="AB203">
            <v>9.9343144272647345E-4</v>
          </cell>
          <cell r="AC203">
            <v>1</v>
          </cell>
        </row>
        <row r="204">
          <cell r="A204" t="str">
            <v>Uruguay</v>
          </cell>
          <cell r="B204">
            <v>2235887</v>
          </cell>
          <cell r="C204">
            <v>2136446</v>
          </cell>
          <cell r="D204">
            <v>1353872</v>
          </cell>
          <cell r="E204">
            <v>1508055</v>
          </cell>
          <cell r="F204">
            <v>1870858</v>
          </cell>
          <cell r="G204">
            <v>1917049</v>
          </cell>
          <cell r="H204">
            <v>1824340</v>
          </cell>
          <cell r="I204">
            <v>1815281</v>
          </cell>
          <cell r="J204">
            <v>1997884</v>
          </cell>
          <cell r="K204">
            <v>2098780</v>
          </cell>
          <cell r="L204">
            <v>2407676</v>
          </cell>
          <cell r="M204">
            <v>2960155</v>
          </cell>
          <cell r="O204" t="str">
            <v>URUGUAY</v>
          </cell>
          <cell r="P204" t="str">
            <v>URY</v>
          </cell>
          <cell r="Q204">
            <v>3.2925526349900165E-3</v>
          </cell>
          <cell r="R204">
            <v>3.0904249204729236E-3</v>
          </cell>
          <cell r="S204">
            <v>1.8820670584338594E-3</v>
          </cell>
          <cell r="T204">
            <v>2.1271797580070611E-3</v>
          </cell>
          <cell r="U204">
            <v>2.4013771175594241E-3</v>
          </cell>
          <cell r="V204">
            <v>2.2619847876077948E-3</v>
          </cell>
          <cell r="W204">
            <v>2.0163669435657784E-3</v>
          </cell>
          <cell r="X204">
            <v>1.8803011656006892E-3</v>
          </cell>
          <cell r="Y204">
            <v>2.0440779307200835E-3</v>
          </cell>
          <cell r="Z204">
            <v>2.2379003408623931E-3</v>
          </cell>
          <cell r="AA204">
            <v>2.4194506357800077E-3</v>
          </cell>
          <cell r="AB204">
            <v>4.3201025002702845E-3</v>
          </cell>
          <cell r="AC204">
            <v>1</v>
          </cell>
        </row>
        <row r="205">
          <cell r="A205" t="str">
            <v>Uzbekistan</v>
          </cell>
          <cell r="B205">
            <v>301900</v>
          </cell>
          <cell r="C205">
            <v>344900</v>
          </cell>
          <cell r="D205">
            <v>331500</v>
          </cell>
          <cell r="E205">
            <v>231000</v>
          </cell>
          <cell r="F205">
            <v>261600</v>
          </cell>
          <cell r="G205">
            <v>0</v>
          </cell>
          <cell r="H205">
            <v>559500</v>
          </cell>
          <cell r="I205">
            <v>903100</v>
          </cell>
          <cell r="J205">
            <v>1069300</v>
          </cell>
          <cell r="K205">
            <v>1214700</v>
          </cell>
          <cell r="L205">
            <v>974573</v>
          </cell>
          <cell r="M205">
            <v>0</v>
          </cell>
          <cell r="O205" t="str">
            <v>UZBEKISTAN</v>
          </cell>
          <cell r="P205" t="str">
            <v>UZB</v>
          </cell>
          <cell r="Q205">
            <v>4.4457597387680413E-4</v>
          </cell>
          <cell r="R205">
            <v>4.9890685515623209E-4</v>
          </cell>
          <cell r="S205">
            <v>4.6083029257627339E-4</v>
          </cell>
          <cell r="T205">
            <v>3.2583594371533603E-4</v>
          </cell>
          <cell r="U205">
            <v>3.3578190004454926E-4</v>
          </cell>
          <cell r="V205">
            <v>0</v>
          </cell>
          <cell r="W205">
            <v>6.1839202392374932E-4</v>
          </cell>
          <cell r="X205">
            <v>9.3544745009394275E-4</v>
          </cell>
          <cell r="Y205">
            <v>1.0940237427793532E-3</v>
          </cell>
          <cell r="Z205">
            <v>1.2952179571205885E-3</v>
          </cell>
          <cell r="AA205">
            <v>9.7933910728188896E-4</v>
          </cell>
          <cell r="AB205">
            <v>0</v>
          </cell>
          <cell r="AC205">
            <v>1</v>
          </cell>
        </row>
        <row r="206">
          <cell r="A206" t="str">
            <v>Vanuatu</v>
          </cell>
          <cell r="B206">
            <v>57591</v>
          </cell>
          <cell r="C206">
            <v>53300</v>
          </cell>
          <cell r="D206">
            <v>49462</v>
          </cell>
          <cell r="E206">
            <v>50400</v>
          </cell>
          <cell r="F206">
            <v>61453</v>
          </cell>
          <cell r="G206">
            <v>62123</v>
          </cell>
          <cell r="H206">
            <v>68179</v>
          </cell>
          <cell r="I206">
            <v>81344</v>
          </cell>
          <cell r="J206">
            <v>90656</v>
          </cell>
          <cell r="K206">
            <v>98648</v>
          </cell>
          <cell r="L206">
            <v>97180</v>
          </cell>
          <cell r="M206">
            <v>93960</v>
          </cell>
          <cell r="O206" t="str">
            <v>VANUATU</v>
          </cell>
          <cell r="P206" t="str">
            <v>VUT</v>
          </cell>
          <cell r="Q206">
            <v>8.480813153871821E-5</v>
          </cell>
          <cell r="R206">
            <v>7.7099841634755488E-5</v>
          </cell>
          <cell r="S206">
            <v>6.8758937952964207E-5</v>
          </cell>
          <cell r="T206">
            <v>7.1091478628800589E-5</v>
          </cell>
          <cell r="U206">
            <v>7.8879224401520208E-5</v>
          </cell>
          <cell r="V206">
            <v>7.330082901405183E-5</v>
          </cell>
          <cell r="W206">
            <v>7.535540625397195E-5</v>
          </cell>
          <cell r="X206">
            <v>8.4257598693878507E-5</v>
          </cell>
          <cell r="Y206">
            <v>9.2752096161418721E-5</v>
          </cell>
          <cell r="Z206">
            <v>1.0518700998932396E-4</v>
          </cell>
          <cell r="AA206">
            <v>9.765525460448215E-5</v>
          </cell>
          <cell r="AB206">
            <v>1.3712688387107971E-4</v>
          </cell>
          <cell r="AC206">
            <v>3</v>
          </cell>
        </row>
        <row r="207">
          <cell r="A207" t="str">
            <v>Venezuela</v>
          </cell>
          <cell r="B207">
            <v>469047</v>
          </cell>
          <cell r="C207">
            <v>584399</v>
          </cell>
          <cell r="D207">
            <v>431677</v>
          </cell>
          <cell r="E207">
            <v>336974</v>
          </cell>
          <cell r="F207">
            <v>486401</v>
          </cell>
          <cell r="G207">
            <v>706103</v>
          </cell>
          <cell r="H207">
            <v>747930</v>
          </cell>
          <cell r="I207">
            <v>770567</v>
          </cell>
          <cell r="J207">
            <v>744709</v>
          </cell>
          <cell r="K207">
            <v>615188</v>
          </cell>
          <cell r="L207">
            <v>518711</v>
          </cell>
          <cell r="M207">
            <v>581910</v>
          </cell>
          <cell r="O207" t="str">
            <v>VENEZUELA</v>
          </cell>
          <cell r="P207" t="str">
            <v>VEN</v>
          </cell>
          <cell r="Q207">
            <v>6.9071555753227344E-4</v>
          </cell>
          <cell r="R207">
            <v>8.4534841184820777E-4</v>
          </cell>
          <cell r="S207">
            <v>6.0009000967857604E-4</v>
          </cell>
          <cell r="T207">
            <v>4.753170618940764E-4</v>
          </cell>
          <cell r="U207">
            <v>6.2432970934085934E-4</v>
          </cell>
          <cell r="V207">
            <v>8.3315254043283551E-4</v>
          </cell>
          <cell r="W207">
            <v>8.2665584710150107E-4</v>
          </cell>
          <cell r="X207">
            <v>7.9816735165157702E-4</v>
          </cell>
          <cell r="Y207">
            <v>7.6192773539836278E-4</v>
          </cell>
          <cell r="Z207">
            <v>6.5596653050555747E-4</v>
          </cell>
          <cell r="AA207">
            <v>5.2124773380474935E-4</v>
          </cell>
          <cell r="AB207">
            <v>8.4924973385930172E-4</v>
          </cell>
          <cell r="AC207">
            <v>1</v>
          </cell>
        </row>
        <row r="208">
          <cell r="A208" t="str">
            <v>Viet Nam</v>
          </cell>
          <cell r="B208">
            <v>2140000</v>
          </cell>
          <cell r="C208">
            <v>2330050</v>
          </cell>
          <cell r="D208">
            <v>2627988</v>
          </cell>
          <cell r="E208">
            <v>2428735</v>
          </cell>
          <cell r="F208">
            <v>2927873</v>
          </cell>
          <cell r="G208">
            <v>3477500</v>
          </cell>
          <cell r="H208">
            <v>3583500</v>
          </cell>
          <cell r="I208">
            <v>4229300</v>
          </cell>
          <cell r="J208">
            <v>4235800</v>
          </cell>
          <cell r="K208">
            <v>3747400</v>
          </cell>
          <cell r="L208">
            <v>5049800</v>
          </cell>
          <cell r="M208">
            <v>0</v>
          </cell>
          <cell r="O208" t="str">
            <v>VIET NAM</v>
          </cell>
          <cell r="P208" t="str">
            <v>VNM</v>
          </cell>
          <cell r="Q208">
            <v>3.1513500632539279E-3</v>
          </cell>
          <cell r="R208">
            <v>3.3704781613707697E-3</v>
          </cell>
          <cell r="S208">
            <v>3.653262379870092E-3</v>
          </cell>
          <cell r="T208">
            <v>3.4258405227682543E-3</v>
          </cell>
          <cell r="U208">
            <v>3.7581298128025022E-3</v>
          </cell>
          <cell r="V208">
            <v>4.103208681106277E-3</v>
          </cell>
          <cell r="W208">
            <v>3.9606931505464802E-3</v>
          </cell>
          <cell r="X208">
            <v>4.380786070958158E-3</v>
          </cell>
          <cell r="Y208">
            <v>4.3337377440052218E-3</v>
          </cell>
          <cell r="Z208">
            <v>3.9958012451746881E-3</v>
          </cell>
          <cell r="AA208">
            <v>5.0744958294064004E-3</v>
          </cell>
          <cell r="AB208">
            <v>0</v>
          </cell>
          <cell r="AC208">
            <v>1</v>
          </cell>
        </row>
        <row r="209">
          <cell r="A209" t="str">
            <v>Yemen</v>
          </cell>
          <cell r="B209">
            <v>72836</v>
          </cell>
          <cell r="C209">
            <v>75579</v>
          </cell>
          <cell r="D209">
            <v>98020</v>
          </cell>
          <cell r="E209">
            <v>154667</v>
          </cell>
          <cell r="F209">
            <v>273732</v>
          </cell>
          <cell r="G209">
            <v>336070</v>
          </cell>
          <cell r="H209">
            <v>382332</v>
          </cell>
          <cell r="I209">
            <v>379390</v>
          </cell>
          <cell r="J209">
            <v>404497</v>
          </cell>
          <cell r="K209">
            <v>433921</v>
          </cell>
          <cell r="L209">
            <v>536020</v>
          </cell>
          <cell r="M209">
            <v>0</v>
          </cell>
          <cell r="O209" t="str">
            <v>YEMEN</v>
          </cell>
          <cell r="P209" t="str">
            <v>YEM</v>
          </cell>
          <cell r="Q209">
            <v>1.0725781925568369E-4</v>
          </cell>
          <cell r="R209">
            <v>1.0932699682763951E-4</v>
          </cell>
          <cell r="S209">
            <v>1.3626119239314123E-4</v>
          </cell>
          <cell r="T209">
            <v>2.1816479613255359E-4</v>
          </cell>
          <cell r="U209">
            <v>3.5135417073010151E-4</v>
          </cell>
          <cell r="V209">
            <v>3.9653927863677539E-4</v>
          </cell>
          <cell r="W209">
            <v>4.2257561982272555E-4</v>
          </cell>
          <cell r="X209">
            <v>3.9297908104433721E-4</v>
          </cell>
          <cell r="Y209">
            <v>4.1384954819322924E-4</v>
          </cell>
          <cell r="Z209">
            <v>4.6268401347799692E-4</v>
          </cell>
          <cell r="AA209">
            <v>5.3864138272375511E-4</v>
          </cell>
          <cell r="AB209">
            <v>0</v>
          </cell>
          <cell r="AC209">
            <v>1</v>
          </cell>
        </row>
        <row r="210">
          <cell r="A210" t="str">
            <v>Zambia</v>
          </cell>
          <cell r="B210">
            <v>457419</v>
          </cell>
          <cell r="C210">
            <v>491991</v>
          </cell>
          <cell r="D210">
            <v>565073</v>
          </cell>
          <cell r="E210">
            <v>412675</v>
          </cell>
          <cell r="F210">
            <v>515000</v>
          </cell>
          <cell r="G210">
            <v>668862</v>
          </cell>
          <cell r="H210">
            <v>756860</v>
          </cell>
          <cell r="I210">
            <v>897413</v>
          </cell>
          <cell r="J210">
            <v>811775</v>
          </cell>
          <cell r="K210">
            <v>709948</v>
          </cell>
          <cell r="L210">
            <v>815164</v>
          </cell>
          <cell r="M210">
            <v>0</v>
          </cell>
          <cell r="O210" t="str">
            <v>ZAMBIA</v>
          </cell>
          <cell r="P210" t="str">
            <v>ZMB</v>
          </cell>
          <cell r="Q210">
            <v>6.7359224045960208E-4</v>
          </cell>
          <cell r="R210">
            <v>7.1167782712429622E-4</v>
          </cell>
          <cell r="S210">
            <v>7.8552867546592014E-4</v>
          </cell>
          <cell r="T210">
            <v>5.8209674490357713E-4</v>
          </cell>
          <cell r="U210">
            <v>6.6103852646384883E-4</v>
          </cell>
          <cell r="V210">
            <v>7.8921074474826928E-4</v>
          </cell>
          <cell r="W210">
            <v>8.3652580380148161E-4</v>
          </cell>
          <cell r="X210">
            <v>9.2955675177849124E-4</v>
          </cell>
          <cell r="Y210">
            <v>8.3054439707725553E-4</v>
          </cell>
          <cell r="Z210">
            <v>7.5700781939725661E-4</v>
          </cell>
          <cell r="AA210">
            <v>8.1915052443309411E-4</v>
          </cell>
          <cell r="AB210">
            <v>0</v>
          </cell>
          <cell r="AC210">
            <v>1</v>
          </cell>
        </row>
        <row r="211">
          <cell r="A211" t="str">
            <v>Zimbabwe</v>
          </cell>
          <cell r="B211">
            <v>1966582</v>
          </cell>
          <cell r="C211">
            <v>2217429</v>
          </cell>
          <cell r="D211">
            <v>2041202</v>
          </cell>
          <cell r="E211">
            <v>2256205</v>
          </cell>
          <cell r="F211">
            <v>1854488</v>
          </cell>
          <cell r="G211">
            <v>1558501</v>
          </cell>
          <cell r="H211">
            <v>2286572</v>
          </cell>
          <cell r="I211">
            <v>2505988</v>
          </cell>
          <cell r="J211">
            <v>1955597</v>
          </cell>
          <cell r="K211">
            <v>2017264</v>
          </cell>
          <cell r="L211">
            <v>2239165</v>
          </cell>
          <cell r="M211">
            <v>0</v>
          </cell>
          <cell r="O211" t="str">
            <v>ZIMBABWE</v>
          </cell>
          <cell r="P211" t="str">
            <v>ZWE</v>
          </cell>
          <cell r="Q211">
            <v>2.8959758458383346E-3</v>
          </cell>
          <cell r="R211">
            <v>3.2075689443961395E-3</v>
          </cell>
          <cell r="S211">
            <v>2.8375496677745834E-3</v>
          </cell>
          <cell r="T211">
            <v>3.1824791575335923E-3</v>
          </cell>
          <cell r="U211">
            <v>2.3803650774075536E-3</v>
          </cell>
          <cell r="V211">
            <v>1.8389230288174876E-3</v>
          </cell>
          <cell r="W211">
            <v>2.5272527022830661E-3</v>
          </cell>
          <cell r="X211">
            <v>2.5957480728225216E-3</v>
          </cell>
          <cell r="Y211">
            <v>2.0008131949014072E-3</v>
          </cell>
          <cell r="Z211">
            <v>2.1509809476026234E-3</v>
          </cell>
          <cell r="AA211">
            <v>2.2501155399922337E-3</v>
          </cell>
          <cell r="AB211">
            <v>0</v>
          </cell>
          <cell r="AC211">
            <v>1</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ER"/>
      <sheetName val="Sheet1"/>
      <sheetName val="Graph"/>
      <sheetName val="Sheet2"/>
    </sheetNames>
    <sheetDataSet>
      <sheetData sheetId="0"/>
      <sheetData sheetId="1"/>
      <sheetData sheetId="2"/>
      <sheetData sheetId="3">
        <row r="2">
          <cell r="U2">
            <v>-12.857249999999999</v>
          </cell>
        </row>
        <row r="3">
          <cell r="U3">
            <v>-13.073499999999999</v>
          </cell>
        </row>
        <row r="5">
          <cell r="U5">
            <v>-7.1720000000000006</v>
          </cell>
        </row>
        <row r="6">
          <cell r="U6">
            <v>-2.3980000000000001</v>
          </cell>
        </row>
        <row r="7">
          <cell r="U7">
            <v>-17.550249999999998</v>
          </cell>
        </row>
        <row r="8">
          <cell r="U8">
            <v>3.0139999999999998</v>
          </cell>
        </row>
        <row r="10">
          <cell r="U10">
            <v>-13.193000000000001</v>
          </cell>
        </row>
        <row r="11">
          <cell r="U11">
            <v>-6.6972500000000004</v>
          </cell>
        </row>
        <row r="12">
          <cell r="U12">
            <v>-6.480666666666667</v>
          </cell>
        </row>
        <row r="13">
          <cell r="U13">
            <v>-10.70875</v>
          </cell>
        </row>
        <row r="14">
          <cell r="U14">
            <v>-14.073</v>
          </cell>
        </row>
        <row r="16">
          <cell r="U16">
            <v>0.97324999999999995</v>
          </cell>
        </row>
        <row r="17">
          <cell r="U17">
            <v>-11.171250000000001</v>
          </cell>
        </row>
        <row r="18">
          <cell r="U18">
            <v>11.567</v>
          </cell>
        </row>
        <row r="19">
          <cell r="U19">
            <v>-16.020249999999997</v>
          </cell>
        </row>
        <row r="20">
          <cell r="U20">
            <v>-23.4285</v>
          </cell>
        </row>
        <row r="21">
          <cell r="U21">
            <v>-5.3737499999999994</v>
          </cell>
        </row>
        <row r="22">
          <cell r="U22">
            <v>-12.584999999999999</v>
          </cell>
        </row>
        <row r="23">
          <cell r="U23">
            <v>-5.4129999999999994</v>
          </cell>
        </row>
        <row r="24">
          <cell r="U24">
            <v>-10.885750000000002</v>
          </cell>
        </row>
        <row r="26">
          <cell r="U26">
            <v>-0.69</v>
          </cell>
        </row>
        <row r="27">
          <cell r="U27">
            <v>-15.18075</v>
          </cell>
        </row>
        <row r="28">
          <cell r="U28">
            <v>6.992</v>
          </cell>
        </row>
        <row r="29">
          <cell r="U29">
            <v>-3.4332500000000001</v>
          </cell>
        </row>
        <row r="30">
          <cell r="U30">
            <v>-21.225999999999999</v>
          </cell>
        </row>
        <row r="31">
          <cell r="U31">
            <v>-1.0694999999999999</v>
          </cell>
        </row>
        <row r="32">
          <cell r="U32">
            <v>-10.7</v>
          </cell>
        </row>
        <row r="33">
          <cell r="U33">
            <v>-26.069499999999998</v>
          </cell>
        </row>
        <row r="34">
          <cell r="U34">
            <v>-18.76275</v>
          </cell>
        </row>
        <row r="35">
          <cell r="U35">
            <v>-1.6779999999999999</v>
          </cell>
        </row>
        <row r="36">
          <cell r="U36">
            <v>28.984249999999999</v>
          </cell>
        </row>
        <row r="37">
          <cell r="U37">
            <v>-8.9555000000000007</v>
          </cell>
        </row>
        <row r="38">
          <cell r="U38">
            <v>-25.309249999999999</v>
          </cell>
        </row>
        <row r="39">
          <cell r="U39">
            <v>-20.61675</v>
          </cell>
        </row>
        <row r="40">
          <cell r="U40">
            <v>1.0880000000000001</v>
          </cell>
        </row>
        <row r="41">
          <cell r="U41">
            <v>-13.29425</v>
          </cell>
        </row>
        <row r="42">
          <cell r="U42">
            <v>-16.871500000000001</v>
          </cell>
        </row>
        <row r="43">
          <cell r="U43">
            <v>-18.594000000000001</v>
          </cell>
        </row>
        <row r="44">
          <cell r="U44">
            <v>-28.504249999999999</v>
          </cell>
        </row>
        <row r="45">
          <cell r="U45">
            <v>5.6505000000000001</v>
          </cell>
        </row>
        <row r="46">
          <cell r="U46">
            <v>12.1815</v>
          </cell>
        </row>
        <row r="48">
          <cell r="U48">
            <v>-3.7822499999999999</v>
          </cell>
        </row>
        <row r="49">
          <cell r="U49">
            <v>13.643750000000001</v>
          </cell>
        </row>
        <row r="51">
          <cell r="U51">
            <v>-6.0425000000000004</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d"/>
      <sheetName val="GCI_data_platform-33"/>
      <sheetName val="GCI_data_platform-34"/>
      <sheetName val="GCI_data_platform-35"/>
      <sheetName val="GCI_data_platform-36"/>
      <sheetName val="GCI_data_platform-37"/>
      <sheetName val="GCI_data_platform-38"/>
      <sheetName val="GCI_data_platform-39"/>
      <sheetName val="GCI_data_platform-40"/>
      <sheetName val="GCI_data_platform-41"/>
      <sheetName val="GCI_data_platform-42"/>
      <sheetName val="GCI_data_platform-43"/>
      <sheetName val="GCI_data_platform-44"/>
      <sheetName val="GCI_data_platform-45"/>
      <sheetName val="GCI_data_platform-46"/>
      <sheetName val="GCI_data_platform-47"/>
      <sheetName val="GCI_data_platform-48"/>
    </sheetNames>
    <sheetDataSet>
      <sheetData sheetId="0">
        <row r="168">
          <cell r="J168" t="str">
            <v>Global Competitiveness Index</v>
          </cell>
        </row>
      </sheetData>
      <sheetData sheetId="1">
        <row r="1">
          <cell r="F1" t="str">
            <v>Entity code</v>
          </cell>
          <cell r="G1" t="str">
            <v>Value</v>
          </cell>
        </row>
        <row r="2">
          <cell r="C2" t="str">
            <v>Global Competitiveness Index, 1-7 (best)</v>
          </cell>
          <cell r="F2" t="str">
            <v>TCD</v>
          </cell>
          <cell r="G2">
            <v>2.8508101755960999</v>
          </cell>
        </row>
        <row r="3">
          <cell r="F3" t="str">
            <v>GIN</v>
          </cell>
          <cell r="G3">
            <v>2.9120911480502998</v>
          </cell>
        </row>
        <row r="4">
          <cell r="F4" t="str">
            <v>BDI</v>
          </cell>
          <cell r="G4">
            <v>2.91733939337171</v>
          </cell>
        </row>
        <row r="5">
          <cell r="F5" t="str">
            <v>YEM</v>
          </cell>
          <cell r="G5">
            <v>2.9831142313067698</v>
          </cell>
        </row>
        <row r="6">
          <cell r="F6" t="str">
            <v>SLE</v>
          </cell>
          <cell r="G6">
            <v>3.0105758367317601</v>
          </cell>
        </row>
        <row r="7">
          <cell r="F7" t="str">
            <v>HTI</v>
          </cell>
          <cell r="G7">
            <v>3.10726635820056</v>
          </cell>
        </row>
        <row r="8">
          <cell r="F8" t="str">
            <v>AGO</v>
          </cell>
          <cell r="G8">
            <v>3.14725421240722</v>
          </cell>
        </row>
        <row r="9">
          <cell r="F9" t="str">
            <v>MRT</v>
          </cell>
          <cell r="G9">
            <v>3.18648763768745</v>
          </cell>
        </row>
        <row r="10">
          <cell r="F10" t="str">
            <v>BFA</v>
          </cell>
          <cell r="G10">
            <v>3.20612449735972</v>
          </cell>
        </row>
        <row r="11">
          <cell r="F11" t="str">
            <v>MMR</v>
          </cell>
          <cell r="G11">
            <v>3.22750784130755</v>
          </cell>
        </row>
        <row r="12">
          <cell r="F12" t="str">
            <v>TLS</v>
          </cell>
          <cell r="G12">
            <v>3.24994888719936</v>
          </cell>
        </row>
        <row r="13">
          <cell r="F13" t="str">
            <v>MOZ</v>
          </cell>
          <cell r="G13">
            <v>3.29602999019875</v>
          </cell>
        </row>
        <row r="14">
          <cell r="F14" t="str">
            <v>MWI</v>
          </cell>
          <cell r="G14">
            <v>3.3216627511274699</v>
          </cell>
        </row>
        <row r="15">
          <cell r="F15" t="str">
            <v>MLI</v>
          </cell>
          <cell r="G15">
            <v>3.3274183476730901</v>
          </cell>
        </row>
        <row r="16">
          <cell r="F16" t="str">
            <v>VEN</v>
          </cell>
          <cell r="G16">
            <v>3.3512264674353802</v>
          </cell>
        </row>
        <row r="17">
          <cell r="F17" t="str">
            <v>PAK</v>
          </cell>
          <cell r="G17">
            <v>3.4102022156595599</v>
          </cell>
        </row>
        <row r="18">
          <cell r="F18" t="str">
            <v>MDG</v>
          </cell>
          <cell r="G18">
            <v>3.4190257571998499</v>
          </cell>
        </row>
        <row r="19">
          <cell r="F19" t="str">
            <v>ZWE</v>
          </cell>
          <cell r="G19">
            <v>3.43726457108477</v>
          </cell>
        </row>
        <row r="20">
          <cell r="F20" t="str">
            <v>BEN</v>
          </cell>
          <cell r="G20">
            <v>3.4460067099777598</v>
          </cell>
        </row>
        <row r="21">
          <cell r="F21" t="str">
            <v>UGA</v>
          </cell>
          <cell r="G21">
            <v>3.4487896527416799</v>
          </cell>
        </row>
        <row r="22">
          <cell r="F22" t="str">
            <v>LBR</v>
          </cell>
          <cell r="G22">
            <v>3.4531726818298698</v>
          </cell>
        </row>
        <row r="23">
          <cell r="F23" t="str">
            <v>ETH</v>
          </cell>
          <cell r="G23">
            <v>3.4958904614260198</v>
          </cell>
        </row>
        <row r="24">
          <cell r="F24" t="str">
            <v>CIV</v>
          </cell>
          <cell r="G24">
            <v>3.49660402081888</v>
          </cell>
        </row>
        <row r="25">
          <cell r="F25" t="str">
            <v>TZA</v>
          </cell>
          <cell r="G25">
            <v>3.5038742747590699</v>
          </cell>
        </row>
        <row r="26">
          <cell r="F26" t="str">
            <v>SWZ</v>
          </cell>
          <cell r="G26">
            <v>3.5169546665129601</v>
          </cell>
        </row>
        <row r="27">
          <cell r="F27" t="str">
            <v>LSO</v>
          </cell>
          <cell r="G27">
            <v>3.5172968991544198</v>
          </cell>
        </row>
        <row r="28">
          <cell r="F28" t="str">
            <v>CPV</v>
          </cell>
          <cell r="G28">
            <v>3.5305109069684302</v>
          </cell>
        </row>
        <row r="29">
          <cell r="F29" t="str">
            <v>KGZ</v>
          </cell>
          <cell r="G29">
            <v>3.5706370037294701</v>
          </cell>
        </row>
        <row r="30">
          <cell r="F30" t="str">
            <v>NGA</v>
          </cell>
          <cell r="G30">
            <v>3.5733577141591502</v>
          </cell>
        </row>
        <row r="31">
          <cell r="F31" t="str">
            <v>PRY</v>
          </cell>
          <cell r="G31">
            <v>3.6051498454367699</v>
          </cell>
        </row>
        <row r="32">
          <cell r="F32" t="str">
            <v>EGY</v>
          </cell>
          <cell r="G32">
            <v>3.6273117311968499</v>
          </cell>
        </row>
        <row r="33">
          <cell r="F33" t="str">
            <v>NPL</v>
          </cell>
          <cell r="G33">
            <v>3.66244382924766</v>
          </cell>
        </row>
        <row r="34">
          <cell r="F34" t="str">
            <v>GMB</v>
          </cell>
          <cell r="G34">
            <v>3.6734915573735201</v>
          </cell>
        </row>
        <row r="35">
          <cell r="F35" t="str">
            <v>CMR</v>
          </cell>
          <cell r="G35">
            <v>3.6784156618783199</v>
          </cell>
        </row>
        <row r="36">
          <cell r="F36" t="str">
            <v>GHA</v>
          </cell>
          <cell r="G36">
            <v>3.6937731081382199</v>
          </cell>
        </row>
        <row r="37">
          <cell r="F37" t="str">
            <v>SEN</v>
          </cell>
          <cell r="G37">
            <v>3.6993660861810098</v>
          </cell>
        </row>
        <row r="38">
          <cell r="F38" t="str">
            <v>GAB</v>
          </cell>
          <cell r="G38">
            <v>3.6997509914617601</v>
          </cell>
        </row>
        <row r="39">
          <cell r="F39" t="str">
            <v>HND</v>
          </cell>
          <cell r="G39">
            <v>3.7026633063916501</v>
          </cell>
        </row>
        <row r="40">
          <cell r="F40" t="str">
            <v>BGD</v>
          </cell>
          <cell r="G40">
            <v>3.7073356320476401</v>
          </cell>
        </row>
        <row r="41">
          <cell r="F41" t="str">
            <v>BTN</v>
          </cell>
          <cell r="G41">
            <v>3.7314858555732302</v>
          </cell>
        </row>
        <row r="42">
          <cell r="F42" t="str">
            <v>LBY</v>
          </cell>
          <cell r="G42">
            <v>3.7325644390174402</v>
          </cell>
        </row>
        <row r="43">
          <cell r="F43" t="str">
            <v>MNG</v>
          </cell>
          <cell r="G43">
            <v>3.74843256696317</v>
          </cell>
        </row>
        <row r="44">
          <cell r="F44" t="str">
            <v>SUR</v>
          </cell>
          <cell r="G44">
            <v>3.75161655597707</v>
          </cell>
        </row>
        <row r="45">
          <cell r="F45" t="str">
            <v>DOM</v>
          </cell>
          <cell r="G45">
            <v>3.75895831328882</v>
          </cell>
        </row>
        <row r="46">
          <cell r="F46" t="str">
            <v>ARG</v>
          </cell>
          <cell r="G46">
            <v>3.7628591968047802</v>
          </cell>
        </row>
        <row r="47">
          <cell r="F47" t="str">
            <v>LBN</v>
          </cell>
          <cell r="G47">
            <v>3.7710185230910702</v>
          </cell>
        </row>
        <row r="48">
          <cell r="F48" t="str">
            <v>GUY</v>
          </cell>
          <cell r="G48">
            <v>3.7712177483743199</v>
          </cell>
        </row>
        <row r="49">
          <cell r="F49" t="str">
            <v>SRB</v>
          </cell>
          <cell r="G49">
            <v>3.7742776704179302</v>
          </cell>
        </row>
        <row r="50">
          <cell r="F50" t="str">
            <v>DZA</v>
          </cell>
          <cell r="G50">
            <v>3.7936977307378501</v>
          </cell>
        </row>
        <row r="51">
          <cell r="F51" t="str">
            <v>NIC</v>
          </cell>
          <cell r="G51">
            <v>3.8399103837829198</v>
          </cell>
        </row>
        <row r="52">
          <cell r="F52" t="str">
            <v>BOL</v>
          </cell>
          <cell r="G52">
            <v>3.8424821587793399</v>
          </cell>
        </row>
        <row r="53">
          <cell r="F53" t="str">
            <v>SLV</v>
          </cell>
          <cell r="G53">
            <v>3.84493710765455</v>
          </cell>
        </row>
        <row r="54">
          <cell r="F54" t="str">
            <v>KEN</v>
          </cell>
          <cell r="G54">
            <v>3.84514038394054</v>
          </cell>
        </row>
        <row r="55">
          <cell r="F55" t="str">
            <v>ALB</v>
          </cell>
          <cell r="G55">
            <v>3.84696424027269</v>
          </cell>
        </row>
        <row r="56">
          <cell r="F56" t="str">
            <v>JAM</v>
          </cell>
          <cell r="G56">
            <v>3.8566676756029099</v>
          </cell>
        </row>
        <row r="57">
          <cell r="F57" t="str">
            <v>ZMB</v>
          </cell>
          <cell r="G57">
            <v>3.8579579821711101</v>
          </cell>
        </row>
        <row r="58">
          <cell r="F58" t="str">
            <v>TTO</v>
          </cell>
          <cell r="G58">
            <v>3.9095159730794302</v>
          </cell>
        </row>
        <row r="59">
          <cell r="F59" t="str">
            <v>GRC</v>
          </cell>
          <cell r="G59">
            <v>3.9281241948513599</v>
          </cell>
        </row>
        <row r="60">
          <cell r="F60" t="str">
            <v>NAM</v>
          </cell>
          <cell r="G60">
            <v>3.9287018559707398</v>
          </cell>
        </row>
        <row r="61">
          <cell r="F61" t="str">
            <v>MDA</v>
          </cell>
          <cell r="G61">
            <v>3.9408187696891699</v>
          </cell>
        </row>
        <row r="62">
          <cell r="F62" t="str">
            <v>KHM</v>
          </cell>
          <cell r="G62">
            <v>4.0060289613380498</v>
          </cell>
        </row>
        <row r="63">
          <cell r="F63" t="str">
            <v>BIH</v>
          </cell>
          <cell r="G63">
            <v>4.01530022473119</v>
          </cell>
        </row>
        <row r="64">
          <cell r="F64" t="str">
            <v>GTM</v>
          </cell>
          <cell r="G64">
            <v>4.0397806921693604</v>
          </cell>
        </row>
        <row r="65">
          <cell r="F65" t="str">
            <v>URY</v>
          </cell>
          <cell r="G65">
            <v>4.0508163004537003</v>
          </cell>
        </row>
        <row r="66">
          <cell r="F66" t="str">
            <v>UKR</v>
          </cell>
          <cell r="G66">
            <v>4.0516046854275896</v>
          </cell>
        </row>
        <row r="67">
          <cell r="F67" t="str">
            <v>TUN</v>
          </cell>
          <cell r="G67">
            <v>4.0626752802147497</v>
          </cell>
        </row>
        <row r="68">
          <cell r="F68" t="str">
            <v>IRN</v>
          </cell>
          <cell r="G68">
            <v>4.0712125531677401</v>
          </cell>
        </row>
        <row r="69">
          <cell r="F69" t="str">
            <v>LAO</v>
          </cell>
          <cell r="G69">
            <v>4.0814240705639397</v>
          </cell>
        </row>
        <row r="70">
          <cell r="F70" t="str">
            <v>SYC</v>
          </cell>
          <cell r="G70">
            <v>4.1016201280839804</v>
          </cell>
        </row>
        <row r="71">
          <cell r="F71" t="str">
            <v>ARM</v>
          </cell>
          <cell r="G71">
            <v>4.1022633627943899</v>
          </cell>
        </row>
        <row r="72">
          <cell r="F72" t="str">
            <v>SVK</v>
          </cell>
          <cell r="G72">
            <v>4.1030441966501598</v>
          </cell>
        </row>
        <row r="73">
          <cell r="F73" t="str">
            <v>MAR</v>
          </cell>
          <cell r="G73">
            <v>4.1148752670187596</v>
          </cell>
        </row>
        <row r="74">
          <cell r="F74" t="str">
            <v>ROU</v>
          </cell>
          <cell r="G74">
            <v>4.1253584716579601</v>
          </cell>
        </row>
        <row r="75">
          <cell r="F75" t="str">
            <v>HRV</v>
          </cell>
          <cell r="G75">
            <v>4.1262256167340103</v>
          </cell>
        </row>
        <row r="76">
          <cell r="F76" t="str">
            <v>BWA</v>
          </cell>
          <cell r="G76">
            <v>4.1334070297976204</v>
          </cell>
        </row>
        <row r="77">
          <cell r="F77" t="str">
            <v>MKD</v>
          </cell>
          <cell r="G77">
            <v>4.1357698562014296</v>
          </cell>
        </row>
        <row r="78">
          <cell r="F78" t="str">
            <v>GEO</v>
          </cell>
          <cell r="G78">
            <v>4.1510215674473097</v>
          </cell>
        </row>
        <row r="79">
          <cell r="F79" t="str">
            <v>ECU</v>
          </cell>
          <cell r="G79">
            <v>4.1780901105504604</v>
          </cell>
        </row>
        <row r="80">
          <cell r="F80" t="str">
            <v>VNM</v>
          </cell>
          <cell r="G80">
            <v>4.1818418072216597</v>
          </cell>
        </row>
        <row r="81">
          <cell r="F81" t="str">
            <v>COL</v>
          </cell>
          <cell r="G81">
            <v>4.1928990877642596</v>
          </cell>
        </row>
        <row r="82">
          <cell r="F82" t="str">
            <v>JOR</v>
          </cell>
          <cell r="G82">
            <v>4.1974081333529698</v>
          </cell>
        </row>
        <row r="83">
          <cell r="F83" t="str">
            <v>MNE</v>
          </cell>
          <cell r="G83">
            <v>4.1999286924048604</v>
          </cell>
        </row>
        <row r="84">
          <cell r="F84" t="str">
            <v>RWA</v>
          </cell>
          <cell r="G84">
            <v>4.2149021613645896</v>
          </cell>
        </row>
        <row r="85">
          <cell r="F85" t="str">
            <v>LKA</v>
          </cell>
          <cell r="G85">
            <v>4.2182149749037903</v>
          </cell>
        </row>
        <row r="86">
          <cell r="F86" t="str">
            <v>RUS</v>
          </cell>
          <cell r="G86">
            <v>4.2459235218703197</v>
          </cell>
        </row>
        <row r="87">
          <cell r="F87" t="str">
            <v>HUN</v>
          </cell>
          <cell r="G87">
            <v>4.2484463707271001</v>
          </cell>
        </row>
        <row r="88">
          <cell r="F88" t="str">
            <v>SVN</v>
          </cell>
          <cell r="G88">
            <v>4.2502671630784796</v>
          </cell>
        </row>
        <row r="89">
          <cell r="F89" t="str">
            <v>PER</v>
          </cell>
          <cell r="G89">
            <v>4.2505229389841803</v>
          </cell>
        </row>
        <row r="90">
          <cell r="F90" t="str">
            <v>IND</v>
          </cell>
          <cell r="G90">
            <v>4.2800348514595896</v>
          </cell>
        </row>
        <row r="91">
          <cell r="F91" t="str">
            <v>PHL</v>
          </cell>
          <cell r="G91">
            <v>4.2856857854735697</v>
          </cell>
        </row>
        <row r="92">
          <cell r="F92" t="str">
            <v>CYP</v>
          </cell>
          <cell r="G92">
            <v>4.3004204582176699</v>
          </cell>
        </row>
        <row r="93">
          <cell r="F93" t="str">
            <v>BGR</v>
          </cell>
          <cell r="G93">
            <v>4.3085137046752298</v>
          </cell>
        </row>
        <row r="94">
          <cell r="F94" t="str">
            <v>BRA</v>
          </cell>
          <cell r="G94">
            <v>4.3276412889526004</v>
          </cell>
        </row>
        <row r="95">
          <cell r="F95" t="str">
            <v>MEX</v>
          </cell>
          <cell r="G95">
            <v>4.3388883700687</v>
          </cell>
        </row>
        <row r="96">
          <cell r="F96" t="str">
            <v>CRI</v>
          </cell>
          <cell r="G96">
            <v>4.34772830181043</v>
          </cell>
        </row>
        <row r="97">
          <cell r="F97" t="str">
            <v>ZAF</v>
          </cell>
          <cell r="G97">
            <v>4.3711642353690996</v>
          </cell>
        </row>
        <row r="98">
          <cell r="F98" t="str">
            <v>LVA</v>
          </cell>
          <cell r="G98">
            <v>4.3978273528269298</v>
          </cell>
        </row>
        <row r="99">
          <cell r="F99" t="str">
            <v>PRT</v>
          </cell>
          <cell r="G99">
            <v>4.4014011165620204</v>
          </cell>
        </row>
        <row r="100">
          <cell r="F100" t="str">
            <v>KAZ</v>
          </cell>
          <cell r="G100">
            <v>4.4063957133995704</v>
          </cell>
        </row>
        <row r="101">
          <cell r="F101" t="str">
            <v>ITA</v>
          </cell>
          <cell r="G101">
            <v>4.4066957171797299</v>
          </cell>
        </row>
        <row r="102">
          <cell r="F102" t="str">
            <v>LTU</v>
          </cell>
          <cell r="G102">
            <v>4.4083166639259597</v>
          </cell>
        </row>
        <row r="103">
          <cell r="F103" t="str">
            <v>BRB</v>
          </cell>
          <cell r="G103">
            <v>4.4233104281795503</v>
          </cell>
        </row>
        <row r="104">
          <cell r="F104" t="str">
            <v>CZE</v>
          </cell>
          <cell r="G104">
            <v>4.4334024087482096</v>
          </cell>
        </row>
        <row r="105">
          <cell r="F105" t="str">
            <v>MUS</v>
          </cell>
          <cell r="G105">
            <v>4.4495086960740604</v>
          </cell>
        </row>
        <row r="106">
          <cell r="F106" t="str">
            <v>TUR</v>
          </cell>
          <cell r="G106">
            <v>4.4510678800669803</v>
          </cell>
        </row>
        <row r="107">
          <cell r="F107" t="str">
            <v>BHR</v>
          </cell>
          <cell r="G107">
            <v>4.4543094525859699</v>
          </cell>
        </row>
        <row r="108">
          <cell r="F108" t="str">
            <v>POL</v>
          </cell>
          <cell r="G108">
            <v>4.4569209957335296</v>
          </cell>
        </row>
        <row r="109">
          <cell r="F109" t="str">
            <v>MLT</v>
          </cell>
          <cell r="G109">
            <v>4.49939263832061</v>
          </cell>
        </row>
        <row r="110">
          <cell r="F110" t="str">
            <v>PAN</v>
          </cell>
          <cell r="G110">
            <v>4.5025934355144104</v>
          </cell>
        </row>
        <row r="111">
          <cell r="F111" t="str">
            <v>AZE</v>
          </cell>
          <cell r="G111">
            <v>4.51373820073551</v>
          </cell>
        </row>
        <row r="112">
          <cell r="F112" t="str">
            <v>IDN</v>
          </cell>
          <cell r="G112">
            <v>4.5304898402707403</v>
          </cell>
        </row>
        <row r="113">
          <cell r="F113" t="str">
            <v>THA</v>
          </cell>
          <cell r="G113">
            <v>4.5426865027652497</v>
          </cell>
        </row>
        <row r="114">
          <cell r="F114" t="str">
            <v>KWT</v>
          </cell>
          <cell r="G114">
            <v>4.5587171433676197</v>
          </cell>
        </row>
        <row r="115">
          <cell r="F115" t="str">
            <v>ESP</v>
          </cell>
          <cell r="G115">
            <v>4.5746943883823601</v>
          </cell>
        </row>
        <row r="116">
          <cell r="F116" t="str">
            <v>CHL</v>
          </cell>
          <cell r="G116">
            <v>4.6070506484719003</v>
          </cell>
        </row>
        <row r="117">
          <cell r="F117" t="str">
            <v>OMN</v>
          </cell>
          <cell r="G117">
            <v>4.6445576993103899</v>
          </cell>
        </row>
        <row r="118">
          <cell r="F118" t="str">
            <v>EST</v>
          </cell>
          <cell r="G118">
            <v>4.65064419826001</v>
          </cell>
        </row>
        <row r="119">
          <cell r="F119" t="str">
            <v>ISL</v>
          </cell>
          <cell r="G119">
            <v>4.6636472518585697</v>
          </cell>
        </row>
        <row r="120">
          <cell r="F120" t="str">
            <v>PRI</v>
          </cell>
          <cell r="G120">
            <v>4.66516653213111</v>
          </cell>
        </row>
        <row r="121">
          <cell r="F121" t="str">
            <v>CHN</v>
          </cell>
          <cell r="G121">
            <v>4.8363385006622801</v>
          </cell>
        </row>
        <row r="122">
          <cell r="F122" t="str">
            <v>IRL</v>
          </cell>
          <cell r="G122">
            <v>4.9224048879313598</v>
          </cell>
        </row>
        <row r="123">
          <cell r="F123" t="str">
            <v>ISR</v>
          </cell>
          <cell r="G123">
            <v>4.9437413646697399</v>
          </cell>
        </row>
        <row r="124">
          <cell r="F124" t="str">
            <v>BRN</v>
          </cell>
          <cell r="G124">
            <v>4.9483104046358397</v>
          </cell>
        </row>
        <row r="125">
          <cell r="F125" t="str">
            <v>KOR</v>
          </cell>
          <cell r="G125">
            <v>5.0115231193333196</v>
          </cell>
        </row>
        <row r="126">
          <cell r="F126" t="str">
            <v>MYS</v>
          </cell>
          <cell r="G126">
            <v>5.0291838686872401</v>
          </cell>
        </row>
        <row r="127">
          <cell r="F127" t="str">
            <v>FRA</v>
          </cell>
          <cell r="G127">
            <v>5.0527277767645096</v>
          </cell>
        </row>
        <row r="128">
          <cell r="F128" t="str">
            <v>LUX</v>
          </cell>
          <cell r="G128">
            <v>5.0868412930637996</v>
          </cell>
        </row>
        <row r="129">
          <cell r="F129" t="str">
            <v>AUS</v>
          </cell>
          <cell r="G129">
            <v>5.09234611092152</v>
          </cell>
        </row>
        <row r="130">
          <cell r="F130" t="str">
            <v>SAU</v>
          </cell>
          <cell r="G130">
            <v>5.10409816990202</v>
          </cell>
        </row>
        <row r="131">
          <cell r="F131" t="str">
            <v>ARE</v>
          </cell>
          <cell r="G131">
            <v>5.10628942140431</v>
          </cell>
        </row>
        <row r="132">
          <cell r="F132" t="str">
            <v>NZL</v>
          </cell>
          <cell r="G132">
            <v>5.1082870897262396</v>
          </cell>
        </row>
        <row r="133">
          <cell r="F133" t="str">
            <v>BEL</v>
          </cell>
          <cell r="G133">
            <v>5.1347509781721001</v>
          </cell>
        </row>
        <row r="134">
          <cell r="F134" t="str">
            <v>AUT</v>
          </cell>
          <cell r="G134">
            <v>5.1509251833897096</v>
          </cell>
        </row>
        <row r="135">
          <cell r="F135" t="str">
            <v>DNK</v>
          </cell>
          <cell r="G135">
            <v>5.1769603720728803</v>
          </cell>
        </row>
        <row r="136">
          <cell r="F136" t="str">
            <v>CAN</v>
          </cell>
          <cell r="G136">
            <v>5.1995054224616499</v>
          </cell>
        </row>
        <row r="137">
          <cell r="F137" t="str">
            <v>QAT</v>
          </cell>
          <cell r="G137">
            <v>5.2381072181920398</v>
          </cell>
        </row>
        <row r="138">
          <cell r="F138" t="str">
            <v>TWN</v>
          </cell>
          <cell r="G138">
            <v>5.2877942172133201</v>
          </cell>
        </row>
        <row r="139">
          <cell r="F139" t="str">
            <v>NOR</v>
          </cell>
          <cell r="G139">
            <v>5.3254323275304696</v>
          </cell>
        </row>
        <row r="140">
          <cell r="F140" t="str">
            <v>GBR</v>
          </cell>
          <cell r="G140">
            <v>5.3687524642413704</v>
          </cell>
        </row>
        <row r="141">
          <cell r="F141" t="str">
            <v>JPN</v>
          </cell>
          <cell r="G141">
            <v>5.3978195322617797</v>
          </cell>
        </row>
        <row r="142">
          <cell r="F142" t="str">
            <v>NLD</v>
          </cell>
          <cell r="G142">
            <v>5.4246611670770903</v>
          </cell>
        </row>
        <row r="143">
          <cell r="F143" t="str">
            <v>HKG</v>
          </cell>
          <cell r="G143">
            <v>5.46665212014672</v>
          </cell>
        </row>
        <row r="144">
          <cell r="F144" t="str">
            <v>SWE</v>
          </cell>
          <cell r="G144">
            <v>5.4814488253327696</v>
          </cell>
        </row>
        <row r="145">
          <cell r="F145" t="str">
            <v>USA</v>
          </cell>
          <cell r="G145">
            <v>5.4825041425724397</v>
          </cell>
        </row>
        <row r="146">
          <cell r="F146" t="str">
            <v>DEU</v>
          </cell>
          <cell r="G146">
            <v>5.5098361789236003</v>
          </cell>
        </row>
        <row r="147">
          <cell r="F147" t="str">
            <v>FIN</v>
          </cell>
          <cell r="G147">
            <v>5.5385234296460304</v>
          </cell>
        </row>
        <row r="148">
          <cell r="F148" t="str">
            <v>SGP</v>
          </cell>
          <cell r="G148">
            <v>5.6132544385014498</v>
          </cell>
        </row>
        <row r="149">
          <cell r="F149" t="str">
            <v>CHE</v>
          </cell>
          <cell r="G149">
            <v>5.6657170033115598</v>
          </cell>
        </row>
      </sheetData>
      <sheetData sheetId="2">
        <row r="1">
          <cell r="F1" t="str">
            <v>Entity code</v>
          </cell>
          <cell r="G1" t="str">
            <v>Value</v>
          </cell>
        </row>
        <row r="2">
          <cell r="C2" t="str">
            <v>Subindex A: Basic requirements, 1-7 (best)</v>
          </cell>
          <cell r="F2" t="str">
            <v>GIN</v>
          </cell>
          <cell r="G2">
            <v>2.8722205271271299</v>
          </cell>
        </row>
        <row r="3">
          <cell r="F3" t="str">
            <v>TCD</v>
          </cell>
          <cell r="G3">
            <v>2.9471795438867998</v>
          </cell>
        </row>
        <row r="4">
          <cell r="F4" t="str">
            <v>SLE</v>
          </cell>
          <cell r="G4">
            <v>2.95301247876422</v>
          </cell>
        </row>
        <row r="5">
          <cell r="F5" t="str">
            <v>YEM</v>
          </cell>
          <cell r="G5">
            <v>3.0509690356284902</v>
          </cell>
        </row>
        <row r="6">
          <cell r="F6" t="str">
            <v>BDI</v>
          </cell>
          <cell r="G6">
            <v>3.1424040898969099</v>
          </cell>
        </row>
        <row r="7">
          <cell r="F7" t="str">
            <v>HTI</v>
          </cell>
          <cell r="G7">
            <v>3.2518019465228898</v>
          </cell>
        </row>
        <row r="8">
          <cell r="F8" t="str">
            <v>PAK</v>
          </cell>
          <cell r="G8">
            <v>3.2701477444707199</v>
          </cell>
        </row>
        <row r="9">
          <cell r="F9" t="str">
            <v>BFA</v>
          </cell>
          <cell r="G9">
            <v>3.2848516022415302</v>
          </cell>
        </row>
        <row r="10">
          <cell r="F10" t="str">
            <v>MWI</v>
          </cell>
          <cell r="G10">
            <v>3.3251751452107099</v>
          </cell>
        </row>
        <row r="11">
          <cell r="F11" t="str">
            <v>AGO</v>
          </cell>
          <cell r="G11">
            <v>3.35014192995131</v>
          </cell>
        </row>
        <row r="12">
          <cell r="F12" t="str">
            <v>VEN</v>
          </cell>
          <cell r="G12">
            <v>3.3672253856207002</v>
          </cell>
        </row>
        <row r="13">
          <cell r="F13" t="str">
            <v>MLI</v>
          </cell>
          <cell r="G13">
            <v>3.3910133585872999</v>
          </cell>
        </row>
        <row r="14">
          <cell r="F14" t="str">
            <v>NGA</v>
          </cell>
          <cell r="G14">
            <v>3.3955996552449799</v>
          </cell>
        </row>
        <row r="15">
          <cell r="F15" t="str">
            <v>MMR</v>
          </cell>
          <cell r="G15">
            <v>3.3987175987643998</v>
          </cell>
        </row>
        <row r="16">
          <cell r="F16" t="str">
            <v>UGA</v>
          </cell>
          <cell r="G16">
            <v>3.4046806431703902</v>
          </cell>
        </row>
        <row r="17">
          <cell r="F17" t="str">
            <v>MOZ</v>
          </cell>
          <cell r="G17">
            <v>3.4230630738946899</v>
          </cell>
        </row>
        <row r="18">
          <cell r="F18" t="str">
            <v>MRT</v>
          </cell>
          <cell r="G18">
            <v>3.4938399535928299</v>
          </cell>
        </row>
        <row r="19">
          <cell r="F19" t="str">
            <v>CIV</v>
          </cell>
          <cell r="G19">
            <v>3.4989771305520798</v>
          </cell>
        </row>
        <row r="20">
          <cell r="F20" t="str">
            <v>MDG</v>
          </cell>
          <cell r="G20">
            <v>3.5142252694317699</v>
          </cell>
        </row>
        <row r="21">
          <cell r="F21" t="str">
            <v>TZA</v>
          </cell>
          <cell r="G21">
            <v>3.5329246330390598</v>
          </cell>
        </row>
        <row r="22">
          <cell r="F22" t="str">
            <v>GHA</v>
          </cell>
          <cell r="G22">
            <v>3.6164649774065598</v>
          </cell>
        </row>
        <row r="23">
          <cell r="F23" t="str">
            <v>LBR</v>
          </cell>
          <cell r="G23">
            <v>3.6174024934343101</v>
          </cell>
        </row>
        <row r="24">
          <cell r="F24" t="str">
            <v>LBN</v>
          </cell>
          <cell r="G24">
            <v>3.6317407599834501</v>
          </cell>
        </row>
        <row r="25">
          <cell r="F25" t="str">
            <v>BEN</v>
          </cell>
          <cell r="G25">
            <v>3.6502078951807002</v>
          </cell>
        </row>
        <row r="26">
          <cell r="F26" t="str">
            <v>ZWE</v>
          </cell>
          <cell r="G26">
            <v>3.6644804191869902</v>
          </cell>
        </row>
        <row r="27">
          <cell r="F27" t="str">
            <v>ETH</v>
          </cell>
          <cell r="G27">
            <v>3.6690455930961399</v>
          </cell>
        </row>
        <row r="28">
          <cell r="F28" t="str">
            <v>KGZ</v>
          </cell>
          <cell r="G28">
            <v>3.7294766221654601</v>
          </cell>
        </row>
        <row r="29">
          <cell r="F29" t="str">
            <v>KEN</v>
          </cell>
          <cell r="G29">
            <v>3.7570292046629401</v>
          </cell>
        </row>
        <row r="30">
          <cell r="F30" t="str">
            <v>SEN</v>
          </cell>
          <cell r="G30">
            <v>3.7613346143508202</v>
          </cell>
        </row>
        <row r="31">
          <cell r="F31" t="str">
            <v>LSO</v>
          </cell>
          <cell r="G31">
            <v>3.7688064500738498</v>
          </cell>
        </row>
        <row r="32">
          <cell r="F32" t="str">
            <v>EGY</v>
          </cell>
          <cell r="G32">
            <v>3.78320319624132</v>
          </cell>
        </row>
        <row r="33">
          <cell r="F33" t="str">
            <v>CMR</v>
          </cell>
          <cell r="G33">
            <v>3.7967961738546299</v>
          </cell>
        </row>
        <row r="34">
          <cell r="F34" t="str">
            <v>DOM</v>
          </cell>
          <cell r="G34">
            <v>3.8063316707422099</v>
          </cell>
        </row>
        <row r="35">
          <cell r="F35" t="str">
            <v>GMB</v>
          </cell>
          <cell r="G35">
            <v>3.8201940996494699</v>
          </cell>
        </row>
        <row r="36">
          <cell r="F36" t="str">
            <v>SWZ</v>
          </cell>
          <cell r="G36">
            <v>3.82065499659348</v>
          </cell>
        </row>
        <row r="37">
          <cell r="F37" t="str">
            <v>BGD</v>
          </cell>
          <cell r="G37">
            <v>3.8320053035434101</v>
          </cell>
        </row>
        <row r="38">
          <cell r="F38" t="str">
            <v>PRY</v>
          </cell>
          <cell r="G38">
            <v>3.8363662984692501</v>
          </cell>
        </row>
        <row r="39">
          <cell r="F39" t="str">
            <v>JAM</v>
          </cell>
          <cell r="G39">
            <v>3.8624578925153799</v>
          </cell>
        </row>
        <row r="40">
          <cell r="F40" t="str">
            <v>TLS</v>
          </cell>
          <cell r="G40">
            <v>3.8772433770966401</v>
          </cell>
        </row>
        <row r="41">
          <cell r="F41" t="str">
            <v>HND</v>
          </cell>
          <cell r="G41">
            <v>3.88433508250806</v>
          </cell>
        </row>
        <row r="42">
          <cell r="F42" t="str">
            <v>MNG</v>
          </cell>
          <cell r="G42">
            <v>3.8857556690803001</v>
          </cell>
        </row>
        <row r="43">
          <cell r="F43" t="str">
            <v>GUY</v>
          </cell>
          <cell r="G43">
            <v>3.9205990207908501</v>
          </cell>
        </row>
        <row r="44">
          <cell r="F44" t="str">
            <v>SRB</v>
          </cell>
          <cell r="G44">
            <v>3.9561700468722001</v>
          </cell>
        </row>
        <row r="45">
          <cell r="F45" t="str">
            <v>NPL</v>
          </cell>
          <cell r="G45">
            <v>3.9662996225393798</v>
          </cell>
        </row>
        <row r="46">
          <cell r="F46" t="str">
            <v>ZMB</v>
          </cell>
          <cell r="G46">
            <v>3.9818831989568899</v>
          </cell>
        </row>
        <row r="47">
          <cell r="F47" t="str">
            <v>CPV</v>
          </cell>
          <cell r="G47">
            <v>4.0168015400942796</v>
          </cell>
        </row>
        <row r="48">
          <cell r="F48" t="str">
            <v>ARG</v>
          </cell>
          <cell r="G48">
            <v>4.0550292971844604</v>
          </cell>
        </row>
        <row r="49">
          <cell r="F49" t="str">
            <v>NIC</v>
          </cell>
          <cell r="G49">
            <v>4.1216637680437804</v>
          </cell>
        </row>
        <row r="50">
          <cell r="F50" t="str">
            <v>GAB</v>
          </cell>
          <cell r="G50">
            <v>4.1805637277210597</v>
          </cell>
        </row>
        <row r="51">
          <cell r="F51" t="str">
            <v>KHM</v>
          </cell>
          <cell r="G51">
            <v>4.1812601097684201</v>
          </cell>
        </row>
        <row r="52">
          <cell r="F52" t="str">
            <v>SLV</v>
          </cell>
          <cell r="G52">
            <v>4.2017537006377097</v>
          </cell>
        </row>
        <row r="53">
          <cell r="F53" t="str">
            <v>MDA</v>
          </cell>
          <cell r="G53">
            <v>4.2035631028827503</v>
          </cell>
        </row>
        <row r="54">
          <cell r="F54" t="str">
            <v>IND</v>
          </cell>
          <cell r="G54">
            <v>4.2285860146561403</v>
          </cell>
        </row>
        <row r="55">
          <cell r="F55" t="str">
            <v>ZAF</v>
          </cell>
          <cell r="G55">
            <v>4.2360312374866904</v>
          </cell>
        </row>
        <row r="56">
          <cell r="F56" t="str">
            <v>ALB</v>
          </cell>
          <cell r="G56">
            <v>4.2377269920944398</v>
          </cell>
        </row>
        <row r="57">
          <cell r="F57" t="str">
            <v>LBY</v>
          </cell>
          <cell r="G57">
            <v>4.2419645274100803</v>
          </cell>
        </row>
        <row r="58">
          <cell r="F58" t="str">
            <v>DZA</v>
          </cell>
          <cell r="G58">
            <v>4.2656262837456396</v>
          </cell>
        </row>
        <row r="59">
          <cell r="F59" t="str">
            <v>UKR</v>
          </cell>
          <cell r="G59">
            <v>4.2744406681254796</v>
          </cell>
        </row>
        <row r="60">
          <cell r="F60" t="str">
            <v>BOL</v>
          </cell>
          <cell r="G60">
            <v>4.2830328557580399</v>
          </cell>
        </row>
        <row r="61">
          <cell r="F61" t="str">
            <v>GTM</v>
          </cell>
          <cell r="G61">
            <v>4.2907377040418497</v>
          </cell>
        </row>
        <row r="62">
          <cell r="F62" t="str">
            <v>GRC</v>
          </cell>
          <cell r="G62">
            <v>4.2984475262836703</v>
          </cell>
        </row>
        <row r="63">
          <cell r="F63" t="str">
            <v>ROU</v>
          </cell>
          <cell r="G63">
            <v>4.3195878828684497</v>
          </cell>
        </row>
        <row r="64">
          <cell r="F64" t="str">
            <v>VNM</v>
          </cell>
          <cell r="G64">
            <v>4.3636261657392899</v>
          </cell>
        </row>
        <row r="65">
          <cell r="F65" t="str">
            <v>NAM</v>
          </cell>
          <cell r="G65">
            <v>4.37917661716099</v>
          </cell>
        </row>
        <row r="66">
          <cell r="F66" t="str">
            <v>BTN</v>
          </cell>
          <cell r="G66">
            <v>4.39268382427578</v>
          </cell>
        </row>
        <row r="67">
          <cell r="F67" t="str">
            <v>LAO</v>
          </cell>
          <cell r="G67">
            <v>4.4075539820232503</v>
          </cell>
        </row>
        <row r="68">
          <cell r="F68" t="str">
            <v>SUR</v>
          </cell>
          <cell r="G68">
            <v>4.4272107932428097</v>
          </cell>
        </row>
        <row r="69">
          <cell r="F69" t="str">
            <v>BIH</v>
          </cell>
          <cell r="G69">
            <v>4.4382505799380203</v>
          </cell>
        </row>
        <row r="70">
          <cell r="F70" t="str">
            <v>COL</v>
          </cell>
          <cell r="G70">
            <v>4.4417515912094103</v>
          </cell>
        </row>
        <row r="71">
          <cell r="F71" t="str">
            <v>BRA</v>
          </cell>
          <cell r="G71">
            <v>4.4512216199576899</v>
          </cell>
        </row>
        <row r="72">
          <cell r="F72" t="str">
            <v>PHL</v>
          </cell>
          <cell r="G72">
            <v>4.4565238714544897</v>
          </cell>
        </row>
        <row r="73">
          <cell r="F73" t="str">
            <v>LKA</v>
          </cell>
          <cell r="G73">
            <v>4.4825644240413398</v>
          </cell>
        </row>
        <row r="74">
          <cell r="F74" t="str">
            <v>JOR</v>
          </cell>
          <cell r="G74">
            <v>4.5091310827119697</v>
          </cell>
        </row>
        <row r="75">
          <cell r="F75" t="str">
            <v>IRN</v>
          </cell>
          <cell r="G75">
            <v>4.51255588290653</v>
          </cell>
        </row>
        <row r="76">
          <cell r="F76" t="str">
            <v>TUN</v>
          </cell>
          <cell r="G76">
            <v>4.5224643941115596</v>
          </cell>
        </row>
        <row r="77">
          <cell r="F77" t="str">
            <v>ARM</v>
          </cell>
          <cell r="G77">
            <v>4.5316446694071599</v>
          </cell>
        </row>
        <row r="78">
          <cell r="F78" t="str">
            <v>PER</v>
          </cell>
          <cell r="G78">
            <v>4.5322251544405798</v>
          </cell>
        </row>
        <row r="79">
          <cell r="F79" t="str">
            <v>RWA</v>
          </cell>
          <cell r="G79">
            <v>4.5461342937263103</v>
          </cell>
        </row>
        <row r="80">
          <cell r="F80" t="str">
            <v>MKD</v>
          </cell>
          <cell r="G80">
            <v>4.5519815786239004</v>
          </cell>
        </row>
        <row r="81">
          <cell r="F81" t="str">
            <v>MAR</v>
          </cell>
          <cell r="G81">
            <v>4.5805626759564504</v>
          </cell>
        </row>
        <row r="82">
          <cell r="F82" t="str">
            <v>MNE</v>
          </cell>
          <cell r="G82">
            <v>4.5859740572694303</v>
          </cell>
        </row>
        <row r="83">
          <cell r="F83" t="str">
            <v>SVK</v>
          </cell>
          <cell r="G83">
            <v>4.6017937716963502</v>
          </cell>
        </row>
        <row r="84">
          <cell r="F84" t="str">
            <v>BWA</v>
          </cell>
          <cell r="G84">
            <v>4.6040968549043999</v>
          </cell>
        </row>
        <row r="85">
          <cell r="F85" t="str">
            <v>HUN</v>
          </cell>
          <cell r="G85">
            <v>4.6083122084098198</v>
          </cell>
        </row>
        <row r="86">
          <cell r="F86" t="str">
            <v>CRI</v>
          </cell>
          <cell r="G86">
            <v>4.62228418839985</v>
          </cell>
        </row>
        <row r="87">
          <cell r="F87" t="str">
            <v>MEX</v>
          </cell>
          <cell r="G87">
            <v>4.6261297913965702</v>
          </cell>
        </row>
        <row r="88">
          <cell r="F88" t="str">
            <v>ECU</v>
          </cell>
          <cell r="G88">
            <v>4.6433117802885402</v>
          </cell>
        </row>
        <row r="89">
          <cell r="F89" t="str">
            <v>HRV</v>
          </cell>
          <cell r="G89">
            <v>4.6938562495301097</v>
          </cell>
        </row>
        <row r="90">
          <cell r="F90" t="str">
            <v>TTO</v>
          </cell>
          <cell r="G90">
            <v>4.7033105324995601</v>
          </cell>
        </row>
        <row r="91">
          <cell r="F91" t="str">
            <v>POL</v>
          </cell>
          <cell r="G91">
            <v>4.7212143283484203</v>
          </cell>
        </row>
        <row r="92">
          <cell r="F92" t="str">
            <v>BGR</v>
          </cell>
          <cell r="G92">
            <v>4.7297293387032102</v>
          </cell>
        </row>
        <row r="93">
          <cell r="F93" t="str">
            <v>GEO</v>
          </cell>
          <cell r="G93">
            <v>4.7398088762920496</v>
          </cell>
        </row>
        <row r="94">
          <cell r="F94" t="str">
            <v>TUR</v>
          </cell>
          <cell r="G94">
            <v>4.7548468064196401</v>
          </cell>
        </row>
        <row r="95">
          <cell r="F95" t="str">
            <v>CZE</v>
          </cell>
          <cell r="G95">
            <v>4.79827884889907</v>
          </cell>
        </row>
        <row r="96">
          <cell r="F96" t="str">
            <v>PRI</v>
          </cell>
          <cell r="G96">
            <v>4.81518567576114</v>
          </cell>
        </row>
        <row r="97">
          <cell r="F97" t="str">
            <v>URY</v>
          </cell>
          <cell r="G97">
            <v>4.8241129239384799</v>
          </cell>
        </row>
        <row r="98">
          <cell r="F98" t="str">
            <v>SYC</v>
          </cell>
          <cell r="G98">
            <v>4.8282887747622398</v>
          </cell>
        </row>
        <row r="99">
          <cell r="F99" t="str">
            <v>CYP</v>
          </cell>
          <cell r="G99">
            <v>4.8436874558270899</v>
          </cell>
        </row>
        <row r="100">
          <cell r="F100" t="str">
            <v>ITA</v>
          </cell>
          <cell r="G100">
            <v>4.8496466703802001</v>
          </cell>
        </row>
        <row r="101">
          <cell r="F101" t="str">
            <v>THA</v>
          </cell>
          <cell r="G101">
            <v>4.8626405138003097</v>
          </cell>
        </row>
        <row r="102">
          <cell r="F102" t="str">
            <v>KAZ</v>
          </cell>
          <cell r="G102">
            <v>4.8648636511548098</v>
          </cell>
        </row>
        <row r="103">
          <cell r="F103" t="str">
            <v>RUS</v>
          </cell>
          <cell r="G103">
            <v>4.8841343948942901</v>
          </cell>
        </row>
        <row r="104">
          <cell r="F104" t="str">
            <v>PAN</v>
          </cell>
          <cell r="G104">
            <v>4.8936327802798303</v>
          </cell>
        </row>
        <row r="105">
          <cell r="F105" t="str">
            <v>IDN</v>
          </cell>
          <cell r="G105">
            <v>4.9000617323256002</v>
          </cell>
        </row>
        <row r="106">
          <cell r="F106" t="str">
            <v>AZE</v>
          </cell>
          <cell r="G106">
            <v>4.9018395182108998</v>
          </cell>
        </row>
        <row r="107">
          <cell r="F107" t="str">
            <v>LTU</v>
          </cell>
          <cell r="G107">
            <v>4.9107279585366799</v>
          </cell>
        </row>
        <row r="108">
          <cell r="F108" t="str">
            <v>MUS</v>
          </cell>
          <cell r="G108">
            <v>4.9652884135885298</v>
          </cell>
        </row>
        <row r="109">
          <cell r="F109" t="str">
            <v>PRT</v>
          </cell>
          <cell r="G109">
            <v>4.9755960906980796</v>
          </cell>
        </row>
        <row r="110">
          <cell r="F110" t="str">
            <v>LVA</v>
          </cell>
          <cell r="G110">
            <v>5.0003651729005396</v>
          </cell>
        </row>
        <row r="111">
          <cell r="F111" t="str">
            <v>ISR</v>
          </cell>
          <cell r="G111">
            <v>5.0525891276244499</v>
          </cell>
        </row>
        <row r="112">
          <cell r="F112" t="str">
            <v>ESP</v>
          </cell>
          <cell r="G112">
            <v>5.0548008306890999</v>
          </cell>
        </row>
        <row r="113">
          <cell r="F113" t="str">
            <v>SVN</v>
          </cell>
          <cell r="G113">
            <v>5.0647790621674504</v>
          </cell>
        </row>
        <row r="114">
          <cell r="F114" t="str">
            <v>USA</v>
          </cell>
          <cell r="G114">
            <v>5.1175196528184097</v>
          </cell>
        </row>
        <row r="115">
          <cell r="F115" t="str">
            <v>BRB</v>
          </cell>
          <cell r="G115">
            <v>5.1404780158252699</v>
          </cell>
        </row>
        <row r="116">
          <cell r="F116" t="str">
            <v>MLT</v>
          </cell>
          <cell r="G116">
            <v>5.1672652787588103</v>
          </cell>
        </row>
        <row r="117">
          <cell r="F117" t="str">
            <v>IRL</v>
          </cell>
          <cell r="G117">
            <v>5.1776099557004098</v>
          </cell>
        </row>
        <row r="118">
          <cell r="F118" t="str">
            <v>KWT</v>
          </cell>
          <cell r="G118">
            <v>5.2217648133254704</v>
          </cell>
        </row>
        <row r="119">
          <cell r="F119" t="str">
            <v>CHN</v>
          </cell>
          <cell r="G119">
            <v>5.2770408445748496</v>
          </cell>
        </row>
        <row r="120">
          <cell r="F120" t="str">
            <v>CHL</v>
          </cell>
          <cell r="G120">
            <v>5.2807558841164504</v>
          </cell>
        </row>
        <row r="121">
          <cell r="F121" t="str">
            <v>ISL</v>
          </cell>
          <cell r="G121">
            <v>5.2852960145032899</v>
          </cell>
        </row>
        <row r="122">
          <cell r="F122" t="str">
            <v>JPN</v>
          </cell>
          <cell r="G122">
            <v>5.3670861677369004</v>
          </cell>
        </row>
        <row r="123">
          <cell r="F123" t="str">
            <v>MYS</v>
          </cell>
          <cell r="G123">
            <v>5.3729050648052699</v>
          </cell>
        </row>
        <row r="124">
          <cell r="F124" t="str">
            <v>EST</v>
          </cell>
          <cell r="G124">
            <v>5.4260305691593</v>
          </cell>
        </row>
        <row r="125">
          <cell r="F125" t="str">
            <v>BHR</v>
          </cell>
          <cell r="G125">
            <v>5.4615122814445103</v>
          </cell>
        </row>
        <row r="126">
          <cell r="F126" t="str">
            <v>GBR</v>
          </cell>
          <cell r="G126">
            <v>5.4808670492465996</v>
          </cell>
        </row>
        <row r="127">
          <cell r="F127" t="str">
            <v>FRA</v>
          </cell>
          <cell r="G127">
            <v>5.4955787912819698</v>
          </cell>
        </row>
        <row r="128">
          <cell r="F128" t="str">
            <v>BEL</v>
          </cell>
          <cell r="G128">
            <v>5.5062263947204704</v>
          </cell>
        </row>
        <row r="129">
          <cell r="F129" t="str">
            <v>DNK</v>
          </cell>
          <cell r="G129">
            <v>5.5481406342852502</v>
          </cell>
        </row>
        <row r="130">
          <cell r="F130" t="str">
            <v>KOR</v>
          </cell>
          <cell r="G130">
            <v>5.5964676636758703</v>
          </cell>
        </row>
        <row r="131">
          <cell r="F131" t="str">
            <v>AUT</v>
          </cell>
          <cell r="G131">
            <v>5.6340468746835901</v>
          </cell>
        </row>
        <row r="132">
          <cell r="F132" t="str">
            <v>BRN</v>
          </cell>
          <cell r="G132">
            <v>5.6441127152452299</v>
          </cell>
        </row>
        <row r="133">
          <cell r="F133" t="str">
            <v>AUS</v>
          </cell>
          <cell r="G133">
            <v>5.6862805923338504</v>
          </cell>
        </row>
        <row r="134">
          <cell r="F134" t="str">
            <v>TWN</v>
          </cell>
          <cell r="G134">
            <v>5.7042601110925899</v>
          </cell>
        </row>
        <row r="135">
          <cell r="F135" t="str">
            <v>CAN</v>
          </cell>
          <cell r="G135">
            <v>5.7053799907450902</v>
          </cell>
        </row>
        <row r="136">
          <cell r="F136" t="str">
            <v>SAU</v>
          </cell>
          <cell r="G136">
            <v>5.7285791681201301</v>
          </cell>
        </row>
        <row r="137">
          <cell r="F137" t="str">
            <v>OMN</v>
          </cell>
          <cell r="G137">
            <v>5.7711053695150598</v>
          </cell>
        </row>
        <row r="138">
          <cell r="F138" t="str">
            <v>NZL</v>
          </cell>
          <cell r="G138">
            <v>5.7847463206933396</v>
          </cell>
        </row>
        <row r="139">
          <cell r="F139" t="str">
            <v>LUX</v>
          </cell>
          <cell r="G139">
            <v>5.87467345349926</v>
          </cell>
        </row>
        <row r="140">
          <cell r="F140" t="str">
            <v>NLD</v>
          </cell>
          <cell r="G140">
            <v>5.8935590132595896</v>
          </cell>
        </row>
        <row r="141">
          <cell r="F141" t="str">
            <v>DEU</v>
          </cell>
          <cell r="G141">
            <v>5.8956259762982697</v>
          </cell>
        </row>
        <row r="142">
          <cell r="F142" t="str">
            <v>SWE</v>
          </cell>
          <cell r="G142">
            <v>5.9532383611931197</v>
          </cell>
        </row>
        <row r="143">
          <cell r="F143" t="str">
            <v>FIN</v>
          </cell>
          <cell r="G143">
            <v>5.9729774353005904</v>
          </cell>
        </row>
        <row r="144">
          <cell r="F144" t="str">
            <v>NOR</v>
          </cell>
          <cell r="G144">
            <v>5.9829606802025497</v>
          </cell>
        </row>
        <row r="145">
          <cell r="F145" t="str">
            <v>QAT</v>
          </cell>
          <cell r="G145">
            <v>6.0091028506478503</v>
          </cell>
        </row>
        <row r="146">
          <cell r="F146" t="str">
            <v>ARE</v>
          </cell>
          <cell r="G146">
            <v>6.0358279216613901</v>
          </cell>
        </row>
        <row r="147">
          <cell r="F147" t="str">
            <v>CHE</v>
          </cell>
          <cell r="G147">
            <v>6.1496557495841602</v>
          </cell>
        </row>
        <row r="148">
          <cell r="F148" t="str">
            <v>HKG</v>
          </cell>
          <cell r="G148">
            <v>6.1546300596489099</v>
          </cell>
        </row>
        <row r="149">
          <cell r="F149" t="str">
            <v>SGP</v>
          </cell>
          <cell r="G149">
            <v>6.2967358683240402</v>
          </cell>
        </row>
      </sheetData>
      <sheetData sheetId="3">
        <row r="1">
          <cell r="F1" t="str">
            <v>Entity code</v>
          </cell>
          <cell r="G1" t="str">
            <v>Value</v>
          </cell>
        </row>
        <row r="2">
          <cell r="C2" t="str">
            <v>1st pillar: Institutions, 1-7 (best)</v>
          </cell>
          <cell r="F2" t="str">
            <v>VEN</v>
          </cell>
          <cell r="G2">
            <v>2.2731103019758101</v>
          </cell>
        </row>
        <row r="3">
          <cell r="F3" t="str">
            <v>TCD</v>
          </cell>
          <cell r="G3">
            <v>2.5440033609583299</v>
          </cell>
        </row>
        <row r="4">
          <cell r="F4" t="str">
            <v>HTI</v>
          </cell>
          <cell r="G4">
            <v>2.7462205245176601</v>
          </cell>
        </row>
        <row r="5">
          <cell r="F5" t="str">
            <v>AGO</v>
          </cell>
          <cell r="G5">
            <v>2.7598933412500002</v>
          </cell>
        </row>
        <row r="6">
          <cell r="F6" t="str">
            <v>BDI</v>
          </cell>
          <cell r="G6">
            <v>2.7790254081732702</v>
          </cell>
        </row>
        <row r="7">
          <cell r="F7" t="str">
            <v>ARG</v>
          </cell>
          <cell r="G7">
            <v>2.79488031512048</v>
          </cell>
        </row>
        <row r="8">
          <cell r="F8" t="str">
            <v>YEM</v>
          </cell>
          <cell r="G8">
            <v>2.7961876296149999</v>
          </cell>
        </row>
        <row r="9">
          <cell r="F9" t="str">
            <v>MMR</v>
          </cell>
          <cell r="G9">
            <v>2.8031395691666701</v>
          </cell>
        </row>
        <row r="10">
          <cell r="F10" t="str">
            <v>PRY</v>
          </cell>
          <cell r="G10">
            <v>2.9058807821884098</v>
          </cell>
        </row>
        <row r="11">
          <cell r="F11" t="str">
            <v>MRT</v>
          </cell>
          <cell r="G11">
            <v>2.9467985989705898</v>
          </cell>
        </row>
        <row r="12">
          <cell r="F12" t="str">
            <v>LBN</v>
          </cell>
          <cell r="G12">
            <v>2.9827653348603902</v>
          </cell>
        </row>
        <row r="13">
          <cell r="F13" t="str">
            <v>UKR</v>
          </cell>
          <cell r="G13">
            <v>2.9881143080138202</v>
          </cell>
        </row>
        <row r="14">
          <cell r="F14" t="str">
            <v>MLI</v>
          </cell>
          <cell r="G14">
            <v>3.0239606727512802</v>
          </cell>
        </row>
        <row r="15">
          <cell r="F15" t="str">
            <v>DZA</v>
          </cell>
          <cell r="G15">
            <v>3.0391009869681098</v>
          </cell>
        </row>
        <row r="16">
          <cell r="F16" t="str">
            <v>HND</v>
          </cell>
          <cell r="G16">
            <v>3.0521015036152499</v>
          </cell>
        </row>
        <row r="17">
          <cell r="F17" t="str">
            <v>KGZ</v>
          </cell>
          <cell r="G17">
            <v>3.05417405744062</v>
          </cell>
        </row>
        <row r="18">
          <cell r="F18" t="str">
            <v>GIN</v>
          </cell>
          <cell r="G18">
            <v>3.0601073562112102</v>
          </cell>
        </row>
        <row r="19">
          <cell r="F19" t="str">
            <v>BGD</v>
          </cell>
          <cell r="G19">
            <v>3.0760308440398099</v>
          </cell>
        </row>
        <row r="20">
          <cell r="F20" t="str">
            <v>SLV</v>
          </cell>
          <cell r="G20">
            <v>3.0767108607051301</v>
          </cell>
        </row>
        <row r="21">
          <cell r="F21" t="str">
            <v>NGA</v>
          </cell>
          <cell r="G21">
            <v>3.0789021512770001</v>
          </cell>
        </row>
        <row r="22">
          <cell r="F22" t="str">
            <v>MDG</v>
          </cell>
          <cell r="G22">
            <v>3.09471348032229</v>
          </cell>
        </row>
        <row r="23">
          <cell r="F23" t="str">
            <v>NPL</v>
          </cell>
          <cell r="G23">
            <v>3.1949478393750002</v>
          </cell>
        </row>
        <row r="24">
          <cell r="F24" t="str">
            <v>SRB</v>
          </cell>
          <cell r="G24">
            <v>3.2011622721174602</v>
          </cell>
        </row>
        <row r="25">
          <cell r="F25" t="str">
            <v>LBY</v>
          </cell>
          <cell r="G25">
            <v>3.21956810527778</v>
          </cell>
        </row>
        <row r="26">
          <cell r="F26" t="str">
            <v>DOM</v>
          </cell>
          <cell r="G26">
            <v>3.2327128223333301</v>
          </cell>
        </row>
        <row r="27">
          <cell r="F27" t="str">
            <v>PAK</v>
          </cell>
          <cell r="G27">
            <v>3.2340878148750001</v>
          </cell>
        </row>
        <row r="28">
          <cell r="F28" t="str">
            <v>MDA</v>
          </cell>
          <cell r="G28">
            <v>3.2415634918632499</v>
          </cell>
        </row>
        <row r="29">
          <cell r="F29" t="str">
            <v>RUS</v>
          </cell>
          <cell r="G29">
            <v>3.2781659666705498</v>
          </cell>
        </row>
        <row r="30">
          <cell r="F30" t="str">
            <v>MOZ</v>
          </cell>
          <cell r="G30">
            <v>3.2973380911264001</v>
          </cell>
        </row>
        <row r="31">
          <cell r="F31" t="str">
            <v>SVK</v>
          </cell>
          <cell r="G31">
            <v>3.3176196035109902</v>
          </cell>
        </row>
        <row r="32">
          <cell r="F32" t="str">
            <v>ALB</v>
          </cell>
          <cell r="G32">
            <v>3.3195687990625</v>
          </cell>
        </row>
        <row r="33">
          <cell r="F33" t="str">
            <v>EGY</v>
          </cell>
          <cell r="G33">
            <v>3.32779679007895</v>
          </cell>
        </row>
        <row r="34">
          <cell r="F34" t="str">
            <v>UGA</v>
          </cell>
          <cell r="G34">
            <v>3.3295464456147501</v>
          </cell>
        </row>
        <row r="35">
          <cell r="F35" t="str">
            <v>BFA</v>
          </cell>
          <cell r="G35">
            <v>3.3370184707895398</v>
          </cell>
        </row>
        <row r="36">
          <cell r="F36" t="str">
            <v>ROU</v>
          </cell>
          <cell r="G36">
            <v>3.3388256204614399</v>
          </cell>
        </row>
        <row r="37">
          <cell r="F37" t="str">
            <v>MNG</v>
          </cell>
          <cell r="G37">
            <v>3.34230268761404</v>
          </cell>
        </row>
        <row r="38">
          <cell r="F38" t="str">
            <v>CMR</v>
          </cell>
          <cell r="G38">
            <v>3.34882241760315</v>
          </cell>
        </row>
        <row r="39">
          <cell r="F39" t="str">
            <v>GTM</v>
          </cell>
          <cell r="G39">
            <v>3.3519293693217498</v>
          </cell>
        </row>
        <row r="40">
          <cell r="F40" t="str">
            <v>COL</v>
          </cell>
          <cell r="G40">
            <v>3.3545481792908198</v>
          </cell>
        </row>
        <row r="41">
          <cell r="F41" t="str">
            <v>PER</v>
          </cell>
          <cell r="G41">
            <v>3.3556090277384301</v>
          </cell>
        </row>
        <row r="42">
          <cell r="F42" t="str">
            <v>BEN</v>
          </cell>
          <cell r="G42">
            <v>3.3568012926937199</v>
          </cell>
        </row>
        <row r="43">
          <cell r="F43" t="str">
            <v>BGR</v>
          </cell>
          <cell r="G43">
            <v>3.37658505203731</v>
          </cell>
        </row>
        <row r="44">
          <cell r="F44" t="str">
            <v>TLS</v>
          </cell>
          <cell r="G44">
            <v>3.3923755392952901</v>
          </cell>
        </row>
        <row r="45">
          <cell r="F45" t="str">
            <v>BOL</v>
          </cell>
          <cell r="G45">
            <v>3.4007886148116402</v>
          </cell>
        </row>
        <row r="46">
          <cell r="F46" t="str">
            <v>CIV</v>
          </cell>
          <cell r="G46">
            <v>3.4025489034898801</v>
          </cell>
        </row>
        <row r="47">
          <cell r="F47" t="str">
            <v>GRC</v>
          </cell>
          <cell r="G47">
            <v>3.4858548312701099</v>
          </cell>
        </row>
        <row r="48">
          <cell r="F48" t="str">
            <v>ITA</v>
          </cell>
          <cell r="G48">
            <v>3.49978569208576</v>
          </cell>
        </row>
        <row r="49">
          <cell r="F49" t="str">
            <v>ZWE</v>
          </cell>
          <cell r="G49">
            <v>3.5033288656611599</v>
          </cell>
        </row>
        <row r="50">
          <cell r="F50" t="str">
            <v>NIC</v>
          </cell>
          <cell r="G50">
            <v>3.5202171311138701</v>
          </cell>
        </row>
        <row r="51">
          <cell r="F51" t="str">
            <v>SUR</v>
          </cell>
          <cell r="G51">
            <v>3.5392287135445399</v>
          </cell>
        </row>
        <row r="52">
          <cell r="F52" t="str">
            <v>VNM</v>
          </cell>
          <cell r="G52">
            <v>3.5445014730670699</v>
          </cell>
        </row>
        <row r="53">
          <cell r="F53" t="str">
            <v>TZA</v>
          </cell>
          <cell r="G53">
            <v>3.5485616903272299</v>
          </cell>
        </row>
        <row r="54">
          <cell r="F54" t="str">
            <v>MEX</v>
          </cell>
          <cell r="G54">
            <v>3.5565826659795099</v>
          </cell>
        </row>
        <row r="55">
          <cell r="F55" t="str">
            <v>ETH</v>
          </cell>
          <cell r="G55">
            <v>3.5783726499493702</v>
          </cell>
        </row>
        <row r="56">
          <cell r="F56" t="str">
            <v>TTO</v>
          </cell>
          <cell r="G56">
            <v>3.5796649030397498</v>
          </cell>
        </row>
        <row r="57">
          <cell r="F57" t="str">
            <v>HRV</v>
          </cell>
          <cell r="G57">
            <v>3.5992192583288798</v>
          </cell>
        </row>
        <row r="58">
          <cell r="F58" t="str">
            <v>ECU</v>
          </cell>
          <cell r="G58">
            <v>3.60804524613591</v>
          </cell>
        </row>
        <row r="59">
          <cell r="F59" t="str">
            <v>KHM</v>
          </cell>
          <cell r="G59">
            <v>3.60987453452206</v>
          </cell>
        </row>
        <row r="60">
          <cell r="F60" t="str">
            <v>LSO</v>
          </cell>
          <cell r="G60">
            <v>3.61254994136022</v>
          </cell>
        </row>
        <row r="61">
          <cell r="F61" t="str">
            <v>SLE</v>
          </cell>
          <cell r="G61">
            <v>3.616150910625</v>
          </cell>
        </row>
        <row r="62">
          <cell r="F62" t="str">
            <v>KEN</v>
          </cell>
          <cell r="G62">
            <v>3.62399466743868</v>
          </cell>
        </row>
        <row r="63">
          <cell r="F63" t="str">
            <v>GUY</v>
          </cell>
          <cell r="G63">
            <v>3.63691862994613</v>
          </cell>
        </row>
        <row r="64">
          <cell r="F64" t="str">
            <v>CZE</v>
          </cell>
          <cell r="G64">
            <v>3.6374488805639702</v>
          </cell>
        </row>
        <row r="65">
          <cell r="F65" t="str">
            <v>JAM</v>
          </cell>
          <cell r="G65">
            <v>3.6647916576856598</v>
          </cell>
        </row>
        <row r="66">
          <cell r="F66" t="str">
            <v>HUN</v>
          </cell>
          <cell r="G66">
            <v>3.6661766330405801</v>
          </cell>
        </row>
        <row r="67">
          <cell r="F67" t="str">
            <v>IRN</v>
          </cell>
          <cell r="G67">
            <v>3.6824712884509601</v>
          </cell>
        </row>
        <row r="68">
          <cell r="F68" t="str">
            <v>SEN</v>
          </cell>
          <cell r="G68">
            <v>3.68537053435286</v>
          </cell>
        </row>
        <row r="69">
          <cell r="F69" t="str">
            <v>GAB</v>
          </cell>
          <cell r="G69">
            <v>3.7244762522570101</v>
          </cell>
        </row>
        <row r="70">
          <cell r="F70" t="str">
            <v>BRA</v>
          </cell>
          <cell r="G70">
            <v>3.7298196144445002</v>
          </cell>
        </row>
        <row r="71">
          <cell r="F71" t="str">
            <v>PHL</v>
          </cell>
          <cell r="G71">
            <v>3.7564407727378901</v>
          </cell>
        </row>
        <row r="72">
          <cell r="F72" t="str">
            <v>THA</v>
          </cell>
          <cell r="G72">
            <v>3.7856114082756198</v>
          </cell>
        </row>
        <row r="73">
          <cell r="F73" t="str">
            <v>LBR</v>
          </cell>
          <cell r="G73">
            <v>3.79554367758108</v>
          </cell>
        </row>
        <row r="74">
          <cell r="F74" t="str">
            <v>MWI</v>
          </cell>
          <cell r="G74">
            <v>3.80882893945043</v>
          </cell>
        </row>
        <row r="75">
          <cell r="F75" t="str">
            <v>SWZ</v>
          </cell>
          <cell r="G75">
            <v>3.8274412124774102</v>
          </cell>
        </row>
        <row r="76">
          <cell r="F76" t="str">
            <v>KOR</v>
          </cell>
          <cell r="G76">
            <v>3.8422223002262599</v>
          </cell>
        </row>
        <row r="77">
          <cell r="F77" t="str">
            <v>TUN</v>
          </cell>
          <cell r="G77">
            <v>3.84672326219611</v>
          </cell>
        </row>
        <row r="78">
          <cell r="F78" t="str">
            <v>IND</v>
          </cell>
          <cell r="G78">
            <v>3.8604843441594201</v>
          </cell>
        </row>
        <row r="79">
          <cell r="F79" t="str">
            <v>BIH</v>
          </cell>
          <cell r="G79">
            <v>3.8660947987499998</v>
          </cell>
        </row>
        <row r="80">
          <cell r="F80" t="str">
            <v>GHA</v>
          </cell>
          <cell r="G80">
            <v>3.8891183475251698</v>
          </cell>
        </row>
        <row r="81">
          <cell r="F81" t="str">
            <v>CPV</v>
          </cell>
          <cell r="G81">
            <v>3.9270466534095698</v>
          </cell>
        </row>
        <row r="82">
          <cell r="F82" t="str">
            <v>SVN</v>
          </cell>
          <cell r="G82">
            <v>3.9399291850576899</v>
          </cell>
        </row>
        <row r="83">
          <cell r="F83" t="str">
            <v>IDN</v>
          </cell>
          <cell r="G83">
            <v>3.96729490815</v>
          </cell>
        </row>
        <row r="84">
          <cell r="F84" t="str">
            <v>PAN</v>
          </cell>
          <cell r="G84">
            <v>3.9729741409239598</v>
          </cell>
        </row>
        <row r="85">
          <cell r="F85" t="str">
            <v>ARM</v>
          </cell>
          <cell r="G85">
            <v>3.9764885243269199</v>
          </cell>
        </row>
        <row r="86">
          <cell r="F86" t="str">
            <v>GEO</v>
          </cell>
          <cell r="G86">
            <v>3.99989931297337</v>
          </cell>
        </row>
        <row r="87">
          <cell r="F87" t="str">
            <v>LAO</v>
          </cell>
          <cell r="G87">
            <v>4.0033390449999997</v>
          </cell>
        </row>
        <row r="88">
          <cell r="F88" t="str">
            <v>POL</v>
          </cell>
          <cell r="G88">
            <v>4.0124199293363496</v>
          </cell>
        </row>
        <row r="89">
          <cell r="F89" t="str">
            <v>LTU</v>
          </cell>
          <cell r="G89">
            <v>4.0446325881989802</v>
          </cell>
        </row>
        <row r="90">
          <cell r="F90" t="str">
            <v>MKD</v>
          </cell>
          <cell r="G90">
            <v>4.04770256236257</v>
          </cell>
        </row>
        <row r="91">
          <cell r="F91" t="str">
            <v>AZE</v>
          </cell>
          <cell r="G91">
            <v>4.0633366995451397</v>
          </cell>
        </row>
        <row r="92">
          <cell r="F92" t="str">
            <v>ESP</v>
          </cell>
          <cell r="G92">
            <v>4.069202050625</v>
          </cell>
        </row>
        <row r="93">
          <cell r="F93" t="str">
            <v>LVA</v>
          </cell>
          <cell r="G93">
            <v>4.0776398838846202</v>
          </cell>
        </row>
        <row r="94">
          <cell r="F94" t="str">
            <v>TUR</v>
          </cell>
          <cell r="G94">
            <v>4.0835363580670396</v>
          </cell>
        </row>
        <row r="95">
          <cell r="F95" t="str">
            <v>KAZ</v>
          </cell>
          <cell r="G95">
            <v>4.0920757549017903</v>
          </cell>
        </row>
        <row r="96">
          <cell r="F96" t="str">
            <v>LKA</v>
          </cell>
          <cell r="G96">
            <v>4.0925772872134099</v>
          </cell>
        </row>
        <row r="97">
          <cell r="F97" t="str">
            <v>MAR</v>
          </cell>
          <cell r="G97">
            <v>4.1165967078032804</v>
          </cell>
        </row>
        <row r="98">
          <cell r="F98" t="str">
            <v>MNE</v>
          </cell>
          <cell r="G98">
            <v>4.15681422971429</v>
          </cell>
        </row>
        <row r="99">
          <cell r="F99" t="str">
            <v>ZMB</v>
          </cell>
          <cell r="G99">
            <v>4.1972916821466502</v>
          </cell>
        </row>
        <row r="100">
          <cell r="F100" t="str">
            <v>CRI</v>
          </cell>
          <cell r="G100">
            <v>4.2046505299522101</v>
          </cell>
        </row>
        <row r="101">
          <cell r="F101" t="str">
            <v>KWT</v>
          </cell>
          <cell r="G101">
            <v>4.2056041417263499</v>
          </cell>
        </row>
        <row r="102">
          <cell r="F102" t="str">
            <v>NAM</v>
          </cell>
          <cell r="G102">
            <v>4.2192597313338496</v>
          </cell>
        </row>
        <row r="103">
          <cell r="F103" t="str">
            <v>CHN</v>
          </cell>
          <cell r="G103">
            <v>4.23925279735119</v>
          </cell>
        </row>
        <row r="104">
          <cell r="F104" t="str">
            <v>PRT</v>
          </cell>
          <cell r="G104">
            <v>4.3177515124244197</v>
          </cell>
        </row>
        <row r="105">
          <cell r="F105" t="str">
            <v>SYC</v>
          </cell>
          <cell r="G105">
            <v>4.3342746967222201</v>
          </cell>
        </row>
        <row r="106">
          <cell r="F106" t="str">
            <v>BTN</v>
          </cell>
          <cell r="G106">
            <v>4.4030509674999996</v>
          </cell>
        </row>
        <row r="107">
          <cell r="F107" t="str">
            <v>GMB</v>
          </cell>
          <cell r="G107">
            <v>4.4156406315743899</v>
          </cell>
        </row>
        <row r="108">
          <cell r="F108" t="str">
            <v>CYP</v>
          </cell>
          <cell r="G108">
            <v>4.4736312380281698</v>
          </cell>
        </row>
        <row r="109">
          <cell r="F109" t="str">
            <v>ZAF</v>
          </cell>
          <cell r="G109">
            <v>4.5336814438002699</v>
          </cell>
        </row>
        <row r="110">
          <cell r="F110" t="str">
            <v>ISR</v>
          </cell>
          <cell r="G110">
            <v>4.5612594720743198</v>
          </cell>
        </row>
        <row r="111">
          <cell r="F111" t="str">
            <v>MUS</v>
          </cell>
          <cell r="G111">
            <v>4.5836914566562497</v>
          </cell>
        </row>
        <row r="112">
          <cell r="F112" t="str">
            <v>JOR</v>
          </cell>
          <cell r="G112">
            <v>4.59772368375</v>
          </cell>
        </row>
        <row r="113">
          <cell r="F113" t="str">
            <v>MLT</v>
          </cell>
          <cell r="G113">
            <v>4.6068722230999999</v>
          </cell>
        </row>
        <row r="114">
          <cell r="F114" t="str">
            <v>URY</v>
          </cell>
          <cell r="G114">
            <v>4.6178814356408999</v>
          </cell>
        </row>
        <row r="115">
          <cell r="F115" t="str">
            <v>USA</v>
          </cell>
          <cell r="G115">
            <v>4.6434653267619304</v>
          </cell>
        </row>
        <row r="116">
          <cell r="F116" t="str">
            <v>BWA</v>
          </cell>
          <cell r="G116">
            <v>4.6717980173487996</v>
          </cell>
        </row>
        <row r="117">
          <cell r="F117" t="str">
            <v>PRI</v>
          </cell>
          <cell r="G117">
            <v>4.7009207761484397</v>
          </cell>
        </row>
        <row r="118">
          <cell r="F118" t="str">
            <v>BHR</v>
          </cell>
          <cell r="G118">
            <v>4.7661606015589602</v>
          </cell>
        </row>
        <row r="119">
          <cell r="F119" t="str">
            <v>FRA</v>
          </cell>
          <cell r="G119">
            <v>4.79432631122069</v>
          </cell>
        </row>
        <row r="120">
          <cell r="F120" t="str">
            <v>BRB</v>
          </cell>
          <cell r="G120">
            <v>4.7966471793963397</v>
          </cell>
        </row>
        <row r="121">
          <cell r="F121" t="str">
            <v>MYS</v>
          </cell>
          <cell r="G121">
            <v>4.8494473286824302</v>
          </cell>
        </row>
        <row r="122">
          <cell r="F122" t="str">
            <v>CHL</v>
          </cell>
          <cell r="G122">
            <v>4.8806444991718703</v>
          </cell>
        </row>
        <row r="123">
          <cell r="F123" t="str">
            <v>EST</v>
          </cell>
          <cell r="G123">
            <v>4.8953225467500001</v>
          </cell>
        </row>
        <row r="124">
          <cell r="F124" t="str">
            <v>TWN</v>
          </cell>
          <cell r="G124">
            <v>4.94900867574645</v>
          </cell>
        </row>
        <row r="125">
          <cell r="F125" t="str">
            <v>BRN</v>
          </cell>
          <cell r="G125">
            <v>4.9558264294871801</v>
          </cell>
        </row>
        <row r="126">
          <cell r="F126" t="str">
            <v>BEL</v>
          </cell>
          <cell r="G126">
            <v>5.0007202956397903</v>
          </cell>
        </row>
        <row r="127">
          <cell r="F127" t="str">
            <v>AUS</v>
          </cell>
          <cell r="G127">
            <v>5.0408587016600004</v>
          </cell>
        </row>
        <row r="128">
          <cell r="F128" t="str">
            <v>ISL</v>
          </cell>
          <cell r="G128">
            <v>5.05406305084239</v>
          </cell>
        </row>
        <row r="129">
          <cell r="F129" t="str">
            <v>AUT</v>
          </cell>
          <cell r="G129">
            <v>5.0731834978989001</v>
          </cell>
        </row>
        <row r="130">
          <cell r="F130" t="str">
            <v>SAU</v>
          </cell>
          <cell r="G130">
            <v>5.1293994993002103</v>
          </cell>
        </row>
        <row r="131">
          <cell r="F131" t="str">
            <v>RWA</v>
          </cell>
          <cell r="G131">
            <v>5.2022449369483503</v>
          </cell>
        </row>
        <row r="132">
          <cell r="F132" t="str">
            <v>DNK</v>
          </cell>
          <cell r="G132">
            <v>5.2089685487749202</v>
          </cell>
        </row>
        <row r="133">
          <cell r="F133" t="str">
            <v>JPN</v>
          </cell>
          <cell r="G133">
            <v>5.2544221423495596</v>
          </cell>
        </row>
        <row r="134">
          <cell r="F134" t="str">
            <v>IRL</v>
          </cell>
          <cell r="G134">
            <v>5.2689584951196604</v>
          </cell>
        </row>
        <row r="135">
          <cell r="F135" t="str">
            <v>DEU</v>
          </cell>
          <cell r="G135">
            <v>5.3038888999019402</v>
          </cell>
        </row>
        <row r="136">
          <cell r="F136" t="str">
            <v>CAN</v>
          </cell>
          <cell r="G136">
            <v>5.3824166903495803</v>
          </cell>
        </row>
        <row r="137">
          <cell r="F137" t="str">
            <v>OMN</v>
          </cell>
          <cell r="G137">
            <v>5.3923794599999999</v>
          </cell>
        </row>
        <row r="138">
          <cell r="F138" t="str">
            <v>GBR</v>
          </cell>
          <cell r="G138">
            <v>5.4294641696306796</v>
          </cell>
        </row>
        <row r="139">
          <cell r="F139" t="str">
            <v>ARE</v>
          </cell>
          <cell r="G139">
            <v>5.5481767387499996</v>
          </cell>
        </row>
        <row r="140">
          <cell r="F140" t="str">
            <v>LUX</v>
          </cell>
          <cell r="G140">
            <v>5.5904232965919096</v>
          </cell>
        </row>
        <row r="141">
          <cell r="F141" t="str">
            <v>HKG</v>
          </cell>
          <cell r="G141">
            <v>5.6068356464709304</v>
          </cell>
        </row>
        <row r="142">
          <cell r="F142" t="str">
            <v>NLD</v>
          </cell>
          <cell r="G142">
            <v>5.6176836646834296</v>
          </cell>
        </row>
        <row r="143">
          <cell r="F143" t="str">
            <v>CHE</v>
          </cell>
          <cell r="G143">
            <v>5.6320380087208299</v>
          </cell>
        </row>
        <row r="144">
          <cell r="F144" t="str">
            <v>NOR</v>
          </cell>
          <cell r="G144">
            <v>5.7023644954230797</v>
          </cell>
        </row>
        <row r="145">
          <cell r="F145" t="str">
            <v>SWE</v>
          </cell>
          <cell r="G145">
            <v>5.7177059381291002</v>
          </cell>
        </row>
        <row r="146">
          <cell r="F146" t="str">
            <v>QAT</v>
          </cell>
          <cell r="G146">
            <v>5.9454938045371204</v>
          </cell>
        </row>
        <row r="147">
          <cell r="F147" t="str">
            <v>SGP</v>
          </cell>
          <cell r="G147">
            <v>6.0374626008056396</v>
          </cell>
        </row>
        <row r="148">
          <cell r="F148" t="str">
            <v>NZL</v>
          </cell>
          <cell r="G148">
            <v>6.0711785989986398</v>
          </cell>
        </row>
        <row r="149">
          <cell r="F149" t="str">
            <v>FIN</v>
          </cell>
          <cell r="G149">
            <v>6.0978252370657904</v>
          </cell>
        </row>
      </sheetData>
      <sheetData sheetId="4">
        <row r="1">
          <cell r="F1" t="str">
            <v>Entity code</v>
          </cell>
          <cell r="G1" t="str">
            <v>Value</v>
          </cell>
        </row>
        <row r="2">
          <cell r="C2" t="str">
            <v>2nd pillar: Infrastructure, 1-7 (best)</v>
          </cell>
          <cell r="F2" t="str">
            <v>TCD</v>
          </cell>
          <cell r="G2">
            <v>1.70851576724166</v>
          </cell>
        </row>
        <row r="3">
          <cell r="F3" t="str">
            <v>GIN</v>
          </cell>
          <cell r="G3">
            <v>1.73008259206666</v>
          </cell>
        </row>
        <row r="4">
          <cell r="F4" t="str">
            <v>BDI</v>
          </cell>
          <cell r="G4">
            <v>1.91578088198354</v>
          </cell>
        </row>
        <row r="5">
          <cell r="F5" t="str">
            <v>AGO</v>
          </cell>
          <cell r="G5">
            <v>1.92076297513994</v>
          </cell>
        </row>
        <row r="6">
          <cell r="F6" t="str">
            <v>NPL</v>
          </cell>
          <cell r="G6">
            <v>1.93329047693703</v>
          </cell>
        </row>
        <row r="7">
          <cell r="F7" t="str">
            <v>YEM</v>
          </cell>
          <cell r="G7">
            <v>1.9394843248295299</v>
          </cell>
        </row>
        <row r="8">
          <cell r="F8" t="str">
            <v>HTI</v>
          </cell>
          <cell r="G8">
            <v>1.98321542028703</v>
          </cell>
        </row>
        <row r="9">
          <cell r="F9" t="str">
            <v>MMR</v>
          </cell>
          <cell r="G9">
            <v>2.0050280700808698</v>
          </cell>
        </row>
        <row r="10">
          <cell r="F10" t="str">
            <v>BFA</v>
          </cell>
          <cell r="G10">
            <v>2.1290565508846</v>
          </cell>
        </row>
        <row r="11">
          <cell r="F11" t="str">
            <v>SLE</v>
          </cell>
          <cell r="G11">
            <v>2.1328823818443698</v>
          </cell>
        </row>
        <row r="12">
          <cell r="F12" t="str">
            <v>TLS</v>
          </cell>
          <cell r="G12">
            <v>2.1761859897899201</v>
          </cell>
        </row>
        <row r="13">
          <cell r="F13" t="str">
            <v>MWI</v>
          </cell>
          <cell r="G13">
            <v>2.2149663048186601</v>
          </cell>
        </row>
        <row r="14">
          <cell r="F14" t="str">
            <v>MDG</v>
          </cell>
          <cell r="G14">
            <v>2.2606906899314301</v>
          </cell>
        </row>
        <row r="15">
          <cell r="F15" t="str">
            <v>NGA</v>
          </cell>
          <cell r="G15">
            <v>2.2899517886266998</v>
          </cell>
        </row>
        <row r="16">
          <cell r="F16" t="str">
            <v>TZA</v>
          </cell>
          <cell r="G16">
            <v>2.2955834520184699</v>
          </cell>
        </row>
        <row r="17">
          <cell r="F17" t="str">
            <v>UGA</v>
          </cell>
          <cell r="G17">
            <v>2.3056719711647098</v>
          </cell>
        </row>
        <row r="18">
          <cell r="F18" t="str">
            <v>BGD</v>
          </cell>
          <cell r="G18">
            <v>2.3708399375095102</v>
          </cell>
        </row>
        <row r="19">
          <cell r="F19" t="str">
            <v>LBR</v>
          </cell>
          <cell r="G19">
            <v>2.3767245260415502</v>
          </cell>
        </row>
        <row r="20">
          <cell r="F20" t="str">
            <v>MOZ</v>
          </cell>
          <cell r="G20">
            <v>2.38166724425384</v>
          </cell>
        </row>
        <row r="21">
          <cell r="F21" t="str">
            <v>BEN</v>
          </cell>
          <cell r="G21">
            <v>2.3969770886480601</v>
          </cell>
        </row>
        <row r="22">
          <cell r="F22" t="str">
            <v>CMR</v>
          </cell>
          <cell r="G22">
            <v>2.4916949173080498</v>
          </cell>
        </row>
        <row r="23">
          <cell r="F23" t="str">
            <v>LSO</v>
          </cell>
          <cell r="G23">
            <v>2.5619107454126002</v>
          </cell>
        </row>
        <row r="24">
          <cell r="F24" t="str">
            <v>ZWE</v>
          </cell>
          <cell r="G24">
            <v>2.5909180626547399</v>
          </cell>
        </row>
        <row r="25">
          <cell r="F25" t="str">
            <v>VEN</v>
          </cell>
          <cell r="G25">
            <v>2.6112567524789601</v>
          </cell>
        </row>
        <row r="26">
          <cell r="F26" t="str">
            <v>ETH</v>
          </cell>
          <cell r="G26">
            <v>2.6145364004366098</v>
          </cell>
        </row>
        <row r="27">
          <cell r="F27" t="str">
            <v>PRY</v>
          </cell>
          <cell r="G27">
            <v>2.6610040435946898</v>
          </cell>
        </row>
        <row r="28">
          <cell r="F28" t="str">
            <v>KGZ</v>
          </cell>
          <cell r="G28">
            <v>2.6783962267132901</v>
          </cell>
        </row>
        <row r="29">
          <cell r="F29" t="str">
            <v>PAK</v>
          </cell>
          <cell r="G29">
            <v>2.6977877869153501</v>
          </cell>
        </row>
        <row r="30">
          <cell r="F30" t="str">
            <v>MRT</v>
          </cell>
          <cell r="G30">
            <v>2.7144224524497398</v>
          </cell>
        </row>
        <row r="31">
          <cell r="F31" t="str">
            <v>LBN</v>
          </cell>
          <cell r="G31">
            <v>2.7253519792754699</v>
          </cell>
        </row>
        <row r="32">
          <cell r="F32" t="str">
            <v>ZMB</v>
          </cell>
          <cell r="G32">
            <v>2.7607645312232001</v>
          </cell>
        </row>
        <row r="33">
          <cell r="F33" t="str">
            <v>SEN</v>
          </cell>
          <cell r="G33">
            <v>2.7802779123217101</v>
          </cell>
        </row>
        <row r="34">
          <cell r="F34" t="str">
            <v>CPV</v>
          </cell>
          <cell r="G34">
            <v>2.7921877095624601</v>
          </cell>
        </row>
        <row r="35">
          <cell r="F35" t="str">
            <v>HND</v>
          </cell>
          <cell r="G35">
            <v>2.8111984564830399</v>
          </cell>
        </row>
        <row r="36">
          <cell r="F36" t="str">
            <v>GAB</v>
          </cell>
          <cell r="G36">
            <v>2.8327752876366001</v>
          </cell>
        </row>
        <row r="37">
          <cell r="F37" t="str">
            <v>MNG</v>
          </cell>
          <cell r="G37">
            <v>2.9025249936778601</v>
          </cell>
        </row>
        <row r="38">
          <cell r="F38" t="str">
            <v>GUY</v>
          </cell>
          <cell r="G38">
            <v>2.90704547187421</v>
          </cell>
        </row>
        <row r="39">
          <cell r="F39" t="str">
            <v>BOL</v>
          </cell>
          <cell r="G39">
            <v>2.9779069189232499</v>
          </cell>
        </row>
        <row r="40">
          <cell r="F40" t="str">
            <v>DOM</v>
          </cell>
          <cell r="G40">
            <v>3.0164715227530001</v>
          </cell>
        </row>
        <row r="41">
          <cell r="F41" t="str">
            <v>GHA</v>
          </cell>
          <cell r="G41">
            <v>3.0194366661665502</v>
          </cell>
        </row>
        <row r="42">
          <cell r="F42" t="str">
            <v>MLI</v>
          </cell>
          <cell r="G42">
            <v>3.0479952464232198</v>
          </cell>
        </row>
        <row r="43">
          <cell r="F43" t="str">
            <v>CIV</v>
          </cell>
          <cell r="G43">
            <v>3.1260333201533999</v>
          </cell>
        </row>
        <row r="44">
          <cell r="F44" t="str">
            <v>DZA</v>
          </cell>
          <cell r="G44">
            <v>3.1404391947924499</v>
          </cell>
        </row>
        <row r="45">
          <cell r="F45" t="str">
            <v>NIC</v>
          </cell>
          <cell r="G45">
            <v>3.1444804562178699</v>
          </cell>
        </row>
        <row r="46">
          <cell r="F46" t="str">
            <v>RWA</v>
          </cell>
          <cell r="G46">
            <v>3.2047081962348001</v>
          </cell>
        </row>
        <row r="47">
          <cell r="F47" t="str">
            <v>LBY</v>
          </cell>
          <cell r="G47">
            <v>3.20687412078246</v>
          </cell>
        </row>
        <row r="48">
          <cell r="F48" t="str">
            <v>KEN</v>
          </cell>
          <cell r="G48">
            <v>3.2443428559160301</v>
          </cell>
        </row>
        <row r="49">
          <cell r="F49" t="str">
            <v>KHM</v>
          </cell>
          <cell r="G49">
            <v>3.2642766171184499</v>
          </cell>
        </row>
        <row r="50">
          <cell r="F50" t="str">
            <v>ROU</v>
          </cell>
          <cell r="G50">
            <v>3.32523189638066</v>
          </cell>
        </row>
        <row r="51">
          <cell r="F51" t="str">
            <v>ALB</v>
          </cell>
          <cell r="G51">
            <v>3.3254684400567101</v>
          </cell>
        </row>
        <row r="52">
          <cell r="F52" t="str">
            <v>EGY</v>
          </cell>
          <cell r="G52">
            <v>3.3352496513190002</v>
          </cell>
        </row>
        <row r="53">
          <cell r="F53" t="str">
            <v>SWZ</v>
          </cell>
          <cell r="G53">
            <v>3.3372595631172999</v>
          </cell>
        </row>
        <row r="54">
          <cell r="F54" t="str">
            <v>PHL</v>
          </cell>
          <cell r="G54">
            <v>3.39701131607718</v>
          </cell>
        </row>
        <row r="55">
          <cell r="F55" t="str">
            <v>GMB</v>
          </cell>
          <cell r="G55">
            <v>3.42986195368373</v>
          </cell>
        </row>
        <row r="56">
          <cell r="F56" t="str">
            <v>BWA</v>
          </cell>
          <cell r="G56">
            <v>3.4335344871932398</v>
          </cell>
        </row>
        <row r="57">
          <cell r="F57" t="str">
            <v>JAM</v>
          </cell>
          <cell r="G57">
            <v>3.4874307777271101</v>
          </cell>
        </row>
        <row r="58">
          <cell r="F58" t="str">
            <v>COL</v>
          </cell>
          <cell r="G58">
            <v>3.4998754754105899</v>
          </cell>
        </row>
        <row r="59">
          <cell r="F59" t="str">
            <v>PER</v>
          </cell>
          <cell r="G59">
            <v>3.5033912727486198</v>
          </cell>
        </row>
        <row r="60">
          <cell r="F60" t="str">
            <v>SRB</v>
          </cell>
          <cell r="G60">
            <v>3.5109421508673901</v>
          </cell>
        </row>
        <row r="61">
          <cell r="F61" t="str">
            <v>ARG</v>
          </cell>
          <cell r="G61">
            <v>3.5165204521916098</v>
          </cell>
        </row>
        <row r="62">
          <cell r="F62" t="str">
            <v>MDA</v>
          </cell>
          <cell r="G62">
            <v>3.5703970268198799</v>
          </cell>
        </row>
        <row r="63">
          <cell r="F63" t="str">
            <v>BTN</v>
          </cell>
          <cell r="G63">
            <v>3.6060603213406401</v>
          </cell>
        </row>
        <row r="64">
          <cell r="F64" t="str">
            <v>MKD</v>
          </cell>
          <cell r="G64">
            <v>3.6281576597796898</v>
          </cell>
        </row>
        <row r="65">
          <cell r="F65" t="str">
            <v>IND</v>
          </cell>
          <cell r="G65">
            <v>3.65134567361613</v>
          </cell>
        </row>
        <row r="66">
          <cell r="F66" t="str">
            <v>LAO</v>
          </cell>
          <cell r="G66">
            <v>3.6574013378640098</v>
          </cell>
        </row>
        <row r="67">
          <cell r="F67" t="str">
            <v>BIH</v>
          </cell>
          <cell r="G67">
            <v>3.6691854917327702</v>
          </cell>
        </row>
        <row r="68">
          <cell r="F68" t="str">
            <v>VNM</v>
          </cell>
          <cell r="G68">
            <v>3.6883328295869702</v>
          </cell>
        </row>
        <row r="69">
          <cell r="F69" t="str">
            <v>SUR</v>
          </cell>
          <cell r="G69">
            <v>3.6908885839199801</v>
          </cell>
        </row>
        <row r="70">
          <cell r="F70" t="str">
            <v>ARM</v>
          </cell>
          <cell r="G70">
            <v>3.8122932272526699</v>
          </cell>
        </row>
        <row r="71">
          <cell r="F71" t="str">
            <v>ECU</v>
          </cell>
          <cell r="G71">
            <v>3.8141515518553502</v>
          </cell>
        </row>
        <row r="72">
          <cell r="F72" t="str">
            <v>GTM</v>
          </cell>
          <cell r="G72">
            <v>3.82755449859481</v>
          </cell>
        </row>
        <row r="73">
          <cell r="F73" t="str">
            <v>TUN</v>
          </cell>
          <cell r="G73">
            <v>3.8965082257194901</v>
          </cell>
        </row>
        <row r="74">
          <cell r="F74" t="str">
            <v>CRI</v>
          </cell>
          <cell r="G74">
            <v>3.9172896757907898</v>
          </cell>
        </row>
        <row r="75">
          <cell r="F75" t="str">
            <v>BGR</v>
          </cell>
          <cell r="G75">
            <v>3.9304765309040102</v>
          </cell>
        </row>
        <row r="76">
          <cell r="F76" t="str">
            <v>POL</v>
          </cell>
          <cell r="G76">
            <v>3.96167269547426</v>
          </cell>
        </row>
        <row r="77">
          <cell r="F77" t="str">
            <v>LKA</v>
          </cell>
          <cell r="G77">
            <v>4.0033422428537602</v>
          </cell>
        </row>
        <row r="78">
          <cell r="F78" t="str">
            <v>SLV</v>
          </cell>
          <cell r="G78">
            <v>4.0146753029641502</v>
          </cell>
        </row>
        <row r="79">
          <cell r="F79" t="str">
            <v>BRA</v>
          </cell>
          <cell r="G79">
            <v>4.0237346026891796</v>
          </cell>
        </row>
        <row r="80">
          <cell r="F80" t="str">
            <v>MNE</v>
          </cell>
          <cell r="G80">
            <v>4.0443725770719796</v>
          </cell>
        </row>
        <row r="81">
          <cell r="F81" t="str">
            <v>AZE</v>
          </cell>
          <cell r="G81">
            <v>4.0582617985376404</v>
          </cell>
        </row>
        <row r="82">
          <cell r="F82" t="str">
            <v>UKR</v>
          </cell>
          <cell r="G82">
            <v>4.0691070206237399</v>
          </cell>
        </row>
        <row r="83">
          <cell r="F83" t="str">
            <v>SVK</v>
          </cell>
          <cell r="G83">
            <v>4.1151320220385399</v>
          </cell>
        </row>
        <row r="84">
          <cell r="F84" t="str">
            <v>ZAF</v>
          </cell>
          <cell r="G84">
            <v>4.1302766341314303</v>
          </cell>
        </row>
        <row r="85">
          <cell r="F85" t="str">
            <v>IRN</v>
          </cell>
          <cell r="G85">
            <v>4.1360630239813201</v>
          </cell>
        </row>
        <row r="86">
          <cell r="F86" t="str">
            <v>MEX</v>
          </cell>
          <cell r="G86">
            <v>4.1446363776616799</v>
          </cell>
        </row>
        <row r="87">
          <cell r="F87" t="str">
            <v>PRI</v>
          </cell>
          <cell r="G87">
            <v>4.1664285931977298</v>
          </cell>
        </row>
        <row r="88">
          <cell r="F88" t="str">
            <v>KAZ</v>
          </cell>
          <cell r="G88">
            <v>4.1708478012979402</v>
          </cell>
        </row>
        <row r="89">
          <cell r="F89" t="str">
            <v>IDN</v>
          </cell>
          <cell r="G89">
            <v>4.1721453761699303</v>
          </cell>
        </row>
        <row r="90">
          <cell r="F90" t="str">
            <v>NAM</v>
          </cell>
          <cell r="G90">
            <v>4.19666118378571</v>
          </cell>
        </row>
        <row r="91">
          <cell r="F91" t="str">
            <v>LVA</v>
          </cell>
          <cell r="G91">
            <v>4.2422830840975996</v>
          </cell>
        </row>
        <row r="92">
          <cell r="F92" t="str">
            <v>BRN</v>
          </cell>
          <cell r="G92">
            <v>4.2944987583431899</v>
          </cell>
        </row>
        <row r="93">
          <cell r="F93" t="str">
            <v>MAR</v>
          </cell>
          <cell r="G93">
            <v>4.3002357921880199</v>
          </cell>
        </row>
        <row r="94">
          <cell r="F94" t="str">
            <v>GEO</v>
          </cell>
          <cell r="G94">
            <v>4.3051626797016302</v>
          </cell>
        </row>
        <row r="95">
          <cell r="F95" t="str">
            <v>URY</v>
          </cell>
          <cell r="G95">
            <v>4.3143110082891702</v>
          </cell>
        </row>
        <row r="96">
          <cell r="F96" t="str">
            <v>JOR</v>
          </cell>
          <cell r="G96">
            <v>4.3278968584620801</v>
          </cell>
        </row>
        <row r="97">
          <cell r="F97" t="str">
            <v>KWT</v>
          </cell>
          <cell r="G97">
            <v>4.3653339965980704</v>
          </cell>
        </row>
        <row r="98">
          <cell r="F98" t="str">
            <v>TTO</v>
          </cell>
          <cell r="G98">
            <v>4.3685661034154304</v>
          </cell>
        </row>
        <row r="99">
          <cell r="F99" t="str">
            <v>HUN</v>
          </cell>
          <cell r="G99">
            <v>4.3715012920400396</v>
          </cell>
        </row>
        <row r="100">
          <cell r="F100" t="str">
            <v>MUS</v>
          </cell>
          <cell r="G100">
            <v>4.4389286825877496</v>
          </cell>
        </row>
        <row r="101">
          <cell r="F101" t="str">
            <v>TUR</v>
          </cell>
          <cell r="G101">
            <v>4.4513188895624403</v>
          </cell>
        </row>
        <row r="102">
          <cell r="F102" t="str">
            <v>CHN</v>
          </cell>
          <cell r="G102">
            <v>4.5131299872267396</v>
          </cell>
        </row>
        <row r="103">
          <cell r="F103" t="str">
            <v>THA</v>
          </cell>
          <cell r="G103">
            <v>4.5335336378559496</v>
          </cell>
        </row>
        <row r="104">
          <cell r="F104" t="str">
            <v>CHL</v>
          </cell>
          <cell r="G104">
            <v>4.5418575966467802</v>
          </cell>
        </row>
        <row r="105">
          <cell r="F105" t="str">
            <v>RUS</v>
          </cell>
          <cell r="G105">
            <v>4.6117428239307996</v>
          </cell>
        </row>
        <row r="106">
          <cell r="F106" t="str">
            <v>CYP</v>
          </cell>
          <cell r="G106">
            <v>4.6326446313804999</v>
          </cell>
        </row>
        <row r="107">
          <cell r="F107" t="str">
            <v>SYC</v>
          </cell>
          <cell r="G107">
            <v>4.6435905605602503</v>
          </cell>
        </row>
        <row r="108">
          <cell r="F108" t="str">
            <v>HRV</v>
          </cell>
          <cell r="G108">
            <v>4.6604571456328703</v>
          </cell>
        </row>
        <row r="109">
          <cell r="F109" t="str">
            <v>LTU</v>
          </cell>
          <cell r="G109">
            <v>4.6878104721535996</v>
          </cell>
        </row>
        <row r="110">
          <cell r="F110" t="str">
            <v>EST</v>
          </cell>
          <cell r="G110">
            <v>4.6984690404619904</v>
          </cell>
        </row>
        <row r="111">
          <cell r="F111" t="str">
            <v>CZE</v>
          </cell>
          <cell r="G111">
            <v>4.7115925782743</v>
          </cell>
        </row>
        <row r="112">
          <cell r="F112" t="str">
            <v>GRC</v>
          </cell>
          <cell r="G112">
            <v>4.7905133252389902</v>
          </cell>
        </row>
        <row r="113">
          <cell r="F113" t="str">
            <v>PAN</v>
          </cell>
          <cell r="G113">
            <v>4.8925947901386397</v>
          </cell>
        </row>
        <row r="114">
          <cell r="F114" t="str">
            <v>SVN</v>
          </cell>
          <cell r="G114">
            <v>4.9122891024323501</v>
          </cell>
        </row>
        <row r="115">
          <cell r="F115" t="str">
            <v>ISR</v>
          </cell>
          <cell r="G115">
            <v>4.9216699183123804</v>
          </cell>
        </row>
        <row r="116">
          <cell r="F116" t="str">
            <v>MLT</v>
          </cell>
          <cell r="G116">
            <v>5.0222912631751102</v>
          </cell>
        </row>
        <row r="117">
          <cell r="F117" t="str">
            <v>NOR</v>
          </cell>
          <cell r="G117">
            <v>5.0247858614015097</v>
          </cell>
        </row>
        <row r="118">
          <cell r="F118" t="str">
            <v>OMN</v>
          </cell>
          <cell r="G118">
            <v>5.0842459059915699</v>
          </cell>
        </row>
        <row r="119">
          <cell r="F119" t="str">
            <v>SAU</v>
          </cell>
          <cell r="G119">
            <v>5.1776024737108601</v>
          </cell>
        </row>
        <row r="120">
          <cell r="F120" t="str">
            <v>BHR</v>
          </cell>
          <cell r="G120">
            <v>5.1800048604831197</v>
          </cell>
        </row>
        <row r="121">
          <cell r="F121" t="str">
            <v>MYS</v>
          </cell>
          <cell r="G121">
            <v>5.1881427129620503</v>
          </cell>
        </row>
        <row r="122">
          <cell r="F122" t="str">
            <v>QAT</v>
          </cell>
          <cell r="G122">
            <v>5.1985753658309202</v>
          </cell>
        </row>
        <row r="123">
          <cell r="F123" t="str">
            <v>NZL</v>
          </cell>
          <cell r="G123">
            <v>5.2138774675274604</v>
          </cell>
        </row>
        <row r="124">
          <cell r="F124" t="str">
            <v>IRL</v>
          </cell>
          <cell r="G124">
            <v>5.2721998960686101</v>
          </cell>
        </row>
        <row r="125">
          <cell r="F125" t="str">
            <v>ITA</v>
          </cell>
          <cell r="G125">
            <v>5.35361712671176</v>
          </cell>
        </row>
        <row r="126">
          <cell r="F126" t="str">
            <v>BRB</v>
          </cell>
          <cell r="G126">
            <v>5.5174058329104501</v>
          </cell>
        </row>
        <row r="127">
          <cell r="F127" t="str">
            <v>DNK</v>
          </cell>
          <cell r="G127">
            <v>5.5321813284856498</v>
          </cell>
        </row>
        <row r="128">
          <cell r="F128" t="str">
            <v>PRT</v>
          </cell>
          <cell r="G128">
            <v>5.5485147049524803</v>
          </cell>
        </row>
        <row r="129">
          <cell r="F129" t="str">
            <v>FIN</v>
          </cell>
          <cell r="G129">
            <v>5.5511301017486696</v>
          </cell>
        </row>
        <row r="130">
          <cell r="F130" t="str">
            <v>SWE</v>
          </cell>
          <cell r="G130">
            <v>5.59538934324988</v>
          </cell>
        </row>
        <row r="131">
          <cell r="F131" t="str">
            <v>BEL</v>
          </cell>
          <cell r="G131">
            <v>5.5970975380206101</v>
          </cell>
        </row>
        <row r="132">
          <cell r="F132" t="str">
            <v>AUS</v>
          </cell>
          <cell r="G132">
            <v>5.5971488199845503</v>
          </cell>
        </row>
        <row r="133">
          <cell r="F133" t="str">
            <v>ISL</v>
          </cell>
          <cell r="G133">
            <v>5.6087457518450901</v>
          </cell>
        </row>
        <row r="134">
          <cell r="F134" t="str">
            <v>AUT</v>
          </cell>
          <cell r="G134">
            <v>5.72082411694943</v>
          </cell>
        </row>
        <row r="135">
          <cell r="F135" t="str">
            <v>USA</v>
          </cell>
          <cell r="G135">
            <v>5.77247944315888</v>
          </cell>
        </row>
        <row r="136">
          <cell r="F136" t="str">
            <v>TWN</v>
          </cell>
          <cell r="G136">
            <v>5.7730736199711803</v>
          </cell>
        </row>
        <row r="137">
          <cell r="F137" t="str">
            <v>LUX</v>
          </cell>
          <cell r="G137">
            <v>5.7858950380862604</v>
          </cell>
        </row>
        <row r="138">
          <cell r="F138" t="str">
            <v>CAN</v>
          </cell>
          <cell r="G138">
            <v>5.8033847161187797</v>
          </cell>
        </row>
        <row r="139">
          <cell r="F139" t="str">
            <v>KOR</v>
          </cell>
          <cell r="G139">
            <v>5.8485105868252703</v>
          </cell>
        </row>
        <row r="140">
          <cell r="F140" t="str">
            <v>ESP</v>
          </cell>
          <cell r="G140">
            <v>5.9739776494794601</v>
          </cell>
        </row>
        <row r="141">
          <cell r="F141" t="str">
            <v>JPN</v>
          </cell>
          <cell r="G141">
            <v>6.02882393049223</v>
          </cell>
        </row>
        <row r="142">
          <cell r="F142" t="str">
            <v>GBR</v>
          </cell>
          <cell r="G142">
            <v>6.1227224158592</v>
          </cell>
        </row>
        <row r="143">
          <cell r="F143" t="str">
            <v>NLD</v>
          </cell>
          <cell r="G143">
            <v>6.1340932422535301</v>
          </cell>
        </row>
        <row r="144">
          <cell r="F144" t="str">
            <v>CHE</v>
          </cell>
          <cell r="G144">
            <v>6.19595968503483</v>
          </cell>
        </row>
        <row r="145">
          <cell r="F145" t="str">
            <v>ARE</v>
          </cell>
          <cell r="G145">
            <v>6.2013604937006397</v>
          </cell>
        </row>
        <row r="146">
          <cell r="F146" t="str">
            <v>FRA</v>
          </cell>
          <cell r="G146">
            <v>6.2081910041964496</v>
          </cell>
        </row>
        <row r="147">
          <cell r="F147" t="str">
            <v>DEU</v>
          </cell>
          <cell r="G147">
            <v>6.2393453545998403</v>
          </cell>
        </row>
        <row r="148">
          <cell r="F148" t="str">
            <v>SGP</v>
          </cell>
          <cell r="G148">
            <v>6.4144703827400402</v>
          </cell>
        </row>
        <row r="149">
          <cell r="F149" t="str">
            <v>HKG</v>
          </cell>
          <cell r="G149">
            <v>6.7431843782945702</v>
          </cell>
        </row>
      </sheetData>
      <sheetData sheetId="5">
        <row r="1">
          <cell r="F1" t="str">
            <v>Entity code</v>
          </cell>
          <cell r="G1" t="str">
            <v>Value</v>
          </cell>
        </row>
        <row r="2">
          <cell r="C2" t="str">
            <v>3rd pillar: Macroeconomic environment, 1-7 (best)</v>
          </cell>
          <cell r="F2" t="str">
            <v>LBN</v>
          </cell>
          <cell r="G2">
            <v>2.5451887121418002</v>
          </cell>
        </row>
        <row r="3">
          <cell r="F3" t="str">
            <v>GRC</v>
          </cell>
          <cell r="G3">
            <v>2.8218570316430598</v>
          </cell>
        </row>
        <row r="4">
          <cell r="F4" t="str">
            <v>MWI</v>
          </cell>
          <cell r="G4">
            <v>2.8472148523765402</v>
          </cell>
        </row>
        <row r="5">
          <cell r="F5" t="str">
            <v>PAK</v>
          </cell>
          <cell r="G5">
            <v>2.8883533369568499</v>
          </cell>
        </row>
        <row r="6">
          <cell r="F6" t="str">
            <v>GHA</v>
          </cell>
          <cell r="G6">
            <v>3.0796217543859599</v>
          </cell>
        </row>
        <row r="7">
          <cell r="F7" t="str">
            <v>VEN</v>
          </cell>
          <cell r="G7">
            <v>3.1022862994836502</v>
          </cell>
        </row>
        <row r="8">
          <cell r="F8" t="str">
            <v>GIN</v>
          </cell>
          <cell r="G8">
            <v>3.1126072141893202</v>
          </cell>
        </row>
        <row r="9">
          <cell r="F9" t="str">
            <v>JAM</v>
          </cell>
          <cell r="G9">
            <v>3.1418394095061601</v>
          </cell>
        </row>
        <row r="10">
          <cell r="F10" t="str">
            <v>EGY</v>
          </cell>
          <cell r="G10">
            <v>3.15306764199656</v>
          </cell>
        </row>
        <row r="11">
          <cell r="F11" t="str">
            <v>YEM</v>
          </cell>
          <cell r="G11">
            <v>3.2472139297734599</v>
          </cell>
        </row>
        <row r="12">
          <cell r="F12" t="str">
            <v>JOR</v>
          </cell>
          <cell r="G12">
            <v>3.3060269662107098</v>
          </cell>
        </row>
        <row r="13">
          <cell r="F13" t="str">
            <v>SLE</v>
          </cell>
          <cell r="G13">
            <v>3.3215441179872802</v>
          </cell>
        </row>
        <row r="14">
          <cell r="F14" t="str">
            <v>SRB</v>
          </cell>
          <cell r="G14">
            <v>3.36476264200817</v>
          </cell>
        </row>
        <row r="15">
          <cell r="F15" t="str">
            <v>GMB</v>
          </cell>
          <cell r="G15">
            <v>3.4880930904183498</v>
          </cell>
        </row>
        <row r="16">
          <cell r="F16" t="str">
            <v>IRL</v>
          </cell>
          <cell r="G16">
            <v>3.5691467920031799</v>
          </cell>
        </row>
        <row r="17">
          <cell r="F17" t="str">
            <v>UGA</v>
          </cell>
          <cell r="G17">
            <v>3.6364103350126902</v>
          </cell>
        </row>
        <row r="18">
          <cell r="F18" t="str">
            <v>KEN</v>
          </cell>
          <cell r="G18">
            <v>3.6425256354509998</v>
          </cell>
        </row>
        <row r="19">
          <cell r="F19" t="str">
            <v>TZA</v>
          </cell>
          <cell r="G19">
            <v>3.6474316398503199</v>
          </cell>
        </row>
        <row r="20">
          <cell r="F20" t="str">
            <v>MNG</v>
          </cell>
          <cell r="G20">
            <v>3.6514564516016601</v>
          </cell>
        </row>
        <row r="21">
          <cell r="F21" t="str">
            <v>BDI</v>
          </cell>
          <cell r="G21">
            <v>3.6671685135916698</v>
          </cell>
        </row>
        <row r="22">
          <cell r="F22" t="str">
            <v>CPV</v>
          </cell>
          <cell r="G22">
            <v>3.6702863206672798</v>
          </cell>
        </row>
        <row r="23">
          <cell r="F23" t="str">
            <v>JPN</v>
          </cell>
          <cell r="G23">
            <v>3.6824308602832398</v>
          </cell>
        </row>
        <row r="24">
          <cell r="F24" t="str">
            <v>CYP</v>
          </cell>
          <cell r="G24">
            <v>3.7303467401125601</v>
          </cell>
        </row>
        <row r="25">
          <cell r="F25" t="str">
            <v>MMR</v>
          </cell>
          <cell r="G25">
            <v>3.7350821341583802</v>
          </cell>
        </row>
        <row r="26">
          <cell r="F26" t="str">
            <v>PRT</v>
          </cell>
          <cell r="G26">
            <v>3.7515392691645699</v>
          </cell>
        </row>
        <row r="27">
          <cell r="F27" t="str">
            <v>ETH</v>
          </cell>
          <cell r="G27">
            <v>3.8139671997881601</v>
          </cell>
        </row>
        <row r="28">
          <cell r="F28" t="str">
            <v>GUY</v>
          </cell>
          <cell r="G28">
            <v>3.8363618719179802</v>
          </cell>
        </row>
        <row r="29">
          <cell r="F29" t="str">
            <v>BRB</v>
          </cell>
          <cell r="G29">
            <v>3.8881755790774402</v>
          </cell>
        </row>
        <row r="30">
          <cell r="F30" t="str">
            <v>LKA</v>
          </cell>
          <cell r="G30">
            <v>3.8958939080788202</v>
          </cell>
        </row>
        <row r="31">
          <cell r="F31" t="str">
            <v>DOM</v>
          </cell>
          <cell r="G31">
            <v>3.9061149033845002</v>
          </cell>
        </row>
        <row r="32">
          <cell r="F32" t="str">
            <v>ISL</v>
          </cell>
          <cell r="G32">
            <v>3.9409936673472399</v>
          </cell>
        </row>
        <row r="33">
          <cell r="F33" t="str">
            <v>USA</v>
          </cell>
          <cell r="G33">
            <v>3.9527884681583498</v>
          </cell>
        </row>
        <row r="34">
          <cell r="F34" t="str">
            <v>ESP</v>
          </cell>
          <cell r="G34">
            <v>3.9695305335628199</v>
          </cell>
        </row>
        <row r="35">
          <cell r="F35" t="str">
            <v>GBR</v>
          </cell>
          <cell r="G35">
            <v>3.9812386919104998</v>
          </cell>
        </row>
        <row r="36">
          <cell r="F36" t="str">
            <v>ZWE</v>
          </cell>
          <cell r="G36">
            <v>4.0145728436475796</v>
          </cell>
        </row>
        <row r="37">
          <cell r="F37" t="str">
            <v>KGZ</v>
          </cell>
          <cell r="G37">
            <v>4.0330172779028199</v>
          </cell>
        </row>
        <row r="38">
          <cell r="F38" t="str">
            <v>MNE</v>
          </cell>
          <cell r="G38">
            <v>4.0679672103335296</v>
          </cell>
        </row>
        <row r="39">
          <cell r="F39" t="str">
            <v>ARG</v>
          </cell>
          <cell r="G39">
            <v>4.0710207584299001</v>
          </cell>
        </row>
        <row r="40">
          <cell r="F40" t="str">
            <v>IND</v>
          </cell>
          <cell r="G40">
            <v>4.0999298209378896</v>
          </cell>
        </row>
        <row r="41">
          <cell r="F41" t="str">
            <v>BTN</v>
          </cell>
          <cell r="G41">
            <v>4.14602430752507</v>
          </cell>
        </row>
        <row r="42">
          <cell r="F42" t="str">
            <v>MDG</v>
          </cell>
          <cell r="G42">
            <v>4.1838414283623804</v>
          </cell>
        </row>
        <row r="43">
          <cell r="F43" t="str">
            <v>UKR</v>
          </cell>
          <cell r="G43">
            <v>4.2047974208923602</v>
          </cell>
        </row>
        <row r="44">
          <cell r="F44" t="str">
            <v>CIV</v>
          </cell>
          <cell r="G44">
            <v>4.2142252614854998</v>
          </cell>
        </row>
        <row r="45">
          <cell r="F45" t="str">
            <v>HTI</v>
          </cell>
          <cell r="G45">
            <v>4.2149100489871598</v>
          </cell>
        </row>
        <row r="46">
          <cell r="F46" t="str">
            <v>BIH</v>
          </cell>
          <cell r="G46">
            <v>4.23034395604396</v>
          </cell>
        </row>
        <row r="47">
          <cell r="F47" t="str">
            <v>HND</v>
          </cell>
          <cell r="G47">
            <v>4.25229853019946</v>
          </cell>
        </row>
        <row r="48">
          <cell r="F48" t="str">
            <v>SLV</v>
          </cell>
          <cell r="G48">
            <v>4.2543367906791998</v>
          </cell>
        </row>
        <row r="49">
          <cell r="F49" t="str">
            <v>ITA</v>
          </cell>
          <cell r="G49">
            <v>4.2560794524773504</v>
          </cell>
        </row>
        <row r="50">
          <cell r="F50" t="str">
            <v>IRN</v>
          </cell>
          <cell r="G50">
            <v>4.2665507745266797</v>
          </cell>
        </row>
        <row r="51">
          <cell r="F51" t="str">
            <v>BEN</v>
          </cell>
          <cell r="G51">
            <v>4.3136622206582302</v>
          </cell>
        </row>
        <row r="52">
          <cell r="F52" t="str">
            <v>MOZ</v>
          </cell>
          <cell r="G52">
            <v>4.3433267681715897</v>
          </cell>
        </row>
        <row r="53">
          <cell r="F53" t="str">
            <v>NIC</v>
          </cell>
          <cell r="G53">
            <v>4.3641649158113101</v>
          </cell>
        </row>
        <row r="54">
          <cell r="F54" t="str">
            <v>TUN</v>
          </cell>
          <cell r="G54">
            <v>4.3687557864076298</v>
          </cell>
        </row>
        <row r="55">
          <cell r="F55" t="str">
            <v>ZAF</v>
          </cell>
          <cell r="G55">
            <v>4.3898089617927996</v>
          </cell>
        </row>
        <row r="56">
          <cell r="F56" t="str">
            <v>ALB</v>
          </cell>
          <cell r="G56">
            <v>4.4068582046868796</v>
          </cell>
        </row>
        <row r="57">
          <cell r="F57" t="str">
            <v>LAO</v>
          </cell>
          <cell r="G57">
            <v>4.4073543321696302</v>
          </cell>
        </row>
        <row r="58">
          <cell r="F58" t="str">
            <v>RWA</v>
          </cell>
          <cell r="G58">
            <v>4.4086373617082604</v>
          </cell>
        </row>
        <row r="59">
          <cell r="F59" t="str">
            <v>SEN</v>
          </cell>
          <cell r="G59">
            <v>4.4097603760095296</v>
          </cell>
        </row>
        <row r="60">
          <cell r="F60" t="str">
            <v>MAR</v>
          </cell>
          <cell r="G60">
            <v>4.4218131629816</v>
          </cell>
        </row>
        <row r="61">
          <cell r="F61" t="str">
            <v>SYC</v>
          </cell>
          <cell r="G61">
            <v>4.4324745876740002</v>
          </cell>
        </row>
        <row r="62">
          <cell r="F62" t="str">
            <v>BFA</v>
          </cell>
          <cell r="G62">
            <v>4.4352374571739803</v>
          </cell>
        </row>
        <row r="63">
          <cell r="F63" t="str">
            <v>VNM</v>
          </cell>
          <cell r="G63">
            <v>4.4388783914838097</v>
          </cell>
        </row>
        <row r="64">
          <cell r="F64" t="str">
            <v>MLI</v>
          </cell>
          <cell r="G64">
            <v>4.4406450771507098</v>
          </cell>
        </row>
        <row r="65">
          <cell r="F65" t="str">
            <v>URY</v>
          </cell>
          <cell r="G65">
            <v>4.4862930456818599</v>
          </cell>
        </row>
        <row r="66">
          <cell r="F66" t="str">
            <v>HUN</v>
          </cell>
          <cell r="G66">
            <v>4.5140950793573396</v>
          </cell>
        </row>
        <row r="67">
          <cell r="F67" t="str">
            <v>KHM</v>
          </cell>
          <cell r="G67">
            <v>4.5295347150545497</v>
          </cell>
        </row>
        <row r="68">
          <cell r="F68" t="str">
            <v>SWZ</v>
          </cell>
          <cell r="G68">
            <v>4.5437379412386401</v>
          </cell>
        </row>
        <row r="69">
          <cell r="F69" t="str">
            <v>ZMB</v>
          </cell>
          <cell r="G69">
            <v>4.5551559921583404</v>
          </cell>
        </row>
        <row r="70">
          <cell r="F70" t="str">
            <v>CRI</v>
          </cell>
          <cell r="G70">
            <v>4.5606491149560702</v>
          </cell>
        </row>
        <row r="71">
          <cell r="F71" t="str">
            <v>BGD</v>
          </cell>
          <cell r="G71">
            <v>4.5809228153795098</v>
          </cell>
        </row>
        <row r="72">
          <cell r="F72" t="str">
            <v>MRT</v>
          </cell>
          <cell r="G72">
            <v>4.5895612470936404</v>
          </cell>
        </row>
        <row r="73">
          <cell r="F73" t="str">
            <v>MDA</v>
          </cell>
          <cell r="G73">
            <v>4.6217248531430499</v>
          </cell>
        </row>
        <row r="74">
          <cell r="F74" t="str">
            <v>TUR</v>
          </cell>
          <cell r="G74">
            <v>4.6249501433379603</v>
          </cell>
        </row>
        <row r="75">
          <cell r="F75" t="str">
            <v>BRA</v>
          </cell>
          <cell r="G75">
            <v>4.62621608372182</v>
          </cell>
        </row>
        <row r="76">
          <cell r="F76" t="str">
            <v>MLT</v>
          </cell>
          <cell r="G76">
            <v>4.6449604311055701</v>
          </cell>
        </row>
        <row r="77">
          <cell r="F77" t="str">
            <v>FRA</v>
          </cell>
          <cell r="G77">
            <v>4.6496653594598198</v>
          </cell>
        </row>
        <row r="78">
          <cell r="F78" t="str">
            <v>ISR</v>
          </cell>
          <cell r="G78">
            <v>4.6544766159142101</v>
          </cell>
        </row>
        <row r="79">
          <cell r="F79" t="str">
            <v>GTM</v>
          </cell>
          <cell r="G79">
            <v>4.6726216255188504</v>
          </cell>
        </row>
        <row r="80">
          <cell r="F80" t="str">
            <v>NAM</v>
          </cell>
          <cell r="G80">
            <v>4.6748885723112199</v>
          </cell>
        </row>
        <row r="81">
          <cell r="F81" t="str">
            <v>BEL</v>
          </cell>
          <cell r="G81">
            <v>4.7074154110949298</v>
          </cell>
        </row>
        <row r="82">
          <cell r="F82" t="str">
            <v>HRV</v>
          </cell>
          <cell r="G82">
            <v>4.71414476283387</v>
          </cell>
        </row>
        <row r="83">
          <cell r="F83" t="str">
            <v>MUS</v>
          </cell>
          <cell r="G83">
            <v>4.82438090313829</v>
          </cell>
        </row>
        <row r="84">
          <cell r="F84" t="str">
            <v>SUR</v>
          </cell>
          <cell r="G84">
            <v>4.8742950631444204</v>
          </cell>
        </row>
        <row r="85">
          <cell r="F85" t="str">
            <v>POL</v>
          </cell>
          <cell r="G85">
            <v>4.8758874204045801</v>
          </cell>
        </row>
        <row r="86">
          <cell r="F86" t="str">
            <v>ARM</v>
          </cell>
          <cell r="G86">
            <v>4.87637541109493</v>
          </cell>
        </row>
        <row r="87">
          <cell r="F87" t="str">
            <v>PRY</v>
          </cell>
          <cell r="G87">
            <v>4.8874688026832596</v>
          </cell>
        </row>
        <row r="88">
          <cell r="F88" t="str">
            <v>SVK</v>
          </cell>
          <cell r="G88">
            <v>4.9063335564583399</v>
          </cell>
        </row>
        <row r="89">
          <cell r="F89" t="str">
            <v>GEO</v>
          </cell>
          <cell r="G89">
            <v>4.9080736678582504</v>
          </cell>
        </row>
        <row r="90">
          <cell r="F90" t="str">
            <v>CMR</v>
          </cell>
          <cell r="G90">
            <v>4.9196002768738296</v>
          </cell>
        </row>
        <row r="91">
          <cell r="F91" t="str">
            <v>MKD</v>
          </cell>
          <cell r="G91">
            <v>4.93671875197726</v>
          </cell>
        </row>
        <row r="92">
          <cell r="F92" t="str">
            <v>LTU</v>
          </cell>
          <cell r="G92">
            <v>4.9438899234183697</v>
          </cell>
        </row>
        <row r="93">
          <cell r="F93" t="str">
            <v>PAN</v>
          </cell>
          <cell r="G93">
            <v>4.94796515087533</v>
          </cell>
        </row>
        <row r="94">
          <cell r="F94" t="str">
            <v>TCD</v>
          </cell>
          <cell r="G94">
            <v>4.9536260904346099</v>
          </cell>
        </row>
        <row r="95">
          <cell r="F95" t="str">
            <v>CZE</v>
          </cell>
          <cell r="G95">
            <v>5.0062503025868699</v>
          </cell>
        </row>
        <row r="96">
          <cell r="F96" t="str">
            <v>AGO</v>
          </cell>
          <cell r="G96">
            <v>5.0260329468248903</v>
          </cell>
        </row>
        <row r="97">
          <cell r="F97" t="str">
            <v>SVN</v>
          </cell>
          <cell r="G97">
            <v>5.0274441943598598</v>
          </cell>
        </row>
        <row r="98">
          <cell r="F98" t="str">
            <v>TTO</v>
          </cell>
          <cell r="G98">
            <v>5.0581529334457596</v>
          </cell>
        </row>
        <row r="99">
          <cell r="F99" t="str">
            <v>LBR</v>
          </cell>
          <cell r="G99">
            <v>5.0764718141507599</v>
          </cell>
        </row>
        <row r="100">
          <cell r="F100" t="str">
            <v>CAN</v>
          </cell>
          <cell r="G100">
            <v>5.0811832463921602</v>
          </cell>
        </row>
        <row r="101">
          <cell r="F101" t="str">
            <v>MEX</v>
          </cell>
          <cell r="G101">
            <v>5.1144095609273403</v>
          </cell>
        </row>
        <row r="102">
          <cell r="F102" t="str">
            <v>PRI</v>
          </cell>
          <cell r="G102">
            <v>5.1171279292996203</v>
          </cell>
        </row>
        <row r="103">
          <cell r="F103" t="str">
            <v>ROU</v>
          </cell>
          <cell r="G103">
            <v>5.1418913520130296</v>
          </cell>
        </row>
        <row r="104">
          <cell r="F104" t="str">
            <v>NGA</v>
          </cell>
          <cell r="G104">
            <v>5.16872790781402</v>
          </cell>
        </row>
        <row r="105">
          <cell r="F105" t="str">
            <v>NLD</v>
          </cell>
          <cell r="G105">
            <v>5.2157039533959999</v>
          </cell>
        </row>
        <row r="106">
          <cell r="F106" t="str">
            <v>ECU</v>
          </cell>
          <cell r="G106">
            <v>5.2444717028902197</v>
          </cell>
        </row>
        <row r="107">
          <cell r="F107" t="str">
            <v>NZL</v>
          </cell>
          <cell r="G107">
            <v>5.2497884337349401</v>
          </cell>
        </row>
        <row r="108">
          <cell r="F108" t="str">
            <v>DNK</v>
          </cell>
          <cell r="G108">
            <v>5.2765782232225602</v>
          </cell>
        </row>
        <row r="109">
          <cell r="F109" t="str">
            <v>NPL</v>
          </cell>
          <cell r="G109">
            <v>5.2977407540631001</v>
          </cell>
        </row>
        <row r="110">
          <cell r="F110" t="str">
            <v>PHL</v>
          </cell>
          <cell r="G110">
            <v>5.3382740632396599</v>
          </cell>
        </row>
        <row r="111">
          <cell r="F111" t="str">
            <v>LSO</v>
          </cell>
          <cell r="G111">
            <v>5.3452244472627397</v>
          </cell>
        </row>
        <row r="112">
          <cell r="F112" t="str">
            <v>MYS</v>
          </cell>
          <cell r="G112">
            <v>5.3517827935919504</v>
          </cell>
        </row>
        <row r="113">
          <cell r="F113" t="str">
            <v>AUT</v>
          </cell>
          <cell r="G113">
            <v>5.3726627856480897</v>
          </cell>
        </row>
        <row r="114">
          <cell r="F114" t="str">
            <v>FIN</v>
          </cell>
          <cell r="G114">
            <v>5.4218037742642098</v>
          </cell>
        </row>
        <row r="115">
          <cell r="F115" t="str">
            <v>TLS</v>
          </cell>
          <cell r="G115">
            <v>5.4274385964912302</v>
          </cell>
        </row>
        <row r="116">
          <cell r="F116" t="str">
            <v>DZA</v>
          </cell>
          <cell r="G116">
            <v>5.4834293425872396</v>
          </cell>
        </row>
        <row r="117">
          <cell r="F117" t="str">
            <v>COL</v>
          </cell>
          <cell r="G117">
            <v>5.58798864575712</v>
          </cell>
        </row>
        <row r="118">
          <cell r="F118" t="str">
            <v>TWN</v>
          </cell>
          <cell r="G118">
            <v>5.6035364067257998</v>
          </cell>
        </row>
        <row r="119">
          <cell r="F119" t="str">
            <v>THA</v>
          </cell>
          <cell r="G119">
            <v>5.6089362749784604</v>
          </cell>
        </row>
        <row r="120">
          <cell r="F120" t="str">
            <v>BGR</v>
          </cell>
          <cell r="G120">
            <v>5.6141809612074702</v>
          </cell>
        </row>
        <row r="121">
          <cell r="F121" t="str">
            <v>LVA</v>
          </cell>
          <cell r="G121">
            <v>5.6299963749503501</v>
          </cell>
        </row>
        <row r="122">
          <cell r="F122" t="str">
            <v>BOL</v>
          </cell>
          <cell r="G122">
            <v>5.6638347495244101</v>
          </cell>
        </row>
        <row r="123">
          <cell r="F123" t="str">
            <v>DEU</v>
          </cell>
          <cell r="G123">
            <v>5.68246437706871</v>
          </cell>
        </row>
        <row r="124">
          <cell r="F124" t="str">
            <v>IDN</v>
          </cell>
          <cell r="G124">
            <v>5.7501397796623204</v>
          </cell>
        </row>
        <row r="125">
          <cell r="F125" t="str">
            <v>AUS</v>
          </cell>
          <cell r="G125">
            <v>5.75174030716272</v>
          </cell>
        </row>
        <row r="126">
          <cell r="F126" t="str">
            <v>BWA</v>
          </cell>
          <cell r="G126">
            <v>5.75909543738865</v>
          </cell>
        </row>
        <row r="127">
          <cell r="F127" t="str">
            <v>KAZ</v>
          </cell>
          <cell r="G127">
            <v>5.8705819065736602</v>
          </cell>
        </row>
        <row r="128">
          <cell r="F128" t="str">
            <v>EST</v>
          </cell>
          <cell r="G128">
            <v>5.89299542647165</v>
          </cell>
        </row>
        <row r="129">
          <cell r="F129" t="str">
            <v>BHR</v>
          </cell>
          <cell r="G129">
            <v>5.8978520879120904</v>
          </cell>
        </row>
        <row r="130">
          <cell r="F130" t="str">
            <v>PER</v>
          </cell>
          <cell r="G130">
            <v>5.9077235679560296</v>
          </cell>
        </row>
        <row r="131">
          <cell r="F131" t="str">
            <v>RUS</v>
          </cell>
          <cell r="G131">
            <v>5.9330120918607898</v>
          </cell>
        </row>
        <row r="132">
          <cell r="F132" t="str">
            <v>SGP</v>
          </cell>
          <cell r="G132">
            <v>6.01471042606516</v>
          </cell>
        </row>
        <row r="133">
          <cell r="F133" t="str">
            <v>CHL</v>
          </cell>
          <cell r="G133">
            <v>6.0155866868282803</v>
          </cell>
        </row>
        <row r="134">
          <cell r="F134" t="str">
            <v>LBY</v>
          </cell>
          <cell r="G134">
            <v>6.0262035087719301</v>
          </cell>
        </row>
        <row r="135">
          <cell r="F135" t="str">
            <v>LUX</v>
          </cell>
          <cell r="G135">
            <v>6.0441489050708297</v>
          </cell>
        </row>
        <row r="136">
          <cell r="F136" t="str">
            <v>SWE</v>
          </cell>
          <cell r="G136">
            <v>6.0507461406063801</v>
          </cell>
        </row>
        <row r="137">
          <cell r="F137" t="str">
            <v>GAB</v>
          </cell>
          <cell r="G137">
            <v>6.0877822363601304</v>
          </cell>
        </row>
        <row r="138">
          <cell r="F138" t="str">
            <v>HKG</v>
          </cell>
          <cell r="G138">
            <v>6.0923575032576798</v>
          </cell>
        </row>
        <row r="139">
          <cell r="F139" t="str">
            <v>CHE</v>
          </cell>
          <cell r="G139">
            <v>6.2862172878442601</v>
          </cell>
        </row>
        <row r="140">
          <cell r="F140" t="str">
            <v>CHN</v>
          </cell>
          <cell r="G140">
            <v>6.2934129670329702</v>
          </cell>
        </row>
        <row r="141">
          <cell r="F141" t="str">
            <v>KOR</v>
          </cell>
          <cell r="G141">
            <v>6.3244047504302898</v>
          </cell>
        </row>
        <row r="142">
          <cell r="F142" t="str">
            <v>AZE</v>
          </cell>
          <cell r="G142">
            <v>6.4156000000000004</v>
          </cell>
        </row>
        <row r="143">
          <cell r="F143" t="str">
            <v>ARE</v>
          </cell>
          <cell r="G143">
            <v>6.4235012048192797</v>
          </cell>
        </row>
        <row r="144">
          <cell r="F144" t="str">
            <v>QAT</v>
          </cell>
          <cell r="G144">
            <v>6.5761257142857099</v>
          </cell>
        </row>
        <row r="145">
          <cell r="F145" t="str">
            <v>OMN</v>
          </cell>
          <cell r="G145">
            <v>6.6350736842105302</v>
          </cell>
        </row>
        <row r="146">
          <cell r="F146" t="str">
            <v>SAU</v>
          </cell>
          <cell r="G146">
            <v>6.6916000000000002</v>
          </cell>
        </row>
        <row r="147">
          <cell r="F147" t="str">
            <v>KWT</v>
          </cell>
          <cell r="G147">
            <v>6.6970456140350896</v>
          </cell>
        </row>
        <row r="148">
          <cell r="F148" t="str">
            <v>NOR</v>
          </cell>
          <cell r="G148">
            <v>6.7993042340791696</v>
          </cell>
        </row>
        <row r="149">
          <cell r="F149" t="str">
            <v>BRN</v>
          </cell>
          <cell r="G149">
            <v>6.9953216374269003</v>
          </cell>
        </row>
      </sheetData>
      <sheetData sheetId="6">
        <row r="1">
          <cell r="F1" t="str">
            <v>Entity code</v>
          </cell>
          <cell r="G1" t="str">
            <v>Value</v>
          </cell>
        </row>
        <row r="2">
          <cell r="C2" t="str">
            <v>4th pillar: Health and primary education, 1-7 (best)</v>
          </cell>
          <cell r="F2" t="str">
            <v>TCD</v>
          </cell>
          <cell r="G2">
            <v>2.5825729569125899</v>
          </cell>
        </row>
        <row r="3">
          <cell r="F3" t="str">
            <v>SLE</v>
          </cell>
          <cell r="G3">
            <v>2.7414725046002499</v>
          </cell>
        </row>
        <row r="4">
          <cell r="F4" t="str">
            <v>NGA</v>
          </cell>
          <cell r="G4">
            <v>3.04481677326222</v>
          </cell>
        </row>
        <row r="5">
          <cell r="F5" t="str">
            <v>MLI</v>
          </cell>
          <cell r="G5">
            <v>3.051452438024</v>
          </cell>
        </row>
        <row r="6">
          <cell r="F6" t="str">
            <v>LBR</v>
          </cell>
          <cell r="G6">
            <v>3.2208699559638299</v>
          </cell>
        </row>
        <row r="7">
          <cell r="F7" t="str">
            <v>BFA</v>
          </cell>
          <cell r="G7">
            <v>3.2380939301179898</v>
          </cell>
        </row>
        <row r="8">
          <cell r="F8" t="str">
            <v>CIV</v>
          </cell>
          <cell r="G8">
            <v>3.2531010370795301</v>
          </cell>
        </row>
        <row r="9">
          <cell r="F9" t="str">
            <v>LSO</v>
          </cell>
          <cell r="G9">
            <v>3.5555406662598301</v>
          </cell>
        </row>
        <row r="10">
          <cell r="F10" t="str">
            <v>SWZ</v>
          </cell>
          <cell r="G10">
            <v>3.5741812695405701</v>
          </cell>
        </row>
        <row r="11">
          <cell r="F11" t="str">
            <v>GIN</v>
          </cell>
          <cell r="G11">
            <v>3.58608494604134</v>
          </cell>
        </row>
        <row r="12">
          <cell r="F12" t="str">
            <v>MOZ</v>
          </cell>
          <cell r="G12">
            <v>3.66992019202692</v>
          </cell>
        </row>
        <row r="13">
          <cell r="F13" t="str">
            <v>AGO</v>
          </cell>
          <cell r="G13">
            <v>3.6938784565904199</v>
          </cell>
        </row>
        <row r="14">
          <cell r="F14" t="str">
            <v>MRT</v>
          </cell>
          <cell r="G14">
            <v>3.7245775158573702</v>
          </cell>
        </row>
        <row r="15">
          <cell r="F15" t="str">
            <v>ZAF</v>
          </cell>
          <cell r="G15">
            <v>3.8903579102222499</v>
          </cell>
        </row>
        <row r="16">
          <cell r="F16" t="str">
            <v>GMB</v>
          </cell>
          <cell r="G16">
            <v>3.9471807229214102</v>
          </cell>
        </row>
        <row r="17">
          <cell r="F17" t="str">
            <v>HTI</v>
          </cell>
          <cell r="G17">
            <v>4.0628617922997003</v>
          </cell>
        </row>
        <row r="18">
          <cell r="F18" t="str">
            <v>GAB</v>
          </cell>
          <cell r="G18">
            <v>4.0772211346304896</v>
          </cell>
        </row>
        <row r="19">
          <cell r="F19" t="str">
            <v>SEN</v>
          </cell>
          <cell r="G19">
            <v>4.1699296347191499</v>
          </cell>
        </row>
        <row r="20">
          <cell r="F20" t="str">
            <v>BDI</v>
          </cell>
          <cell r="G20">
            <v>4.2076415558391398</v>
          </cell>
        </row>
        <row r="21">
          <cell r="F21" t="str">
            <v>YEM</v>
          </cell>
          <cell r="G21">
            <v>4.2209902582959797</v>
          </cell>
        </row>
        <row r="22">
          <cell r="F22" t="str">
            <v>PAK</v>
          </cell>
          <cell r="G22">
            <v>4.2603620391356598</v>
          </cell>
        </row>
        <row r="23">
          <cell r="F23" t="str">
            <v>UGA</v>
          </cell>
          <cell r="G23">
            <v>4.3470938208894196</v>
          </cell>
        </row>
        <row r="24">
          <cell r="F24" t="str">
            <v>ZMB</v>
          </cell>
          <cell r="G24">
            <v>4.4143205902993801</v>
          </cell>
        </row>
        <row r="25">
          <cell r="F25" t="str">
            <v>NAM</v>
          </cell>
          <cell r="G25">
            <v>4.4258969812131799</v>
          </cell>
        </row>
        <row r="26">
          <cell r="F26" t="str">
            <v>CMR</v>
          </cell>
          <cell r="G26">
            <v>4.4270670836334904</v>
          </cell>
        </row>
        <row r="27">
          <cell r="F27" t="str">
            <v>MWI</v>
          </cell>
          <cell r="G27">
            <v>4.4296904841972298</v>
          </cell>
        </row>
        <row r="28">
          <cell r="F28" t="str">
            <v>GHA</v>
          </cell>
          <cell r="G28">
            <v>4.4776831415485496</v>
          </cell>
        </row>
        <row r="29">
          <cell r="F29" t="str">
            <v>TLS</v>
          </cell>
          <cell r="G29">
            <v>4.5129733828101202</v>
          </cell>
        </row>
        <row r="30">
          <cell r="F30" t="str">
            <v>LBY</v>
          </cell>
          <cell r="G30">
            <v>4.5152123748081703</v>
          </cell>
        </row>
        <row r="31">
          <cell r="F31" t="str">
            <v>KEN</v>
          </cell>
          <cell r="G31">
            <v>4.51725365984605</v>
          </cell>
        </row>
        <row r="32">
          <cell r="F32" t="str">
            <v>MDG</v>
          </cell>
          <cell r="G32">
            <v>4.51765547911097</v>
          </cell>
        </row>
        <row r="33">
          <cell r="F33" t="str">
            <v>BEN</v>
          </cell>
          <cell r="G33">
            <v>4.5333909787228199</v>
          </cell>
        </row>
        <row r="34">
          <cell r="F34" t="str">
            <v>ZWE</v>
          </cell>
          <cell r="G34">
            <v>4.5491019047844796</v>
          </cell>
        </row>
        <row r="35">
          <cell r="F35" t="str">
            <v>BWA</v>
          </cell>
          <cell r="G35">
            <v>4.5519594776868901</v>
          </cell>
        </row>
        <row r="36">
          <cell r="F36" t="str">
            <v>TZA</v>
          </cell>
          <cell r="G36">
            <v>4.6401217499602199</v>
          </cell>
        </row>
        <row r="37">
          <cell r="F37" t="str">
            <v>ETH</v>
          </cell>
          <cell r="G37">
            <v>4.6693061222103998</v>
          </cell>
        </row>
        <row r="38">
          <cell r="F38" t="str">
            <v>PRY</v>
          </cell>
          <cell r="G38">
            <v>4.8911115654106201</v>
          </cell>
        </row>
        <row r="39">
          <cell r="F39" t="str">
            <v>MMR</v>
          </cell>
          <cell r="G39">
            <v>5.0516206216516899</v>
          </cell>
        </row>
        <row r="40">
          <cell r="F40" t="str">
            <v>DOM</v>
          </cell>
          <cell r="G40">
            <v>5.0700274344979803</v>
          </cell>
        </row>
        <row r="41">
          <cell r="F41" t="str">
            <v>AZE</v>
          </cell>
          <cell r="G41">
            <v>5.0701595747608001</v>
          </cell>
        </row>
        <row r="42">
          <cell r="F42" t="str">
            <v>BOL</v>
          </cell>
          <cell r="G42">
            <v>5.0896011397728396</v>
          </cell>
        </row>
        <row r="43">
          <cell r="F43" t="str">
            <v>KGZ</v>
          </cell>
          <cell r="G43">
            <v>5.1523189266051297</v>
          </cell>
        </row>
        <row r="44">
          <cell r="F44" t="str">
            <v>JAM</v>
          </cell>
          <cell r="G44">
            <v>5.1557697251425898</v>
          </cell>
        </row>
        <row r="45">
          <cell r="F45" t="str">
            <v>PRI</v>
          </cell>
          <cell r="G45">
            <v>5.2762654043987798</v>
          </cell>
        </row>
        <row r="46">
          <cell r="F46" t="str">
            <v>BGD</v>
          </cell>
          <cell r="G46">
            <v>5.3002276172448202</v>
          </cell>
        </row>
        <row r="47">
          <cell r="F47" t="str">
            <v>GUY</v>
          </cell>
          <cell r="G47">
            <v>5.3020701094250704</v>
          </cell>
        </row>
        <row r="48">
          <cell r="F48" t="str">
            <v>IND</v>
          </cell>
          <cell r="G48">
            <v>5.3025842199111102</v>
          </cell>
        </row>
        <row r="49">
          <cell r="F49" t="str">
            <v>GTM</v>
          </cell>
          <cell r="G49">
            <v>5.3108453227319803</v>
          </cell>
        </row>
        <row r="50">
          <cell r="F50" t="str">
            <v>EGY</v>
          </cell>
          <cell r="G50">
            <v>5.3166987015707798</v>
          </cell>
        </row>
        <row r="51">
          <cell r="F51" t="str">
            <v>KHM</v>
          </cell>
          <cell r="G51">
            <v>5.3213545723786</v>
          </cell>
        </row>
        <row r="52">
          <cell r="F52" t="str">
            <v>COL</v>
          </cell>
          <cell r="G52">
            <v>5.3245940643790997</v>
          </cell>
        </row>
        <row r="53">
          <cell r="F53" t="str">
            <v>KAZ</v>
          </cell>
          <cell r="G53">
            <v>5.3259491418458502</v>
          </cell>
        </row>
        <row r="54">
          <cell r="F54" t="str">
            <v>PHL</v>
          </cell>
          <cell r="G54">
            <v>5.3343693337632203</v>
          </cell>
        </row>
        <row r="55">
          <cell r="F55" t="str">
            <v>PER</v>
          </cell>
          <cell r="G55">
            <v>5.36217674931925</v>
          </cell>
        </row>
        <row r="56">
          <cell r="F56" t="str">
            <v>RWA</v>
          </cell>
          <cell r="G56">
            <v>5.3689466800138499</v>
          </cell>
        </row>
        <row r="57">
          <cell r="F57" t="str">
            <v>MDA</v>
          </cell>
          <cell r="G57">
            <v>5.3805670397048102</v>
          </cell>
        </row>
        <row r="58">
          <cell r="F58" t="str">
            <v>DZA</v>
          </cell>
          <cell r="G58">
            <v>5.3995356106347598</v>
          </cell>
        </row>
        <row r="59">
          <cell r="F59" t="str">
            <v>BTN</v>
          </cell>
          <cell r="G59">
            <v>5.4155997007373902</v>
          </cell>
        </row>
        <row r="60">
          <cell r="F60" t="str">
            <v>HND</v>
          </cell>
          <cell r="G60">
            <v>5.4217418397345103</v>
          </cell>
        </row>
        <row r="61">
          <cell r="F61" t="str">
            <v>BRA</v>
          </cell>
          <cell r="G61">
            <v>5.4251161789752604</v>
          </cell>
        </row>
        <row r="62">
          <cell r="F62" t="str">
            <v>NPL</v>
          </cell>
          <cell r="G62">
            <v>5.4392194197823702</v>
          </cell>
        </row>
        <row r="63">
          <cell r="F63" t="str">
            <v>NIC</v>
          </cell>
          <cell r="G63">
            <v>5.4577925690320797</v>
          </cell>
        </row>
        <row r="64">
          <cell r="F64" t="str">
            <v>SLV</v>
          </cell>
          <cell r="G64">
            <v>5.4612918482023503</v>
          </cell>
        </row>
        <row r="65">
          <cell r="F65" t="str">
            <v>ARM</v>
          </cell>
          <cell r="G65">
            <v>5.4614215149541199</v>
          </cell>
        </row>
        <row r="66">
          <cell r="F66" t="str">
            <v>ROU</v>
          </cell>
          <cell r="G66">
            <v>5.4724026626186797</v>
          </cell>
        </row>
        <row r="67">
          <cell r="F67" t="str">
            <v>VEN</v>
          </cell>
          <cell r="G67">
            <v>5.4822481885443901</v>
          </cell>
        </row>
        <row r="68">
          <cell r="F68" t="str">
            <v>MAR</v>
          </cell>
          <cell r="G68">
            <v>5.4836050408528996</v>
          </cell>
        </row>
        <row r="69">
          <cell r="F69" t="str">
            <v>THA</v>
          </cell>
          <cell r="G69">
            <v>5.5224807340912196</v>
          </cell>
        </row>
        <row r="70">
          <cell r="F70" t="str">
            <v>LAO</v>
          </cell>
          <cell r="G70">
            <v>5.5621212130593598</v>
          </cell>
        </row>
        <row r="71">
          <cell r="F71" t="str">
            <v>MKD</v>
          </cell>
          <cell r="G71">
            <v>5.5953473403760796</v>
          </cell>
        </row>
        <row r="72">
          <cell r="F72" t="str">
            <v>SUR</v>
          </cell>
          <cell r="G72">
            <v>5.6044308123623097</v>
          </cell>
        </row>
        <row r="73">
          <cell r="F73" t="str">
            <v>KWT</v>
          </cell>
          <cell r="G73">
            <v>5.6190755009423503</v>
          </cell>
        </row>
        <row r="74">
          <cell r="F74" t="str">
            <v>MNG</v>
          </cell>
          <cell r="G74">
            <v>5.6467385434276496</v>
          </cell>
        </row>
        <row r="75">
          <cell r="F75" t="str">
            <v>CPV</v>
          </cell>
          <cell r="G75">
            <v>5.6776854767377998</v>
          </cell>
        </row>
        <row r="76">
          <cell r="F76" t="str">
            <v>CHL</v>
          </cell>
          <cell r="G76">
            <v>5.6849347538188404</v>
          </cell>
        </row>
        <row r="77">
          <cell r="F77" t="str">
            <v>MEX</v>
          </cell>
          <cell r="G77">
            <v>5.6888905610177298</v>
          </cell>
        </row>
        <row r="78">
          <cell r="F78" t="str">
            <v>IDN</v>
          </cell>
          <cell r="G78">
            <v>5.7106668653201504</v>
          </cell>
        </row>
        <row r="79">
          <cell r="F79" t="str">
            <v>RUS</v>
          </cell>
          <cell r="G79">
            <v>5.7136166971150297</v>
          </cell>
        </row>
        <row r="80">
          <cell r="F80" t="str">
            <v>GEO</v>
          </cell>
          <cell r="G80">
            <v>5.7460998446349301</v>
          </cell>
        </row>
        <row r="81">
          <cell r="F81" t="str">
            <v>SRB</v>
          </cell>
          <cell r="G81">
            <v>5.7478131224957796</v>
          </cell>
        </row>
        <row r="82">
          <cell r="F82" t="str">
            <v>PAN</v>
          </cell>
          <cell r="G82">
            <v>5.7609970391814</v>
          </cell>
        </row>
        <row r="83">
          <cell r="F83" t="str">
            <v>VNM</v>
          </cell>
          <cell r="G83">
            <v>5.7827919688192901</v>
          </cell>
        </row>
        <row r="84">
          <cell r="F84" t="str">
            <v>HRV</v>
          </cell>
          <cell r="G84">
            <v>5.8016038313248401</v>
          </cell>
        </row>
        <row r="85">
          <cell r="F85" t="str">
            <v>JOR</v>
          </cell>
          <cell r="G85">
            <v>5.8048768224250802</v>
          </cell>
        </row>
        <row r="86">
          <cell r="F86" t="str">
            <v>CRI</v>
          </cell>
          <cell r="G86">
            <v>5.8065474329003202</v>
          </cell>
        </row>
        <row r="87">
          <cell r="F87" t="str">
            <v>TTO</v>
          </cell>
          <cell r="G87">
            <v>5.8068581900972998</v>
          </cell>
        </row>
        <row r="88">
          <cell r="F88" t="str">
            <v>UKR</v>
          </cell>
          <cell r="G88">
            <v>5.8357439229719796</v>
          </cell>
        </row>
        <row r="89">
          <cell r="F89" t="str">
            <v>ARG</v>
          </cell>
          <cell r="G89">
            <v>5.8376956629958503</v>
          </cell>
        </row>
        <row r="90">
          <cell r="F90" t="str">
            <v>CZE</v>
          </cell>
          <cell r="G90">
            <v>5.8378236341711602</v>
          </cell>
        </row>
        <row r="91">
          <cell r="F91" t="str">
            <v>TUR</v>
          </cell>
          <cell r="G91">
            <v>5.8595818347111397</v>
          </cell>
        </row>
        <row r="92">
          <cell r="F92" t="str">
            <v>URY</v>
          </cell>
          <cell r="G92">
            <v>5.8779662061420002</v>
          </cell>
        </row>
        <row r="93">
          <cell r="F93" t="str">
            <v>HUN</v>
          </cell>
          <cell r="G93">
            <v>5.8814758292013396</v>
          </cell>
        </row>
        <row r="94">
          <cell r="F94" t="str">
            <v>ALB</v>
          </cell>
          <cell r="G94">
            <v>5.8990125245716696</v>
          </cell>
        </row>
        <row r="95">
          <cell r="F95" t="str">
            <v>SYC</v>
          </cell>
          <cell r="G95">
            <v>5.9028152540924701</v>
          </cell>
        </row>
        <row r="96">
          <cell r="F96" t="str">
            <v>ECU</v>
          </cell>
          <cell r="G96">
            <v>5.9065786202726702</v>
          </cell>
        </row>
        <row r="97">
          <cell r="F97" t="str">
            <v>SAU</v>
          </cell>
          <cell r="G97">
            <v>5.9157146994694703</v>
          </cell>
        </row>
        <row r="98">
          <cell r="F98" t="str">
            <v>LKA</v>
          </cell>
          <cell r="G98">
            <v>5.9384442580193699</v>
          </cell>
        </row>
        <row r="99">
          <cell r="F99" t="str">
            <v>IRN</v>
          </cell>
          <cell r="G99">
            <v>5.9651384446671596</v>
          </cell>
        </row>
        <row r="100">
          <cell r="F100" t="str">
            <v>LTU</v>
          </cell>
          <cell r="G100">
            <v>5.9665788503757504</v>
          </cell>
        </row>
        <row r="101">
          <cell r="F101" t="str">
            <v>ARE</v>
          </cell>
          <cell r="G101">
            <v>5.9702732493756603</v>
          </cell>
        </row>
        <row r="102">
          <cell r="F102" t="str">
            <v>OMN</v>
          </cell>
          <cell r="G102">
            <v>5.9727224278581401</v>
          </cell>
        </row>
        <row r="103">
          <cell r="F103" t="str">
            <v>TUN</v>
          </cell>
          <cell r="G103">
            <v>5.9778703021230104</v>
          </cell>
        </row>
        <row r="104">
          <cell r="F104" t="str">
            <v>BIH</v>
          </cell>
          <cell r="G104">
            <v>5.9873780732253303</v>
          </cell>
        </row>
        <row r="105">
          <cell r="F105" t="str">
            <v>BGR</v>
          </cell>
          <cell r="G105">
            <v>5.99767481066407</v>
          </cell>
        </row>
        <row r="106">
          <cell r="F106" t="str">
            <v>BHR</v>
          </cell>
          <cell r="G106">
            <v>6.0020315758238603</v>
          </cell>
        </row>
        <row r="107">
          <cell r="F107" t="str">
            <v>MUS</v>
          </cell>
          <cell r="G107">
            <v>6.0141526119718201</v>
          </cell>
        </row>
        <row r="108">
          <cell r="F108" t="str">
            <v>POL</v>
          </cell>
          <cell r="G108">
            <v>6.0348772681784997</v>
          </cell>
        </row>
        <row r="109">
          <cell r="F109" t="str">
            <v>LVA</v>
          </cell>
          <cell r="G109">
            <v>6.0515413486695904</v>
          </cell>
        </row>
        <row r="110">
          <cell r="F110" t="str">
            <v>CHN</v>
          </cell>
          <cell r="G110">
            <v>6.06236762668851</v>
          </cell>
        </row>
        <row r="111">
          <cell r="F111" t="str">
            <v>SVK</v>
          </cell>
          <cell r="G111">
            <v>6.0680899047775299</v>
          </cell>
        </row>
        <row r="112">
          <cell r="F112" t="str">
            <v>ISR</v>
          </cell>
          <cell r="G112">
            <v>6.0729505041968999</v>
          </cell>
        </row>
        <row r="113">
          <cell r="F113" t="str">
            <v>MNE</v>
          </cell>
          <cell r="G113">
            <v>6.0747422119579104</v>
          </cell>
        </row>
        <row r="114">
          <cell r="F114" t="str">
            <v>LUX</v>
          </cell>
          <cell r="G114">
            <v>6.0782265742480597</v>
          </cell>
        </row>
        <row r="115">
          <cell r="F115" t="str">
            <v>GRC</v>
          </cell>
          <cell r="G115">
            <v>6.0955649169825099</v>
          </cell>
        </row>
        <row r="116">
          <cell r="F116" t="str">
            <v>USA</v>
          </cell>
          <cell r="G116">
            <v>6.10134537319448</v>
          </cell>
        </row>
        <row r="117">
          <cell r="F117" t="str">
            <v>MYS</v>
          </cell>
          <cell r="G117">
            <v>6.10224742398466</v>
          </cell>
        </row>
        <row r="118">
          <cell r="F118" t="str">
            <v>DNK</v>
          </cell>
          <cell r="G118">
            <v>6.1748344366578802</v>
          </cell>
        </row>
        <row r="119">
          <cell r="F119" t="str">
            <v>HKG</v>
          </cell>
          <cell r="G119">
            <v>6.17614271057246</v>
          </cell>
        </row>
        <row r="120">
          <cell r="F120" t="str">
            <v>ESP</v>
          </cell>
          <cell r="G120">
            <v>6.2064930890891103</v>
          </cell>
        </row>
        <row r="121">
          <cell r="F121" t="str">
            <v>EST</v>
          </cell>
          <cell r="G121">
            <v>6.2173352629535401</v>
          </cell>
        </row>
        <row r="122">
          <cell r="F122" t="str">
            <v>LBN</v>
          </cell>
          <cell r="G122">
            <v>6.2736570136561403</v>
          </cell>
        </row>
        <row r="123">
          <cell r="F123" t="str">
            <v>PRT</v>
          </cell>
          <cell r="G123">
            <v>6.2845788762508397</v>
          </cell>
        </row>
        <row r="124">
          <cell r="F124" t="str">
            <v>ITA</v>
          </cell>
          <cell r="G124">
            <v>6.2891044102459297</v>
          </cell>
        </row>
        <row r="125">
          <cell r="F125" t="str">
            <v>QAT</v>
          </cell>
          <cell r="G125">
            <v>6.3162165179376304</v>
          </cell>
        </row>
        <row r="126">
          <cell r="F126" t="str">
            <v>FRA</v>
          </cell>
          <cell r="G126">
            <v>6.3301324902509197</v>
          </cell>
        </row>
        <row r="127">
          <cell r="F127" t="str">
            <v>BRN</v>
          </cell>
          <cell r="G127">
            <v>6.3308040357236504</v>
          </cell>
        </row>
        <row r="128">
          <cell r="F128" t="str">
            <v>AUS</v>
          </cell>
          <cell r="G128">
            <v>6.3553745405281097</v>
          </cell>
        </row>
        <row r="129">
          <cell r="F129" t="str">
            <v>DEU</v>
          </cell>
          <cell r="G129">
            <v>6.3568052736225802</v>
          </cell>
        </row>
        <row r="130">
          <cell r="F130" t="str">
            <v>BRB</v>
          </cell>
          <cell r="G130">
            <v>6.3596834719168598</v>
          </cell>
        </row>
        <row r="131">
          <cell r="F131" t="str">
            <v>AUT</v>
          </cell>
          <cell r="G131">
            <v>6.3695170982379397</v>
          </cell>
        </row>
        <row r="132">
          <cell r="F132" t="str">
            <v>KOR</v>
          </cell>
          <cell r="G132">
            <v>6.3707330172216698</v>
          </cell>
        </row>
        <row r="133">
          <cell r="F133" t="str">
            <v>SVN</v>
          </cell>
          <cell r="G133">
            <v>6.3794537668198901</v>
          </cell>
        </row>
        <row r="134">
          <cell r="F134" t="str">
            <v>GBR</v>
          </cell>
          <cell r="G134">
            <v>6.3900429195860102</v>
          </cell>
        </row>
        <row r="135">
          <cell r="F135" t="str">
            <v>MLT</v>
          </cell>
          <cell r="G135">
            <v>6.3949371976545804</v>
          </cell>
        </row>
        <row r="136">
          <cell r="F136" t="str">
            <v>NOR</v>
          </cell>
          <cell r="G136">
            <v>6.4053881299064503</v>
          </cell>
        </row>
        <row r="137">
          <cell r="F137" t="str">
            <v>SWE</v>
          </cell>
          <cell r="G137">
            <v>6.4491120227871201</v>
          </cell>
        </row>
        <row r="138">
          <cell r="F138" t="str">
            <v>CHE</v>
          </cell>
          <cell r="G138">
            <v>6.4844080167367197</v>
          </cell>
        </row>
        <row r="139">
          <cell r="F139" t="str">
            <v>TWN</v>
          </cell>
          <cell r="G139">
            <v>6.49142174192691</v>
          </cell>
        </row>
        <row r="140">
          <cell r="F140" t="str">
            <v>JPN</v>
          </cell>
          <cell r="G140">
            <v>6.5026677378225797</v>
          </cell>
        </row>
        <row r="141">
          <cell r="F141" t="str">
            <v>ISL</v>
          </cell>
          <cell r="G141">
            <v>6.5373815879784303</v>
          </cell>
        </row>
        <row r="142">
          <cell r="F142" t="str">
            <v>CYP</v>
          </cell>
          <cell r="G142">
            <v>6.5381272137871296</v>
          </cell>
        </row>
        <row r="143">
          <cell r="F143" t="str">
            <v>CAN</v>
          </cell>
          <cell r="G143">
            <v>6.55453531011982</v>
          </cell>
        </row>
        <row r="144">
          <cell r="F144" t="str">
            <v>IRL</v>
          </cell>
          <cell r="G144">
            <v>6.6001346396102001</v>
          </cell>
        </row>
        <row r="145">
          <cell r="F145" t="str">
            <v>NZL</v>
          </cell>
          <cell r="G145">
            <v>6.6041407825123297</v>
          </cell>
        </row>
        <row r="146">
          <cell r="F146" t="str">
            <v>NLD</v>
          </cell>
          <cell r="G146">
            <v>6.6067551927053998</v>
          </cell>
        </row>
        <row r="147">
          <cell r="F147" t="str">
            <v>BEL</v>
          </cell>
          <cell r="G147">
            <v>6.7196723341265399</v>
          </cell>
        </row>
        <row r="148">
          <cell r="F148" t="str">
            <v>SGP</v>
          </cell>
          <cell r="G148">
            <v>6.7203000636853298</v>
          </cell>
        </row>
        <row r="149">
          <cell r="F149" t="str">
            <v>FIN</v>
          </cell>
          <cell r="G149">
            <v>6.8211506281237</v>
          </cell>
        </row>
      </sheetData>
      <sheetData sheetId="7">
        <row r="1">
          <cell r="F1" t="str">
            <v>Entity code</v>
          </cell>
          <cell r="G1" t="str">
            <v>Value</v>
          </cell>
        </row>
        <row r="2">
          <cell r="C2" t="str">
            <v>Subindex B: Efficiency enhancers, 1-7 (best)</v>
          </cell>
          <cell r="F2" t="str">
            <v>BDI</v>
          </cell>
          <cell r="G2">
            <v>2.5830590762624701</v>
          </cell>
        </row>
        <row r="3">
          <cell r="F3" t="str">
            <v>MRT</v>
          </cell>
          <cell r="G3">
            <v>2.70942508583303</v>
          </cell>
        </row>
        <row r="4">
          <cell r="F4" t="str">
            <v>TCD</v>
          </cell>
          <cell r="G4">
            <v>2.7201061926161598</v>
          </cell>
        </row>
        <row r="5">
          <cell r="F5" t="str">
            <v>TLS</v>
          </cell>
          <cell r="G5">
            <v>2.8459121669329601</v>
          </cell>
        </row>
        <row r="6">
          <cell r="F6" t="str">
            <v>YEM</v>
          </cell>
          <cell r="G6">
            <v>2.9023777412544698</v>
          </cell>
        </row>
        <row r="7">
          <cell r="F7" t="str">
            <v>AGO</v>
          </cell>
          <cell r="G7">
            <v>2.9095807593415399</v>
          </cell>
        </row>
        <row r="8">
          <cell r="F8" t="str">
            <v>HTI</v>
          </cell>
          <cell r="G8">
            <v>2.9396645046297198</v>
          </cell>
        </row>
        <row r="9">
          <cell r="F9" t="str">
            <v>GIN</v>
          </cell>
          <cell r="G9">
            <v>3.0122985582619699</v>
          </cell>
        </row>
        <row r="10">
          <cell r="F10" t="str">
            <v>MMR</v>
          </cell>
          <cell r="G10">
            <v>3.0302300294129099</v>
          </cell>
        </row>
        <row r="11">
          <cell r="F11" t="str">
            <v>LBY</v>
          </cell>
          <cell r="G11">
            <v>3.1109386544058499</v>
          </cell>
        </row>
        <row r="12">
          <cell r="F12" t="str">
            <v>ZWE</v>
          </cell>
          <cell r="G12">
            <v>3.11213243679089</v>
          </cell>
        </row>
        <row r="13">
          <cell r="F13" t="str">
            <v>BFA</v>
          </cell>
          <cell r="G13">
            <v>3.1125740894158</v>
          </cell>
        </row>
        <row r="14">
          <cell r="F14" t="str">
            <v>SLE</v>
          </cell>
          <cell r="G14">
            <v>3.1209846722553798</v>
          </cell>
        </row>
        <row r="15">
          <cell r="F15" t="str">
            <v>MOZ</v>
          </cell>
          <cell r="G15">
            <v>3.1330102686223298</v>
          </cell>
        </row>
        <row r="16">
          <cell r="F16" t="str">
            <v>BEN</v>
          </cell>
          <cell r="G16">
            <v>3.1546696923580799</v>
          </cell>
        </row>
        <row r="17">
          <cell r="F17" t="str">
            <v>DZA</v>
          </cell>
          <cell r="G17">
            <v>3.1822235029258801</v>
          </cell>
        </row>
        <row r="18">
          <cell r="F18" t="str">
            <v>LSO</v>
          </cell>
          <cell r="G18">
            <v>3.1835530035394601</v>
          </cell>
        </row>
        <row r="19">
          <cell r="F19" t="str">
            <v>LBR</v>
          </cell>
          <cell r="G19">
            <v>3.2050631615619101</v>
          </cell>
        </row>
        <row r="20">
          <cell r="F20" t="str">
            <v>CPV</v>
          </cell>
          <cell r="G20">
            <v>3.22059681284613</v>
          </cell>
        </row>
        <row r="21">
          <cell r="F21" t="str">
            <v>MLI</v>
          </cell>
          <cell r="G21">
            <v>3.2274399611128199</v>
          </cell>
        </row>
        <row r="22">
          <cell r="F22" t="str">
            <v>NPL</v>
          </cell>
          <cell r="G22">
            <v>3.2493945578522201</v>
          </cell>
        </row>
        <row r="23">
          <cell r="F23" t="str">
            <v>MDG</v>
          </cell>
          <cell r="G23">
            <v>3.27161195578203</v>
          </cell>
        </row>
        <row r="24">
          <cell r="F24" t="str">
            <v>ETH</v>
          </cell>
          <cell r="G24">
            <v>3.2720600564172</v>
          </cell>
        </row>
        <row r="25">
          <cell r="F25" t="str">
            <v>BTN</v>
          </cell>
          <cell r="G25">
            <v>3.2951855751351999</v>
          </cell>
        </row>
        <row r="26">
          <cell r="F26" t="str">
            <v>GAB</v>
          </cell>
          <cell r="G26">
            <v>3.3057016003808601</v>
          </cell>
        </row>
        <row r="27">
          <cell r="F27" t="str">
            <v>SWZ</v>
          </cell>
          <cell r="G27">
            <v>3.32239539125103</v>
          </cell>
        </row>
        <row r="28">
          <cell r="F28" t="str">
            <v>MWI</v>
          </cell>
          <cell r="G28">
            <v>3.33269533943372</v>
          </cell>
        </row>
        <row r="29">
          <cell r="F29" t="str">
            <v>SUR</v>
          </cell>
          <cell r="G29">
            <v>3.3420601445576801</v>
          </cell>
        </row>
        <row r="30">
          <cell r="F30" t="str">
            <v>BOL</v>
          </cell>
          <cell r="G30">
            <v>3.4136502691757502</v>
          </cell>
        </row>
        <row r="31">
          <cell r="F31" t="str">
            <v>VEN</v>
          </cell>
          <cell r="G31">
            <v>3.4149387258966302</v>
          </cell>
        </row>
        <row r="32">
          <cell r="F32" t="str">
            <v>KGZ</v>
          </cell>
          <cell r="G32">
            <v>3.4198700890770501</v>
          </cell>
        </row>
        <row r="33">
          <cell r="F33" t="str">
            <v>GMB</v>
          </cell>
          <cell r="G33">
            <v>3.4306051710370902</v>
          </cell>
        </row>
        <row r="34">
          <cell r="F34" t="str">
            <v>NIC</v>
          </cell>
          <cell r="G34">
            <v>3.44085277470414</v>
          </cell>
        </row>
        <row r="35">
          <cell r="F35" t="str">
            <v>TZA</v>
          </cell>
          <cell r="G35">
            <v>3.4863583036642498</v>
          </cell>
        </row>
        <row r="36">
          <cell r="F36" t="str">
            <v>HND</v>
          </cell>
          <cell r="G36">
            <v>3.51415162409599</v>
          </cell>
        </row>
        <row r="37">
          <cell r="F37" t="str">
            <v>CMR</v>
          </cell>
          <cell r="G37">
            <v>3.52168706467334</v>
          </cell>
        </row>
        <row r="38">
          <cell r="F38" t="str">
            <v>CIV</v>
          </cell>
          <cell r="G38">
            <v>3.5375295855691098</v>
          </cell>
        </row>
        <row r="39">
          <cell r="F39" t="str">
            <v>UGA</v>
          </cell>
          <cell r="G39">
            <v>3.5464573818770102</v>
          </cell>
        </row>
        <row r="40">
          <cell r="F40" t="str">
            <v>PRY</v>
          </cell>
          <cell r="G40">
            <v>3.5470087547403102</v>
          </cell>
        </row>
        <row r="41">
          <cell r="F41" t="str">
            <v>EGY</v>
          </cell>
          <cell r="G41">
            <v>3.5652783873825902</v>
          </cell>
        </row>
        <row r="42">
          <cell r="F42" t="str">
            <v>BGD</v>
          </cell>
          <cell r="G42">
            <v>3.59094622258106</v>
          </cell>
        </row>
        <row r="43">
          <cell r="F43" t="str">
            <v>LAO</v>
          </cell>
          <cell r="G43">
            <v>3.5995826592455802</v>
          </cell>
        </row>
        <row r="44">
          <cell r="F44" t="str">
            <v>SLV</v>
          </cell>
          <cell r="G44">
            <v>3.61686963101908</v>
          </cell>
        </row>
        <row r="45">
          <cell r="F45" t="str">
            <v>SEN</v>
          </cell>
          <cell r="G45">
            <v>3.61981343943508</v>
          </cell>
        </row>
        <row r="46">
          <cell r="F46" t="str">
            <v>PAK</v>
          </cell>
          <cell r="G46">
            <v>3.64017738298468</v>
          </cell>
        </row>
        <row r="47">
          <cell r="F47" t="str">
            <v>GUY</v>
          </cell>
          <cell r="G47">
            <v>3.6532521097466701</v>
          </cell>
        </row>
        <row r="48">
          <cell r="F48" t="str">
            <v>MDA</v>
          </cell>
          <cell r="G48">
            <v>3.6590463334622401</v>
          </cell>
        </row>
        <row r="49">
          <cell r="F49" t="str">
            <v>ZMB</v>
          </cell>
          <cell r="G49">
            <v>3.66723578255653</v>
          </cell>
        </row>
        <row r="50">
          <cell r="F50" t="str">
            <v>ALB</v>
          </cell>
          <cell r="G50">
            <v>3.68021578674563</v>
          </cell>
        </row>
        <row r="51">
          <cell r="F51" t="str">
            <v>NAM</v>
          </cell>
          <cell r="G51">
            <v>3.6867011047407199</v>
          </cell>
        </row>
        <row r="52">
          <cell r="F52" t="str">
            <v>IRN</v>
          </cell>
          <cell r="G52">
            <v>3.7015570720126201</v>
          </cell>
        </row>
        <row r="53">
          <cell r="F53" t="str">
            <v>ARG</v>
          </cell>
          <cell r="G53">
            <v>3.70244316232059</v>
          </cell>
        </row>
        <row r="54">
          <cell r="F54" t="str">
            <v>RWA</v>
          </cell>
          <cell r="G54">
            <v>3.72798558458764</v>
          </cell>
        </row>
        <row r="55">
          <cell r="F55" t="str">
            <v>SYC</v>
          </cell>
          <cell r="G55">
            <v>3.7296491454184202</v>
          </cell>
        </row>
        <row r="56">
          <cell r="F56" t="str">
            <v>MNG</v>
          </cell>
          <cell r="G56">
            <v>3.7315582193119701</v>
          </cell>
        </row>
        <row r="57">
          <cell r="F57" t="str">
            <v>BWA</v>
          </cell>
          <cell r="G57">
            <v>3.7730729962043399</v>
          </cell>
        </row>
        <row r="58">
          <cell r="F58" t="str">
            <v>SRB</v>
          </cell>
          <cell r="G58">
            <v>3.7808148813584701</v>
          </cell>
        </row>
        <row r="59">
          <cell r="F59" t="str">
            <v>KHM</v>
          </cell>
          <cell r="G59">
            <v>3.7867677648524798</v>
          </cell>
        </row>
        <row r="60">
          <cell r="F60" t="str">
            <v>DOM</v>
          </cell>
          <cell r="G60">
            <v>3.7937791616904502</v>
          </cell>
        </row>
        <row r="61">
          <cell r="F61" t="str">
            <v>BIH</v>
          </cell>
          <cell r="G61">
            <v>3.7992788347650701</v>
          </cell>
        </row>
        <row r="62">
          <cell r="F62" t="str">
            <v>TUN</v>
          </cell>
          <cell r="G62">
            <v>3.8130069658026602</v>
          </cell>
        </row>
        <row r="63">
          <cell r="F63" t="str">
            <v>GHA</v>
          </cell>
          <cell r="G63">
            <v>3.8450697334487098</v>
          </cell>
        </row>
        <row r="64">
          <cell r="F64" t="str">
            <v>GEO</v>
          </cell>
          <cell r="G64">
            <v>3.8948037937892401</v>
          </cell>
        </row>
        <row r="65">
          <cell r="F65" t="str">
            <v>ARM</v>
          </cell>
          <cell r="G65">
            <v>3.8956247337086398</v>
          </cell>
        </row>
        <row r="66">
          <cell r="F66" t="str">
            <v>MAR</v>
          </cell>
          <cell r="G66">
            <v>3.89600846349812</v>
          </cell>
        </row>
        <row r="67">
          <cell r="F67" t="str">
            <v>NGA</v>
          </cell>
          <cell r="G67">
            <v>3.89656634507261</v>
          </cell>
        </row>
        <row r="68">
          <cell r="F68" t="str">
            <v>TTO</v>
          </cell>
          <cell r="G68">
            <v>3.9027588870403398</v>
          </cell>
        </row>
        <row r="69">
          <cell r="F69" t="str">
            <v>ECU</v>
          </cell>
          <cell r="G69">
            <v>3.9042660133545599</v>
          </cell>
        </row>
        <row r="70">
          <cell r="F70" t="str">
            <v>GTM</v>
          </cell>
          <cell r="G70">
            <v>3.9145281039453002</v>
          </cell>
        </row>
        <row r="71">
          <cell r="F71" t="str">
            <v>JAM</v>
          </cell>
          <cell r="G71">
            <v>3.9176155847047198</v>
          </cell>
        </row>
        <row r="72">
          <cell r="F72" t="str">
            <v>URY</v>
          </cell>
          <cell r="G72">
            <v>3.9479715654171201</v>
          </cell>
        </row>
        <row r="73">
          <cell r="F73" t="str">
            <v>KWT</v>
          </cell>
          <cell r="G73">
            <v>3.9518106310329202</v>
          </cell>
        </row>
        <row r="74">
          <cell r="F74" t="str">
            <v>MKD</v>
          </cell>
          <cell r="G74">
            <v>3.95626169444107</v>
          </cell>
        </row>
        <row r="75">
          <cell r="F75" t="str">
            <v>LBN</v>
          </cell>
          <cell r="G75">
            <v>3.9718864123232498</v>
          </cell>
        </row>
        <row r="76">
          <cell r="F76" t="str">
            <v>VNM</v>
          </cell>
          <cell r="G76">
            <v>3.98036643679115</v>
          </cell>
        </row>
        <row r="77">
          <cell r="F77" t="str">
            <v>KEN</v>
          </cell>
          <cell r="G77">
            <v>3.9987242909529099</v>
          </cell>
        </row>
        <row r="78">
          <cell r="F78" t="str">
            <v>MNE</v>
          </cell>
          <cell r="G78">
            <v>4.0098886631228901</v>
          </cell>
        </row>
        <row r="79">
          <cell r="F79" t="str">
            <v>UKR</v>
          </cell>
          <cell r="G79">
            <v>4.0122866293053798</v>
          </cell>
        </row>
        <row r="80">
          <cell r="F80" t="str">
            <v>JOR</v>
          </cell>
          <cell r="G80">
            <v>4.01419486824045</v>
          </cell>
        </row>
        <row r="81">
          <cell r="F81" t="str">
            <v>LKA</v>
          </cell>
          <cell r="G81">
            <v>4.0275130598699498</v>
          </cell>
        </row>
        <row r="82">
          <cell r="F82" t="str">
            <v>HRV</v>
          </cell>
          <cell r="G82">
            <v>4.0488624291580697</v>
          </cell>
        </row>
        <row r="83">
          <cell r="F83" t="str">
            <v>GRC</v>
          </cell>
          <cell r="G83">
            <v>4.0600021598917202</v>
          </cell>
        </row>
        <row r="84">
          <cell r="F84" t="str">
            <v>AZE</v>
          </cell>
          <cell r="G84">
            <v>4.0937896275974399</v>
          </cell>
        </row>
        <row r="85">
          <cell r="F85" t="str">
            <v>BRN</v>
          </cell>
          <cell r="G85">
            <v>4.0939656877501802</v>
          </cell>
        </row>
        <row r="86">
          <cell r="F86" t="str">
            <v>COL</v>
          </cell>
          <cell r="G86">
            <v>4.1106646075270197</v>
          </cell>
        </row>
        <row r="87">
          <cell r="F87" t="str">
            <v>ROU</v>
          </cell>
          <cell r="G87">
            <v>4.1318384281125304</v>
          </cell>
        </row>
        <row r="88">
          <cell r="F88" t="str">
            <v>SVN</v>
          </cell>
          <cell r="G88">
            <v>4.1449531384378302</v>
          </cell>
        </row>
        <row r="89">
          <cell r="F89" t="str">
            <v>MUS</v>
          </cell>
          <cell r="G89">
            <v>4.1756421913155002</v>
          </cell>
        </row>
        <row r="90">
          <cell r="F90" t="str">
            <v>BGR</v>
          </cell>
          <cell r="G90">
            <v>4.1773064673154003</v>
          </cell>
        </row>
        <row r="91">
          <cell r="F91" t="str">
            <v>CRI</v>
          </cell>
          <cell r="G91">
            <v>4.1849332329190103</v>
          </cell>
        </row>
        <row r="92">
          <cell r="F92" t="str">
            <v>PHL</v>
          </cell>
          <cell r="G92">
            <v>4.19897688160209</v>
          </cell>
        </row>
        <row r="93">
          <cell r="F93" t="str">
            <v>PER</v>
          </cell>
          <cell r="G93">
            <v>4.2045570416589904</v>
          </cell>
        </row>
        <row r="94">
          <cell r="F94" t="str">
            <v>SVK</v>
          </cell>
          <cell r="G94">
            <v>4.2679322076673296</v>
          </cell>
        </row>
        <row r="95">
          <cell r="F95" t="str">
            <v>MEX</v>
          </cell>
          <cell r="G95">
            <v>4.2697988701413196</v>
          </cell>
        </row>
        <row r="96">
          <cell r="F96" t="str">
            <v>HUN</v>
          </cell>
          <cell r="G96">
            <v>4.2775926710600602</v>
          </cell>
        </row>
        <row r="97">
          <cell r="F97" t="str">
            <v>KAZ</v>
          </cell>
          <cell r="G97">
            <v>4.3025604101843697</v>
          </cell>
        </row>
        <row r="98">
          <cell r="F98" t="str">
            <v>IDN</v>
          </cell>
          <cell r="G98">
            <v>4.31520390141295</v>
          </cell>
        </row>
        <row r="99">
          <cell r="F99" t="str">
            <v>RUS</v>
          </cell>
          <cell r="G99">
            <v>4.3181277197789898</v>
          </cell>
        </row>
        <row r="100">
          <cell r="F100" t="str">
            <v>PAN</v>
          </cell>
          <cell r="G100">
            <v>4.3339321041235799</v>
          </cell>
        </row>
        <row r="101">
          <cell r="F101" t="str">
            <v>CYP</v>
          </cell>
          <cell r="G101">
            <v>4.3392395293302801</v>
          </cell>
        </row>
        <row r="102">
          <cell r="F102" t="str">
            <v>ITA</v>
          </cell>
          <cell r="G102">
            <v>4.3425058260962199</v>
          </cell>
        </row>
        <row r="103">
          <cell r="F103" t="str">
            <v>LTU</v>
          </cell>
          <cell r="G103">
            <v>4.3465215380004398</v>
          </cell>
        </row>
        <row r="104">
          <cell r="F104" t="str">
            <v>PRT</v>
          </cell>
          <cell r="G104">
            <v>4.3788986343064096</v>
          </cell>
        </row>
        <row r="105">
          <cell r="F105" t="str">
            <v>TUR</v>
          </cell>
          <cell r="G105">
            <v>4.3830150412972504</v>
          </cell>
        </row>
        <row r="106">
          <cell r="F106" t="str">
            <v>BRA</v>
          </cell>
          <cell r="G106">
            <v>4.3927772894311099</v>
          </cell>
        </row>
        <row r="107">
          <cell r="F107" t="str">
            <v>BRB</v>
          </cell>
          <cell r="G107">
            <v>4.3934586731485803</v>
          </cell>
        </row>
        <row r="108">
          <cell r="F108" t="str">
            <v>IND</v>
          </cell>
          <cell r="G108">
            <v>4.4076129044533801</v>
          </cell>
        </row>
        <row r="109">
          <cell r="F109" t="str">
            <v>LVA</v>
          </cell>
          <cell r="G109">
            <v>4.4127080318074201</v>
          </cell>
        </row>
        <row r="110">
          <cell r="F110" t="str">
            <v>THA</v>
          </cell>
          <cell r="G110">
            <v>4.4290419171298199</v>
          </cell>
        </row>
        <row r="111">
          <cell r="F111" t="str">
            <v>OMN</v>
          </cell>
          <cell r="G111">
            <v>4.45179486555827</v>
          </cell>
        </row>
        <row r="112">
          <cell r="F112" t="str">
            <v>BHR</v>
          </cell>
          <cell r="G112">
            <v>4.49720244503989</v>
          </cell>
        </row>
        <row r="113">
          <cell r="F113" t="str">
            <v>CZE</v>
          </cell>
          <cell r="G113">
            <v>4.5077880096497198</v>
          </cell>
        </row>
        <row r="114">
          <cell r="F114" t="str">
            <v>MLT</v>
          </cell>
          <cell r="G114">
            <v>4.5151137518391904</v>
          </cell>
        </row>
        <row r="115">
          <cell r="F115" t="str">
            <v>ISL</v>
          </cell>
          <cell r="G115">
            <v>4.52545580575008</v>
          </cell>
        </row>
        <row r="116">
          <cell r="F116" t="str">
            <v>ZAF</v>
          </cell>
          <cell r="G116">
            <v>4.5408728721107803</v>
          </cell>
        </row>
        <row r="117">
          <cell r="F117" t="str">
            <v>PRI</v>
          </cell>
          <cell r="G117">
            <v>4.5764371547991196</v>
          </cell>
        </row>
        <row r="118">
          <cell r="F118" t="str">
            <v>POL</v>
          </cell>
          <cell r="G118">
            <v>4.59609598740954</v>
          </cell>
        </row>
        <row r="119">
          <cell r="F119" t="str">
            <v>CHN</v>
          </cell>
          <cell r="G119">
            <v>4.6311795239291698</v>
          </cell>
        </row>
        <row r="120">
          <cell r="F120" t="str">
            <v>EST</v>
          </cell>
          <cell r="G120">
            <v>4.6383637544553098</v>
          </cell>
        </row>
        <row r="121">
          <cell r="F121" t="str">
            <v>CHL</v>
          </cell>
          <cell r="G121">
            <v>4.6403019626897697</v>
          </cell>
        </row>
        <row r="122">
          <cell r="F122" t="str">
            <v>ESP</v>
          </cell>
          <cell r="G122">
            <v>4.6445667152380796</v>
          </cell>
        </row>
        <row r="123">
          <cell r="F123" t="str">
            <v>SAU</v>
          </cell>
          <cell r="G123">
            <v>4.6904425973042096</v>
          </cell>
        </row>
        <row r="124">
          <cell r="F124" t="str">
            <v>ISR</v>
          </cell>
          <cell r="G124">
            <v>4.7302875217662201</v>
          </cell>
        </row>
        <row r="125">
          <cell r="F125" t="str">
            <v>MYS</v>
          </cell>
          <cell r="G125">
            <v>4.8634178014014298</v>
          </cell>
        </row>
        <row r="126">
          <cell r="F126" t="str">
            <v>IRL</v>
          </cell>
          <cell r="G126">
            <v>4.8878505638435703</v>
          </cell>
        </row>
        <row r="127">
          <cell r="F127" t="str">
            <v>KOR</v>
          </cell>
          <cell r="G127">
            <v>4.8943039304808602</v>
          </cell>
        </row>
        <row r="128">
          <cell r="F128" t="str">
            <v>LUX</v>
          </cell>
          <cell r="G128">
            <v>4.9187143989740703</v>
          </cell>
        </row>
        <row r="129">
          <cell r="F129" t="str">
            <v>AUT</v>
          </cell>
          <cell r="G129">
            <v>4.9652612625872203</v>
          </cell>
        </row>
        <row r="130">
          <cell r="F130" t="str">
            <v>ARE</v>
          </cell>
          <cell r="G130">
            <v>4.9960562624131901</v>
          </cell>
        </row>
        <row r="131">
          <cell r="F131" t="str">
            <v>FRA</v>
          </cell>
          <cell r="G131">
            <v>5.0035746760922404</v>
          </cell>
        </row>
        <row r="132">
          <cell r="F132" t="str">
            <v>QAT</v>
          </cell>
          <cell r="G132">
            <v>5.0240251223249999</v>
          </cell>
        </row>
        <row r="133">
          <cell r="F133" t="str">
            <v>BEL</v>
          </cell>
          <cell r="G133">
            <v>5.02522277266314</v>
          </cell>
        </row>
        <row r="134">
          <cell r="F134" t="str">
            <v>DNK</v>
          </cell>
          <cell r="G134">
            <v>5.0506317375476</v>
          </cell>
        </row>
        <row r="135">
          <cell r="F135" t="str">
            <v>TWN</v>
          </cell>
          <cell r="G135">
            <v>5.1596651932923203</v>
          </cell>
        </row>
        <row r="136">
          <cell r="F136" t="str">
            <v>NZL</v>
          </cell>
          <cell r="G136">
            <v>5.1737051712532098</v>
          </cell>
        </row>
        <row r="137">
          <cell r="F137" t="str">
            <v>AUS</v>
          </cell>
          <cell r="G137">
            <v>5.1754702343966699</v>
          </cell>
        </row>
        <row r="138">
          <cell r="F138" t="str">
            <v>NOR</v>
          </cell>
          <cell r="G138">
            <v>5.2167520283275701</v>
          </cell>
        </row>
        <row r="139">
          <cell r="F139" t="str">
            <v>NLD</v>
          </cell>
          <cell r="G139">
            <v>5.2743948474251896</v>
          </cell>
        </row>
        <row r="140">
          <cell r="F140" t="str">
            <v>JPN</v>
          </cell>
          <cell r="G140">
            <v>5.2749622478037397</v>
          </cell>
        </row>
        <row r="141">
          <cell r="F141" t="str">
            <v>FIN</v>
          </cell>
          <cell r="G141">
            <v>5.2991056044405296</v>
          </cell>
        </row>
        <row r="142">
          <cell r="F142" t="str">
            <v>DEU</v>
          </cell>
          <cell r="G142">
            <v>5.3053364969483097</v>
          </cell>
        </row>
        <row r="143">
          <cell r="F143" t="str">
            <v>SWE</v>
          </cell>
          <cell r="G143">
            <v>5.3079001664411098</v>
          </cell>
        </row>
        <row r="144">
          <cell r="F144" t="str">
            <v>CAN</v>
          </cell>
          <cell r="G144">
            <v>5.3348078138335202</v>
          </cell>
        </row>
        <row r="145">
          <cell r="F145" t="str">
            <v>CHE</v>
          </cell>
          <cell r="G145">
            <v>5.4372162995263</v>
          </cell>
        </row>
        <row r="146">
          <cell r="F146" t="str">
            <v>GBR</v>
          </cell>
          <cell r="G146">
            <v>5.4529646647475198</v>
          </cell>
        </row>
        <row r="147">
          <cell r="F147" t="str">
            <v>HKG</v>
          </cell>
          <cell r="G147">
            <v>5.5738872146312399</v>
          </cell>
        </row>
        <row r="148">
          <cell r="F148" t="str">
            <v>SGP</v>
          </cell>
          <cell r="G148">
            <v>5.6258293823781802</v>
          </cell>
        </row>
        <row r="149">
          <cell r="F149" t="str">
            <v>USA</v>
          </cell>
          <cell r="G149">
            <v>5.6618098308724401</v>
          </cell>
        </row>
      </sheetData>
      <sheetData sheetId="8">
        <row r="1">
          <cell r="F1" t="str">
            <v>Entity code</v>
          </cell>
          <cell r="G1" t="str">
            <v>Value</v>
          </cell>
        </row>
        <row r="2">
          <cell r="C2" t="str">
            <v>5th pillar: Higher education and training, 1-7 (best)</v>
          </cell>
          <cell r="F2" t="str">
            <v>BDI</v>
          </cell>
          <cell r="G2">
            <v>2.0265563589108901</v>
          </cell>
        </row>
        <row r="3">
          <cell r="F3" t="str">
            <v>AGO</v>
          </cell>
          <cell r="G3">
            <v>2.06649691666667</v>
          </cell>
        </row>
        <row r="4">
          <cell r="F4" t="str">
            <v>MRT</v>
          </cell>
          <cell r="G4">
            <v>2.0694465661764698</v>
          </cell>
        </row>
        <row r="5">
          <cell r="F5" t="str">
            <v>TCD</v>
          </cell>
          <cell r="G5">
            <v>2.08801780495169</v>
          </cell>
        </row>
        <row r="6">
          <cell r="F6" t="str">
            <v>YEM</v>
          </cell>
          <cell r="G6">
            <v>2.3128864243951699</v>
          </cell>
        </row>
        <row r="7">
          <cell r="F7" t="str">
            <v>MOZ</v>
          </cell>
          <cell r="G7">
            <v>2.3394583625468202</v>
          </cell>
        </row>
        <row r="8">
          <cell r="F8" t="str">
            <v>SLE</v>
          </cell>
          <cell r="G8">
            <v>2.3599733166666699</v>
          </cell>
        </row>
        <row r="9">
          <cell r="F9" t="str">
            <v>BFA</v>
          </cell>
          <cell r="G9">
            <v>2.3874002952381002</v>
          </cell>
        </row>
        <row r="10">
          <cell r="F10" t="str">
            <v>GIN</v>
          </cell>
          <cell r="G10">
            <v>2.4160568893782202</v>
          </cell>
        </row>
        <row r="11">
          <cell r="F11" t="str">
            <v>MMR</v>
          </cell>
          <cell r="G11">
            <v>2.5189312892156899</v>
          </cell>
        </row>
        <row r="12">
          <cell r="F12" t="str">
            <v>TZA</v>
          </cell>
          <cell r="G12">
            <v>2.5393042450664498</v>
          </cell>
        </row>
        <row r="13">
          <cell r="F13" t="str">
            <v>ETH</v>
          </cell>
          <cell r="G13">
            <v>2.5473003746596801</v>
          </cell>
        </row>
        <row r="14">
          <cell r="F14" t="str">
            <v>MLI</v>
          </cell>
          <cell r="G14">
            <v>2.5537015403707599</v>
          </cell>
        </row>
        <row r="15">
          <cell r="F15" t="str">
            <v>GAB</v>
          </cell>
          <cell r="G15">
            <v>2.6175547639630099</v>
          </cell>
        </row>
        <row r="16">
          <cell r="F16" t="str">
            <v>TLS</v>
          </cell>
          <cell r="G16">
            <v>2.6259381291281398</v>
          </cell>
        </row>
        <row r="17">
          <cell r="F17" t="str">
            <v>MWI</v>
          </cell>
          <cell r="G17">
            <v>2.6487292392959798</v>
          </cell>
        </row>
        <row r="18">
          <cell r="F18" t="str">
            <v>MDG</v>
          </cell>
          <cell r="G18">
            <v>2.6584416149933099</v>
          </cell>
        </row>
        <row r="19">
          <cell r="F19" t="str">
            <v>UGA</v>
          </cell>
          <cell r="G19">
            <v>2.7168031239955002</v>
          </cell>
        </row>
        <row r="20">
          <cell r="F20" t="str">
            <v>NPL</v>
          </cell>
          <cell r="G20">
            <v>2.7319658940799401</v>
          </cell>
        </row>
        <row r="21">
          <cell r="F21" t="str">
            <v>PAK</v>
          </cell>
          <cell r="G21">
            <v>2.7577525029615999</v>
          </cell>
        </row>
        <row r="22">
          <cell r="F22" t="str">
            <v>HTI</v>
          </cell>
          <cell r="G22">
            <v>2.76988028607337</v>
          </cell>
        </row>
        <row r="23">
          <cell r="F23" t="str">
            <v>BGD</v>
          </cell>
          <cell r="G23">
            <v>2.8305302864190902</v>
          </cell>
        </row>
        <row r="24">
          <cell r="F24" t="str">
            <v>LBR</v>
          </cell>
          <cell r="G24">
            <v>2.8604613001589798</v>
          </cell>
        </row>
        <row r="25">
          <cell r="F25" t="str">
            <v>LSO</v>
          </cell>
          <cell r="G25">
            <v>2.8831538629273501</v>
          </cell>
        </row>
        <row r="26">
          <cell r="F26" t="str">
            <v>ZWE</v>
          </cell>
          <cell r="G26">
            <v>2.9543791432531799</v>
          </cell>
        </row>
        <row r="27">
          <cell r="F27" t="str">
            <v>BEN</v>
          </cell>
          <cell r="G27">
            <v>2.9545356074794902</v>
          </cell>
        </row>
        <row r="28">
          <cell r="F28" t="str">
            <v>RWA</v>
          </cell>
          <cell r="G28">
            <v>3.0048548162497002</v>
          </cell>
        </row>
        <row r="29">
          <cell r="F29" t="str">
            <v>CIV</v>
          </cell>
          <cell r="G29">
            <v>3.03304390109373</v>
          </cell>
        </row>
        <row r="30">
          <cell r="F30" t="str">
            <v>NGA</v>
          </cell>
          <cell r="G30">
            <v>3.0331594507254702</v>
          </cell>
        </row>
        <row r="31">
          <cell r="F31" t="str">
            <v>ZMB</v>
          </cell>
          <cell r="G31">
            <v>3.0547412066108</v>
          </cell>
        </row>
        <row r="32">
          <cell r="F32" t="str">
            <v>EGY</v>
          </cell>
          <cell r="G32">
            <v>3.0838300364125799</v>
          </cell>
        </row>
        <row r="33">
          <cell r="F33" t="str">
            <v>SWZ</v>
          </cell>
          <cell r="G33">
            <v>3.0903449851128499</v>
          </cell>
        </row>
        <row r="34">
          <cell r="F34" t="str">
            <v>KHM</v>
          </cell>
          <cell r="G34">
            <v>3.1178500273378602</v>
          </cell>
        </row>
        <row r="35">
          <cell r="F35" t="str">
            <v>NAM</v>
          </cell>
          <cell r="G35">
            <v>3.1234070067920099</v>
          </cell>
        </row>
        <row r="36">
          <cell r="F36" t="str">
            <v>SEN</v>
          </cell>
          <cell r="G36">
            <v>3.13748592772829</v>
          </cell>
        </row>
        <row r="37">
          <cell r="F37" t="str">
            <v>PRY</v>
          </cell>
          <cell r="G37">
            <v>3.19533726422826</v>
          </cell>
        </row>
        <row r="38">
          <cell r="F38" t="str">
            <v>CMR</v>
          </cell>
          <cell r="G38">
            <v>3.2543073436171701</v>
          </cell>
        </row>
        <row r="39">
          <cell r="F39" t="str">
            <v>LAO</v>
          </cell>
          <cell r="G39">
            <v>3.3072351478129698</v>
          </cell>
        </row>
        <row r="40">
          <cell r="F40" t="str">
            <v>HND</v>
          </cell>
          <cell r="G40">
            <v>3.3222833562107601</v>
          </cell>
        </row>
        <row r="41">
          <cell r="F41" t="str">
            <v>NIC</v>
          </cell>
          <cell r="G41">
            <v>3.36305989269019</v>
          </cell>
        </row>
        <row r="42">
          <cell r="F42" t="str">
            <v>GHA</v>
          </cell>
          <cell r="G42">
            <v>3.41952956135904</v>
          </cell>
        </row>
        <row r="43">
          <cell r="F43" t="str">
            <v>BTN</v>
          </cell>
          <cell r="G43">
            <v>3.43910719871795</v>
          </cell>
        </row>
        <row r="44">
          <cell r="F44" t="str">
            <v>GMB</v>
          </cell>
          <cell r="G44">
            <v>3.4819030943448199</v>
          </cell>
        </row>
        <row r="45">
          <cell r="F45" t="str">
            <v>GTM</v>
          </cell>
          <cell r="G45">
            <v>3.5138486817032102</v>
          </cell>
        </row>
        <row r="46">
          <cell r="F46" t="str">
            <v>LBY</v>
          </cell>
          <cell r="G46">
            <v>3.5194930169934602</v>
          </cell>
        </row>
        <row r="47">
          <cell r="F47" t="str">
            <v>KEN</v>
          </cell>
          <cell r="G47">
            <v>3.5383724134736299</v>
          </cell>
        </row>
        <row r="48">
          <cell r="F48" t="str">
            <v>MAR</v>
          </cell>
          <cell r="G48">
            <v>3.5426896449608098</v>
          </cell>
        </row>
        <row r="49">
          <cell r="F49" t="str">
            <v>DZA</v>
          </cell>
          <cell r="G49">
            <v>3.5492159784363699</v>
          </cell>
        </row>
        <row r="50">
          <cell r="F50" t="str">
            <v>SLV</v>
          </cell>
          <cell r="G50">
            <v>3.5520844744343898</v>
          </cell>
        </row>
        <row r="51">
          <cell r="F51" t="str">
            <v>BWA</v>
          </cell>
          <cell r="G51">
            <v>3.5594029517146701</v>
          </cell>
        </row>
        <row r="52">
          <cell r="F52" t="str">
            <v>SUR</v>
          </cell>
          <cell r="G52">
            <v>3.5947723687678801</v>
          </cell>
        </row>
        <row r="53">
          <cell r="F53" t="str">
            <v>KGZ</v>
          </cell>
          <cell r="G53">
            <v>3.63934112722474</v>
          </cell>
        </row>
        <row r="54">
          <cell r="F54" t="str">
            <v>DOM</v>
          </cell>
          <cell r="G54">
            <v>3.6517985677799301</v>
          </cell>
        </row>
        <row r="55">
          <cell r="F55" t="str">
            <v>VNM</v>
          </cell>
          <cell r="G55">
            <v>3.6927867810543402</v>
          </cell>
        </row>
        <row r="56">
          <cell r="F56" t="str">
            <v>CPV</v>
          </cell>
          <cell r="G56">
            <v>3.70867245823545</v>
          </cell>
        </row>
        <row r="57">
          <cell r="F57" t="str">
            <v>BOL</v>
          </cell>
          <cell r="G57">
            <v>3.7892160558265702</v>
          </cell>
        </row>
        <row r="58">
          <cell r="F58" t="str">
            <v>GEO</v>
          </cell>
          <cell r="G58">
            <v>3.79389218338844</v>
          </cell>
        </row>
        <row r="59">
          <cell r="F59" t="str">
            <v>IND</v>
          </cell>
          <cell r="G59">
            <v>3.8788616673705398</v>
          </cell>
        </row>
        <row r="60">
          <cell r="F60" t="str">
            <v>MDA</v>
          </cell>
          <cell r="G60">
            <v>3.88323406452154</v>
          </cell>
        </row>
        <row r="61">
          <cell r="F61" t="str">
            <v>ZAF</v>
          </cell>
          <cell r="G61">
            <v>3.9436428599207298</v>
          </cell>
        </row>
        <row r="62">
          <cell r="F62" t="str">
            <v>IRN</v>
          </cell>
          <cell r="G62">
            <v>3.99400535714422</v>
          </cell>
        </row>
        <row r="63">
          <cell r="F63" t="str">
            <v>AZE</v>
          </cell>
          <cell r="G63">
            <v>3.99996930334129</v>
          </cell>
        </row>
        <row r="64">
          <cell r="F64" t="str">
            <v>PER</v>
          </cell>
          <cell r="G64">
            <v>4.0085142997325596</v>
          </cell>
        </row>
        <row r="65">
          <cell r="F65" t="str">
            <v>MEX</v>
          </cell>
          <cell r="G65">
            <v>4.0259594991245304</v>
          </cell>
        </row>
        <row r="66">
          <cell r="F66" t="str">
            <v>KWT</v>
          </cell>
          <cell r="G66">
            <v>4.0407172379570699</v>
          </cell>
        </row>
        <row r="67">
          <cell r="F67" t="str">
            <v>SRB</v>
          </cell>
          <cell r="G67">
            <v>4.0483689548286304</v>
          </cell>
        </row>
        <row r="68">
          <cell r="F68" t="str">
            <v>MNG</v>
          </cell>
          <cell r="G68">
            <v>4.06645202045791</v>
          </cell>
        </row>
        <row r="69">
          <cell r="F69" t="str">
            <v>GUY</v>
          </cell>
          <cell r="G69">
            <v>4.0953799649504603</v>
          </cell>
        </row>
        <row r="70">
          <cell r="F70" t="str">
            <v>JAM</v>
          </cell>
          <cell r="G70">
            <v>4.1052183294730398</v>
          </cell>
        </row>
        <row r="71">
          <cell r="F71" t="str">
            <v>SYC</v>
          </cell>
          <cell r="G71">
            <v>4.1294327452380903</v>
          </cell>
        </row>
        <row r="72">
          <cell r="F72" t="str">
            <v>ALB</v>
          </cell>
          <cell r="G72">
            <v>4.1713204982843104</v>
          </cell>
        </row>
        <row r="73">
          <cell r="F73" t="str">
            <v>ARM</v>
          </cell>
          <cell r="G73">
            <v>4.1753854211161396</v>
          </cell>
        </row>
        <row r="74">
          <cell r="F74" t="str">
            <v>MKD</v>
          </cell>
          <cell r="G74">
            <v>4.1776318963580401</v>
          </cell>
        </row>
        <row r="75">
          <cell r="F75" t="str">
            <v>TTO</v>
          </cell>
          <cell r="G75">
            <v>4.2062254221903297</v>
          </cell>
        </row>
        <row r="76">
          <cell r="F76" t="str">
            <v>VEN</v>
          </cell>
          <cell r="G76">
            <v>4.2147884082530496</v>
          </cell>
        </row>
        <row r="77">
          <cell r="F77" t="str">
            <v>TUN</v>
          </cell>
          <cell r="G77">
            <v>4.2150437846354798</v>
          </cell>
        </row>
        <row r="78">
          <cell r="F78" t="str">
            <v>BRA</v>
          </cell>
          <cell r="G78">
            <v>4.2177631417439603</v>
          </cell>
        </row>
        <row r="79">
          <cell r="F79" t="str">
            <v>ECU</v>
          </cell>
          <cell r="G79">
            <v>4.2183022106541301</v>
          </cell>
        </row>
        <row r="80">
          <cell r="F80" t="str">
            <v>CHN</v>
          </cell>
          <cell r="G80">
            <v>4.2267863141833697</v>
          </cell>
        </row>
        <row r="81">
          <cell r="F81" t="str">
            <v>BGR</v>
          </cell>
          <cell r="G81">
            <v>4.2512320419272402</v>
          </cell>
        </row>
        <row r="82">
          <cell r="F82" t="str">
            <v>PAN</v>
          </cell>
          <cell r="G82">
            <v>4.2634743658752399</v>
          </cell>
        </row>
        <row r="83">
          <cell r="F83" t="str">
            <v>PHL</v>
          </cell>
          <cell r="G83">
            <v>4.2800559139125296</v>
          </cell>
        </row>
        <row r="84">
          <cell r="F84" t="str">
            <v>THA</v>
          </cell>
          <cell r="G84">
            <v>4.2867969402192703</v>
          </cell>
        </row>
        <row r="85">
          <cell r="F85" t="str">
            <v>TUR</v>
          </cell>
          <cell r="G85">
            <v>4.29303884721892</v>
          </cell>
        </row>
        <row r="86">
          <cell r="F86" t="str">
            <v>IDN</v>
          </cell>
          <cell r="G86">
            <v>4.2974733816117201</v>
          </cell>
        </row>
        <row r="87">
          <cell r="F87" t="str">
            <v>BIH</v>
          </cell>
          <cell r="G87">
            <v>4.30464271266968</v>
          </cell>
        </row>
        <row r="88">
          <cell r="F88" t="str">
            <v>LKA</v>
          </cell>
          <cell r="G88">
            <v>4.3076287157460502</v>
          </cell>
        </row>
        <row r="89">
          <cell r="F89" t="str">
            <v>MUS</v>
          </cell>
          <cell r="G89">
            <v>4.3228160223007803</v>
          </cell>
        </row>
        <row r="90">
          <cell r="F90" t="str">
            <v>COL</v>
          </cell>
          <cell r="G90">
            <v>4.3257135445701396</v>
          </cell>
        </row>
        <row r="91">
          <cell r="F91" t="str">
            <v>ROU</v>
          </cell>
          <cell r="G91">
            <v>4.4059218593904497</v>
          </cell>
        </row>
        <row r="92">
          <cell r="F92" t="str">
            <v>SVK</v>
          </cell>
          <cell r="G92">
            <v>4.4412676503663002</v>
          </cell>
        </row>
        <row r="93">
          <cell r="F93" t="str">
            <v>OMN</v>
          </cell>
          <cell r="G93">
            <v>4.4571372499999997</v>
          </cell>
        </row>
        <row r="94">
          <cell r="F94" t="str">
            <v>JOR</v>
          </cell>
          <cell r="G94">
            <v>4.5032402941176501</v>
          </cell>
        </row>
        <row r="95">
          <cell r="F95" t="str">
            <v>BRN</v>
          </cell>
          <cell r="G95">
            <v>4.5174646437405697</v>
          </cell>
        </row>
        <row r="96">
          <cell r="F96" t="str">
            <v>KAZ</v>
          </cell>
          <cell r="G96">
            <v>4.5184005147292297</v>
          </cell>
        </row>
        <row r="97">
          <cell r="F97" t="str">
            <v>BHR</v>
          </cell>
          <cell r="G97">
            <v>4.5200443159360004</v>
          </cell>
        </row>
        <row r="98">
          <cell r="F98" t="str">
            <v>URY</v>
          </cell>
          <cell r="G98">
            <v>4.5318043473153597</v>
          </cell>
        </row>
        <row r="99">
          <cell r="F99" t="str">
            <v>HRV</v>
          </cell>
          <cell r="G99">
            <v>4.5336686503050903</v>
          </cell>
        </row>
        <row r="100">
          <cell r="F100" t="str">
            <v>MNE</v>
          </cell>
          <cell r="G100">
            <v>4.6065340068118203</v>
          </cell>
        </row>
        <row r="101">
          <cell r="F101" t="str">
            <v>ARG</v>
          </cell>
          <cell r="G101">
            <v>4.6216829456636503</v>
          </cell>
        </row>
        <row r="102">
          <cell r="F102" t="str">
            <v>SAU</v>
          </cell>
          <cell r="G102">
            <v>4.6538231103443897</v>
          </cell>
        </row>
        <row r="103">
          <cell r="F103" t="str">
            <v>RUS</v>
          </cell>
          <cell r="G103">
            <v>4.6569442122296598</v>
          </cell>
        </row>
        <row r="104">
          <cell r="F104" t="str">
            <v>MYS</v>
          </cell>
          <cell r="G104">
            <v>4.6786647771421901</v>
          </cell>
        </row>
        <row r="105">
          <cell r="F105" t="str">
            <v>LBN</v>
          </cell>
          <cell r="G105">
            <v>4.69315486395565</v>
          </cell>
        </row>
        <row r="106">
          <cell r="F106" t="str">
            <v>HUN</v>
          </cell>
          <cell r="G106">
            <v>4.7190551871188804</v>
          </cell>
        </row>
        <row r="107">
          <cell r="F107" t="str">
            <v>UKR</v>
          </cell>
          <cell r="G107">
            <v>4.7477173671653796</v>
          </cell>
        </row>
        <row r="108">
          <cell r="F108" t="str">
            <v>ITA</v>
          </cell>
          <cell r="G108">
            <v>4.7510475660681699</v>
          </cell>
        </row>
        <row r="109">
          <cell r="F109" t="str">
            <v>GRC</v>
          </cell>
          <cell r="G109">
            <v>4.8058323828994798</v>
          </cell>
        </row>
        <row r="110">
          <cell r="F110" t="str">
            <v>LVA</v>
          </cell>
          <cell r="G110">
            <v>4.8418297762443396</v>
          </cell>
        </row>
        <row r="111">
          <cell r="F111" t="str">
            <v>CZE</v>
          </cell>
          <cell r="G111">
            <v>4.8507787804831501</v>
          </cell>
        </row>
        <row r="112">
          <cell r="F112" t="str">
            <v>CHL</v>
          </cell>
          <cell r="G112">
            <v>4.8657068729213799</v>
          </cell>
        </row>
        <row r="113">
          <cell r="F113" t="str">
            <v>POL</v>
          </cell>
          <cell r="G113">
            <v>4.8845439080331303</v>
          </cell>
        </row>
        <row r="114">
          <cell r="F114" t="str">
            <v>LUX</v>
          </cell>
          <cell r="G114">
            <v>4.8878882965686303</v>
          </cell>
        </row>
        <row r="115">
          <cell r="F115" t="str">
            <v>ARE</v>
          </cell>
          <cell r="G115">
            <v>4.9337603472850704</v>
          </cell>
        </row>
        <row r="116">
          <cell r="F116" t="str">
            <v>ISR</v>
          </cell>
          <cell r="G116">
            <v>4.9950619078696299</v>
          </cell>
        </row>
        <row r="117">
          <cell r="F117" t="str">
            <v>CRI</v>
          </cell>
          <cell r="G117">
            <v>5.0065385739379096</v>
          </cell>
        </row>
        <row r="118">
          <cell r="F118" t="str">
            <v>CYP</v>
          </cell>
          <cell r="G118">
            <v>5.00980805663146</v>
          </cell>
        </row>
        <row r="119">
          <cell r="F119" t="str">
            <v>MLT</v>
          </cell>
          <cell r="G119">
            <v>5.0401986697058803</v>
          </cell>
        </row>
        <row r="120">
          <cell r="F120" t="str">
            <v>PRI</v>
          </cell>
          <cell r="G120">
            <v>5.0880036042076204</v>
          </cell>
        </row>
        <row r="121">
          <cell r="F121" t="str">
            <v>QAT</v>
          </cell>
          <cell r="G121">
            <v>5.1106413734502096</v>
          </cell>
        </row>
        <row r="122">
          <cell r="F122" t="str">
            <v>PRT</v>
          </cell>
          <cell r="G122">
            <v>5.14637972443</v>
          </cell>
        </row>
        <row r="123">
          <cell r="F123" t="str">
            <v>LTU</v>
          </cell>
          <cell r="G123">
            <v>5.1521109788049797</v>
          </cell>
        </row>
        <row r="124">
          <cell r="F124" t="str">
            <v>ESP</v>
          </cell>
          <cell r="G124">
            <v>5.1884016069607801</v>
          </cell>
        </row>
        <row r="125">
          <cell r="F125" t="str">
            <v>SVN</v>
          </cell>
          <cell r="G125">
            <v>5.2078903421144398</v>
          </cell>
        </row>
        <row r="126">
          <cell r="F126" t="str">
            <v>FRA</v>
          </cell>
          <cell r="G126">
            <v>5.2116420512735697</v>
          </cell>
        </row>
        <row r="127">
          <cell r="F127" t="str">
            <v>EST</v>
          </cell>
          <cell r="G127">
            <v>5.2167814211116603</v>
          </cell>
        </row>
        <row r="128">
          <cell r="F128" t="str">
            <v>HKG</v>
          </cell>
          <cell r="G128">
            <v>5.2413667004244298</v>
          </cell>
        </row>
        <row r="129">
          <cell r="F129" t="str">
            <v>JPN</v>
          </cell>
          <cell r="G129">
            <v>5.2845757828366304</v>
          </cell>
        </row>
        <row r="130">
          <cell r="F130" t="str">
            <v>BRB</v>
          </cell>
          <cell r="G130">
            <v>5.2900674110712602</v>
          </cell>
        </row>
        <row r="131">
          <cell r="F131" t="str">
            <v>KOR</v>
          </cell>
          <cell r="G131">
            <v>5.4144285992694501</v>
          </cell>
        </row>
        <row r="132">
          <cell r="F132" t="str">
            <v>IRL</v>
          </cell>
          <cell r="G132">
            <v>5.4349445035026003</v>
          </cell>
        </row>
        <row r="133">
          <cell r="F133" t="str">
            <v>GBR</v>
          </cell>
          <cell r="G133">
            <v>5.4542638919340503</v>
          </cell>
        </row>
        <row r="134">
          <cell r="F134" t="str">
            <v>CAN</v>
          </cell>
          <cell r="G134">
            <v>5.4625538349804801</v>
          </cell>
        </row>
        <row r="135">
          <cell r="F135" t="str">
            <v>AUS</v>
          </cell>
          <cell r="G135">
            <v>5.51003662552941</v>
          </cell>
        </row>
        <row r="136">
          <cell r="F136" t="str">
            <v>DNK</v>
          </cell>
          <cell r="G136">
            <v>5.5408807142205703</v>
          </cell>
        </row>
        <row r="137">
          <cell r="F137" t="str">
            <v>AUT</v>
          </cell>
          <cell r="G137">
            <v>5.5683527480769204</v>
          </cell>
        </row>
        <row r="138">
          <cell r="F138" t="str">
            <v>ISL</v>
          </cell>
          <cell r="G138">
            <v>5.5796547156436498</v>
          </cell>
        </row>
        <row r="139">
          <cell r="F139" t="str">
            <v>TWN</v>
          </cell>
          <cell r="G139">
            <v>5.6537740329161501</v>
          </cell>
        </row>
        <row r="140">
          <cell r="F140" t="str">
            <v>NOR</v>
          </cell>
          <cell r="G140">
            <v>5.6698964316227896</v>
          </cell>
        </row>
        <row r="141">
          <cell r="F141" t="str">
            <v>NZL</v>
          </cell>
          <cell r="G141">
            <v>5.6754490863970597</v>
          </cell>
        </row>
        <row r="142">
          <cell r="F142" t="str">
            <v>SWE</v>
          </cell>
          <cell r="G142">
            <v>5.6895230784140596</v>
          </cell>
        </row>
        <row r="143">
          <cell r="F143" t="str">
            <v>USA</v>
          </cell>
          <cell r="G143">
            <v>5.7510207829854396</v>
          </cell>
        </row>
        <row r="144">
          <cell r="F144" t="str">
            <v>NLD</v>
          </cell>
          <cell r="G144">
            <v>5.7831051834667599</v>
          </cell>
        </row>
        <row r="145">
          <cell r="F145" t="str">
            <v>BEL</v>
          </cell>
          <cell r="G145">
            <v>5.8272632665100303</v>
          </cell>
        </row>
        <row r="146">
          <cell r="F146" t="str">
            <v>CHE</v>
          </cell>
          <cell r="G146">
            <v>5.87791324619407</v>
          </cell>
        </row>
        <row r="147">
          <cell r="F147" t="str">
            <v>DEU</v>
          </cell>
          <cell r="G147">
            <v>5.8966546471941603</v>
          </cell>
        </row>
        <row r="148">
          <cell r="F148" t="str">
            <v>SGP</v>
          </cell>
          <cell r="G148">
            <v>5.9104316662213101</v>
          </cell>
        </row>
        <row r="149">
          <cell r="F149" t="str">
            <v>FIN</v>
          </cell>
          <cell r="G149">
            <v>6.2653568070175396</v>
          </cell>
        </row>
      </sheetData>
      <sheetData sheetId="9">
        <row r="1">
          <cell r="F1" t="str">
            <v>Entity code</v>
          </cell>
          <cell r="G1" t="str">
            <v>Value</v>
          </cell>
        </row>
        <row r="2">
          <cell r="C2" t="str">
            <v>6th pillar: Goods market efficiency , 1-7 (best)</v>
          </cell>
          <cell r="F2" t="str">
            <v>VEN</v>
          </cell>
          <cell r="G2">
            <v>2.80268824888535</v>
          </cell>
        </row>
        <row r="3">
          <cell r="F3" t="str">
            <v>TCD</v>
          </cell>
          <cell r="G3">
            <v>2.8268851449615102</v>
          </cell>
        </row>
        <row r="4">
          <cell r="F4" t="str">
            <v>AGO</v>
          </cell>
          <cell r="G4">
            <v>3.0258660876331702</v>
          </cell>
        </row>
        <row r="5">
          <cell r="F5" t="str">
            <v>ARG</v>
          </cell>
          <cell r="G5">
            <v>3.06287495381053</v>
          </cell>
        </row>
        <row r="6">
          <cell r="F6" t="str">
            <v>HTI</v>
          </cell>
          <cell r="G6">
            <v>3.0710311876241998</v>
          </cell>
        </row>
        <row r="7">
          <cell r="F7" t="str">
            <v>LBY</v>
          </cell>
          <cell r="G7">
            <v>3.1347897471270199</v>
          </cell>
        </row>
        <row r="8">
          <cell r="F8" t="str">
            <v>DZA</v>
          </cell>
          <cell r="G8">
            <v>3.1950608311844602</v>
          </cell>
        </row>
        <row r="9">
          <cell r="F9" t="str">
            <v>MRT</v>
          </cell>
          <cell r="G9">
            <v>3.3843059708655798</v>
          </cell>
        </row>
        <row r="10">
          <cell r="F10" t="str">
            <v>BDI</v>
          </cell>
          <cell r="G10">
            <v>3.38691998429129</v>
          </cell>
        </row>
        <row r="11">
          <cell r="F11" t="str">
            <v>BEN</v>
          </cell>
          <cell r="G11">
            <v>3.4691785010655698</v>
          </cell>
        </row>
        <row r="12">
          <cell r="F12" t="str">
            <v>BOL</v>
          </cell>
          <cell r="G12">
            <v>3.5042275844439801</v>
          </cell>
        </row>
        <row r="13">
          <cell r="F13" t="str">
            <v>GIN</v>
          </cell>
          <cell r="G13">
            <v>3.5392032248830199</v>
          </cell>
        </row>
        <row r="14">
          <cell r="F14" t="str">
            <v>ETH</v>
          </cell>
          <cell r="G14">
            <v>3.5599782639539499</v>
          </cell>
        </row>
        <row r="15">
          <cell r="F15" t="str">
            <v>MMR</v>
          </cell>
          <cell r="G15">
            <v>3.5697729393886699</v>
          </cell>
        </row>
        <row r="16">
          <cell r="F16" t="str">
            <v>TLS</v>
          </cell>
          <cell r="G16">
            <v>3.5834463418400402</v>
          </cell>
        </row>
        <row r="17">
          <cell r="F17" t="str">
            <v>YEM</v>
          </cell>
          <cell r="G17">
            <v>3.6119846472398902</v>
          </cell>
        </row>
        <row r="18">
          <cell r="F18" t="str">
            <v>SRB</v>
          </cell>
          <cell r="G18">
            <v>3.6395266579046699</v>
          </cell>
        </row>
        <row r="19">
          <cell r="F19" t="str">
            <v>GAB</v>
          </cell>
          <cell r="G19">
            <v>3.6452207600789501</v>
          </cell>
        </row>
        <row r="20">
          <cell r="F20" t="str">
            <v>ZWE</v>
          </cell>
          <cell r="G20">
            <v>3.66347550553543</v>
          </cell>
        </row>
        <row r="21">
          <cell r="F21" t="str">
            <v>BFA</v>
          </cell>
          <cell r="G21">
            <v>3.7250095189924401</v>
          </cell>
        </row>
        <row r="22">
          <cell r="F22" t="str">
            <v>SUR</v>
          </cell>
          <cell r="G22">
            <v>3.7326378468741002</v>
          </cell>
        </row>
        <row r="23">
          <cell r="F23" t="str">
            <v>NPL</v>
          </cell>
          <cell r="G23">
            <v>3.7442551290942401</v>
          </cell>
        </row>
        <row r="24">
          <cell r="F24" t="str">
            <v>RUS</v>
          </cell>
          <cell r="G24">
            <v>3.8025623132535999</v>
          </cell>
        </row>
        <row r="25">
          <cell r="F25" t="str">
            <v>MOZ</v>
          </cell>
          <cell r="G25">
            <v>3.8033967794069401</v>
          </cell>
        </row>
        <row r="26">
          <cell r="F26" t="str">
            <v>UKR</v>
          </cell>
          <cell r="G26">
            <v>3.81022444595899</v>
          </cell>
        </row>
        <row r="27">
          <cell r="F27" t="str">
            <v>BRA</v>
          </cell>
          <cell r="G27">
            <v>3.8190924459304001</v>
          </cell>
        </row>
        <row r="28">
          <cell r="F28" t="str">
            <v>NIC</v>
          </cell>
          <cell r="G28">
            <v>3.8499137462256798</v>
          </cell>
        </row>
        <row r="29">
          <cell r="F29" t="str">
            <v>BTN</v>
          </cell>
          <cell r="G29">
            <v>3.8513778820800999</v>
          </cell>
        </row>
        <row r="30">
          <cell r="F30" t="str">
            <v>UGA</v>
          </cell>
          <cell r="G30">
            <v>3.8761277928738198</v>
          </cell>
        </row>
        <row r="31">
          <cell r="F31" t="str">
            <v>EGY</v>
          </cell>
          <cell r="G31">
            <v>3.87674645070136</v>
          </cell>
        </row>
        <row r="32">
          <cell r="F32" t="str">
            <v>TZA</v>
          </cell>
          <cell r="G32">
            <v>3.8881903332933598</v>
          </cell>
        </row>
        <row r="33">
          <cell r="F33" t="str">
            <v>ROU</v>
          </cell>
          <cell r="G33">
            <v>3.8885190875742501</v>
          </cell>
        </row>
        <row r="34">
          <cell r="F34" t="str">
            <v>KGZ</v>
          </cell>
          <cell r="G34">
            <v>3.8928110154676498</v>
          </cell>
        </row>
        <row r="35">
          <cell r="F35" t="str">
            <v>MWI</v>
          </cell>
          <cell r="G35">
            <v>3.90113502886134</v>
          </cell>
        </row>
        <row r="36">
          <cell r="F36" t="str">
            <v>HND</v>
          </cell>
          <cell r="G36">
            <v>3.9073586131590399</v>
          </cell>
        </row>
        <row r="37">
          <cell r="F37" t="str">
            <v>CIV</v>
          </cell>
          <cell r="G37">
            <v>3.9113933518678601</v>
          </cell>
        </row>
        <row r="38">
          <cell r="F38" t="str">
            <v>CPV</v>
          </cell>
          <cell r="G38">
            <v>3.9121451401527798</v>
          </cell>
        </row>
        <row r="39">
          <cell r="F39" t="str">
            <v>HRV</v>
          </cell>
          <cell r="G39">
            <v>3.9192024598447799</v>
          </cell>
        </row>
        <row r="40">
          <cell r="F40" t="str">
            <v>IRN</v>
          </cell>
          <cell r="G40">
            <v>3.9278264788430501</v>
          </cell>
        </row>
        <row r="41">
          <cell r="F41" t="str">
            <v>MLI</v>
          </cell>
          <cell r="G41">
            <v>3.9316882970926801</v>
          </cell>
        </row>
        <row r="42">
          <cell r="F42" t="str">
            <v>GRC</v>
          </cell>
          <cell r="G42">
            <v>3.9324928454167298</v>
          </cell>
        </row>
        <row r="43">
          <cell r="F43" t="str">
            <v>MDA</v>
          </cell>
          <cell r="G43">
            <v>3.9347927937714502</v>
          </cell>
        </row>
        <row r="44">
          <cell r="F44" t="str">
            <v>ECU</v>
          </cell>
          <cell r="G44">
            <v>3.96688731348674</v>
          </cell>
        </row>
        <row r="45">
          <cell r="F45" t="str">
            <v>SLE</v>
          </cell>
          <cell r="G45">
            <v>3.9718376932825299</v>
          </cell>
        </row>
        <row r="46">
          <cell r="F46" t="str">
            <v>BIH</v>
          </cell>
          <cell r="G46">
            <v>3.98045741667524</v>
          </cell>
        </row>
        <row r="47">
          <cell r="F47" t="str">
            <v>PAK</v>
          </cell>
          <cell r="G47">
            <v>3.98824704700972</v>
          </cell>
        </row>
        <row r="48">
          <cell r="F48" t="str">
            <v>COL</v>
          </cell>
          <cell r="G48">
            <v>4.0109651729229503</v>
          </cell>
        </row>
        <row r="49">
          <cell r="F49" t="str">
            <v>TTO</v>
          </cell>
          <cell r="G49">
            <v>4.0260626709824603</v>
          </cell>
        </row>
        <row r="50">
          <cell r="F50" t="str">
            <v>CMR</v>
          </cell>
          <cell r="G50">
            <v>4.03019788621922</v>
          </cell>
        </row>
        <row r="51">
          <cell r="F51" t="str">
            <v>DOM</v>
          </cell>
          <cell r="G51">
            <v>4.0310839312088698</v>
          </cell>
        </row>
        <row r="52">
          <cell r="F52" t="str">
            <v>SWZ</v>
          </cell>
          <cell r="G52">
            <v>4.0494474773087097</v>
          </cell>
        </row>
        <row r="53">
          <cell r="F53" t="str">
            <v>ALB</v>
          </cell>
          <cell r="G53">
            <v>4.0577703217107404</v>
          </cell>
        </row>
        <row r="54">
          <cell r="F54" t="str">
            <v>MNG</v>
          </cell>
          <cell r="G54">
            <v>4.06675185027939</v>
          </cell>
        </row>
        <row r="55">
          <cell r="F55" t="str">
            <v>GMB</v>
          </cell>
          <cell r="G55">
            <v>4.0692494375237098</v>
          </cell>
        </row>
        <row r="56">
          <cell r="F56" t="str">
            <v>MDG</v>
          </cell>
          <cell r="G56">
            <v>4.0714600289465901</v>
          </cell>
        </row>
        <row r="57">
          <cell r="F57" t="str">
            <v>NGA</v>
          </cell>
          <cell r="G57">
            <v>4.0869309365581401</v>
          </cell>
        </row>
        <row r="58">
          <cell r="F58" t="str">
            <v>BWA</v>
          </cell>
          <cell r="G58">
            <v>4.0968426584205302</v>
          </cell>
        </row>
        <row r="59">
          <cell r="F59" t="str">
            <v>NAM</v>
          </cell>
          <cell r="G59">
            <v>4.0981471645181502</v>
          </cell>
        </row>
        <row r="60">
          <cell r="F60" t="str">
            <v>KWT</v>
          </cell>
          <cell r="G60">
            <v>4.0982446846150902</v>
          </cell>
        </row>
        <row r="61">
          <cell r="F61" t="str">
            <v>BGD</v>
          </cell>
          <cell r="G61">
            <v>4.0990664644740296</v>
          </cell>
        </row>
        <row r="62">
          <cell r="F62" t="str">
            <v>TUN</v>
          </cell>
          <cell r="G62">
            <v>4.1015446326038303</v>
          </cell>
        </row>
        <row r="63">
          <cell r="F63" t="str">
            <v>ITA</v>
          </cell>
          <cell r="G63">
            <v>4.1656835955389502</v>
          </cell>
        </row>
        <row r="64">
          <cell r="F64" t="str">
            <v>PRY</v>
          </cell>
          <cell r="G64">
            <v>4.18293705052906</v>
          </cell>
        </row>
        <row r="65">
          <cell r="F65" t="str">
            <v>IND</v>
          </cell>
          <cell r="G65">
            <v>4.1835121491650398</v>
          </cell>
        </row>
        <row r="66">
          <cell r="F66" t="str">
            <v>JAM</v>
          </cell>
          <cell r="G66">
            <v>4.1836601960376196</v>
          </cell>
        </row>
        <row r="67">
          <cell r="F67" t="str">
            <v>MEX</v>
          </cell>
          <cell r="G67">
            <v>4.1917696148164101</v>
          </cell>
        </row>
        <row r="68">
          <cell r="F68" t="str">
            <v>PHL</v>
          </cell>
          <cell r="G68">
            <v>4.19243791620013</v>
          </cell>
        </row>
        <row r="69">
          <cell r="F69" t="str">
            <v>BGR</v>
          </cell>
          <cell r="G69">
            <v>4.1928018271835601</v>
          </cell>
        </row>
        <row r="70">
          <cell r="F70" t="str">
            <v>KEN</v>
          </cell>
          <cell r="G70">
            <v>4.20900650101746</v>
          </cell>
        </row>
        <row r="71">
          <cell r="F71" t="str">
            <v>LSO</v>
          </cell>
          <cell r="G71">
            <v>4.2215444081805904</v>
          </cell>
        </row>
        <row r="72">
          <cell r="F72" t="str">
            <v>HUN</v>
          </cell>
          <cell r="G72">
            <v>4.2285806073205503</v>
          </cell>
        </row>
        <row r="73">
          <cell r="F73" t="str">
            <v>SLV</v>
          </cell>
          <cell r="G73">
            <v>4.2342604428308697</v>
          </cell>
        </row>
        <row r="74">
          <cell r="F74" t="str">
            <v>SVK</v>
          </cell>
          <cell r="G74">
            <v>4.2449154693574096</v>
          </cell>
        </row>
        <row r="75">
          <cell r="F75" t="str">
            <v>BRB</v>
          </cell>
          <cell r="G75">
            <v>4.2486134413301304</v>
          </cell>
        </row>
        <row r="76">
          <cell r="F76" t="str">
            <v>VNM</v>
          </cell>
          <cell r="G76">
            <v>4.2510910450088897</v>
          </cell>
        </row>
        <row r="77">
          <cell r="F77" t="str">
            <v>GUY</v>
          </cell>
          <cell r="G77">
            <v>4.26177637201413</v>
          </cell>
        </row>
        <row r="78">
          <cell r="F78" t="str">
            <v>PRT</v>
          </cell>
          <cell r="G78">
            <v>4.2623676784365498</v>
          </cell>
        </row>
        <row r="79">
          <cell r="F79" t="str">
            <v>AZE</v>
          </cell>
          <cell r="G79">
            <v>4.2682763047649503</v>
          </cell>
        </row>
        <row r="80">
          <cell r="F80" t="str">
            <v>GHA</v>
          </cell>
          <cell r="G80">
            <v>4.2755422148566602</v>
          </cell>
        </row>
        <row r="81">
          <cell r="F81" t="str">
            <v>MAR</v>
          </cell>
          <cell r="G81">
            <v>4.2772463415396604</v>
          </cell>
        </row>
        <row r="82">
          <cell r="F82" t="str">
            <v>ISR</v>
          </cell>
          <cell r="G82">
            <v>4.28158275848459</v>
          </cell>
        </row>
        <row r="83">
          <cell r="F83" t="str">
            <v>GEO</v>
          </cell>
          <cell r="G83">
            <v>4.2860667685340799</v>
          </cell>
        </row>
        <row r="84">
          <cell r="F84" t="str">
            <v>GTM</v>
          </cell>
          <cell r="G84">
            <v>4.3007444784576299</v>
          </cell>
        </row>
        <row r="85">
          <cell r="F85" t="str">
            <v>CRI</v>
          </cell>
          <cell r="G85">
            <v>4.3032312908622599</v>
          </cell>
        </row>
        <row r="86">
          <cell r="F86" t="str">
            <v>MNE</v>
          </cell>
          <cell r="G86">
            <v>4.3051900633197997</v>
          </cell>
        </row>
        <row r="87">
          <cell r="F87" t="str">
            <v>ESP</v>
          </cell>
          <cell r="G87">
            <v>4.3152877488191299</v>
          </cell>
        </row>
        <row r="88">
          <cell r="F88" t="str">
            <v>SVN</v>
          </cell>
          <cell r="G88">
            <v>4.3181462604224103</v>
          </cell>
        </row>
        <row r="89">
          <cell r="F89" t="str">
            <v>CHN</v>
          </cell>
          <cell r="G89">
            <v>4.3238830151935801</v>
          </cell>
        </row>
        <row r="90">
          <cell r="F90" t="str">
            <v>URY</v>
          </cell>
          <cell r="G90">
            <v>4.3271109178885299</v>
          </cell>
        </row>
        <row r="91">
          <cell r="F91" t="str">
            <v>SEN</v>
          </cell>
          <cell r="G91">
            <v>4.32797947518005</v>
          </cell>
        </row>
        <row r="92">
          <cell r="F92" t="str">
            <v>ARM</v>
          </cell>
          <cell r="G92">
            <v>4.3362535296385598</v>
          </cell>
        </row>
        <row r="93">
          <cell r="F93" t="str">
            <v>POL</v>
          </cell>
          <cell r="G93">
            <v>4.3406373080086604</v>
          </cell>
        </row>
        <row r="94">
          <cell r="F94" t="str">
            <v>KAZ</v>
          </cell>
          <cell r="G94">
            <v>4.3413430239983697</v>
          </cell>
        </row>
        <row r="95">
          <cell r="F95" t="str">
            <v>KHM</v>
          </cell>
          <cell r="G95">
            <v>4.3461340110004896</v>
          </cell>
        </row>
        <row r="96">
          <cell r="F96" t="str">
            <v>LAO</v>
          </cell>
          <cell r="G96">
            <v>4.3564587403567403</v>
          </cell>
        </row>
        <row r="97">
          <cell r="F97" t="str">
            <v>SYC</v>
          </cell>
          <cell r="G97">
            <v>4.3631366199153803</v>
          </cell>
        </row>
        <row r="98">
          <cell r="F98" t="str">
            <v>PER</v>
          </cell>
          <cell r="G98">
            <v>4.37446380912343</v>
          </cell>
        </row>
        <row r="99">
          <cell r="F99" t="str">
            <v>LBN</v>
          </cell>
          <cell r="G99">
            <v>4.3940240669696298</v>
          </cell>
        </row>
        <row r="100">
          <cell r="F100" t="str">
            <v>IDN</v>
          </cell>
          <cell r="G100">
            <v>4.4007353931421402</v>
          </cell>
        </row>
        <row r="101">
          <cell r="F101" t="str">
            <v>LTU</v>
          </cell>
          <cell r="G101">
            <v>4.4036519605384399</v>
          </cell>
        </row>
        <row r="102">
          <cell r="F102" t="str">
            <v>CZE</v>
          </cell>
          <cell r="G102">
            <v>4.4122800128772104</v>
          </cell>
        </row>
        <row r="103">
          <cell r="F103" t="str">
            <v>LBR</v>
          </cell>
          <cell r="G103">
            <v>4.4199494676260498</v>
          </cell>
        </row>
        <row r="104">
          <cell r="F104" t="str">
            <v>ISL</v>
          </cell>
          <cell r="G104">
            <v>4.4322396349203599</v>
          </cell>
        </row>
        <row r="105">
          <cell r="F105" t="str">
            <v>FRA</v>
          </cell>
          <cell r="G105">
            <v>4.4338652802403304</v>
          </cell>
        </row>
        <row r="106">
          <cell r="F106" t="str">
            <v>MKD</v>
          </cell>
          <cell r="G106">
            <v>4.4673910691216498</v>
          </cell>
        </row>
        <row r="107">
          <cell r="F107" t="str">
            <v>TUR</v>
          </cell>
          <cell r="G107">
            <v>4.5175070811445002</v>
          </cell>
        </row>
        <row r="108">
          <cell r="F108" t="str">
            <v>BRN</v>
          </cell>
          <cell r="G108">
            <v>4.5223648391247799</v>
          </cell>
        </row>
        <row r="109">
          <cell r="F109" t="str">
            <v>RWA</v>
          </cell>
          <cell r="G109">
            <v>4.5228638577695</v>
          </cell>
        </row>
        <row r="110">
          <cell r="F110" t="str">
            <v>LVA</v>
          </cell>
          <cell r="G110">
            <v>4.5299081234760203</v>
          </cell>
        </row>
        <row r="111">
          <cell r="F111" t="str">
            <v>JOR</v>
          </cell>
          <cell r="G111">
            <v>4.5487941410071597</v>
          </cell>
        </row>
        <row r="112">
          <cell r="F112" t="str">
            <v>ZMB</v>
          </cell>
          <cell r="G112">
            <v>4.6120185602250396</v>
          </cell>
        </row>
        <row r="113">
          <cell r="F113" t="str">
            <v>LKA</v>
          </cell>
          <cell r="G113">
            <v>4.6272423869595896</v>
          </cell>
        </row>
        <row r="114">
          <cell r="F114" t="str">
            <v>CHL</v>
          </cell>
          <cell r="G114">
            <v>4.6421681665167904</v>
          </cell>
        </row>
        <row r="115">
          <cell r="F115" t="str">
            <v>PAN</v>
          </cell>
          <cell r="G115">
            <v>4.6461631731485902</v>
          </cell>
        </row>
        <row r="116">
          <cell r="F116" t="str">
            <v>THA</v>
          </cell>
          <cell r="G116">
            <v>4.6650418463811896</v>
          </cell>
        </row>
        <row r="117">
          <cell r="F117" t="str">
            <v>KOR</v>
          </cell>
          <cell r="G117">
            <v>4.6750306672879196</v>
          </cell>
        </row>
        <row r="118">
          <cell r="F118" t="str">
            <v>MLT</v>
          </cell>
          <cell r="G118">
            <v>4.7167768398287704</v>
          </cell>
        </row>
        <row r="119">
          <cell r="F119" t="str">
            <v>AUS</v>
          </cell>
          <cell r="G119">
            <v>4.7195604682240901</v>
          </cell>
        </row>
        <row r="120">
          <cell r="F120" t="str">
            <v>EST</v>
          </cell>
          <cell r="G120">
            <v>4.7296425174187</v>
          </cell>
        </row>
        <row r="121">
          <cell r="F121" t="str">
            <v>CYP</v>
          </cell>
          <cell r="G121">
            <v>4.7352604836735104</v>
          </cell>
        </row>
        <row r="122">
          <cell r="F122" t="str">
            <v>ZAF</v>
          </cell>
          <cell r="G122">
            <v>4.7533307927033102</v>
          </cell>
        </row>
        <row r="123">
          <cell r="F123" t="str">
            <v>SAU</v>
          </cell>
          <cell r="G123">
            <v>4.7918857636260004</v>
          </cell>
        </row>
        <row r="124">
          <cell r="F124" t="str">
            <v>PRI</v>
          </cell>
          <cell r="G124">
            <v>4.8289037943180402</v>
          </cell>
        </row>
        <row r="125">
          <cell r="F125" t="str">
            <v>MUS</v>
          </cell>
          <cell r="G125">
            <v>4.8520782918591401</v>
          </cell>
        </row>
        <row r="126">
          <cell r="F126" t="str">
            <v>DNK</v>
          </cell>
          <cell r="G126">
            <v>4.8732459715483198</v>
          </cell>
        </row>
        <row r="127">
          <cell r="F127" t="str">
            <v>AUT</v>
          </cell>
          <cell r="G127">
            <v>4.8820254921570196</v>
          </cell>
        </row>
        <row r="128">
          <cell r="F128" t="str">
            <v>NOR</v>
          </cell>
          <cell r="G128">
            <v>4.8929739140835196</v>
          </cell>
        </row>
        <row r="129">
          <cell r="F129" t="str">
            <v>DEU</v>
          </cell>
          <cell r="G129">
            <v>4.9222953983372104</v>
          </cell>
        </row>
        <row r="130">
          <cell r="F130" t="str">
            <v>USA</v>
          </cell>
          <cell r="G130">
            <v>4.9333767247719198</v>
          </cell>
        </row>
        <row r="131">
          <cell r="F131" t="str">
            <v>BHR</v>
          </cell>
          <cell r="G131">
            <v>4.96107448391846</v>
          </cell>
        </row>
        <row r="132">
          <cell r="F132" t="str">
            <v>OMN</v>
          </cell>
          <cell r="G132">
            <v>4.9875354853421099</v>
          </cell>
        </row>
        <row r="133">
          <cell r="F133" t="str">
            <v>CAN</v>
          </cell>
          <cell r="G133">
            <v>5.0024623625200899</v>
          </cell>
        </row>
        <row r="134">
          <cell r="F134" t="str">
            <v>JPN</v>
          </cell>
          <cell r="G134">
            <v>5.0102011143234</v>
          </cell>
        </row>
        <row r="135">
          <cell r="F135" t="str">
            <v>FIN</v>
          </cell>
          <cell r="G135">
            <v>5.0258536297400296</v>
          </cell>
        </row>
        <row r="136">
          <cell r="F136" t="str">
            <v>GBR</v>
          </cell>
          <cell r="G136">
            <v>5.0503161895861597</v>
          </cell>
        </row>
        <row r="137">
          <cell r="F137" t="str">
            <v>BEL</v>
          </cell>
          <cell r="G137">
            <v>5.0796325530750401</v>
          </cell>
        </row>
        <row r="138">
          <cell r="F138" t="str">
            <v>SWE</v>
          </cell>
          <cell r="G138">
            <v>5.09889227850653</v>
          </cell>
        </row>
        <row r="139">
          <cell r="F139" t="str">
            <v>IRL</v>
          </cell>
          <cell r="G139">
            <v>5.2142817496914997</v>
          </cell>
        </row>
        <row r="140">
          <cell r="F140" t="str">
            <v>MYS</v>
          </cell>
          <cell r="G140">
            <v>5.2285854902241198</v>
          </cell>
        </row>
        <row r="141">
          <cell r="F141" t="str">
            <v>NZL</v>
          </cell>
          <cell r="G141">
            <v>5.2392560368034404</v>
          </cell>
        </row>
        <row r="142">
          <cell r="F142" t="str">
            <v>NLD</v>
          </cell>
          <cell r="G142">
            <v>5.2546919950398996</v>
          </cell>
        </row>
        <row r="143">
          <cell r="F143" t="str">
            <v>TWN</v>
          </cell>
          <cell r="G143">
            <v>5.2562231973348004</v>
          </cell>
        </row>
        <row r="144">
          <cell r="F144" t="str">
            <v>CHE</v>
          </cell>
          <cell r="G144">
            <v>5.2570286387228897</v>
          </cell>
        </row>
        <row r="145">
          <cell r="F145" t="str">
            <v>LUX</v>
          </cell>
          <cell r="G145">
            <v>5.3259693805536203</v>
          </cell>
        </row>
        <row r="146">
          <cell r="F146" t="str">
            <v>ARE</v>
          </cell>
          <cell r="G146">
            <v>5.3857772552310497</v>
          </cell>
        </row>
        <row r="147">
          <cell r="F147" t="str">
            <v>QAT</v>
          </cell>
          <cell r="G147">
            <v>5.4940728503767096</v>
          </cell>
        </row>
        <row r="148">
          <cell r="F148" t="str">
            <v>HKG</v>
          </cell>
          <cell r="G148">
            <v>5.5718239564556802</v>
          </cell>
        </row>
        <row r="149">
          <cell r="F149" t="str">
            <v>SGP</v>
          </cell>
          <cell r="G149">
            <v>5.58987460430592</v>
          </cell>
        </row>
      </sheetData>
      <sheetData sheetId="10">
        <row r="1">
          <cell r="F1" t="str">
            <v>Entity code</v>
          </cell>
          <cell r="G1" t="str">
            <v>Value</v>
          </cell>
        </row>
        <row r="2">
          <cell r="C2" t="str">
            <v>7th pillar: Labor market efficiency, 1-7 (best)</v>
          </cell>
          <cell r="F2" t="str">
            <v>VEN</v>
          </cell>
          <cell r="G2">
            <v>2.8461268335885701</v>
          </cell>
        </row>
        <row r="3">
          <cell r="F3" t="str">
            <v>DZA</v>
          </cell>
          <cell r="G3">
            <v>2.91098703065061</v>
          </cell>
        </row>
        <row r="4">
          <cell r="F4" t="str">
            <v>EGY</v>
          </cell>
          <cell r="G4">
            <v>2.9968054504430199</v>
          </cell>
        </row>
        <row r="5">
          <cell r="F5" t="str">
            <v>IRN</v>
          </cell>
          <cell r="G5">
            <v>3.0159082628510099</v>
          </cell>
        </row>
        <row r="6">
          <cell r="F6" t="str">
            <v>ARG</v>
          </cell>
          <cell r="G6">
            <v>3.1462292226097501</v>
          </cell>
        </row>
        <row r="7">
          <cell r="F7" t="str">
            <v>MRT</v>
          </cell>
          <cell r="G7">
            <v>3.2330973732699602</v>
          </cell>
        </row>
        <row r="8">
          <cell r="F8" t="str">
            <v>HND</v>
          </cell>
          <cell r="G8">
            <v>3.34313826682473</v>
          </cell>
        </row>
        <row r="9">
          <cell r="F9" t="str">
            <v>YEM</v>
          </cell>
          <cell r="G9">
            <v>3.3643142875816201</v>
          </cell>
        </row>
        <row r="10">
          <cell r="F10" t="str">
            <v>ZWE</v>
          </cell>
          <cell r="G10">
            <v>3.3966463429075402</v>
          </cell>
        </row>
        <row r="11">
          <cell r="F11" t="str">
            <v>URY</v>
          </cell>
          <cell r="G11">
            <v>3.4403668762526798</v>
          </cell>
        </row>
        <row r="12">
          <cell r="F12" t="str">
            <v>PAK</v>
          </cell>
          <cell r="G12">
            <v>3.4568236055166</v>
          </cell>
        </row>
        <row r="13">
          <cell r="F13" t="str">
            <v>ITA</v>
          </cell>
          <cell r="G13">
            <v>3.4807179776220498</v>
          </cell>
        </row>
        <row r="14">
          <cell r="F14" t="str">
            <v>LBY</v>
          </cell>
          <cell r="G14">
            <v>3.52529732526054</v>
          </cell>
        </row>
        <row r="15">
          <cell r="F15" t="str">
            <v>LKA</v>
          </cell>
          <cell r="G15">
            <v>3.5332233368093302</v>
          </cell>
        </row>
        <row r="16">
          <cell r="F16" t="str">
            <v>AGO</v>
          </cell>
          <cell r="G16">
            <v>3.6553285644006999</v>
          </cell>
        </row>
        <row r="17">
          <cell r="F17" t="str">
            <v>NPL</v>
          </cell>
          <cell r="G17">
            <v>3.6634444506627402</v>
          </cell>
        </row>
        <row r="18">
          <cell r="F18" t="str">
            <v>TUN</v>
          </cell>
          <cell r="G18">
            <v>3.6730713002200299</v>
          </cell>
        </row>
        <row r="19">
          <cell r="F19" t="str">
            <v>BOL</v>
          </cell>
          <cell r="G19">
            <v>3.7047947694220298</v>
          </cell>
        </row>
        <row r="20">
          <cell r="F20" t="str">
            <v>TUR</v>
          </cell>
          <cell r="G20">
            <v>3.7361669212606099</v>
          </cell>
        </row>
        <row r="21">
          <cell r="F21" t="str">
            <v>CPV</v>
          </cell>
          <cell r="G21">
            <v>3.74490079327314</v>
          </cell>
        </row>
        <row r="22">
          <cell r="F22" t="str">
            <v>TCD</v>
          </cell>
          <cell r="G22">
            <v>3.7609684202586502</v>
          </cell>
        </row>
        <row r="23">
          <cell r="F23" t="str">
            <v>GRC</v>
          </cell>
          <cell r="G23">
            <v>3.7654731424988901</v>
          </cell>
        </row>
        <row r="24">
          <cell r="F24" t="str">
            <v>PRT</v>
          </cell>
          <cell r="G24">
            <v>3.7889493169658399</v>
          </cell>
        </row>
        <row r="25">
          <cell r="F25" t="str">
            <v>MOZ</v>
          </cell>
          <cell r="G25">
            <v>3.7974050080646</v>
          </cell>
        </row>
        <row r="26">
          <cell r="F26" t="str">
            <v>BGD</v>
          </cell>
          <cell r="G26">
            <v>3.7993821769617702</v>
          </cell>
        </row>
        <row r="27">
          <cell r="F27" t="str">
            <v>BDI</v>
          </cell>
          <cell r="G27">
            <v>3.83667046713169</v>
          </cell>
        </row>
        <row r="28">
          <cell r="F28" t="str">
            <v>MAR</v>
          </cell>
          <cell r="G28">
            <v>3.8622772984704401</v>
          </cell>
        </row>
        <row r="29">
          <cell r="F29" t="str">
            <v>SLV</v>
          </cell>
          <cell r="G29">
            <v>3.8758050971810998</v>
          </cell>
        </row>
        <row r="30">
          <cell r="F30" t="str">
            <v>LBN</v>
          </cell>
          <cell r="G30">
            <v>3.8980476337818999</v>
          </cell>
        </row>
        <row r="31">
          <cell r="F31" t="str">
            <v>SRB</v>
          </cell>
          <cell r="G31">
            <v>3.8988177584113899</v>
          </cell>
        </row>
        <row r="32">
          <cell r="F32" t="str">
            <v>DOM</v>
          </cell>
          <cell r="G32">
            <v>3.9172417885420399</v>
          </cell>
        </row>
        <row r="33">
          <cell r="F33" t="str">
            <v>PRY</v>
          </cell>
          <cell r="G33">
            <v>3.9199781675734302</v>
          </cell>
        </row>
        <row r="34">
          <cell r="F34" t="str">
            <v>ZAF</v>
          </cell>
          <cell r="G34">
            <v>3.9322640053505999</v>
          </cell>
        </row>
        <row r="35">
          <cell r="F35" t="str">
            <v>ESP</v>
          </cell>
          <cell r="G35">
            <v>3.9342497212116898</v>
          </cell>
        </row>
        <row r="36">
          <cell r="F36" t="str">
            <v>HRV</v>
          </cell>
          <cell r="G36">
            <v>3.9364213689719301</v>
          </cell>
        </row>
        <row r="37">
          <cell r="F37" t="str">
            <v>MEX</v>
          </cell>
          <cell r="G37">
            <v>3.9415476027794099</v>
          </cell>
        </row>
        <row r="38">
          <cell r="F38" t="str">
            <v>MLI</v>
          </cell>
          <cell r="G38">
            <v>3.9593448554584101</v>
          </cell>
        </row>
        <row r="39">
          <cell r="F39" t="str">
            <v>ECU</v>
          </cell>
          <cell r="G39">
            <v>3.9632969842294501</v>
          </cell>
        </row>
        <row r="40">
          <cell r="F40" t="str">
            <v>ROU</v>
          </cell>
          <cell r="G40">
            <v>3.9636599833904702</v>
          </cell>
        </row>
        <row r="41">
          <cell r="F41" t="str">
            <v>TLS</v>
          </cell>
          <cell r="G41">
            <v>3.9790563160331698</v>
          </cell>
        </row>
        <row r="42">
          <cell r="F42" t="str">
            <v>ETH</v>
          </cell>
          <cell r="G42">
            <v>3.9919275481376499</v>
          </cell>
        </row>
        <row r="43">
          <cell r="F43" t="str">
            <v>NIC</v>
          </cell>
          <cell r="G43">
            <v>3.9941201184478001</v>
          </cell>
        </row>
        <row r="44">
          <cell r="F44" t="str">
            <v>SVN</v>
          </cell>
          <cell r="G44">
            <v>4.0008813289155603</v>
          </cell>
        </row>
        <row r="45">
          <cell r="F45" t="str">
            <v>KWT</v>
          </cell>
          <cell r="G45">
            <v>4.0117619569488001</v>
          </cell>
        </row>
        <row r="46">
          <cell r="F46" t="str">
            <v>SWZ</v>
          </cell>
          <cell r="G46">
            <v>4.0146942006455397</v>
          </cell>
        </row>
        <row r="47">
          <cell r="F47" t="str">
            <v>IDN</v>
          </cell>
          <cell r="G47">
            <v>4.0364263757709402</v>
          </cell>
        </row>
        <row r="48">
          <cell r="F48" t="str">
            <v>SUR</v>
          </cell>
          <cell r="G48">
            <v>4.04052945081445</v>
          </cell>
        </row>
        <row r="49">
          <cell r="F49" t="str">
            <v>JOR</v>
          </cell>
          <cell r="G49">
            <v>4.0664753210437503</v>
          </cell>
        </row>
        <row r="50">
          <cell r="F50" t="str">
            <v>PHL</v>
          </cell>
          <cell r="G50">
            <v>4.0766326883596404</v>
          </cell>
        </row>
        <row r="51">
          <cell r="F51" t="str">
            <v>IND</v>
          </cell>
          <cell r="G51">
            <v>4.0800366760286204</v>
          </cell>
        </row>
        <row r="52">
          <cell r="F52" t="str">
            <v>MMR</v>
          </cell>
          <cell r="G52">
            <v>4.0855479870442402</v>
          </cell>
        </row>
        <row r="53">
          <cell r="F53" t="str">
            <v>SLE</v>
          </cell>
          <cell r="G53">
            <v>4.0901348457860696</v>
          </cell>
        </row>
        <row r="54">
          <cell r="F54" t="str">
            <v>KGZ</v>
          </cell>
          <cell r="G54">
            <v>4.0934540578065199</v>
          </cell>
        </row>
        <row r="55">
          <cell r="F55" t="str">
            <v>MDA</v>
          </cell>
          <cell r="G55">
            <v>4.0942330470662203</v>
          </cell>
        </row>
        <row r="56">
          <cell r="F56" t="str">
            <v>BEN</v>
          </cell>
          <cell r="G56">
            <v>4.1135664809386796</v>
          </cell>
        </row>
        <row r="57">
          <cell r="F57" t="str">
            <v>ZMB</v>
          </cell>
          <cell r="G57">
            <v>4.1150778406039796</v>
          </cell>
        </row>
        <row r="58">
          <cell r="F58" t="str">
            <v>BRA</v>
          </cell>
          <cell r="G58">
            <v>4.1290863647550804</v>
          </cell>
        </row>
        <row r="59">
          <cell r="F59" t="str">
            <v>GHA</v>
          </cell>
          <cell r="G59">
            <v>4.14156988135188</v>
          </cell>
        </row>
        <row r="60">
          <cell r="F60" t="str">
            <v>GTM</v>
          </cell>
          <cell r="G60">
            <v>4.1501200206894602</v>
          </cell>
        </row>
        <row r="61">
          <cell r="F61" t="str">
            <v>TTO</v>
          </cell>
          <cell r="G61">
            <v>4.1501401816347503</v>
          </cell>
        </row>
        <row r="62">
          <cell r="F62" t="str">
            <v>BIH</v>
          </cell>
          <cell r="G62">
            <v>4.1539539271624397</v>
          </cell>
        </row>
        <row r="63">
          <cell r="F63" t="str">
            <v>COL</v>
          </cell>
          <cell r="G63">
            <v>4.1609948085420498</v>
          </cell>
        </row>
        <row r="64">
          <cell r="F64" t="str">
            <v>LSO</v>
          </cell>
          <cell r="G64">
            <v>4.1724678018279899</v>
          </cell>
        </row>
        <row r="65">
          <cell r="F65" t="str">
            <v>HUN</v>
          </cell>
          <cell r="G65">
            <v>4.1805657564419798</v>
          </cell>
        </row>
        <row r="66">
          <cell r="F66" t="str">
            <v>UKR</v>
          </cell>
          <cell r="G66">
            <v>4.1808540858617498</v>
          </cell>
        </row>
        <row r="67">
          <cell r="F67" t="str">
            <v>BFA</v>
          </cell>
          <cell r="G67">
            <v>4.1929515422712704</v>
          </cell>
        </row>
        <row r="68">
          <cell r="F68" t="str">
            <v>CMR</v>
          </cell>
          <cell r="G68">
            <v>4.1938738529182</v>
          </cell>
        </row>
        <row r="69">
          <cell r="F69" t="str">
            <v>CZE</v>
          </cell>
          <cell r="G69">
            <v>4.1983119069616199</v>
          </cell>
        </row>
        <row r="70">
          <cell r="F70" t="str">
            <v>POL</v>
          </cell>
          <cell r="G70">
            <v>4.2031316252401796</v>
          </cell>
        </row>
        <row r="71">
          <cell r="F71" t="str">
            <v>MKD</v>
          </cell>
          <cell r="G71">
            <v>4.2105173797865696</v>
          </cell>
        </row>
        <row r="72">
          <cell r="F72" t="str">
            <v>KOR</v>
          </cell>
          <cell r="G72">
            <v>4.2125514188876103</v>
          </cell>
        </row>
        <row r="73">
          <cell r="F73" t="str">
            <v>HTI</v>
          </cell>
          <cell r="G73">
            <v>4.2305807524992902</v>
          </cell>
        </row>
        <row r="74">
          <cell r="F74" t="str">
            <v>SVK</v>
          </cell>
          <cell r="G74">
            <v>4.2366038642674804</v>
          </cell>
        </row>
        <row r="75">
          <cell r="F75" t="str">
            <v>PAN</v>
          </cell>
          <cell r="G75">
            <v>4.25290047491153</v>
          </cell>
        </row>
        <row r="76">
          <cell r="F76" t="str">
            <v>GIN</v>
          </cell>
          <cell r="G76">
            <v>4.2836284096355204</v>
          </cell>
        </row>
        <row r="77">
          <cell r="F77" t="str">
            <v>GAB</v>
          </cell>
          <cell r="G77">
            <v>4.3051028909493398</v>
          </cell>
        </row>
        <row r="78">
          <cell r="F78" t="str">
            <v>RUS</v>
          </cell>
          <cell r="G78">
            <v>4.3102682692998799</v>
          </cell>
        </row>
        <row r="79">
          <cell r="F79" t="str">
            <v>FRA</v>
          </cell>
          <cell r="G79">
            <v>4.3123352350913002</v>
          </cell>
        </row>
        <row r="80">
          <cell r="F80" t="str">
            <v>SAU</v>
          </cell>
          <cell r="G80">
            <v>4.31342467358966</v>
          </cell>
        </row>
        <row r="81">
          <cell r="F81" t="str">
            <v>LTU</v>
          </cell>
          <cell r="G81">
            <v>4.31474565420329</v>
          </cell>
        </row>
        <row r="82">
          <cell r="F82" t="str">
            <v>CIV</v>
          </cell>
          <cell r="G82">
            <v>4.3213263816425203</v>
          </cell>
        </row>
        <row r="83">
          <cell r="F83" t="str">
            <v>ALB</v>
          </cell>
          <cell r="G83">
            <v>4.3296438180353798</v>
          </cell>
        </row>
        <row r="84">
          <cell r="F84" t="str">
            <v>JAM</v>
          </cell>
          <cell r="G84">
            <v>4.3303062200675901</v>
          </cell>
        </row>
        <row r="85">
          <cell r="F85" t="str">
            <v>SEN</v>
          </cell>
          <cell r="G85">
            <v>4.3315464761271301</v>
          </cell>
        </row>
        <row r="86">
          <cell r="F86" t="str">
            <v>BEL</v>
          </cell>
          <cell r="G86">
            <v>4.3371222114147399</v>
          </cell>
        </row>
        <row r="87">
          <cell r="F87" t="str">
            <v>GUY</v>
          </cell>
          <cell r="G87">
            <v>4.3430337191369004</v>
          </cell>
        </row>
        <row r="88">
          <cell r="F88" t="str">
            <v>THA</v>
          </cell>
          <cell r="G88">
            <v>4.3482845068936697</v>
          </cell>
        </row>
        <row r="89">
          <cell r="F89" t="str">
            <v>BGR</v>
          </cell>
          <cell r="G89">
            <v>4.3577183432297</v>
          </cell>
        </row>
        <row r="90">
          <cell r="F90" t="str">
            <v>LBR</v>
          </cell>
          <cell r="G90">
            <v>4.3748061654337702</v>
          </cell>
        </row>
        <row r="91">
          <cell r="F91" t="str">
            <v>NAM</v>
          </cell>
          <cell r="G91">
            <v>4.3874166189702999</v>
          </cell>
        </row>
        <row r="92">
          <cell r="F92" t="str">
            <v>MNE</v>
          </cell>
          <cell r="G92">
            <v>4.3877967309240402</v>
          </cell>
        </row>
        <row r="93">
          <cell r="F93" t="str">
            <v>ISR</v>
          </cell>
          <cell r="G93">
            <v>4.3938278524187302</v>
          </cell>
        </row>
        <row r="94">
          <cell r="F94" t="str">
            <v>VNM</v>
          </cell>
          <cell r="G94">
            <v>4.4048836045363204</v>
          </cell>
        </row>
        <row r="95">
          <cell r="F95" t="str">
            <v>MUS</v>
          </cell>
          <cell r="G95">
            <v>4.4501002593093801</v>
          </cell>
        </row>
        <row r="96">
          <cell r="F96" t="str">
            <v>AUS</v>
          </cell>
          <cell r="G96">
            <v>4.4530761361572404</v>
          </cell>
        </row>
        <row r="97">
          <cell r="F97" t="str">
            <v>CRI</v>
          </cell>
          <cell r="G97">
            <v>4.4785949019939899</v>
          </cell>
        </row>
        <row r="98">
          <cell r="F98" t="str">
            <v>NGA</v>
          </cell>
          <cell r="G98">
            <v>4.4797069767676696</v>
          </cell>
        </row>
        <row r="99">
          <cell r="F99" t="str">
            <v>MNG</v>
          </cell>
          <cell r="G99">
            <v>4.4864072560763697</v>
          </cell>
        </row>
        <row r="100">
          <cell r="F100" t="str">
            <v>ARM</v>
          </cell>
          <cell r="G100">
            <v>4.4880772707230498</v>
          </cell>
        </row>
        <row r="101">
          <cell r="F101" t="str">
            <v>TZA</v>
          </cell>
          <cell r="G101">
            <v>4.48808303375721</v>
          </cell>
        </row>
        <row r="102">
          <cell r="F102" t="str">
            <v>PER</v>
          </cell>
          <cell r="G102">
            <v>4.5014033150366801</v>
          </cell>
        </row>
        <row r="103">
          <cell r="F103" t="str">
            <v>BWA</v>
          </cell>
          <cell r="G103">
            <v>4.5053137285254703</v>
          </cell>
        </row>
        <row r="104">
          <cell r="F104" t="str">
            <v>GMB</v>
          </cell>
          <cell r="G104">
            <v>4.5320043272434596</v>
          </cell>
        </row>
        <row r="105">
          <cell r="F105" t="str">
            <v>CHL</v>
          </cell>
          <cell r="G105">
            <v>4.5347469984165798</v>
          </cell>
        </row>
        <row r="106">
          <cell r="F106" t="str">
            <v>LAO</v>
          </cell>
          <cell r="G106">
            <v>4.5547597625031404</v>
          </cell>
        </row>
        <row r="107">
          <cell r="F107" t="str">
            <v>MLT</v>
          </cell>
          <cell r="G107">
            <v>4.5584502028375198</v>
          </cell>
        </row>
        <row r="108">
          <cell r="F108" t="str">
            <v>AUT</v>
          </cell>
          <cell r="G108">
            <v>4.5638847736191002</v>
          </cell>
        </row>
        <row r="109">
          <cell r="F109" t="str">
            <v>DEU</v>
          </cell>
          <cell r="G109">
            <v>4.57428820658268</v>
          </cell>
        </row>
        <row r="110">
          <cell r="F110" t="str">
            <v>GEO</v>
          </cell>
          <cell r="G110">
            <v>4.58569385880112</v>
          </cell>
        </row>
        <row r="111">
          <cell r="F111" t="str">
            <v>MWI</v>
          </cell>
          <cell r="G111">
            <v>4.5859970441145999</v>
          </cell>
        </row>
        <row r="112">
          <cell r="F112" t="str">
            <v>PRI</v>
          </cell>
          <cell r="G112">
            <v>4.5874229355098297</v>
          </cell>
        </row>
        <row r="113">
          <cell r="F113" t="str">
            <v>MDG</v>
          </cell>
          <cell r="G113">
            <v>4.5984023625143102</v>
          </cell>
        </row>
        <row r="114">
          <cell r="F114" t="str">
            <v>CYP</v>
          </cell>
          <cell r="G114">
            <v>4.6189038821656601</v>
          </cell>
        </row>
        <row r="115">
          <cell r="F115" t="str">
            <v>KEN</v>
          </cell>
          <cell r="G115">
            <v>4.6232066908220597</v>
          </cell>
        </row>
        <row r="116">
          <cell r="F116" t="str">
            <v>CHN</v>
          </cell>
          <cell r="G116">
            <v>4.6253749893546798</v>
          </cell>
        </row>
        <row r="117">
          <cell r="F117" t="str">
            <v>TWN</v>
          </cell>
          <cell r="G117">
            <v>4.6732798596756</v>
          </cell>
        </row>
        <row r="118">
          <cell r="F118" t="str">
            <v>UGA</v>
          </cell>
          <cell r="G118">
            <v>4.6858066746864102</v>
          </cell>
        </row>
        <row r="119">
          <cell r="F119" t="str">
            <v>SYC</v>
          </cell>
          <cell r="G119">
            <v>4.6879695347831403</v>
          </cell>
        </row>
        <row r="120">
          <cell r="F120" t="str">
            <v>AZE</v>
          </cell>
          <cell r="G120">
            <v>4.7215365861627099</v>
          </cell>
        </row>
        <row r="121">
          <cell r="F121" t="str">
            <v>BTN</v>
          </cell>
          <cell r="G121">
            <v>4.7299928036422099</v>
          </cell>
        </row>
        <row r="122">
          <cell r="F122" t="str">
            <v>OMN</v>
          </cell>
          <cell r="G122">
            <v>4.7348023067670999</v>
          </cell>
        </row>
        <row r="123">
          <cell r="F123" t="str">
            <v>KHM</v>
          </cell>
          <cell r="G123">
            <v>4.7558670629569999</v>
          </cell>
        </row>
        <row r="124">
          <cell r="F124" t="str">
            <v>LVA</v>
          </cell>
          <cell r="G124">
            <v>4.7620588232239403</v>
          </cell>
        </row>
        <row r="125">
          <cell r="F125" t="str">
            <v>MYS</v>
          </cell>
          <cell r="G125">
            <v>4.7942655197454398</v>
          </cell>
        </row>
        <row r="126">
          <cell r="F126" t="str">
            <v>BRB</v>
          </cell>
          <cell r="G126">
            <v>4.7946981651616696</v>
          </cell>
        </row>
        <row r="127">
          <cell r="F127" t="str">
            <v>JPN</v>
          </cell>
          <cell r="G127">
            <v>4.8221956677672901</v>
          </cell>
        </row>
        <row r="128">
          <cell r="F128" t="str">
            <v>LUX</v>
          </cell>
          <cell r="G128">
            <v>4.8316007949576401</v>
          </cell>
        </row>
        <row r="129">
          <cell r="F129" t="str">
            <v>NLD</v>
          </cell>
          <cell r="G129">
            <v>4.8415173928878596</v>
          </cell>
        </row>
        <row r="130">
          <cell r="F130" t="str">
            <v>FIN</v>
          </cell>
          <cell r="G130">
            <v>4.8491875694309003</v>
          </cell>
        </row>
        <row r="131">
          <cell r="F131" t="str">
            <v>BHR</v>
          </cell>
          <cell r="G131">
            <v>4.8695178112295103</v>
          </cell>
        </row>
        <row r="132">
          <cell r="F132" t="str">
            <v>SWE</v>
          </cell>
          <cell r="G132">
            <v>4.8829280336794296</v>
          </cell>
        </row>
        <row r="133">
          <cell r="F133" t="str">
            <v>ISL</v>
          </cell>
          <cell r="G133">
            <v>4.9101853894292402</v>
          </cell>
        </row>
        <row r="134">
          <cell r="F134" t="str">
            <v>IRL</v>
          </cell>
          <cell r="G134">
            <v>4.9256387235255596</v>
          </cell>
        </row>
        <row r="135">
          <cell r="F135" t="str">
            <v>KAZ</v>
          </cell>
          <cell r="G135">
            <v>4.9784695601311899</v>
          </cell>
        </row>
        <row r="136">
          <cell r="F136" t="str">
            <v>NOR</v>
          </cell>
          <cell r="G136">
            <v>5.0159114456482197</v>
          </cell>
        </row>
        <row r="137">
          <cell r="F137" t="str">
            <v>DNK</v>
          </cell>
          <cell r="G137">
            <v>5.0305770036372399</v>
          </cell>
        </row>
        <row r="138">
          <cell r="F138" t="str">
            <v>EST</v>
          </cell>
          <cell r="G138">
            <v>5.0337172344282202</v>
          </cell>
        </row>
        <row r="139">
          <cell r="F139" t="str">
            <v>RWA</v>
          </cell>
          <cell r="G139">
            <v>5.0554771347402196</v>
          </cell>
        </row>
        <row r="140">
          <cell r="F140" t="str">
            <v>BRN</v>
          </cell>
          <cell r="G140">
            <v>5.0606586876558604</v>
          </cell>
        </row>
        <row r="141">
          <cell r="F141" t="str">
            <v>ARE</v>
          </cell>
          <cell r="G141">
            <v>5.20076253985129</v>
          </cell>
        </row>
        <row r="142">
          <cell r="F142" t="str">
            <v>NZL</v>
          </cell>
          <cell r="G142">
            <v>5.2340525633632398</v>
          </cell>
        </row>
        <row r="143">
          <cell r="F143" t="str">
            <v>CAN</v>
          </cell>
          <cell r="G143">
            <v>5.2617077860039103</v>
          </cell>
        </row>
        <row r="144">
          <cell r="F144" t="str">
            <v>QAT</v>
          </cell>
          <cell r="G144">
            <v>5.2909729443815898</v>
          </cell>
        </row>
        <row r="145">
          <cell r="F145" t="str">
            <v>GBR</v>
          </cell>
          <cell r="G145">
            <v>5.3519150950012397</v>
          </cell>
        </row>
        <row r="146">
          <cell r="F146" t="str">
            <v>USA</v>
          </cell>
          <cell r="G146">
            <v>5.3696980651484996</v>
          </cell>
        </row>
        <row r="147">
          <cell r="F147" t="str">
            <v>HKG</v>
          </cell>
          <cell r="G147">
            <v>5.7392545806275796</v>
          </cell>
        </row>
        <row r="148">
          <cell r="F148" t="str">
            <v>CHE</v>
          </cell>
          <cell r="G148">
            <v>5.7573886888578603</v>
          </cell>
        </row>
        <row r="149">
          <cell r="F149" t="str">
            <v>SGP</v>
          </cell>
          <cell r="G149">
            <v>5.7717577229221204</v>
          </cell>
        </row>
      </sheetData>
      <sheetData sheetId="11">
        <row r="1">
          <cell r="F1" t="str">
            <v>Entity code</v>
          </cell>
          <cell r="G1" t="str">
            <v>Value</v>
          </cell>
        </row>
        <row r="2">
          <cell r="C2" t="str">
            <v>8th pillar: Financial market development, 1-7 (best)</v>
          </cell>
          <cell r="F2" t="str">
            <v>YEM</v>
          </cell>
          <cell r="G2">
            <v>2.2625258416</v>
          </cell>
        </row>
        <row r="3">
          <cell r="F3" t="str">
            <v>LBY</v>
          </cell>
          <cell r="G3">
            <v>2.2989016866666701</v>
          </cell>
        </row>
        <row r="4">
          <cell r="F4" t="str">
            <v>BDI</v>
          </cell>
          <cell r="G4">
            <v>2.3342278724092398</v>
          </cell>
        </row>
        <row r="5">
          <cell r="F5" t="str">
            <v>AGO</v>
          </cell>
          <cell r="G5">
            <v>2.4038056666666701</v>
          </cell>
        </row>
        <row r="6">
          <cell r="F6" t="str">
            <v>MMR</v>
          </cell>
          <cell r="G6">
            <v>2.4130211500000001</v>
          </cell>
        </row>
        <row r="7">
          <cell r="F7" t="str">
            <v>DZA</v>
          </cell>
          <cell r="G7">
            <v>2.6071421367687102</v>
          </cell>
        </row>
        <row r="8">
          <cell r="F8" t="str">
            <v>HTI</v>
          </cell>
          <cell r="G8">
            <v>2.68709626856884</v>
          </cell>
        </row>
        <row r="9">
          <cell r="F9" t="str">
            <v>TLS</v>
          </cell>
          <cell r="G9">
            <v>2.6976097803381598</v>
          </cell>
        </row>
        <row r="10">
          <cell r="F10" t="str">
            <v>MRT</v>
          </cell>
          <cell r="G10">
            <v>2.7081683137254902</v>
          </cell>
        </row>
        <row r="11">
          <cell r="F11" t="str">
            <v>TCD</v>
          </cell>
          <cell r="G11">
            <v>2.7816212658937198</v>
          </cell>
        </row>
        <row r="12">
          <cell r="F12" t="str">
            <v>GRC</v>
          </cell>
          <cell r="G12">
            <v>2.8622293926819902</v>
          </cell>
        </row>
        <row r="13">
          <cell r="F13" t="str">
            <v>MDG</v>
          </cell>
          <cell r="G13">
            <v>2.9340035845783099</v>
          </cell>
        </row>
        <row r="14">
          <cell r="F14" t="str">
            <v>GIN</v>
          </cell>
          <cell r="G14">
            <v>2.9722249635632201</v>
          </cell>
        </row>
        <row r="15">
          <cell r="F15" t="str">
            <v>VEN</v>
          </cell>
          <cell r="G15">
            <v>2.9741109298924702</v>
          </cell>
        </row>
        <row r="16">
          <cell r="F16" t="str">
            <v>SVN</v>
          </cell>
          <cell r="G16">
            <v>2.9760465078205098</v>
          </cell>
        </row>
        <row r="17">
          <cell r="F17" t="str">
            <v>ARG</v>
          </cell>
          <cell r="G17">
            <v>3.05162662096531</v>
          </cell>
        </row>
        <row r="18">
          <cell r="F18" t="str">
            <v>MOZ</v>
          </cell>
          <cell r="G18">
            <v>3.13310170825843</v>
          </cell>
        </row>
        <row r="19">
          <cell r="F19" t="str">
            <v>BFA</v>
          </cell>
          <cell r="G19">
            <v>3.1655589358843499</v>
          </cell>
        </row>
        <row r="20">
          <cell r="F20" t="str">
            <v>IRN</v>
          </cell>
          <cell r="G20">
            <v>3.17408369410765</v>
          </cell>
        </row>
        <row r="21">
          <cell r="F21" t="str">
            <v>MNG</v>
          </cell>
          <cell r="G21">
            <v>3.23153091278752</v>
          </cell>
        </row>
        <row r="22">
          <cell r="F22" t="str">
            <v>ALB</v>
          </cell>
          <cell r="G22">
            <v>3.2679556733333301</v>
          </cell>
        </row>
        <row r="23">
          <cell r="F23" t="str">
            <v>CPV</v>
          </cell>
          <cell r="G23">
            <v>3.3178961154609898</v>
          </cell>
        </row>
        <row r="24">
          <cell r="F24" t="str">
            <v>ETH</v>
          </cell>
          <cell r="G24">
            <v>3.3241504701265798</v>
          </cell>
        </row>
        <row r="25">
          <cell r="F25" t="str">
            <v>BEN</v>
          </cell>
          <cell r="G25">
            <v>3.3267261576265299</v>
          </cell>
        </row>
        <row r="26">
          <cell r="F26" t="str">
            <v>ITA</v>
          </cell>
          <cell r="G26">
            <v>3.3298475660271301</v>
          </cell>
        </row>
        <row r="27">
          <cell r="F27" t="str">
            <v>BTN</v>
          </cell>
          <cell r="G27">
            <v>3.3485878666666702</v>
          </cell>
        </row>
        <row r="28">
          <cell r="F28" t="str">
            <v>MLI</v>
          </cell>
          <cell r="G28">
            <v>3.3831722362584999</v>
          </cell>
        </row>
        <row r="29">
          <cell r="F29" t="str">
            <v>RUS</v>
          </cell>
          <cell r="G29">
            <v>3.38751584536723</v>
          </cell>
        </row>
        <row r="30">
          <cell r="F30" t="str">
            <v>BOL</v>
          </cell>
          <cell r="G30">
            <v>3.39001885022831</v>
          </cell>
        </row>
        <row r="31">
          <cell r="F31" t="str">
            <v>EGY</v>
          </cell>
          <cell r="G31">
            <v>3.40856691949875</v>
          </cell>
        </row>
        <row r="32">
          <cell r="F32" t="str">
            <v>LSO</v>
          </cell>
          <cell r="G32">
            <v>3.4330104186200701</v>
          </cell>
        </row>
        <row r="33">
          <cell r="F33" t="str">
            <v>UKR</v>
          </cell>
          <cell r="G33">
            <v>3.4564925277419398</v>
          </cell>
        </row>
        <row r="34">
          <cell r="F34" t="str">
            <v>SLE</v>
          </cell>
          <cell r="G34">
            <v>3.4575008416666702</v>
          </cell>
        </row>
        <row r="35">
          <cell r="F35" t="str">
            <v>SRB</v>
          </cell>
          <cell r="G35">
            <v>3.4751505731825798</v>
          </cell>
        </row>
        <row r="36">
          <cell r="F36" t="str">
            <v>PRT</v>
          </cell>
          <cell r="G36">
            <v>3.4992846532558102</v>
          </cell>
        </row>
        <row r="37">
          <cell r="F37" t="str">
            <v>BIH</v>
          </cell>
          <cell r="G37">
            <v>3.5281997999999999</v>
          </cell>
        </row>
        <row r="38">
          <cell r="F38" t="str">
            <v>KGZ</v>
          </cell>
          <cell r="G38">
            <v>3.53943431966667</v>
          </cell>
        </row>
        <row r="39">
          <cell r="F39" t="str">
            <v>SUR</v>
          </cell>
          <cell r="G39">
            <v>3.5526557526819902</v>
          </cell>
        </row>
        <row r="40">
          <cell r="F40" t="str">
            <v>TUN</v>
          </cell>
          <cell r="G40">
            <v>3.5582279391217599</v>
          </cell>
        </row>
        <row r="41">
          <cell r="F41" t="str">
            <v>ZWE</v>
          </cell>
          <cell r="G41">
            <v>3.5618257061707999</v>
          </cell>
        </row>
        <row r="42">
          <cell r="F42" t="str">
            <v>GAB</v>
          </cell>
          <cell r="G42">
            <v>3.5768121225545202</v>
          </cell>
        </row>
        <row r="43">
          <cell r="F43" t="str">
            <v>CMR</v>
          </cell>
          <cell r="G43">
            <v>3.5872733098834502</v>
          </cell>
        </row>
        <row r="44">
          <cell r="F44" t="str">
            <v>LBR</v>
          </cell>
          <cell r="G44">
            <v>3.5962871956756799</v>
          </cell>
        </row>
        <row r="45">
          <cell r="F45" t="str">
            <v>MDA</v>
          </cell>
          <cell r="G45">
            <v>3.6046673739601101</v>
          </cell>
        </row>
        <row r="46">
          <cell r="F46" t="str">
            <v>NIC</v>
          </cell>
          <cell r="G46">
            <v>3.6053522116438401</v>
          </cell>
        </row>
        <row r="47">
          <cell r="F47" t="str">
            <v>KAZ</v>
          </cell>
          <cell r="G47">
            <v>3.6685512978571402</v>
          </cell>
        </row>
        <row r="48">
          <cell r="F48" t="str">
            <v>BGD</v>
          </cell>
          <cell r="G48">
            <v>3.6804470099787698</v>
          </cell>
        </row>
        <row r="49">
          <cell r="F49" t="str">
            <v>SLV</v>
          </cell>
          <cell r="G49">
            <v>3.7098333747863199</v>
          </cell>
        </row>
        <row r="50">
          <cell r="F50" t="str">
            <v>LBN</v>
          </cell>
          <cell r="G50">
            <v>3.7144860754978399</v>
          </cell>
        </row>
        <row r="51">
          <cell r="F51" t="str">
            <v>TZA</v>
          </cell>
          <cell r="G51">
            <v>3.7197076412740002</v>
          </cell>
        </row>
        <row r="52">
          <cell r="F52" t="str">
            <v>SEN</v>
          </cell>
          <cell r="G52">
            <v>3.7218444325000002</v>
          </cell>
        </row>
        <row r="53">
          <cell r="F53" t="str">
            <v>ESP</v>
          </cell>
          <cell r="G53">
            <v>3.7226869659999999</v>
          </cell>
        </row>
        <row r="54">
          <cell r="F54" t="str">
            <v>CRI</v>
          </cell>
          <cell r="G54">
            <v>3.7506546700980401</v>
          </cell>
        </row>
        <row r="55">
          <cell r="F55" t="str">
            <v>NPL</v>
          </cell>
          <cell r="G55">
            <v>3.75275521666667</v>
          </cell>
        </row>
        <row r="56">
          <cell r="F56" t="str">
            <v>CIV</v>
          </cell>
          <cell r="G56">
            <v>3.7606244561078999</v>
          </cell>
        </row>
        <row r="57">
          <cell r="F57" t="str">
            <v>VNM</v>
          </cell>
          <cell r="G57">
            <v>3.7625948357723602</v>
          </cell>
        </row>
        <row r="58">
          <cell r="F58" t="str">
            <v>PRY</v>
          </cell>
          <cell r="G58">
            <v>3.7627893379710202</v>
          </cell>
        </row>
        <row r="59">
          <cell r="F59" t="str">
            <v>LAO</v>
          </cell>
          <cell r="G59">
            <v>3.7738075333333301</v>
          </cell>
        </row>
        <row r="60">
          <cell r="F60" t="str">
            <v>URY</v>
          </cell>
          <cell r="G60">
            <v>3.7745508558574201</v>
          </cell>
        </row>
        <row r="61">
          <cell r="F61" t="str">
            <v>ECU</v>
          </cell>
          <cell r="G61">
            <v>3.7809809030952399</v>
          </cell>
        </row>
        <row r="62">
          <cell r="F62" t="str">
            <v>AZE</v>
          </cell>
          <cell r="G62">
            <v>3.8003131618518502</v>
          </cell>
        </row>
        <row r="63">
          <cell r="F63" t="str">
            <v>LTU</v>
          </cell>
          <cell r="G63">
            <v>3.8221693130952401</v>
          </cell>
        </row>
        <row r="64">
          <cell r="F64" t="str">
            <v>DOM</v>
          </cell>
          <cell r="G64">
            <v>3.8453811479365099</v>
          </cell>
        </row>
        <row r="65">
          <cell r="F65" t="str">
            <v>IRL</v>
          </cell>
          <cell r="G65">
            <v>3.8550718683190901</v>
          </cell>
        </row>
        <row r="66">
          <cell r="F66" t="str">
            <v>GMB</v>
          </cell>
          <cell r="G66">
            <v>3.8631156621063401</v>
          </cell>
        </row>
        <row r="67">
          <cell r="F67" t="str">
            <v>SYC</v>
          </cell>
          <cell r="G67">
            <v>3.8685542985185202</v>
          </cell>
        </row>
        <row r="68">
          <cell r="F68" t="str">
            <v>GUY</v>
          </cell>
          <cell r="G68">
            <v>3.8838192354880299</v>
          </cell>
        </row>
        <row r="69">
          <cell r="F69" t="str">
            <v>KOR</v>
          </cell>
          <cell r="G69">
            <v>3.8853613972439498</v>
          </cell>
        </row>
        <row r="70">
          <cell r="F70" t="str">
            <v>ISL</v>
          </cell>
          <cell r="G70">
            <v>3.8881633705072498</v>
          </cell>
        </row>
        <row r="71">
          <cell r="F71" t="str">
            <v>JOR</v>
          </cell>
          <cell r="G71">
            <v>3.8888314333333298</v>
          </cell>
        </row>
        <row r="72">
          <cell r="F72" t="str">
            <v>HRV</v>
          </cell>
          <cell r="G72">
            <v>3.8966988721390399</v>
          </cell>
        </row>
        <row r="73">
          <cell r="F73" t="str">
            <v>UGA</v>
          </cell>
          <cell r="G73">
            <v>3.8975360017486298</v>
          </cell>
        </row>
        <row r="74">
          <cell r="F74" t="str">
            <v>ARM</v>
          </cell>
          <cell r="G74">
            <v>3.9060525757265001</v>
          </cell>
        </row>
        <row r="75">
          <cell r="F75" t="str">
            <v>GEO</v>
          </cell>
          <cell r="G75">
            <v>3.91477569386588</v>
          </cell>
        </row>
        <row r="76">
          <cell r="F76" t="str">
            <v>HUN</v>
          </cell>
          <cell r="G76">
            <v>3.9266941250087299</v>
          </cell>
        </row>
        <row r="77">
          <cell r="F77" t="str">
            <v>BGR</v>
          </cell>
          <cell r="G77">
            <v>3.9454334030845799</v>
          </cell>
        </row>
        <row r="78">
          <cell r="F78" t="str">
            <v>ROU</v>
          </cell>
          <cell r="G78">
            <v>3.9549725310116099</v>
          </cell>
        </row>
        <row r="79">
          <cell r="F79" t="str">
            <v>MWI</v>
          </cell>
          <cell r="G79">
            <v>3.9614298204597702</v>
          </cell>
        </row>
        <row r="80">
          <cell r="F80" t="str">
            <v>KWT</v>
          </cell>
          <cell r="G80">
            <v>3.9620326229729699</v>
          </cell>
        </row>
        <row r="81">
          <cell r="F81" t="str">
            <v>MAR</v>
          </cell>
          <cell r="G81">
            <v>4.0071127857923496</v>
          </cell>
        </row>
        <row r="82">
          <cell r="F82" t="str">
            <v>SWZ</v>
          </cell>
          <cell r="G82">
            <v>4.0315946128112401</v>
          </cell>
        </row>
        <row r="83">
          <cell r="F83" t="str">
            <v>PAK</v>
          </cell>
          <cell r="G83">
            <v>4.03531720041667</v>
          </cell>
        </row>
        <row r="84">
          <cell r="F84" t="str">
            <v>NGA</v>
          </cell>
          <cell r="G84">
            <v>4.03871985605634</v>
          </cell>
        </row>
        <row r="85">
          <cell r="F85" t="str">
            <v>KHM</v>
          </cell>
          <cell r="G85">
            <v>4.0432792191176503</v>
          </cell>
        </row>
        <row r="86">
          <cell r="F86" t="str">
            <v>CYP</v>
          </cell>
          <cell r="G86">
            <v>4.0688663452112701</v>
          </cell>
        </row>
        <row r="87">
          <cell r="F87" t="str">
            <v>COL</v>
          </cell>
          <cell r="G87">
            <v>4.0796343078231301</v>
          </cell>
        </row>
        <row r="88">
          <cell r="F88" t="str">
            <v>MKD</v>
          </cell>
          <cell r="G88">
            <v>4.1481237563157896</v>
          </cell>
        </row>
        <row r="89">
          <cell r="F89" t="str">
            <v>HND</v>
          </cell>
          <cell r="G89">
            <v>4.1709486652955103</v>
          </cell>
        </row>
        <row r="90">
          <cell r="F90" t="str">
            <v>IDN</v>
          </cell>
          <cell r="G90">
            <v>4.1755808417142903</v>
          </cell>
        </row>
        <row r="91">
          <cell r="F91" t="str">
            <v>MEX</v>
          </cell>
          <cell r="G91">
            <v>4.1871550797324399</v>
          </cell>
        </row>
        <row r="92">
          <cell r="F92" t="str">
            <v>CZE</v>
          </cell>
          <cell r="G92">
            <v>4.1988211672456996</v>
          </cell>
        </row>
        <row r="93">
          <cell r="F93" t="str">
            <v>RWA</v>
          </cell>
          <cell r="G93">
            <v>4.22598628848485</v>
          </cell>
        </row>
        <row r="94">
          <cell r="F94" t="str">
            <v>BRN</v>
          </cell>
          <cell r="G94">
            <v>4.2875640847863199</v>
          </cell>
        </row>
        <row r="95">
          <cell r="F95" t="str">
            <v>TTO</v>
          </cell>
          <cell r="G95">
            <v>4.3199888895524099</v>
          </cell>
        </row>
        <row r="96">
          <cell r="F96" t="str">
            <v>CHN</v>
          </cell>
          <cell r="G96">
            <v>4.3240976111111102</v>
          </cell>
        </row>
        <row r="97">
          <cell r="F97" t="str">
            <v>BWA</v>
          </cell>
          <cell r="G97">
            <v>4.3386301272255503</v>
          </cell>
        </row>
        <row r="98">
          <cell r="F98" t="str">
            <v>GHA</v>
          </cell>
          <cell r="G98">
            <v>4.3554572880984299</v>
          </cell>
        </row>
        <row r="99">
          <cell r="F99" t="str">
            <v>TUR</v>
          </cell>
          <cell r="G99">
            <v>4.3973846413780304</v>
          </cell>
        </row>
        <row r="100">
          <cell r="F100" t="str">
            <v>BRA</v>
          </cell>
          <cell r="G100">
            <v>4.4009485778008299</v>
          </cell>
        </row>
        <row r="101">
          <cell r="F101" t="str">
            <v>MNE</v>
          </cell>
          <cell r="G101">
            <v>4.4016184806060599</v>
          </cell>
        </row>
        <row r="102">
          <cell r="F102" t="str">
            <v>PHL</v>
          </cell>
          <cell r="G102">
            <v>4.4062265431130703</v>
          </cell>
        </row>
        <row r="103">
          <cell r="F103" t="str">
            <v>JAM</v>
          </cell>
          <cell r="G103">
            <v>4.4248677415441202</v>
          </cell>
        </row>
        <row r="104">
          <cell r="F104" t="str">
            <v>ZMB</v>
          </cell>
          <cell r="G104">
            <v>4.4505538412290502</v>
          </cell>
        </row>
        <row r="105">
          <cell r="F105" t="str">
            <v>LVA</v>
          </cell>
          <cell r="G105">
            <v>4.4598539294017101</v>
          </cell>
        </row>
        <row r="106">
          <cell r="F106" t="str">
            <v>BEL</v>
          </cell>
          <cell r="G106">
            <v>4.4757071540631204</v>
          </cell>
        </row>
        <row r="107">
          <cell r="F107" t="str">
            <v>GTM</v>
          </cell>
          <cell r="G107">
            <v>4.4833791522090696</v>
          </cell>
        </row>
        <row r="108">
          <cell r="F108" t="str">
            <v>SVK</v>
          </cell>
          <cell r="G108">
            <v>4.4917542267399302</v>
          </cell>
        </row>
        <row r="109">
          <cell r="F109" t="str">
            <v>LKA</v>
          </cell>
          <cell r="G109">
            <v>4.4931076821138198</v>
          </cell>
        </row>
        <row r="110">
          <cell r="F110" t="str">
            <v>PER</v>
          </cell>
          <cell r="G110">
            <v>4.4977451674074098</v>
          </cell>
        </row>
        <row r="111">
          <cell r="F111" t="str">
            <v>NAM</v>
          </cell>
          <cell r="G111">
            <v>4.5075092800414103</v>
          </cell>
        </row>
        <row r="112">
          <cell r="F112" t="str">
            <v>POL</v>
          </cell>
          <cell r="G112">
            <v>4.54284247813204</v>
          </cell>
        </row>
        <row r="113">
          <cell r="F113" t="str">
            <v>AUT</v>
          </cell>
          <cell r="G113">
            <v>4.5615453372058798</v>
          </cell>
        </row>
        <row r="114">
          <cell r="F114" t="str">
            <v>DNK</v>
          </cell>
          <cell r="G114">
            <v>4.5674727195127396</v>
          </cell>
        </row>
        <row r="115">
          <cell r="F115" t="str">
            <v>EST</v>
          </cell>
          <cell r="G115">
            <v>4.5890779111111097</v>
          </cell>
        </row>
        <row r="116">
          <cell r="F116" t="str">
            <v>MLT</v>
          </cell>
          <cell r="G116">
            <v>4.6057605696666704</v>
          </cell>
        </row>
        <row r="117">
          <cell r="F117" t="str">
            <v>FRA</v>
          </cell>
          <cell r="G117">
            <v>4.6137869870015997</v>
          </cell>
        </row>
        <row r="118">
          <cell r="F118" t="str">
            <v>THA</v>
          </cell>
          <cell r="G118">
            <v>4.6141388830434797</v>
          </cell>
        </row>
        <row r="119">
          <cell r="F119" t="str">
            <v>KEN</v>
          </cell>
          <cell r="G119">
            <v>4.6792656462893101</v>
          </cell>
        </row>
        <row r="120">
          <cell r="F120" t="str">
            <v>NLD</v>
          </cell>
          <cell r="G120">
            <v>4.6815709890729797</v>
          </cell>
        </row>
        <row r="121">
          <cell r="F121" t="str">
            <v>DEU</v>
          </cell>
          <cell r="G121">
            <v>4.6947982536026904</v>
          </cell>
        </row>
        <row r="122">
          <cell r="F122" t="str">
            <v>BRB</v>
          </cell>
          <cell r="G122">
            <v>4.7076684471544699</v>
          </cell>
        </row>
        <row r="123">
          <cell r="F123" t="str">
            <v>SAU</v>
          </cell>
          <cell r="G123">
            <v>4.7119986557407403</v>
          </cell>
        </row>
        <row r="124">
          <cell r="F124" t="str">
            <v>MUS</v>
          </cell>
          <cell r="G124">
            <v>4.7297899479166698</v>
          </cell>
        </row>
        <row r="125">
          <cell r="F125" t="str">
            <v>BHR</v>
          </cell>
          <cell r="G125">
            <v>4.7526280167295596</v>
          </cell>
        </row>
        <row r="126">
          <cell r="F126" t="str">
            <v>ARE</v>
          </cell>
          <cell r="G126">
            <v>4.7936463333333297</v>
          </cell>
        </row>
        <row r="127">
          <cell r="F127" t="str">
            <v>JPN</v>
          </cell>
          <cell r="G127">
            <v>4.7994304722123902</v>
          </cell>
        </row>
        <row r="128">
          <cell r="F128" t="str">
            <v>ISR</v>
          </cell>
          <cell r="G128">
            <v>4.8081554868468501</v>
          </cell>
        </row>
        <row r="129">
          <cell r="F129" t="str">
            <v>OMN</v>
          </cell>
          <cell r="G129">
            <v>4.8197083999999997</v>
          </cell>
        </row>
        <row r="130">
          <cell r="F130" t="str">
            <v>CHL</v>
          </cell>
          <cell r="G130">
            <v>4.8281648812500002</v>
          </cell>
        </row>
        <row r="131">
          <cell r="F131" t="str">
            <v>IND</v>
          </cell>
          <cell r="G131">
            <v>4.8306808261513696</v>
          </cell>
        </row>
        <row r="132">
          <cell r="F132" t="str">
            <v>PRI</v>
          </cell>
          <cell r="G132">
            <v>4.86033167244792</v>
          </cell>
        </row>
        <row r="133">
          <cell r="F133" t="str">
            <v>TWN</v>
          </cell>
          <cell r="G133">
            <v>4.9466104880378303</v>
          </cell>
        </row>
        <row r="134">
          <cell r="F134" t="str">
            <v>PAN</v>
          </cell>
          <cell r="G134">
            <v>4.9953225613308003</v>
          </cell>
        </row>
        <row r="135">
          <cell r="F135" t="str">
            <v>GBR</v>
          </cell>
          <cell r="G135">
            <v>4.99864697954545</v>
          </cell>
        </row>
        <row r="136">
          <cell r="F136" t="str">
            <v>LUX</v>
          </cell>
          <cell r="G136">
            <v>5.13575284058824</v>
          </cell>
        </row>
        <row r="137">
          <cell r="F137" t="str">
            <v>QAT</v>
          </cell>
          <cell r="G137">
            <v>5.1914409738719103</v>
          </cell>
        </row>
        <row r="138">
          <cell r="F138" t="str">
            <v>CAN</v>
          </cell>
          <cell r="G138">
            <v>5.21064778492938</v>
          </cell>
        </row>
        <row r="139">
          <cell r="F139" t="str">
            <v>CHE</v>
          </cell>
          <cell r="G139">
            <v>5.2349823491111103</v>
          </cell>
        </row>
        <row r="140">
          <cell r="F140" t="str">
            <v>USA</v>
          </cell>
          <cell r="G140">
            <v>5.2634422059463999</v>
          </cell>
        </row>
        <row r="141">
          <cell r="F141" t="str">
            <v>NOR</v>
          </cell>
          <cell r="G141">
            <v>5.3056581941258703</v>
          </cell>
        </row>
        <row r="142">
          <cell r="F142" t="str">
            <v>SWE</v>
          </cell>
          <cell r="G142">
            <v>5.3213145271311504</v>
          </cell>
        </row>
        <row r="143">
          <cell r="F143" t="str">
            <v>AUS</v>
          </cell>
          <cell r="G143">
            <v>5.4068261034666696</v>
          </cell>
        </row>
        <row r="144">
          <cell r="F144" t="str">
            <v>MYS</v>
          </cell>
          <cell r="G144">
            <v>5.4474864117117097</v>
          </cell>
        </row>
        <row r="145">
          <cell r="F145" t="str">
            <v>FIN</v>
          </cell>
          <cell r="G145">
            <v>5.5654460977192999</v>
          </cell>
        </row>
        <row r="146">
          <cell r="F146" t="str">
            <v>NZL</v>
          </cell>
          <cell r="G146">
            <v>5.6104783789130401</v>
          </cell>
        </row>
        <row r="147">
          <cell r="F147" t="str">
            <v>ZAF</v>
          </cell>
          <cell r="G147">
            <v>5.8019939159057996</v>
          </cell>
        </row>
        <row r="148">
          <cell r="F148" t="str">
            <v>SGP</v>
          </cell>
          <cell r="G148">
            <v>5.8180546901626</v>
          </cell>
        </row>
        <row r="149">
          <cell r="F149" t="str">
            <v>HKG</v>
          </cell>
          <cell r="G149">
            <v>6.0152046923255797</v>
          </cell>
        </row>
      </sheetData>
      <sheetData sheetId="12">
        <row r="1">
          <cell r="F1" t="str">
            <v>Entity code</v>
          </cell>
          <cell r="G1" t="str">
            <v>Value</v>
          </cell>
        </row>
        <row r="2">
          <cell r="C2" t="str">
            <v>9th pillar: Technological readiness, 1-7 (best)</v>
          </cell>
          <cell r="F2" t="str">
            <v>MMR</v>
          </cell>
          <cell r="G2">
            <v>2.0274452033703101</v>
          </cell>
        </row>
        <row r="3">
          <cell r="F3" t="str">
            <v>TCD</v>
          </cell>
          <cell r="G3">
            <v>2.0916670217683699</v>
          </cell>
        </row>
        <row r="4">
          <cell r="F4" t="str">
            <v>BDI</v>
          </cell>
          <cell r="G4">
            <v>2.2013462837210498</v>
          </cell>
        </row>
        <row r="5">
          <cell r="F5" t="str">
            <v>TLS</v>
          </cell>
          <cell r="G5">
            <v>2.32785906830529</v>
          </cell>
        </row>
        <row r="6">
          <cell r="F6" t="str">
            <v>MWI</v>
          </cell>
          <cell r="G6">
            <v>2.4006272930784598</v>
          </cell>
        </row>
        <row r="7">
          <cell r="F7" t="str">
            <v>BFA</v>
          </cell>
          <cell r="G7">
            <v>2.4143133113420299</v>
          </cell>
        </row>
        <row r="8">
          <cell r="F8" t="str">
            <v>GIN</v>
          </cell>
          <cell r="G8">
            <v>2.4266566382510901</v>
          </cell>
        </row>
        <row r="9">
          <cell r="F9" t="str">
            <v>LBR</v>
          </cell>
          <cell r="G9">
            <v>2.4293923385731402</v>
          </cell>
        </row>
        <row r="10">
          <cell r="F10" t="str">
            <v>LSO</v>
          </cell>
          <cell r="G10">
            <v>2.4506754597012401</v>
          </cell>
        </row>
        <row r="11">
          <cell r="F11" t="str">
            <v>ETH</v>
          </cell>
          <cell r="G11">
            <v>2.4658282879932698</v>
          </cell>
        </row>
        <row r="12">
          <cell r="F12" t="str">
            <v>AGO</v>
          </cell>
          <cell r="G12">
            <v>2.4704702821338498</v>
          </cell>
        </row>
        <row r="13">
          <cell r="F13" t="str">
            <v>YEM</v>
          </cell>
          <cell r="G13">
            <v>2.4779481261076501</v>
          </cell>
        </row>
        <row r="14">
          <cell r="F14" t="str">
            <v>DZA</v>
          </cell>
          <cell r="G14">
            <v>2.4796010673741602</v>
          </cell>
        </row>
        <row r="15">
          <cell r="F15" t="str">
            <v>HTI</v>
          </cell>
          <cell r="G15">
            <v>2.50138947376862</v>
          </cell>
        </row>
        <row r="16">
          <cell r="F16" t="str">
            <v>BEN</v>
          </cell>
          <cell r="G16">
            <v>2.54957160722486</v>
          </cell>
        </row>
        <row r="17">
          <cell r="F17" t="str">
            <v>NPL</v>
          </cell>
          <cell r="G17">
            <v>2.5529347456371299</v>
          </cell>
        </row>
        <row r="18">
          <cell r="F18" t="str">
            <v>BTN</v>
          </cell>
          <cell r="G18">
            <v>2.5721710267714202</v>
          </cell>
        </row>
        <row r="19">
          <cell r="F19" t="str">
            <v>MDG</v>
          </cell>
          <cell r="G19">
            <v>2.6344613740916101</v>
          </cell>
        </row>
        <row r="20">
          <cell r="F20" t="str">
            <v>SLE</v>
          </cell>
          <cell r="G20">
            <v>2.6524200905844699</v>
          </cell>
        </row>
        <row r="21">
          <cell r="F21" t="str">
            <v>KGZ</v>
          </cell>
          <cell r="G21">
            <v>2.67330062492971</v>
          </cell>
        </row>
        <row r="22">
          <cell r="F22" t="str">
            <v>LBY</v>
          </cell>
          <cell r="G22">
            <v>2.6801684372448502</v>
          </cell>
        </row>
        <row r="23">
          <cell r="F23" t="str">
            <v>BGD</v>
          </cell>
          <cell r="G23">
            <v>2.6941896229937399</v>
          </cell>
        </row>
        <row r="24">
          <cell r="F24" t="str">
            <v>TZA</v>
          </cell>
          <cell r="G24">
            <v>2.69705590501784</v>
          </cell>
        </row>
        <row r="25">
          <cell r="F25" t="str">
            <v>MRT</v>
          </cell>
          <cell r="G25">
            <v>2.7059778520015598</v>
          </cell>
        </row>
        <row r="26">
          <cell r="F26" t="str">
            <v>SWZ</v>
          </cell>
          <cell r="G26">
            <v>2.71706284796171</v>
          </cell>
        </row>
        <row r="27">
          <cell r="F27" t="str">
            <v>MOZ</v>
          </cell>
          <cell r="G27">
            <v>2.76573641452813</v>
          </cell>
        </row>
        <row r="28">
          <cell r="F28" t="str">
            <v>BOL</v>
          </cell>
          <cell r="G28">
            <v>2.7682881170016</v>
          </cell>
        </row>
        <row r="29">
          <cell r="F29" t="str">
            <v>CMR</v>
          </cell>
          <cell r="G29">
            <v>2.80065161161528</v>
          </cell>
        </row>
        <row r="30">
          <cell r="F30" t="str">
            <v>UGA</v>
          </cell>
          <cell r="G30">
            <v>2.8237233984942001</v>
          </cell>
        </row>
        <row r="31">
          <cell r="F31" t="str">
            <v>NIC</v>
          </cell>
          <cell r="G31">
            <v>2.8481973033869399</v>
          </cell>
        </row>
        <row r="32">
          <cell r="F32" t="str">
            <v>PAK</v>
          </cell>
          <cell r="G32">
            <v>2.90434057711603</v>
          </cell>
        </row>
        <row r="33">
          <cell r="F33" t="str">
            <v>MLI</v>
          </cell>
          <cell r="G33">
            <v>2.9094955489129002</v>
          </cell>
        </row>
        <row r="34">
          <cell r="F34" t="str">
            <v>IRN</v>
          </cell>
          <cell r="G34">
            <v>2.9547718564790899</v>
          </cell>
        </row>
        <row r="35">
          <cell r="F35" t="str">
            <v>ZMB</v>
          </cell>
          <cell r="G35">
            <v>2.9675460067743402</v>
          </cell>
        </row>
        <row r="36">
          <cell r="F36" t="str">
            <v>GAB</v>
          </cell>
          <cell r="G36">
            <v>2.9729148913138799</v>
          </cell>
        </row>
        <row r="37">
          <cell r="F37" t="str">
            <v>LAO</v>
          </cell>
          <cell r="G37">
            <v>2.9762423974024501</v>
          </cell>
        </row>
        <row r="38">
          <cell r="F38" t="str">
            <v>ZWE</v>
          </cell>
          <cell r="G38">
            <v>2.9807159221809498</v>
          </cell>
        </row>
        <row r="39">
          <cell r="F39" t="str">
            <v>PRY</v>
          </cell>
          <cell r="G39">
            <v>2.99506939342707</v>
          </cell>
        </row>
        <row r="40">
          <cell r="F40" t="str">
            <v>CIV</v>
          </cell>
          <cell r="G40">
            <v>3.02620825476922</v>
          </cell>
        </row>
        <row r="41">
          <cell r="F41" t="str">
            <v>SLV</v>
          </cell>
          <cell r="G41">
            <v>3.0511737941093999</v>
          </cell>
        </row>
        <row r="42">
          <cell r="F42" t="str">
            <v>NGA</v>
          </cell>
          <cell r="G42">
            <v>3.07878503741656</v>
          </cell>
        </row>
        <row r="43">
          <cell r="F43" t="str">
            <v>VEN</v>
          </cell>
          <cell r="G43">
            <v>3.0856725655699999</v>
          </cell>
        </row>
        <row r="44">
          <cell r="F44" t="str">
            <v>GMB</v>
          </cell>
          <cell r="G44">
            <v>3.0866401596052899</v>
          </cell>
        </row>
        <row r="45">
          <cell r="F45" t="str">
            <v>RWA</v>
          </cell>
          <cell r="G45">
            <v>3.1034306210137199</v>
          </cell>
        </row>
        <row r="46">
          <cell r="F46" t="str">
            <v>BWA</v>
          </cell>
          <cell r="G46">
            <v>3.1132235975426501</v>
          </cell>
        </row>
        <row r="47">
          <cell r="F47" t="str">
            <v>HND</v>
          </cell>
          <cell r="G47">
            <v>3.11653218901027</v>
          </cell>
        </row>
        <row r="48">
          <cell r="F48" t="str">
            <v>VNM</v>
          </cell>
          <cell r="G48">
            <v>3.13578790349453</v>
          </cell>
        </row>
        <row r="49">
          <cell r="F49" t="str">
            <v>SUR</v>
          </cell>
          <cell r="G49">
            <v>3.1857142346796401</v>
          </cell>
        </row>
        <row r="50">
          <cell r="F50" t="str">
            <v>EGY</v>
          </cell>
          <cell r="G50">
            <v>3.2087736346983</v>
          </cell>
        </row>
        <row r="51">
          <cell r="F51" t="str">
            <v>GHA</v>
          </cell>
          <cell r="G51">
            <v>3.2123618187809</v>
          </cell>
        </row>
        <row r="52">
          <cell r="F52" t="str">
            <v>IND</v>
          </cell>
          <cell r="G52">
            <v>3.2231677744258098</v>
          </cell>
        </row>
        <row r="53">
          <cell r="F53" t="str">
            <v>KHM</v>
          </cell>
          <cell r="G53">
            <v>3.22472148615303</v>
          </cell>
        </row>
        <row r="54">
          <cell r="F54" t="str">
            <v>GUY</v>
          </cell>
          <cell r="G54">
            <v>3.24338471289026</v>
          </cell>
        </row>
        <row r="55">
          <cell r="F55" t="str">
            <v>SEN</v>
          </cell>
          <cell r="G55">
            <v>3.26340519626326</v>
          </cell>
        </row>
        <row r="56">
          <cell r="F56" t="str">
            <v>UKR</v>
          </cell>
          <cell r="G56">
            <v>3.2791720645961999</v>
          </cell>
        </row>
        <row r="57">
          <cell r="F57" t="str">
            <v>LKA</v>
          </cell>
          <cell r="G57">
            <v>3.3021982079744499</v>
          </cell>
        </row>
        <row r="58">
          <cell r="F58" t="str">
            <v>ALB</v>
          </cell>
          <cell r="G58">
            <v>3.3303135385816698</v>
          </cell>
        </row>
        <row r="59">
          <cell r="F59" t="str">
            <v>CPV</v>
          </cell>
          <cell r="G59">
            <v>3.3384412765868099</v>
          </cell>
        </row>
        <row r="60">
          <cell r="F60" t="str">
            <v>NAM</v>
          </cell>
          <cell r="G60">
            <v>3.34280546641777</v>
          </cell>
        </row>
        <row r="61">
          <cell r="F61" t="str">
            <v>KEN</v>
          </cell>
          <cell r="G61">
            <v>3.3648300089899998</v>
          </cell>
        </row>
        <row r="62">
          <cell r="F62" t="str">
            <v>ARG</v>
          </cell>
          <cell r="G62">
            <v>3.3777957611275702</v>
          </cell>
        </row>
        <row r="63">
          <cell r="F63" t="str">
            <v>COL</v>
          </cell>
          <cell r="G63">
            <v>3.38973646966789</v>
          </cell>
        </row>
        <row r="64">
          <cell r="F64" t="str">
            <v>PER</v>
          </cell>
          <cell r="G64">
            <v>3.3898728073101299</v>
          </cell>
        </row>
        <row r="65">
          <cell r="F65" t="str">
            <v>CHN</v>
          </cell>
          <cell r="G65">
            <v>3.4350434343842502</v>
          </cell>
        </row>
        <row r="66">
          <cell r="F66" t="str">
            <v>GTM</v>
          </cell>
          <cell r="G66">
            <v>3.4536027728887499</v>
          </cell>
        </row>
        <row r="67">
          <cell r="F67" t="str">
            <v>TUN</v>
          </cell>
          <cell r="G67">
            <v>3.4659049166867999</v>
          </cell>
        </row>
        <row r="68">
          <cell r="F68" t="str">
            <v>ECU</v>
          </cell>
          <cell r="G68">
            <v>3.48738948659095</v>
          </cell>
        </row>
        <row r="69">
          <cell r="F69" t="str">
            <v>LBN</v>
          </cell>
          <cell r="G69">
            <v>3.5207137677966598</v>
          </cell>
        </row>
        <row r="70">
          <cell r="F70" t="str">
            <v>MAR</v>
          </cell>
          <cell r="G70">
            <v>3.5253956851107602</v>
          </cell>
        </row>
        <row r="71">
          <cell r="F71" t="str">
            <v>JAM</v>
          </cell>
          <cell r="G71">
            <v>3.5473140808707999</v>
          </cell>
        </row>
        <row r="72">
          <cell r="F72" t="str">
            <v>THA</v>
          </cell>
          <cell r="G72">
            <v>3.5600199041941298</v>
          </cell>
        </row>
        <row r="73">
          <cell r="F73" t="str">
            <v>PHL</v>
          </cell>
          <cell r="G73">
            <v>3.5773166846687099</v>
          </cell>
        </row>
        <row r="74">
          <cell r="F74" t="str">
            <v>DOM</v>
          </cell>
          <cell r="G74">
            <v>3.6087268627108799</v>
          </cell>
        </row>
        <row r="75">
          <cell r="F75" t="str">
            <v>IDN</v>
          </cell>
          <cell r="G75">
            <v>3.6583634500255799</v>
          </cell>
        </row>
        <row r="76">
          <cell r="F76" t="str">
            <v>MEX</v>
          </cell>
          <cell r="G76">
            <v>3.66190698648251</v>
          </cell>
        </row>
        <row r="77">
          <cell r="F77" t="str">
            <v>BIH</v>
          </cell>
          <cell r="G77">
            <v>3.73782885184478</v>
          </cell>
        </row>
        <row r="78">
          <cell r="F78" t="str">
            <v>ARM</v>
          </cell>
          <cell r="G78">
            <v>3.7408709299399399</v>
          </cell>
        </row>
        <row r="79">
          <cell r="F79" t="str">
            <v>BRN</v>
          </cell>
          <cell r="G79">
            <v>3.7532784947344</v>
          </cell>
        </row>
        <row r="80">
          <cell r="F80" t="str">
            <v>JOR</v>
          </cell>
          <cell r="G80">
            <v>3.78397821113921</v>
          </cell>
        </row>
        <row r="81">
          <cell r="F81" t="str">
            <v>KWT</v>
          </cell>
          <cell r="G81">
            <v>3.7988027892270502</v>
          </cell>
        </row>
        <row r="82">
          <cell r="F82" t="str">
            <v>GEO</v>
          </cell>
          <cell r="G82">
            <v>3.8278266932651399</v>
          </cell>
        </row>
        <row r="83">
          <cell r="F83" t="str">
            <v>MKD</v>
          </cell>
          <cell r="G83">
            <v>3.8359318707627201</v>
          </cell>
        </row>
        <row r="84">
          <cell r="F84" t="str">
            <v>MNG</v>
          </cell>
          <cell r="G84">
            <v>3.84776549689547</v>
          </cell>
        </row>
        <row r="85">
          <cell r="F85" t="str">
            <v>SYC</v>
          </cell>
          <cell r="G85">
            <v>3.8733101925999298</v>
          </cell>
        </row>
        <row r="86">
          <cell r="F86" t="str">
            <v>MDA</v>
          </cell>
          <cell r="G86">
            <v>3.8898102296328299</v>
          </cell>
        </row>
        <row r="87">
          <cell r="F87" t="str">
            <v>MUS</v>
          </cell>
          <cell r="G87">
            <v>3.9037640042808701</v>
          </cell>
        </row>
        <row r="88">
          <cell r="F88" t="str">
            <v>ZAF</v>
          </cell>
          <cell r="G88">
            <v>3.9214348106190302</v>
          </cell>
        </row>
        <row r="89">
          <cell r="F89" t="str">
            <v>TTO</v>
          </cell>
          <cell r="G89">
            <v>3.9303376534156</v>
          </cell>
        </row>
        <row r="90">
          <cell r="F90" t="str">
            <v>SRB</v>
          </cell>
          <cell r="G90">
            <v>3.9408090016714898</v>
          </cell>
        </row>
        <row r="91">
          <cell r="F91" t="str">
            <v>RUS</v>
          </cell>
          <cell r="G91">
            <v>3.9716362446253499</v>
          </cell>
        </row>
        <row r="92">
          <cell r="F92" t="str">
            <v>TUR</v>
          </cell>
          <cell r="G92">
            <v>4.0511134024233701</v>
          </cell>
        </row>
        <row r="93">
          <cell r="F93" t="str">
            <v>KAZ</v>
          </cell>
          <cell r="G93">
            <v>4.0950252508335803</v>
          </cell>
        </row>
        <row r="94">
          <cell r="F94" t="str">
            <v>OMN</v>
          </cell>
          <cell r="G94">
            <v>4.1116652223944401</v>
          </cell>
        </row>
        <row r="95">
          <cell r="F95" t="str">
            <v>BRA</v>
          </cell>
          <cell r="G95">
            <v>4.1370883331151402</v>
          </cell>
        </row>
        <row r="96">
          <cell r="F96" t="str">
            <v>ROU</v>
          </cell>
          <cell r="G96">
            <v>4.1395157688338102</v>
          </cell>
        </row>
        <row r="97">
          <cell r="F97" t="str">
            <v>CRI</v>
          </cell>
          <cell r="G97">
            <v>4.1572093127618404</v>
          </cell>
        </row>
        <row r="98">
          <cell r="F98" t="str">
            <v>SVK</v>
          </cell>
          <cell r="G98">
            <v>4.1615781733435302</v>
          </cell>
        </row>
        <row r="99">
          <cell r="F99" t="str">
            <v>MYS</v>
          </cell>
          <cell r="G99">
            <v>4.1654879202933701</v>
          </cell>
        </row>
        <row r="100">
          <cell r="F100" t="str">
            <v>AZE</v>
          </cell>
          <cell r="G100">
            <v>4.16906473343602</v>
          </cell>
        </row>
        <row r="101">
          <cell r="F101" t="str">
            <v>MNE</v>
          </cell>
          <cell r="G101">
            <v>4.21674422791701</v>
          </cell>
        </row>
        <row r="102">
          <cell r="F102" t="str">
            <v>URY</v>
          </cell>
          <cell r="G102">
            <v>4.3308278002963796</v>
          </cell>
        </row>
        <row r="103">
          <cell r="F103" t="str">
            <v>PAN</v>
          </cell>
          <cell r="G103">
            <v>4.3505391522596604</v>
          </cell>
        </row>
        <row r="104">
          <cell r="F104" t="str">
            <v>HUN</v>
          </cell>
          <cell r="G104">
            <v>4.3524524856151601</v>
          </cell>
        </row>
        <row r="105">
          <cell r="F105" t="str">
            <v>HRV</v>
          </cell>
          <cell r="G105">
            <v>4.4146056010934398</v>
          </cell>
        </row>
        <row r="106">
          <cell r="F106" t="str">
            <v>BGR</v>
          </cell>
          <cell r="G106">
            <v>4.4471789230527401</v>
          </cell>
        </row>
        <row r="107">
          <cell r="F107" t="str">
            <v>POL</v>
          </cell>
          <cell r="G107">
            <v>4.46766884441735</v>
          </cell>
        </row>
        <row r="108">
          <cell r="F108" t="str">
            <v>CHL</v>
          </cell>
          <cell r="G108">
            <v>4.4807621330240703</v>
          </cell>
        </row>
        <row r="109">
          <cell r="F109" t="str">
            <v>SAU</v>
          </cell>
          <cell r="G109">
            <v>4.6007114391647699</v>
          </cell>
        </row>
        <row r="110">
          <cell r="F110" t="str">
            <v>PRI</v>
          </cell>
          <cell r="G110">
            <v>4.6029976800388299</v>
          </cell>
        </row>
        <row r="111">
          <cell r="F111" t="str">
            <v>GRC</v>
          </cell>
          <cell r="G111">
            <v>4.6191416086363102</v>
          </cell>
        </row>
        <row r="112">
          <cell r="F112" t="str">
            <v>LVA</v>
          </cell>
          <cell r="G112">
            <v>4.7000796051887699</v>
          </cell>
        </row>
        <row r="113">
          <cell r="F113" t="str">
            <v>ITA</v>
          </cell>
          <cell r="G113">
            <v>4.7149083996450596</v>
          </cell>
        </row>
        <row r="114">
          <cell r="F114" t="str">
            <v>CYP</v>
          </cell>
          <cell r="G114">
            <v>4.77653414028992</v>
          </cell>
        </row>
        <row r="115">
          <cell r="F115" t="str">
            <v>LTU</v>
          </cell>
          <cell r="G115">
            <v>4.8102166578723304</v>
          </cell>
        </row>
        <row r="116">
          <cell r="F116" t="str">
            <v>CZE</v>
          </cell>
          <cell r="G116">
            <v>4.8819712627315504</v>
          </cell>
        </row>
        <row r="117">
          <cell r="F117" t="str">
            <v>SVN</v>
          </cell>
          <cell r="G117">
            <v>4.9040280654943302</v>
          </cell>
        </row>
        <row r="118">
          <cell r="F118" t="str">
            <v>BHR</v>
          </cell>
          <cell r="G118">
            <v>4.9466969339047004</v>
          </cell>
        </row>
        <row r="119">
          <cell r="F119" t="str">
            <v>QAT</v>
          </cell>
          <cell r="G119">
            <v>5.0975479367870999</v>
          </cell>
        </row>
        <row r="120">
          <cell r="F120" t="str">
            <v>TWN</v>
          </cell>
          <cell r="G120">
            <v>5.1899160341833896</v>
          </cell>
        </row>
        <row r="121">
          <cell r="F121" t="str">
            <v>EST</v>
          </cell>
          <cell r="G121">
            <v>5.1993313792867797</v>
          </cell>
        </row>
        <row r="122">
          <cell r="F122" t="str">
            <v>ARE</v>
          </cell>
          <cell r="G122">
            <v>5.2199623208269399</v>
          </cell>
        </row>
        <row r="123">
          <cell r="F123" t="str">
            <v>PRT</v>
          </cell>
          <cell r="G123">
            <v>5.23695317147802</v>
          </cell>
        </row>
        <row r="124">
          <cell r="F124" t="str">
            <v>ESP</v>
          </cell>
          <cell r="G124">
            <v>5.2575109392440504</v>
          </cell>
        </row>
        <row r="125">
          <cell r="F125" t="str">
            <v>BRB</v>
          </cell>
          <cell r="G125">
            <v>5.2609760634798501</v>
          </cell>
        </row>
        <row r="126">
          <cell r="F126" t="str">
            <v>NZL</v>
          </cell>
          <cell r="G126">
            <v>5.4029766117601703</v>
          </cell>
        </row>
        <row r="127">
          <cell r="F127" t="str">
            <v>ISR</v>
          </cell>
          <cell r="G127">
            <v>5.5571660561480201</v>
          </cell>
        </row>
        <row r="128">
          <cell r="F128" t="str">
            <v>KOR</v>
          </cell>
          <cell r="G128">
            <v>5.5685320594017398</v>
          </cell>
        </row>
        <row r="129">
          <cell r="F129" t="str">
            <v>CAN</v>
          </cell>
          <cell r="G129">
            <v>5.5824632818620801</v>
          </cell>
        </row>
        <row r="130">
          <cell r="F130" t="str">
            <v>AUT</v>
          </cell>
          <cell r="G130">
            <v>5.5874283450017597</v>
          </cell>
        </row>
        <row r="131">
          <cell r="F131" t="str">
            <v>JPN</v>
          </cell>
          <cell r="G131">
            <v>5.5900101913421301</v>
          </cell>
        </row>
        <row r="132">
          <cell r="F132" t="str">
            <v>BEL</v>
          </cell>
          <cell r="G132">
            <v>5.61186465540636</v>
          </cell>
        </row>
        <row r="133">
          <cell r="F133" t="str">
            <v>FRA</v>
          </cell>
          <cell r="G133">
            <v>5.6852487303713</v>
          </cell>
        </row>
        <row r="134">
          <cell r="F134" t="str">
            <v>MLT</v>
          </cell>
          <cell r="G134">
            <v>5.71103052246169</v>
          </cell>
        </row>
        <row r="135">
          <cell r="F135" t="str">
            <v>USA</v>
          </cell>
          <cell r="G135">
            <v>5.7174614410783704</v>
          </cell>
        </row>
        <row r="136">
          <cell r="F136" t="str">
            <v>DEU</v>
          </cell>
          <cell r="G136">
            <v>5.7240287401494001</v>
          </cell>
        </row>
        <row r="137">
          <cell r="F137" t="str">
            <v>IRL</v>
          </cell>
          <cell r="G137">
            <v>5.7456777051961803</v>
          </cell>
        </row>
        <row r="138">
          <cell r="F138" t="str">
            <v>AUS</v>
          </cell>
          <cell r="G138">
            <v>5.8174529576913798</v>
          </cell>
        </row>
        <row r="139">
          <cell r="F139" t="str">
            <v>FIN</v>
          </cell>
          <cell r="G139">
            <v>5.8886543012375503</v>
          </cell>
        </row>
        <row r="140">
          <cell r="F140" t="str">
            <v>ISL</v>
          </cell>
          <cell r="G140">
            <v>5.9143339298984099</v>
          </cell>
        </row>
        <row r="141">
          <cell r="F141" t="str">
            <v>CHE</v>
          </cell>
          <cell r="G141">
            <v>5.9343791671998396</v>
          </cell>
        </row>
        <row r="142">
          <cell r="F142" t="str">
            <v>NLD</v>
          </cell>
          <cell r="G142">
            <v>5.9748333236964903</v>
          </cell>
        </row>
        <row r="143">
          <cell r="F143" t="str">
            <v>SGP</v>
          </cell>
          <cell r="G143">
            <v>6.0052026498395001</v>
          </cell>
        </row>
        <row r="144">
          <cell r="F144" t="str">
            <v>HKG</v>
          </cell>
          <cell r="G144">
            <v>6.0327594674369696</v>
          </cell>
        </row>
        <row r="145">
          <cell r="F145" t="str">
            <v>DNK</v>
          </cell>
          <cell r="G145">
            <v>6.0485066674625001</v>
          </cell>
        </row>
        <row r="146">
          <cell r="F146" t="str">
            <v>GBR</v>
          </cell>
          <cell r="G146">
            <v>6.06125513626582</v>
          </cell>
        </row>
        <row r="147">
          <cell r="F147" t="str">
            <v>NOR</v>
          </cell>
          <cell r="G147">
            <v>6.0767830170151296</v>
          </cell>
        </row>
        <row r="148">
          <cell r="F148" t="str">
            <v>LUX</v>
          </cell>
          <cell r="G148">
            <v>6.1938591174542497</v>
          </cell>
        </row>
        <row r="149">
          <cell r="F149" t="str">
            <v>SWE</v>
          </cell>
          <cell r="G149">
            <v>6.2181884810195198</v>
          </cell>
        </row>
      </sheetData>
      <sheetData sheetId="13">
        <row r="1">
          <cell r="F1" t="str">
            <v>Entity code</v>
          </cell>
          <cell r="G1" t="str">
            <v>Value</v>
          </cell>
        </row>
        <row r="2">
          <cell r="C2" t="str">
            <v>10th pillar: Market size, 1-7 (best)</v>
          </cell>
          <cell r="F2" t="str">
            <v>CPV</v>
          </cell>
          <cell r="G2">
            <v>1.3015250933675899</v>
          </cell>
        </row>
        <row r="3">
          <cell r="F3" t="str">
            <v>SYC</v>
          </cell>
          <cell r="G3">
            <v>1.4554914814554401</v>
          </cell>
        </row>
        <row r="4">
          <cell r="F4" t="str">
            <v>LBR</v>
          </cell>
          <cell r="G4">
            <v>1.5494825019038301</v>
          </cell>
        </row>
        <row r="5">
          <cell r="F5" t="str">
            <v>GMB</v>
          </cell>
          <cell r="G5">
            <v>1.5507183453989299</v>
          </cell>
        </row>
        <row r="6">
          <cell r="F6" t="str">
            <v>BDI</v>
          </cell>
          <cell r="G6">
            <v>1.71263349111066</v>
          </cell>
        </row>
        <row r="7">
          <cell r="F7" t="str">
            <v>BTN</v>
          </cell>
          <cell r="G7">
            <v>1.8298766729328699</v>
          </cell>
        </row>
        <row r="8">
          <cell r="F8" t="str">
            <v>TLS</v>
          </cell>
          <cell r="G8">
            <v>1.86156336595293</v>
          </cell>
        </row>
        <row r="9">
          <cell r="F9" t="str">
            <v>LSO</v>
          </cell>
          <cell r="G9">
            <v>1.94046606997952</v>
          </cell>
        </row>
        <row r="10">
          <cell r="F10" t="str">
            <v>SUR</v>
          </cell>
          <cell r="G10">
            <v>1.9460512135280399</v>
          </cell>
        </row>
        <row r="11">
          <cell r="F11" t="str">
            <v>SWZ</v>
          </cell>
          <cell r="G11">
            <v>2.0312282236661399</v>
          </cell>
        </row>
        <row r="12">
          <cell r="F12" t="str">
            <v>BRB</v>
          </cell>
          <cell r="G12">
            <v>2.0587285106941202</v>
          </cell>
        </row>
        <row r="13">
          <cell r="F13" t="str">
            <v>GUY</v>
          </cell>
          <cell r="G13">
            <v>2.0921186540002501</v>
          </cell>
        </row>
        <row r="14">
          <cell r="F14" t="str">
            <v>ZWE</v>
          </cell>
          <cell r="G14">
            <v>2.1157520006974502</v>
          </cell>
        </row>
        <row r="15">
          <cell r="F15" t="str">
            <v>MNE</v>
          </cell>
          <cell r="G15">
            <v>2.1414484691586</v>
          </cell>
        </row>
        <row r="16">
          <cell r="F16" t="str">
            <v>MRT</v>
          </cell>
          <cell r="G16">
            <v>2.1555544389591099</v>
          </cell>
        </row>
        <row r="17">
          <cell r="F17" t="str">
            <v>SLE</v>
          </cell>
          <cell r="G17">
            <v>2.19404124554588</v>
          </cell>
        </row>
        <row r="18">
          <cell r="F18" t="str">
            <v>HTI</v>
          </cell>
          <cell r="G18">
            <v>2.37800905924398</v>
          </cell>
        </row>
        <row r="19">
          <cell r="F19" t="str">
            <v>BRN</v>
          </cell>
          <cell r="G19">
            <v>2.4224633764591701</v>
          </cell>
        </row>
        <row r="20">
          <cell r="F20" t="str">
            <v>ISL</v>
          </cell>
          <cell r="G20">
            <v>2.4281577941015802</v>
          </cell>
        </row>
        <row r="21">
          <cell r="F21" t="str">
            <v>GIN</v>
          </cell>
          <cell r="G21">
            <v>2.4360212238607701</v>
          </cell>
        </row>
        <row r="22">
          <cell r="F22" t="str">
            <v>RWA</v>
          </cell>
          <cell r="G22">
            <v>2.45530078926785</v>
          </cell>
        </row>
        <row r="23">
          <cell r="F23" t="str">
            <v>MLT</v>
          </cell>
          <cell r="G23">
            <v>2.45846570653462</v>
          </cell>
        </row>
        <row r="24">
          <cell r="F24" t="str">
            <v>MWI</v>
          </cell>
          <cell r="G24">
            <v>2.49825361079218</v>
          </cell>
        </row>
        <row r="25">
          <cell r="F25" t="str">
            <v>BEN</v>
          </cell>
          <cell r="G25">
            <v>2.5144397998133701</v>
          </cell>
        </row>
        <row r="26">
          <cell r="F26" t="str">
            <v>MDA</v>
          </cell>
          <cell r="G26">
            <v>2.5475404918212599</v>
          </cell>
        </row>
        <row r="27">
          <cell r="F27" t="str">
            <v>MLI</v>
          </cell>
          <cell r="G27">
            <v>2.6272372885836899</v>
          </cell>
        </row>
        <row r="28">
          <cell r="F28" t="str">
            <v>LAO</v>
          </cell>
          <cell r="G28">
            <v>2.6289923740648198</v>
          </cell>
        </row>
        <row r="29">
          <cell r="F29" t="str">
            <v>NAM</v>
          </cell>
          <cell r="G29">
            <v>2.6609210917046702</v>
          </cell>
        </row>
        <row r="30">
          <cell r="F30" t="str">
            <v>KGZ</v>
          </cell>
          <cell r="G30">
            <v>2.68087938936704</v>
          </cell>
        </row>
        <row r="31">
          <cell r="F31" t="str">
            <v>MNG</v>
          </cell>
          <cell r="G31">
            <v>2.69044177937517</v>
          </cell>
        </row>
        <row r="32">
          <cell r="F32" t="str">
            <v>GAB</v>
          </cell>
          <cell r="G32">
            <v>2.71660417342544</v>
          </cell>
        </row>
        <row r="33">
          <cell r="F33" t="str">
            <v>ARM</v>
          </cell>
          <cell r="G33">
            <v>2.7271086751076399</v>
          </cell>
        </row>
        <row r="34">
          <cell r="F34" t="str">
            <v>MDG</v>
          </cell>
          <cell r="G34">
            <v>2.7329027695680201</v>
          </cell>
        </row>
        <row r="35">
          <cell r="F35" t="str">
            <v>TCD</v>
          </cell>
          <cell r="G35">
            <v>2.7714774978630401</v>
          </cell>
        </row>
        <row r="36">
          <cell r="F36" t="str">
            <v>TTO</v>
          </cell>
          <cell r="G36">
            <v>2.7837985044664801</v>
          </cell>
        </row>
        <row r="37">
          <cell r="F37" t="str">
            <v>BFA</v>
          </cell>
          <cell r="G37">
            <v>2.7902109327665801</v>
          </cell>
        </row>
        <row r="38">
          <cell r="F38" t="str">
            <v>MUS</v>
          </cell>
          <cell r="G38">
            <v>2.7953046222261402</v>
          </cell>
        </row>
        <row r="39">
          <cell r="F39" t="str">
            <v>ZMB</v>
          </cell>
          <cell r="G39">
            <v>2.80347723989598</v>
          </cell>
        </row>
        <row r="40">
          <cell r="F40" t="str">
            <v>CYP</v>
          </cell>
          <cell r="G40">
            <v>2.82606426800989</v>
          </cell>
        </row>
        <row r="41">
          <cell r="F41" t="str">
            <v>MKD</v>
          </cell>
          <cell r="G41">
            <v>2.8979741943016402</v>
          </cell>
        </row>
        <row r="42">
          <cell r="F42" t="str">
            <v>JAM</v>
          </cell>
          <cell r="G42">
            <v>2.9143269402351302</v>
          </cell>
        </row>
        <row r="43">
          <cell r="F43" t="str">
            <v>ALB</v>
          </cell>
          <cell r="G43">
            <v>2.9242908705283699</v>
          </cell>
        </row>
        <row r="44">
          <cell r="F44" t="str">
            <v>BHR</v>
          </cell>
          <cell r="G44">
            <v>2.9332531085211002</v>
          </cell>
        </row>
        <row r="45">
          <cell r="F45" t="str">
            <v>SEN</v>
          </cell>
          <cell r="G45">
            <v>2.93661912881177</v>
          </cell>
        </row>
        <row r="46">
          <cell r="F46" t="str">
            <v>MOZ</v>
          </cell>
          <cell r="G46">
            <v>2.95896333892903</v>
          </cell>
        </row>
        <row r="47">
          <cell r="F47" t="str">
            <v>GEO</v>
          </cell>
          <cell r="G47">
            <v>2.9605675648807801</v>
          </cell>
        </row>
        <row r="48">
          <cell r="F48" t="str">
            <v>NIC</v>
          </cell>
          <cell r="G48">
            <v>2.9844733758303899</v>
          </cell>
        </row>
        <row r="49">
          <cell r="F49" t="str">
            <v>BWA</v>
          </cell>
          <cell r="G49">
            <v>3.0250249137971599</v>
          </cell>
        </row>
        <row r="50">
          <cell r="F50" t="str">
            <v>NPL</v>
          </cell>
          <cell r="G50">
            <v>3.0510119109726301</v>
          </cell>
        </row>
        <row r="51">
          <cell r="F51" t="str">
            <v>EST</v>
          </cell>
          <cell r="G51">
            <v>3.0616320633753702</v>
          </cell>
        </row>
        <row r="52">
          <cell r="F52" t="str">
            <v>BIH</v>
          </cell>
          <cell r="G52">
            <v>3.0905903002383002</v>
          </cell>
        </row>
        <row r="53">
          <cell r="F53" t="str">
            <v>LUX</v>
          </cell>
          <cell r="G53">
            <v>3.1372159637220798</v>
          </cell>
        </row>
        <row r="54">
          <cell r="F54" t="str">
            <v>CIV</v>
          </cell>
          <cell r="G54">
            <v>3.1725811679334202</v>
          </cell>
        </row>
        <row r="55">
          <cell r="F55" t="str">
            <v>LVA</v>
          </cell>
          <cell r="G55">
            <v>3.18251793330976</v>
          </cell>
        </row>
        <row r="56">
          <cell r="F56" t="str">
            <v>HND</v>
          </cell>
          <cell r="G56">
            <v>3.2246486540756099</v>
          </cell>
        </row>
        <row r="57">
          <cell r="F57" t="str">
            <v>PRY</v>
          </cell>
          <cell r="G57">
            <v>3.22594131471305</v>
          </cell>
        </row>
        <row r="58">
          <cell r="F58" t="str">
            <v>KHM</v>
          </cell>
          <cell r="G58">
            <v>3.2327547825488301</v>
          </cell>
        </row>
        <row r="59">
          <cell r="F59" t="str">
            <v>CMR</v>
          </cell>
          <cell r="G59">
            <v>3.2638183837866901</v>
          </cell>
        </row>
        <row r="60">
          <cell r="F60" t="str">
            <v>SLV</v>
          </cell>
          <cell r="G60">
            <v>3.2780606027724102</v>
          </cell>
        </row>
        <row r="61">
          <cell r="F61" t="str">
            <v>UGA</v>
          </cell>
          <cell r="G61">
            <v>3.2787472994634599</v>
          </cell>
        </row>
        <row r="62">
          <cell r="F62" t="str">
            <v>URY</v>
          </cell>
          <cell r="G62">
            <v>3.2831685948923499</v>
          </cell>
        </row>
        <row r="63">
          <cell r="F63" t="str">
            <v>JOR</v>
          </cell>
          <cell r="G63">
            <v>3.2938498088016099</v>
          </cell>
        </row>
        <row r="64">
          <cell r="F64" t="str">
            <v>BOL</v>
          </cell>
          <cell r="G64">
            <v>3.3253562381320299</v>
          </cell>
        </row>
        <row r="65">
          <cell r="F65" t="str">
            <v>YEM</v>
          </cell>
          <cell r="G65">
            <v>3.3846071206025101</v>
          </cell>
        </row>
        <row r="66">
          <cell r="F66" t="str">
            <v>CRI</v>
          </cell>
          <cell r="G66">
            <v>3.4133706478600101</v>
          </cell>
        </row>
        <row r="67">
          <cell r="F67" t="str">
            <v>SVN</v>
          </cell>
          <cell r="G67">
            <v>3.4627263258597099</v>
          </cell>
        </row>
        <row r="68">
          <cell r="F68" t="str">
            <v>PRI</v>
          </cell>
          <cell r="G68">
            <v>3.4909632422724601</v>
          </cell>
        </row>
        <row r="69">
          <cell r="F69" t="str">
            <v>PAN</v>
          </cell>
          <cell r="G69">
            <v>3.4951928972156798</v>
          </cell>
        </row>
        <row r="70">
          <cell r="F70" t="str">
            <v>LBY</v>
          </cell>
          <cell r="G70">
            <v>3.5069817131425798</v>
          </cell>
        </row>
        <row r="71">
          <cell r="F71" t="str">
            <v>MMR</v>
          </cell>
          <cell r="G71">
            <v>3.56666160745859</v>
          </cell>
        </row>
        <row r="72">
          <cell r="F72" t="str">
            <v>LTU</v>
          </cell>
          <cell r="G72">
            <v>3.57623466348833</v>
          </cell>
        </row>
        <row r="73">
          <cell r="F73" t="str">
            <v>KEN</v>
          </cell>
          <cell r="G73">
            <v>3.5776644851250299</v>
          </cell>
        </row>
        <row r="74">
          <cell r="F74" t="str">
            <v>GTM</v>
          </cell>
          <cell r="G74">
            <v>3.5854735177236901</v>
          </cell>
        </row>
        <row r="75">
          <cell r="F75" t="str">
            <v>TZA</v>
          </cell>
          <cell r="G75">
            <v>3.5858086635766102</v>
          </cell>
        </row>
        <row r="76">
          <cell r="F76" t="str">
            <v>HRV</v>
          </cell>
          <cell r="G76">
            <v>3.5925776225941402</v>
          </cell>
        </row>
        <row r="77">
          <cell r="F77" t="str">
            <v>OMN</v>
          </cell>
          <cell r="G77">
            <v>3.5999205288459999</v>
          </cell>
        </row>
        <row r="78">
          <cell r="F78" t="str">
            <v>AZE</v>
          </cell>
          <cell r="G78">
            <v>3.6035776760278</v>
          </cell>
        </row>
        <row r="79">
          <cell r="F79" t="str">
            <v>LBN</v>
          </cell>
          <cell r="G79">
            <v>3.6108920659378398</v>
          </cell>
        </row>
        <row r="80">
          <cell r="F80" t="str">
            <v>GHA</v>
          </cell>
          <cell r="G80">
            <v>3.6659576362453299</v>
          </cell>
        </row>
        <row r="81">
          <cell r="F81" t="str">
            <v>SRB</v>
          </cell>
          <cell r="G81">
            <v>3.68221634215206</v>
          </cell>
        </row>
        <row r="82">
          <cell r="F82" t="str">
            <v>DOM</v>
          </cell>
          <cell r="G82">
            <v>3.7084426719644799</v>
          </cell>
        </row>
        <row r="83">
          <cell r="F83" t="str">
            <v>ETH</v>
          </cell>
          <cell r="G83">
            <v>3.74317539363209</v>
          </cell>
        </row>
        <row r="84">
          <cell r="F84" t="str">
            <v>KWT</v>
          </cell>
          <cell r="G84">
            <v>3.7993044944765599</v>
          </cell>
        </row>
        <row r="85">
          <cell r="F85" t="str">
            <v>AGO</v>
          </cell>
          <cell r="G85">
            <v>3.8355170385481698</v>
          </cell>
        </row>
        <row r="86">
          <cell r="F86" t="str">
            <v>TUN</v>
          </cell>
          <cell r="G86">
            <v>3.8642492215480799</v>
          </cell>
        </row>
        <row r="87">
          <cell r="F87" t="str">
            <v>BGR</v>
          </cell>
          <cell r="G87">
            <v>3.8694742654146101</v>
          </cell>
        </row>
        <row r="88">
          <cell r="F88" t="str">
            <v>NZL</v>
          </cell>
          <cell r="G88">
            <v>3.88001835028231</v>
          </cell>
        </row>
        <row r="89">
          <cell r="F89" t="str">
            <v>LKA</v>
          </cell>
          <cell r="G89">
            <v>3.9016780296164701</v>
          </cell>
        </row>
        <row r="90">
          <cell r="F90" t="str">
            <v>QAT</v>
          </cell>
          <cell r="G90">
            <v>3.9594746550824702</v>
          </cell>
        </row>
        <row r="91">
          <cell r="F91" t="str">
            <v>ECU</v>
          </cell>
          <cell r="G91">
            <v>4.0087391820708502</v>
          </cell>
        </row>
        <row r="92">
          <cell r="F92" t="str">
            <v>SVK</v>
          </cell>
          <cell r="G92">
            <v>4.0314738619292996</v>
          </cell>
        </row>
        <row r="93">
          <cell r="F93" t="str">
            <v>IRL</v>
          </cell>
          <cell r="G93">
            <v>4.1514888328264599</v>
          </cell>
        </row>
        <row r="94">
          <cell r="F94" t="str">
            <v>MAR</v>
          </cell>
          <cell r="G94">
            <v>4.1613290251147097</v>
          </cell>
        </row>
        <row r="95">
          <cell r="F95" t="str">
            <v>FIN</v>
          </cell>
          <cell r="G95">
            <v>4.2001352214978596</v>
          </cell>
        </row>
        <row r="96">
          <cell r="F96" t="str">
            <v>KAZ</v>
          </cell>
          <cell r="G96">
            <v>4.2135728135567003</v>
          </cell>
        </row>
        <row r="97">
          <cell r="F97" t="str">
            <v>DNK</v>
          </cell>
          <cell r="G97">
            <v>4.2431073489042097</v>
          </cell>
        </row>
        <row r="98">
          <cell r="F98" t="str">
            <v>HUN</v>
          </cell>
          <cell r="G98">
            <v>4.2582078648550699</v>
          </cell>
        </row>
        <row r="99">
          <cell r="F99" t="str">
            <v>NOR</v>
          </cell>
          <cell r="G99">
            <v>4.3392891674698797</v>
          </cell>
        </row>
        <row r="100">
          <cell r="F100" t="str">
            <v>PRT</v>
          </cell>
          <cell r="G100">
            <v>4.3394572612722397</v>
          </cell>
        </row>
        <row r="101">
          <cell r="F101" t="str">
            <v>ISR</v>
          </cell>
          <cell r="G101">
            <v>4.3459310688295298</v>
          </cell>
        </row>
        <row r="102">
          <cell r="F102" t="str">
            <v>DZA</v>
          </cell>
          <cell r="G102">
            <v>4.3513339731409904</v>
          </cell>
        </row>
        <row r="103">
          <cell r="F103" t="str">
            <v>GRC</v>
          </cell>
          <cell r="G103">
            <v>4.3748435872168896</v>
          </cell>
        </row>
        <row r="104">
          <cell r="F104" t="str">
            <v>ROU</v>
          </cell>
          <cell r="G104">
            <v>4.4384413384746102</v>
          </cell>
        </row>
        <row r="105">
          <cell r="F105" t="str">
            <v>BGD</v>
          </cell>
          <cell r="G105">
            <v>4.4420617746589901</v>
          </cell>
        </row>
        <row r="106">
          <cell r="F106" t="str">
            <v>ARE</v>
          </cell>
          <cell r="G106">
            <v>4.4424287779514602</v>
          </cell>
        </row>
        <row r="107">
          <cell r="F107" t="str">
            <v>PER</v>
          </cell>
          <cell r="G107">
            <v>4.4553428513437501</v>
          </cell>
        </row>
        <row r="108">
          <cell r="F108" t="str">
            <v>CHL</v>
          </cell>
          <cell r="G108">
            <v>4.4902627240098001</v>
          </cell>
        </row>
        <row r="109">
          <cell r="F109" t="str">
            <v>CZE</v>
          </cell>
          <cell r="G109">
            <v>4.5045649275991204</v>
          </cell>
        </row>
        <row r="110">
          <cell r="F110" t="str">
            <v>CHE</v>
          </cell>
          <cell r="G110">
            <v>4.5616057070720499</v>
          </cell>
        </row>
        <row r="111">
          <cell r="F111" t="str">
            <v>VEN</v>
          </cell>
          <cell r="G111">
            <v>4.5662453691903204</v>
          </cell>
        </row>
        <row r="112">
          <cell r="F112" t="str">
            <v>UKR</v>
          </cell>
          <cell r="G112">
            <v>4.5992592845080003</v>
          </cell>
        </row>
        <row r="113">
          <cell r="F113" t="str">
            <v>AUT</v>
          </cell>
          <cell r="G113">
            <v>4.6283308794626397</v>
          </cell>
        </row>
        <row r="114">
          <cell r="F114" t="str">
            <v>VNM</v>
          </cell>
          <cell r="G114">
            <v>4.6350544508804497</v>
          </cell>
        </row>
        <row r="115">
          <cell r="F115" t="str">
            <v>SWE</v>
          </cell>
          <cell r="G115">
            <v>4.6365545998959501</v>
          </cell>
        </row>
        <row r="116">
          <cell r="F116" t="str">
            <v>SGP</v>
          </cell>
          <cell r="G116">
            <v>4.6596549608176101</v>
          </cell>
        </row>
        <row r="117">
          <cell r="F117" t="str">
            <v>PHL</v>
          </cell>
          <cell r="G117">
            <v>4.6611915433584903</v>
          </cell>
        </row>
        <row r="118">
          <cell r="F118" t="str">
            <v>NGA</v>
          </cell>
          <cell r="G118">
            <v>4.6620958129114696</v>
          </cell>
        </row>
        <row r="119">
          <cell r="F119" t="str">
            <v>COL</v>
          </cell>
          <cell r="G119">
            <v>4.6969433416359401</v>
          </cell>
        </row>
        <row r="120">
          <cell r="F120" t="str">
            <v>PAK</v>
          </cell>
          <cell r="G120">
            <v>4.6985833648874902</v>
          </cell>
        </row>
        <row r="121">
          <cell r="F121" t="str">
            <v>EGY</v>
          </cell>
          <cell r="G121">
            <v>4.8169478325415396</v>
          </cell>
        </row>
        <row r="122">
          <cell r="F122" t="str">
            <v>BEL</v>
          </cell>
          <cell r="G122">
            <v>4.8197467955095199</v>
          </cell>
        </row>
        <row r="123">
          <cell r="F123" t="str">
            <v>HKG</v>
          </cell>
          <cell r="G123">
            <v>4.84291389051719</v>
          </cell>
        </row>
        <row r="124">
          <cell r="F124" t="str">
            <v>MYS</v>
          </cell>
          <cell r="G124">
            <v>4.8660166892917696</v>
          </cell>
        </row>
        <row r="125">
          <cell r="F125" t="str">
            <v>ZAF</v>
          </cell>
          <cell r="G125">
            <v>4.8925708481652102</v>
          </cell>
        </row>
        <row r="126">
          <cell r="F126" t="str">
            <v>ARG</v>
          </cell>
          <cell r="G126">
            <v>4.9544494697467503</v>
          </cell>
        </row>
        <row r="127">
          <cell r="F127" t="str">
            <v>SAU</v>
          </cell>
          <cell r="G127">
            <v>5.0708119413596799</v>
          </cell>
        </row>
        <row r="128">
          <cell r="F128" t="str">
            <v>THA</v>
          </cell>
          <cell r="G128">
            <v>5.0999694220471703</v>
          </cell>
        </row>
        <row r="129">
          <cell r="F129" t="str">
            <v>NLD</v>
          </cell>
          <cell r="G129">
            <v>5.1106502003871501</v>
          </cell>
        </row>
        <row r="130">
          <cell r="F130" t="str">
            <v>POL</v>
          </cell>
          <cell r="G130">
            <v>5.1377517606258696</v>
          </cell>
        </row>
        <row r="131">
          <cell r="F131" t="str">
            <v>IRN</v>
          </cell>
          <cell r="G131">
            <v>5.1427467826507103</v>
          </cell>
        </row>
        <row r="132">
          <cell r="F132" t="str">
            <v>AUS</v>
          </cell>
          <cell r="G132">
            <v>5.1458691153112097</v>
          </cell>
        </row>
        <row r="133">
          <cell r="F133" t="str">
            <v>TWN</v>
          </cell>
          <cell r="G133">
            <v>5.2381875476061701</v>
          </cell>
        </row>
        <row r="134">
          <cell r="F134" t="str">
            <v>TUR</v>
          </cell>
          <cell r="G134">
            <v>5.3028793543580504</v>
          </cell>
        </row>
        <row r="135">
          <cell r="F135" t="str">
            <v>IDN</v>
          </cell>
          <cell r="G135">
            <v>5.3226439662130396</v>
          </cell>
        </row>
        <row r="136">
          <cell r="F136" t="str">
            <v>ESP</v>
          </cell>
          <cell r="G136">
            <v>5.4492633091928502</v>
          </cell>
        </row>
        <row r="137">
          <cell r="F137" t="str">
            <v>CAN</v>
          </cell>
          <cell r="G137">
            <v>5.4890118327052004</v>
          </cell>
        </row>
        <row r="138">
          <cell r="F138" t="str">
            <v>KOR</v>
          </cell>
          <cell r="G138">
            <v>5.6099194407944903</v>
          </cell>
        </row>
        <row r="139">
          <cell r="F139" t="str">
            <v>MEX</v>
          </cell>
          <cell r="G139">
            <v>5.6104544379126002</v>
          </cell>
        </row>
        <row r="140">
          <cell r="F140" t="str">
            <v>ITA</v>
          </cell>
          <cell r="G140">
            <v>5.6128298516759898</v>
          </cell>
        </row>
        <row r="141">
          <cell r="F141" t="str">
            <v>BRA</v>
          </cell>
          <cell r="G141">
            <v>5.6526848732412303</v>
          </cell>
        </row>
        <row r="142">
          <cell r="F142" t="str">
            <v>FRA</v>
          </cell>
          <cell r="G142">
            <v>5.7645697725753298</v>
          </cell>
        </row>
        <row r="143">
          <cell r="F143" t="str">
            <v>RUS</v>
          </cell>
          <cell r="G143">
            <v>5.7798394338982</v>
          </cell>
        </row>
        <row r="144">
          <cell r="F144" t="str">
            <v>GBR</v>
          </cell>
          <cell r="G144">
            <v>5.8013906961523896</v>
          </cell>
        </row>
        <row r="145">
          <cell r="F145" t="str">
            <v>DEU</v>
          </cell>
          <cell r="G145">
            <v>6.0199537358237398</v>
          </cell>
        </row>
        <row r="146">
          <cell r="F146" t="str">
            <v>JPN</v>
          </cell>
          <cell r="G146">
            <v>6.1433602583406204</v>
          </cell>
        </row>
        <row r="147">
          <cell r="F147" t="str">
            <v>IND</v>
          </cell>
          <cell r="G147">
            <v>6.2494183335789399</v>
          </cell>
        </row>
        <row r="148">
          <cell r="F148" t="str">
            <v>CHN</v>
          </cell>
          <cell r="G148">
            <v>6.8518917793480503</v>
          </cell>
        </row>
        <row r="149">
          <cell r="F149" t="str">
            <v>USA</v>
          </cell>
          <cell r="G149">
            <v>6.9358597653040102</v>
          </cell>
        </row>
      </sheetData>
      <sheetData sheetId="14">
        <row r="1">
          <cell r="F1" t="str">
            <v>Entity code</v>
          </cell>
          <cell r="G1" t="str">
            <v>Value</v>
          </cell>
        </row>
        <row r="2">
          <cell r="C2" t="str">
            <v>Subindex C: Innovation and sophistication factors, 1-7 (best)</v>
          </cell>
          <cell r="F2" t="str">
            <v>AGO</v>
          </cell>
          <cell r="G2">
            <v>2.5172265414214499</v>
          </cell>
        </row>
        <row r="3">
          <cell r="F3" t="str">
            <v>HTI</v>
          </cell>
          <cell r="G3">
            <v>2.54605227332857</v>
          </cell>
        </row>
        <row r="4">
          <cell r="F4" t="str">
            <v>MMR</v>
          </cell>
          <cell r="G4">
            <v>2.5539354350877201</v>
          </cell>
        </row>
        <row r="5">
          <cell r="F5" t="str">
            <v>BDI</v>
          </cell>
          <cell r="G5">
            <v>2.5565252548341202</v>
          </cell>
        </row>
        <row r="6">
          <cell r="F6" t="str">
            <v>TCD</v>
          </cell>
          <cell r="G6">
            <v>2.6093056369671799</v>
          </cell>
        </row>
        <row r="7">
          <cell r="F7" t="str">
            <v>DZA</v>
          </cell>
          <cell r="G7">
            <v>2.6328860830884802</v>
          </cell>
        </row>
        <row r="8">
          <cell r="F8" t="str">
            <v>GIN</v>
          </cell>
          <cell r="G8">
            <v>2.6890867276466999</v>
          </cell>
        </row>
        <row r="9">
          <cell r="F9" t="str">
            <v>LBY</v>
          </cell>
          <cell r="G9">
            <v>2.71104725371507</v>
          </cell>
        </row>
        <row r="10">
          <cell r="F10" t="str">
            <v>KGZ</v>
          </cell>
          <cell r="G10">
            <v>2.7199299850643901</v>
          </cell>
        </row>
        <row r="11">
          <cell r="F11" t="str">
            <v>YEM</v>
          </cell>
          <cell r="G11">
            <v>2.73401200981221</v>
          </cell>
        </row>
        <row r="12">
          <cell r="F12" t="str">
            <v>TLS</v>
          </cell>
          <cell r="G12">
            <v>2.7609545289422801</v>
          </cell>
        </row>
        <row r="13">
          <cell r="F13" t="str">
            <v>GAB</v>
          </cell>
          <cell r="G13">
            <v>2.7764182365768502</v>
          </cell>
        </row>
        <row r="14">
          <cell r="F14" t="str">
            <v>VEN</v>
          </cell>
          <cell r="G14">
            <v>2.82968634935213</v>
          </cell>
        </row>
        <row r="15">
          <cell r="F15" t="str">
            <v>LSO</v>
          </cell>
          <cell r="G15">
            <v>2.8353895574259602</v>
          </cell>
        </row>
        <row r="16">
          <cell r="F16" t="str">
            <v>MRT</v>
          </cell>
          <cell r="G16">
            <v>2.83769770980392</v>
          </cell>
        </row>
        <row r="17">
          <cell r="F17" t="str">
            <v>MDA</v>
          </cell>
          <cell r="G17">
            <v>2.8710667689025202</v>
          </cell>
        </row>
        <row r="18">
          <cell r="F18" t="str">
            <v>NPL</v>
          </cell>
          <cell r="G18">
            <v>2.9075192095152298</v>
          </cell>
        </row>
        <row r="19">
          <cell r="F19" t="str">
            <v>MOZ</v>
          </cell>
          <cell r="G19">
            <v>2.9127710368825199</v>
          </cell>
        </row>
        <row r="20">
          <cell r="F20" t="str">
            <v>BFA</v>
          </cell>
          <cell r="G20">
            <v>2.9162520943855901</v>
          </cell>
        </row>
        <row r="21">
          <cell r="F21" t="str">
            <v>SLE</v>
          </cell>
          <cell r="G21">
            <v>2.9284742836769002</v>
          </cell>
        </row>
        <row r="22">
          <cell r="F22" t="str">
            <v>PRY</v>
          </cell>
          <cell r="G22">
            <v>2.9709894867891702</v>
          </cell>
        </row>
        <row r="23">
          <cell r="F23" t="str">
            <v>ETH</v>
          </cell>
          <cell r="G23">
            <v>2.9848417164464198</v>
          </cell>
        </row>
        <row r="24">
          <cell r="F24" t="str">
            <v>ZWE</v>
          </cell>
          <cell r="G24">
            <v>2.9865993339151999</v>
          </cell>
        </row>
        <row r="25">
          <cell r="F25" t="str">
            <v>SRB</v>
          </cell>
          <cell r="G25">
            <v>3.0140221098981401</v>
          </cell>
        </row>
        <row r="26">
          <cell r="F26" t="str">
            <v>BGD</v>
          </cell>
          <cell r="G26">
            <v>3.0260254403644198</v>
          </cell>
        </row>
        <row r="27">
          <cell r="F27" t="str">
            <v>BEN</v>
          </cell>
          <cell r="G27">
            <v>3.03495161088013</v>
          </cell>
        </row>
        <row r="28">
          <cell r="F28" t="str">
            <v>GEO</v>
          </cell>
          <cell r="G28">
            <v>3.0769612003587001</v>
          </cell>
        </row>
        <row r="29">
          <cell r="F29" t="str">
            <v>MNG</v>
          </cell>
          <cell r="G29">
            <v>3.0780647493762801</v>
          </cell>
        </row>
        <row r="30">
          <cell r="F30" t="str">
            <v>SUR</v>
          </cell>
          <cell r="G30">
            <v>3.0970216640110202</v>
          </cell>
        </row>
        <row r="31">
          <cell r="F31" t="str">
            <v>ALB</v>
          </cell>
          <cell r="G31">
            <v>3.11765550062101</v>
          </cell>
        </row>
        <row r="32">
          <cell r="F32" t="str">
            <v>CPV</v>
          </cell>
          <cell r="G32">
            <v>3.1349188450765202</v>
          </cell>
        </row>
        <row r="33">
          <cell r="F33" t="str">
            <v>BTN</v>
          </cell>
          <cell r="G33">
            <v>3.1649719444125402</v>
          </cell>
        </row>
        <row r="34">
          <cell r="F34" t="str">
            <v>CIV</v>
          </cell>
          <cell r="G34">
            <v>3.1816477507689598</v>
          </cell>
        </row>
        <row r="35">
          <cell r="F35" t="str">
            <v>MWI</v>
          </cell>
          <cell r="G35">
            <v>3.20228590398477</v>
          </cell>
        </row>
        <row r="36">
          <cell r="F36" t="str">
            <v>LBR</v>
          </cell>
          <cell r="G36">
            <v>3.2191815844523499</v>
          </cell>
        </row>
        <row r="37">
          <cell r="F37" t="str">
            <v>NIC</v>
          </cell>
          <cell r="G37">
            <v>3.25227303620404</v>
          </cell>
        </row>
        <row r="38">
          <cell r="F38" t="str">
            <v>HND</v>
          </cell>
          <cell r="G38">
            <v>3.2619507986114198</v>
          </cell>
        </row>
        <row r="39">
          <cell r="F39" t="str">
            <v>MLI</v>
          </cell>
          <cell r="G39">
            <v>3.2641269226244201</v>
          </cell>
        </row>
        <row r="40">
          <cell r="F40" t="str">
            <v>SWZ</v>
          </cell>
          <cell r="G40">
            <v>3.27494972250053</v>
          </cell>
        </row>
        <row r="41">
          <cell r="F41" t="str">
            <v>TZA</v>
          </cell>
          <cell r="G41">
            <v>3.2778817730630898</v>
          </cell>
        </row>
        <row r="42">
          <cell r="F42" t="str">
            <v>BGR</v>
          </cell>
          <cell r="G42">
            <v>3.27968735536238</v>
          </cell>
        </row>
        <row r="43">
          <cell r="F43" t="str">
            <v>UGA</v>
          </cell>
          <cell r="G43">
            <v>3.2944236636497499</v>
          </cell>
        </row>
        <row r="44">
          <cell r="F44" t="str">
            <v>BWA</v>
          </cell>
          <cell r="G44">
            <v>3.30101231311333</v>
          </cell>
        </row>
        <row r="45">
          <cell r="F45" t="str">
            <v>MDG</v>
          </cell>
          <cell r="G45">
            <v>3.3085282203416102</v>
          </cell>
        </row>
        <row r="46">
          <cell r="F46" t="str">
            <v>EGY</v>
          </cell>
          <cell r="G46">
            <v>3.3139125900902102</v>
          </cell>
        </row>
        <row r="47">
          <cell r="F47" t="str">
            <v>ROU</v>
          </cell>
          <cell r="G47">
            <v>3.3160410445431401</v>
          </cell>
        </row>
        <row r="48">
          <cell r="F48" t="str">
            <v>NAM</v>
          </cell>
          <cell r="G48">
            <v>3.3368065673598699</v>
          </cell>
        </row>
        <row r="49">
          <cell r="F49" t="str">
            <v>KWT</v>
          </cell>
          <cell r="G49">
            <v>3.34290818489242</v>
          </cell>
        </row>
        <row r="50">
          <cell r="F50" t="str">
            <v>MAR</v>
          </cell>
          <cell r="G50">
            <v>3.3446273428016</v>
          </cell>
        </row>
        <row r="51">
          <cell r="F51" t="str">
            <v>RUS</v>
          </cell>
          <cell r="G51">
            <v>3.3475634278502899</v>
          </cell>
        </row>
        <row r="52">
          <cell r="F52" t="str">
            <v>ARG</v>
          </cell>
          <cell r="G52">
            <v>3.3502038873725599</v>
          </cell>
        </row>
        <row r="53">
          <cell r="F53" t="str">
            <v>PER</v>
          </cell>
          <cell r="G53">
            <v>3.3535435637844699</v>
          </cell>
        </row>
        <row r="54">
          <cell r="F54" t="str">
            <v>CMR</v>
          </cell>
          <cell r="G54">
            <v>3.3549496985975602</v>
          </cell>
        </row>
        <row r="55">
          <cell r="F55" t="str">
            <v>UKR</v>
          </cell>
          <cell r="G55">
            <v>3.3568510352471499</v>
          </cell>
        </row>
        <row r="56">
          <cell r="F56" t="str">
            <v>MKD</v>
          </cell>
          <cell r="G56">
            <v>3.3684637753133999</v>
          </cell>
        </row>
        <row r="57">
          <cell r="F57" t="str">
            <v>BOL</v>
          </cell>
          <cell r="G57">
            <v>3.3807230123360301</v>
          </cell>
        </row>
        <row r="58">
          <cell r="F58" t="str">
            <v>TTO</v>
          </cell>
          <cell r="G58">
            <v>3.3915814101978299</v>
          </cell>
        </row>
        <row r="59">
          <cell r="F59" t="str">
            <v>DOM</v>
          </cell>
          <cell r="G59">
            <v>3.39536064146716</v>
          </cell>
        </row>
        <row r="60">
          <cell r="F60" t="str">
            <v>LBN</v>
          </cell>
          <cell r="G60">
            <v>3.3998047720590101</v>
          </cell>
        </row>
        <row r="61">
          <cell r="F61" t="str">
            <v>BIH</v>
          </cell>
          <cell r="G61">
            <v>3.40360575373444</v>
          </cell>
        </row>
        <row r="62">
          <cell r="F62" t="str">
            <v>ARM</v>
          </cell>
          <cell r="G62">
            <v>3.4040934489027999</v>
          </cell>
        </row>
        <row r="63">
          <cell r="F63" t="str">
            <v>KAZ</v>
          </cell>
          <cell r="G63">
            <v>3.40687015601045</v>
          </cell>
        </row>
        <row r="64">
          <cell r="F64" t="str">
            <v>IRN</v>
          </cell>
          <cell r="G64">
            <v>3.4070130496370701</v>
          </cell>
        </row>
        <row r="65">
          <cell r="F65" t="str">
            <v>VNM</v>
          </cell>
          <cell r="G65">
            <v>3.4107570980236801</v>
          </cell>
        </row>
        <row r="66">
          <cell r="F66" t="str">
            <v>URY</v>
          </cell>
          <cell r="G66">
            <v>3.4293934788370199</v>
          </cell>
        </row>
        <row r="67">
          <cell r="F67" t="str">
            <v>KHM</v>
          </cell>
          <cell r="G67">
            <v>3.43808355557276</v>
          </cell>
        </row>
        <row r="68">
          <cell r="F68" t="str">
            <v>NGA</v>
          </cell>
          <cell r="G68">
            <v>3.44399400473492</v>
          </cell>
        </row>
        <row r="69">
          <cell r="F69" t="str">
            <v>GRC</v>
          </cell>
          <cell r="G69">
            <v>3.4614453654959001</v>
          </cell>
        </row>
        <row r="70">
          <cell r="F70" t="str">
            <v>HRV</v>
          </cell>
          <cell r="G70">
            <v>3.46384477346058</v>
          </cell>
        </row>
        <row r="71">
          <cell r="F71" t="str">
            <v>TUN</v>
          </cell>
          <cell r="G71">
            <v>3.47186039668793</v>
          </cell>
        </row>
        <row r="72">
          <cell r="F72" t="str">
            <v>PAK</v>
          </cell>
          <cell r="G72">
            <v>3.48102969864973</v>
          </cell>
        </row>
        <row r="73">
          <cell r="F73" t="str">
            <v>SVK</v>
          </cell>
          <cell r="G73">
            <v>3.4863450923913502</v>
          </cell>
        </row>
        <row r="74">
          <cell r="F74" t="str">
            <v>SEN</v>
          </cell>
          <cell r="G74">
            <v>3.51261227536492</v>
          </cell>
        </row>
        <row r="75">
          <cell r="F75" t="str">
            <v>JAM</v>
          </cell>
          <cell r="G75">
            <v>3.5287672624439899</v>
          </cell>
        </row>
        <row r="76">
          <cell r="F76" t="str">
            <v>LAO</v>
          </cell>
          <cell r="G76">
            <v>3.5407550122806999</v>
          </cell>
        </row>
        <row r="77">
          <cell r="F77" t="str">
            <v>SLV</v>
          </cell>
          <cell r="G77">
            <v>3.55800811889927</v>
          </cell>
        </row>
        <row r="78">
          <cell r="F78" t="str">
            <v>GHA</v>
          </cell>
          <cell r="G78">
            <v>3.56239429974466</v>
          </cell>
        </row>
        <row r="79">
          <cell r="F79" t="str">
            <v>HUN</v>
          </cell>
          <cell r="G79">
            <v>3.60255738125224</v>
          </cell>
        </row>
        <row r="80">
          <cell r="F80" t="str">
            <v>MNE</v>
          </cell>
          <cell r="G80">
            <v>3.60594737935648</v>
          </cell>
        </row>
        <row r="81">
          <cell r="F81" t="str">
            <v>COL</v>
          </cell>
          <cell r="G81">
            <v>3.60866147516988</v>
          </cell>
        </row>
        <row r="82">
          <cell r="F82" t="str">
            <v>LVA</v>
          </cell>
          <cell r="G82">
            <v>3.6128910348905601</v>
          </cell>
        </row>
        <row r="83">
          <cell r="F83" t="str">
            <v>GMB</v>
          </cell>
          <cell r="G83">
            <v>3.61326575441718</v>
          </cell>
        </row>
        <row r="84">
          <cell r="F84" t="str">
            <v>RWA</v>
          </cell>
          <cell r="G84">
            <v>3.64853261046252</v>
          </cell>
        </row>
        <row r="85">
          <cell r="F85" t="str">
            <v>POL</v>
          </cell>
          <cell r="G85">
            <v>3.6507132486337501</v>
          </cell>
        </row>
        <row r="86">
          <cell r="F86" t="str">
            <v>GTM</v>
          </cell>
          <cell r="G86">
            <v>3.66221558579974</v>
          </cell>
        </row>
        <row r="87">
          <cell r="F87" t="str">
            <v>ECU</v>
          </cell>
          <cell r="G87">
            <v>3.6863239175776901</v>
          </cell>
        </row>
        <row r="88">
          <cell r="F88" t="str">
            <v>SYC</v>
          </cell>
          <cell r="G88">
            <v>3.6889222820820802</v>
          </cell>
        </row>
        <row r="89">
          <cell r="F89" t="str">
            <v>ZMB</v>
          </cell>
          <cell r="G89">
            <v>3.7059107780437102</v>
          </cell>
        </row>
        <row r="90">
          <cell r="F90" t="str">
            <v>AZE</v>
          </cell>
          <cell r="G90">
            <v>3.7111888599023799</v>
          </cell>
        </row>
        <row r="91">
          <cell r="F91" t="str">
            <v>BHR</v>
          </cell>
          <cell r="G91">
            <v>3.7113525792570701</v>
          </cell>
        </row>
        <row r="92">
          <cell r="F92" t="str">
            <v>PHL</v>
          </cell>
          <cell r="G92">
            <v>3.7506375114297201</v>
          </cell>
        </row>
        <row r="93">
          <cell r="F93" t="str">
            <v>MUS</v>
          </cell>
          <cell r="G93">
            <v>3.75572234980904</v>
          </cell>
        </row>
        <row r="94">
          <cell r="F94" t="str">
            <v>GUY</v>
          </cell>
          <cell r="G94">
            <v>3.76352085184647</v>
          </cell>
        </row>
        <row r="95">
          <cell r="F95" t="str">
            <v>MEX</v>
          </cell>
          <cell r="G95">
            <v>3.7946277421975898</v>
          </cell>
        </row>
        <row r="96">
          <cell r="F96" t="str">
            <v>BRN</v>
          </cell>
          <cell r="G96">
            <v>3.8073412678473399</v>
          </cell>
        </row>
        <row r="97">
          <cell r="F97" t="str">
            <v>KEN</v>
          </cell>
          <cell r="G97">
            <v>3.8273871861850801</v>
          </cell>
        </row>
        <row r="98">
          <cell r="F98" t="str">
            <v>THA</v>
          </cell>
          <cell r="G98">
            <v>3.8310933868021402</v>
          </cell>
        </row>
        <row r="99">
          <cell r="F99" t="str">
            <v>JOR</v>
          </cell>
          <cell r="G99">
            <v>3.8665826614795198</v>
          </cell>
        </row>
        <row r="100">
          <cell r="F100" t="str">
            <v>CYP</v>
          </cell>
          <cell r="G100">
            <v>3.8735440079570398</v>
          </cell>
        </row>
        <row r="101">
          <cell r="F101" t="str">
            <v>SVN</v>
          </cell>
          <cell r="G101">
            <v>3.8827826047535798</v>
          </cell>
        </row>
        <row r="102">
          <cell r="F102" t="str">
            <v>BRB</v>
          </cell>
          <cell r="G102">
            <v>3.9078124444509501</v>
          </cell>
        </row>
        <row r="103">
          <cell r="F103" t="str">
            <v>TUR</v>
          </cell>
          <cell r="G103">
            <v>3.9143454438922198</v>
          </cell>
        </row>
        <row r="104">
          <cell r="F104" t="str">
            <v>BRA</v>
          </cell>
          <cell r="G104">
            <v>3.91803682855392</v>
          </cell>
        </row>
        <row r="105">
          <cell r="F105" t="str">
            <v>CHL</v>
          </cell>
          <cell r="G105">
            <v>3.9225451785634902</v>
          </cell>
        </row>
        <row r="106">
          <cell r="F106" t="str">
            <v>LTU</v>
          </cell>
          <cell r="G106">
            <v>3.9335739854012299</v>
          </cell>
        </row>
        <row r="107">
          <cell r="F107" t="str">
            <v>PAN</v>
          </cell>
          <cell r="G107">
            <v>3.9894233449356098</v>
          </cell>
        </row>
        <row r="108">
          <cell r="F108" t="str">
            <v>LKA</v>
          </cell>
          <cell r="G108">
            <v>3.99641936164574</v>
          </cell>
        </row>
        <row r="109">
          <cell r="F109" t="str">
            <v>IND</v>
          </cell>
          <cell r="G109">
            <v>4.00437452214448</v>
          </cell>
        </row>
        <row r="110">
          <cell r="F110" t="str">
            <v>MLT</v>
          </cell>
          <cell r="G110">
            <v>4.0279423554975002</v>
          </cell>
        </row>
        <row r="111">
          <cell r="F111" t="str">
            <v>OMN</v>
          </cell>
          <cell r="G111">
            <v>4.0542524882162203</v>
          </cell>
        </row>
        <row r="112">
          <cell r="F112" t="str">
            <v>PRT</v>
          </cell>
          <cell r="G112">
            <v>4.05610860423067</v>
          </cell>
        </row>
        <row r="113">
          <cell r="F113" t="str">
            <v>ZAF</v>
          </cell>
          <cell r="G113">
            <v>4.0631530431903</v>
          </cell>
        </row>
        <row r="114">
          <cell r="F114" t="str">
            <v>CZE</v>
          </cell>
          <cell r="G114">
            <v>4.0661754471451301</v>
          </cell>
        </row>
        <row r="115">
          <cell r="F115" t="str">
            <v>EST</v>
          </cell>
          <cell r="G115">
            <v>4.0777649664417597</v>
          </cell>
        </row>
        <row r="116">
          <cell r="F116" t="str">
            <v>CHN</v>
          </cell>
          <cell r="G116">
            <v>4.0993240086774998</v>
          </cell>
        </row>
        <row r="117">
          <cell r="F117" t="str">
            <v>IDN</v>
          </cell>
          <cell r="G117">
            <v>4.1286319663402704</v>
          </cell>
        </row>
        <row r="118">
          <cell r="F118" t="str">
            <v>ESP</v>
          </cell>
          <cell r="G118">
            <v>4.1381695487516703</v>
          </cell>
        </row>
        <row r="119">
          <cell r="F119" t="str">
            <v>CRI</v>
          </cell>
          <cell r="G119">
            <v>4.1439489945633996</v>
          </cell>
        </row>
        <row r="120">
          <cell r="F120" t="str">
            <v>ITA</v>
          </cell>
          <cell r="G120">
            <v>4.21837823351858</v>
          </cell>
        </row>
        <row r="121">
          <cell r="F121" t="str">
            <v>SAU</v>
          </cell>
          <cell r="G121">
            <v>4.3315853734798901</v>
          </cell>
        </row>
        <row r="122">
          <cell r="F122" t="str">
            <v>ISL</v>
          </cell>
          <cell r="G122">
            <v>4.4795338202762496</v>
          </cell>
        </row>
        <row r="123">
          <cell r="F123" t="str">
            <v>NZL</v>
          </cell>
          <cell r="G123">
            <v>4.5482841332032304</v>
          </cell>
        </row>
        <row r="124">
          <cell r="F124" t="str">
            <v>AUS</v>
          </cell>
          <cell r="G124">
            <v>4.5578495841880597</v>
          </cell>
        </row>
        <row r="125">
          <cell r="F125" t="str">
            <v>CAN</v>
          </cell>
          <cell r="G125">
            <v>4.6367517246529202</v>
          </cell>
        </row>
        <row r="126">
          <cell r="F126" t="str">
            <v>ARE</v>
          </cell>
          <cell r="G126">
            <v>4.6703190195514601</v>
          </cell>
        </row>
        <row r="127">
          <cell r="F127" t="str">
            <v>MYS</v>
          </cell>
          <cell r="G127">
            <v>4.7019045946764697</v>
          </cell>
        </row>
        <row r="128">
          <cell r="F128" t="str">
            <v>PRI</v>
          </cell>
          <cell r="G128">
            <v>4.7130360652644203</v>
          </cell>
        </row>
        <row r="129">
          <cell r="F129" t="str">
            <v>IRL</v>
          </cell>
          <cell r="G129">
            <v>4.8098587162316599</v>
          </cell>
        </row>
        <row r="130">
          <cell r="F130" t="str">
            <v>KOR</v>
          </cell>
          <cell r="G130">
            <v>4.8169254045257199</v>
          </cell>
        </row>
        <row r="131">
          <cell r="F131" t="str">
            <v>HKG</v>
          </cell>
          <cell r="G131">
            <v>4.82927500300441</v>
          </cell>
        </row>
        <row r="132">
          <cell r="F132" t="str">
            <v>FRA</v>
          </cell>
          <cell r="G132">
            <v>4.8394156015399998</v>
          </cell>
        </row>
        <row r="133">
          <cell r="F133" t="str">
            <v>LUX</v>
          </cell>
          <cell r="G133">
            <v>4.8418313429230304</v>
          </cell>
        </row>
        <row r="134">
          <cell r="F134" t="str">
            <v>NOR</v>
          </cell>
          <cell r="G134">
            <v>5.0682139244205997</v>
          </cell>
        </row>
        <row r="135">
          <cell r="F135" t="str">
            <v>BEL</v>
          </cell>
          <cell r="G135">
            <v>5.0696477096548103</v>
          </cell>
        </row>
        <row r="136">
          <cell r="F136" t="str">
            <v>QAT</v>
          </cell>
          <cell r="G136">
            <v>5.0809136229999101</v>
          </cell>
        </row>
        <row r="137">
          <cell r="F137" t="str">
            <v>SGP</v>
          </cell>
          <cell r="G137">
            <v>5.1366419121585096</v>
          </cell>
        </row>
        <row r="138">
          <cell r="F138" t="str">
            <v>AUT</v>
          </cell>
          <cell r="G138">
            <v>5.1382839238645897</v>
          </cell>
        </row>
        <row r="139">
          <cell r="F139" t="str">
            <v>DNK</v>
          </cell>
          <cell r="G139">
            <v>5.1400545881401198</v>
          </cell>
        </row>
        <row r="140">
          <cell r="F140" t="str">
            <v>GBR</v>
          </cell>
          <cell r="G140">
            <v>5.1536557400609899</v>
          </cell>
        </row>
        <row r="141">
          <cell r="F141" t="str">
            <v>TWN</v>
          </cell>
          <cell r="G141">
            <v>5.2236986611621301</v>
          </cell>
        </row>
        <row r="142">
          <cell r="F142" t="str">
            <v>ISR</v>
          </cell>
          <cell r="G142">
            <v>5.2269325942057803</v>
          </cell>
        </row>
        <row r="143">
          <cell r="F143" t="str">
            <v>NLD</v>
          </cell>
          <cell r="G143">
            <v>5.36250646904191</v>
          </cell>
        </row>
        <row r="144">
          <cell r="F144" t="str">
            <v>USA</v>
          </cell>
          <cell r="G144">
            <v>5.4269843219084599</v>
          </cell>
        </row>
        <row r="145">
          <cell r="F145" t="str">
            <v>SWE</v>
          </cell>
          <cell r="G145">
            <v>5.4561702329119903</v>
          </cell>
        </row>
        <row r="146">
          <cell r="F146" t="str">
            <v>DEU</v>
          </cell>
          <cell r="G146">
            <v>5.5934757839659701</v>
          </cell>
        </row>
        <row r="147">
          <cell r="F147" t="str">
            <v>JPN</v>
          </cell>
          <cell r="G147">
            <v>5.6230705827084302</v>
          </cell>
        </row>
        <row r="148">
          <cell r="F148" t="str">
            <v>FIN</v>
          </cell>
          <cell r="G148">
            <v>5.6479171345521699</v>
          </cell>
        </row>
        <row r="149">
          <cell r="F149" t="str">
            <v>CHE</v>
          </cell>
          <cell r="G149">
            <v>5.7239256787719297</v>
          </cell>
        </row>
      </sheetData>
      <sheetData sheetId="15">
        <row r="1">
          <cell r="F1" t="str">
            <v>Entity code</v>
          </cell>
          <cell r="G1" t="str">
            <v>Value</v>
          </cell>
        </row>
        <row r="2">
          <cell r="C2" t="str">
            <v>11th pillar: Business sophistication , 1-7 (best)</v>
          </cell>
          <cell r="F2" t="str">
            <v>BDI</v>
          </cell>
          <cell r="G2">
            <v>2.8011551590411701</v>
          </cell>
        </row>
        <row r="3">
          <cell r="F3" t="str">
            <v>TCD</v>
          </cell>
          <cell r="G3">
            <v>2.8131839862700199</v>
          </cell>
        </row>
        <row r="4">
          <cell r="F4" t="str">
            <v>MMR</v>
          </cell>
          <cell r="G4">
            <v>2.8670647368421101</v>
          </cell>
        </row>
        <row r="5">
          <cell r="F5" t="str">
            <v>HTI</v>
          </cell>
          <cell r="G5">
            <v>2.8721338496281499</v>
          </cell>
        </row>
        <row r="6">
          <cell r="F6" t="str">
            <v>DZA</v>
          </cell>
          <cell r="G6">
            <v>2.8884526015574599</v>
          </cell>
        </row>
        <row r="7">
          <cell r="F7" t="str">
            <v>AGO</v>
          </cell>
          <cell r="G7">
            <v>2.8885302105263202</v>
          </cell>
        </row>
        <row r="8">
          <cell r="F8" t="str">
            <v>BFA</v>
          </cell>
          <cell r="G8">
            <v>2.97218581847476</v>
          </cell>
        </row>
        <row r="9">
          <cell r="F9" t="str">
            <v>GIN</v>
          </cell>
          <cell r="G9">
            <v>2.9733857840290399</v>
          </cell>
        </row>
        <row r="10">
          <cell r="F10" t="str">
            <v>TLS</v>
          </cell>
          <cell r="G10">
            <v>3.0317884354691098</v>
          </cell>
        </row>
        <row r="11">
          <cell r="F11" t="str">
            <v>GAB</v>
          </cell>
          <cell r="G11">
            <v>3.0398403826856901</v>
          </cell>
        </row>
        <row r="12">
          <cell r="F12" t="str">
            <v>MRT</v>
          </cell>
          <cell r="G12">
            <v>3.1752885588235298</v>
          </cell>
        </row>
        <row r="13">
          <cell r="F13" t="str">
            <v>SRB</v>
          </cell>
          <cell r="G13">
            <v>3.17637763306004</v>
          </cell>
        </row>
        <row r="14">
          <cell r="F14" t="str">
            <v>LSO</v>
          </cell>
          <cell r="G14">
            <v>3.1975886377193001</v>
          </cell>
        </row>
        <row r="15">
          <cell r="F15" t="str">
            <v>MOZ</v>
          </cell>
          <cell r="G15">
            <v>3.1995332912182102</v>
          </cell>
        </row>
        <row r="16">
          <cell r="F16" t="str">
            <v>VEN</v>
          </cell>
          <cell r="G16">
            <v>3.2080294028862499</v>
          </cell>
        </row>
        <row r="17">
          <cell r="F17" t="str">
            <v>ETH</v>
          </cell>
          <cell r="G17">
            <v>3.2086341800133198</v>
          </cell>
        </row>
        <row r="18">
          <cell r="F18" t="str">
            <v>BEN</v>
          </cell>
          <cell r="G18">
            <v>3.2253723628547801</v>
          </cell>
        </row>
        <row r="19">
          <cell r="F19" t="str">
            <v>LBY</v>
          </cell>
          <cell r="G19">
            <v>3.2282483157894699</v>
          </cell>
        </row>
        <row r="20">
          <cell r="F20" t="str">
            <v>KGZ</v>
          </cell>
          <cell r="G20">
            <v>3.2372726003947401</v>
          </cell>
        </row>
        <row r="21">
          <cell r="F21" t="str">
            <v>NPL</v>
          </cell>
          <cell r="G21">
            <v>3.2544707499999999</v>
          </cell>
        </row>
        <row r="22">
          <cell r="F22" t="str">
            <v>MNG</v>
          </cell>
          <cell r="G22">
            <v>3.2617815951985198</v>
          </cell>
        </row>
        <row r="23">
          <cell r="F23" t="str">
            <v>SLE</v>
          </cell>
          <cell r="G23">
            <v>3.2972959421052601</v>
          </cell>
        </row>
        <row r="24">
          <cell r="F24" t="str">
            <v>ZWE</v>
          </cell>
          <cell r="G24">
            <v>3.2979548774249698</v>
          </cell>
        </row>
        <row r="25">
          <cell r="F25" t="str">
            <v>MDA</v>
          </cell>
          <cell r="G25">
            <v>3.3185572307692301</v>
          </cell>
        </row>
        <row r="26">
          <cell r="F26" t="str">
            <v>YEM</v>
          </cell>
          <cell r="G26">
            <v>3.3464518848421099</v>
          </cell>
        </row>
        <row r="27">
          <cell r="F27" t="str">
            <v>CIV</v>
          </cell>
          <cell r="G27">
            <v>3.36807622391238</v>
          </cell>
        </row>
        <row r="28">
          <cell r="F28" t="str">
            <v>ALB</v>
          </cell>
          <cell r="G28">
            <v>3.4383961368421101</v>
          </cell>
        </row>
        <row r="29">
          <cell r="F29" t="str">
            <v>CPV</v>
          </cell>
          <cell r="G29">
            <v>3.44266538745801</v>
          </cell>
        </row>
        <row r="30">
          <cell r="F30" t="str">
            <v>GEO</v>
          </cell>
          <cell r="G30">
            <v>3.47398487371535</v>
          </cell>
        </row>
        <row r="31">
          <cell r="F31" t="str">
            <v>PRY</v>
          </cell>
          <cell r="G31">
            <v>3.4887454039664401</v>
          </cell>
        </row>
        <row r="32">
          <cell r="F32" t="str">
            <v>SUR</v>
          </cell>
          <cell r="G32">
            <v>3.4925290382335099</v>
          </cell>
        </row>
        <row r="33">
          <cell r="F33" t="str">
            <v>BTN</v>
          </cell>
          <cell r="G33">
            <v>3.4983395263157901</v>
          </cell>
        </row>
        <row r="34">
          <cell r="F34" t="str">
            <v>TZA</v>
          </cell>
          <cell r="G34">
            <v>3.4990842209975201</v>
          </cell>
        </row>
        <row r="35">
          <cell r="F35" t="str">
            <v>NIC</v>
          </cell>
          <cell r="G35">
            <v>3.5022523145998599</v>
          </cell>
        </row>
        <row r="36">
          <cell r="F36" t="str">
            <v>MWI</v>
          </cell>
          <cell r="G36">
            <v>3.5048624461433802</v>
          </cell>
        </row>
        <row r="37">
          <cell r="F37" t="str">
            <v>BGD</v>
          </cell>
          <cell r="G37">
            <v>3.5076874929936301</v>
          </cell>
        </row>
        <row r="38">
          <cell r="F38" t="str">
            <v>MLI</v>
          </cell>
          <cell r="G38">
            <v>3.5239044308270699</v>
          </cell>
        </row>
        <row r="39">
          <cell r="F39" t="str">
            <v>MDG</v>
          </cell>
          <cell r="G39">
            <v>3.5286143072923299</v>
          </cell>
        </row>
        <row r="40">
          <cell r="F40" t="str">
            <v>BIH</v>
          </cell>
          <cell r="G40">
            <v>3.5296524736842101</v>
          </cell>
        </row>
        <row r="41">
          <cell r="F41" t="str">
            <v>UGA</v>
          </cell>
          <cell r="G41">
            <v>3.5494945877480601</v>
          </cell>
        </row>
        <row r="42">
          <cell r="F42" t="str">
            <v>LBR</v>
          </cell>
          <cell r="G42">
            <v>3.5558978672830701</v>
          </cell>
        </row>
        <row r="43">
          <cell r="F43" t="str">
            <v>RUS</v>
          </cell>
          <cell r="G43">
            <v>3.5635981256021401</v>
          </cell>
        </row>
        <row r="44">
          <cell r="F44" t="str">
            <v>BGR</v>
          </cell>
          <cell r="G44">
            <v>3.5898569082482301</v>
          </cell>
        </row>
        <row r="45">
          <cell r="F45" t="str">
            <v>CMR</v>
          </cell>
          <cell r="G45">
            <v>3.5961768190651502</v>
          </cell>
        </row>
        <row r="46">
          <cell r="F46" t="str">
            <v>IRN</v>
          </cell>
          <cell r="G46">
            <v>3.60388764001044</v>
          </cell>
        </row>
        <row r="47">
          <cell r="F47" t="str">
            <v>BOL</v>
          </cell>
          <cell r="G47">
            <v>3.60771779005047</v>
          </cell>
        </row>
        <row r="48">
          <cell r="F48" t="str">
            <v>BWA</v>
          </cell>
          <cell r="G48">
            <v>3.6080668419161701</v>
          </cell>
        </row>
        <row r="49">
          <cell r="F49" t="str">
            <v>ROU</v>
          </cell>
          <cell r="G49">
            <v>3.62299961277821</v>
          </cell>
        </row>
        <row r="50">
          <cell r="F50" t="str">
            <v>MKD</v>
          </cell>
          <cell r="G50">
            <v>3.6497174798091701</v>
          </cell>
        </row>
        <row r="51">
          <cell r="F51" t="str">
            <v>NAM</v>
          </cell>
          <cell r="G51">
            <v>3.6502921438378602</v>
          </cell>
        </row>
        <row r="52">
          <cell r="F52" t="str">
            <v>VNM</v>
          </cell>
          <cell r="G52">
            <v>3.68068664313222</v>
          </cell>
        </row>
        <row r="53">
          <cell r="F53" t="str">
            <v>UKR</v>
          </cell>
          <cell r="G53">
            <v>3.6821089048265798</v>
          </cell>
        </row>
        <row r="54">
          <cell r="F54" t="str">
            <v>HUN</v>
          </cell>
          <cell r="G54">
            <v>3.6903203321851801</v>
          </cell>
        </row>
        <row r="55">
          <cell r="F55" t="str">
            <v>ARG</v>
          </cell>
          <cell r="G55">
            <v>3.7108745013812801</v>
          </cell>
        </row>
        <row r="56">
          <cell r="F56" t="str">
            <v>KAZ</v>
          </cell>
          <cell r="G56">
            <v>3.7156610894736799</v>
          </cell>
        </row>
        <row r="57">
          <cell r="F57" t="str">
            <v>SWZ</v>
          </cell>
          <cell r="G57">
            <v>3.7247551779327801</v>
          </cell>
        </row>
        <row r="58">
          <cell r="F58" t="str">
            <v>MAR</v>
          </cell>
          <cell r="G58">
            <v>3.7497858267472002</v>
          </cell>
        </row>
        <row r="59">
          <cell r="F59" t="str">
            <v>URY</v>
          </cell>
          <cell r="G59">
            <v>3.7522905026467899</v>
          </cell>
        </row>
        <row r="60">
          <cell r="F60" t="str">
            <v>HND</v>
          </cell>
          <cell r="G60">
            <v>3.7648524820455398</v>
          </cell>
        </row>
        <row r="61">
          <cell r="F61" t="str">
            <v>MNE</v>
          </cell>
          <cell r="G61">
            <v>3.7876761537935701</v>
          </cell>
        </row>
        <row r="62">
          <cell r="F62" t="str">
            <v>HRV</v>
          </cell>
          <cell r="G62">
            <v>3.8068945661975802</v>
          </cell>
        </row>
        <row r="63">
          <cell r="F63" t="str">
            <v>ARM</v>
          </cell>
          <cell r="G63">
            <v>3.81569339811066</v>
          </cell>
        </row>
        <row r="64">
          <cell r="F64" t="str">
            <v>KHM</v>
          </cell>
          <cell r="G64">
            <v>3.8270007817337501</v>
          </cell>
        </row>
        <row r="65">
          <cell r="F65" t="str">
            <v>PAK</v>
          </cell>
          <cell r="G65">
            <v>3.8278404804824602</v>
          </cell>
        </row>
        <row r="66">
          <cell r="F66" t="str">
            <v>EGY</v>
          </cell>
          <cell r="G66">
            <v>3.83294778322121</v>
          </cell>
        </row>
        <row r="67">
          <cell r="F67" t="str">
            <v>GRC</v>
          </cell>
          <cell r="G67">
            <v>3.8433087051119199</v>
          </cell>
        </row>
        <row r="68">
          <cell r="F68" t="str">
            <v>SEN</v>
          </cell>
          <cell r="G68">
            <v>3.8482413718201798</v>
          </cell>
        </row>
        <row r="69">
          <cell r="F69" t="str">
            <v>GHA</v>
          </cell>
          <cell r="G69">
            <v>3.8548446007771102</v>
          </cell>
        </row>
        <row r="70">
          <cell r="F70" t="str">
            <v>RWA</v>
          </cell>
          <cell r="G70">
            <v>3.8595130851674599</v>
          </cell>
        </row>
        <row r="71">
          <cell r="F71" t="str">
            <v>TTO</v>
          </cell>
          <cell r="G71">
            <v>3.8598521377533901</v>
          </cell>
        </row>
        <row r="72">
          <cell r="F72" t="str">
            <v>LAO</v>
          </cell>
          <cell r="G72">
            <v>3.8627171578947399</v>
          </cell>
        </row>
        <row r="73">
          <cell r="F73" t="str">
            <v>KWT</v>
          </cell>
          <cell r="G73">
            <v>3.8774676862019901</v>
          </cell>
        </row>
        <row r="74">
          <cell r="F74" t="str">
            <v>TUN</v>
          </cell>
          <cell r="G74">
            <v>3.88674811150331</v>
          </cell>
        </row>
        <row r="75">
          <cell r="F75" t="str">
            <v>NGA</v>
          </cell>
          <cell r="G75">
            <v>3.8876138271806302</v>
          </cell>
        </row>
        <row r="76">
          <cell r="F76" t="str">
            <v>PER</v>
          </cell>
          <cell r="G76">
            <v>3.9467473793697199</v>
          </cell>
        </row>
        <row r="77">
          <cell r="F77" t="str">
            <v>SVK</v>
          </cell>
          <cell r="G77">
            <v>3.9505016563331399</v>
          </cell>
        </row>
        <row r="78">
          <cell r="F78" t="str">
            <v>JAM</v>
          </cell>
          <cell r="G78">
            <v>3.95241224051858</v>
          </cell>
        </row>
        <row r="79">
          <cell r="F79" t="str">
            <v>DOM</v>
          </cell>
          <cell r="G79">
            <v>3.96010242481203</v>
          </cell>
        </row>
        <row r="80">
          <cell r="F80" t="str">
            <v>AZE</v>
          </cell>
          <cell r="G80">
            <v>3.97143695672515</v>
          </cell>
        </row>
        <row r="81">
          <cell r="F81" t="str">
            <v>ECU</v>
          </cell>
          <cell r="G81">
            <v>3.9738256854636602</v>
          </cell>
        </row>
        <row r="82">
          <cell r="F82" t="str">
            <v>GMB</v>
          </cell>
          <cell r="G82">
            <v>4.0018580024539903</v>
          </cell>
        </row>
        <row r="83">
          <cell r="F83" t="str">
            <v>LVA</v>
          </cell>
          <cell r="G83">
            <v>4.0138261309041798</v>
          </cell>
        </row>
        <row r="84">
          <cell r="F84" t="str">
            <v>ZMB</v>
          </cell>
          <cell r="G84">
            <v>4.0481131716553902</v>
          </cell>
        </row>
        <row r="85">
          <cell r="F85" t="str">
            <v>POL</v>
          </cell>
          <cell r="G85">
            <v>4.0566940009661803</v>
          </cell>
        </row>
        <row r="86">
          <cell r="F86" t="str">
            <v>SYC</v>
          </cell>
          <cell r="G86">
            <v>4.05789143057644</v>
          </cell>
        </row>
        <row r="87">
          <cell r="F87" t="str">
            <v>COL</v>
          </cell>
          <cell r="G87">
            <v>4.0610244772287896</v>
          </cell>
        </row>
        <row r="88">
          <cell r="F88" t="str">
            <v>LBN</v>
          </cell>
          <cell r="G88">
            <v>4.0663226075188001</v>
          </cell>
        </row>
        <row r="89">
          <cell r="F89" t="str">
            <v>KEN</v>
          </cell>
          <cell r="G89">
            <v>4.0902009676266102</v>
          </cell>
        </row>
        <row r="90">
          <cell r="F90" t="str">
            <v>SLV</v>
          </cell>
          <cell r="G90">
            <v>4.1049742049932503</v>
          </cell>
        </row>
        <row r="91">
          <cell r="F91" t="str">
            <v>GUY</v>
          </cell>
          <cell r="G91">
            <v>4.12178942855481</v>
          </cell>
        </row>
        <row r="92">
          <cell r="F92" t="str">
            <v>SVN</v>
          </cell>
          <cell r="G92">
            <v>4.1390527506072896</v>
          </cell>
        </row>
        <row r="93">
          <cell r="F93" t="str">
            <v>PRT</v>
          </cell>
          <cell r="G93">
            <v>4.1816553423500604</v>
          </cell>
        </row>
        <row r="94">
          <cell r="F94" t="str">
            <v>BRN</v>
          </cell>
          <cell r="G94">
            <v>4.23223617192982</v>
          </cell>
        </row>
        <row r="95">
          <cell r="F95" t="str">
            <v>MEX</v>
          </cell>
          <cell r="G95">
            <v>4.2396262899489496</v>
          </cell>
        </row>
        <row r="96">
          <cell r="F96" t="str">
            <v>CHL</v>
          </cell>
          <cell r="G96">
            <v>4.2457714973684197</v>
          </cell>
        </row>
        <row r="97">
          <cell r="F97" t="str">
            <v>BHR</v>
          </cell>
          <cell r="G97">
            <v>4.2499133375868903</v>
          </cell>
        </row>
        <row r="98">
          <cell r="F98" t="str">
            <v>PAN</v>
          </cell>
          <cell r="G98">
            <v>4.2575729207924802</v>
          </cell>
        </row>
        <row r="99">
          <cell r="F99" t="str">
            <v>EST</v>
          </cell>
          <cell r="G99">
            <v>4.2606350262265797</v>
          </cell>
        </row>
        <row r="100">
          <cell r="F100" t="str">
            <v>GTM</v>
          </cell>
          <cell r="G100">
            <v>4.2730927767985003</v>
          </cell>
        </row>
        <row r="101">
          <cell r="F101" t="str">
            <v>PHL</v>
          </cell>
          <cell r="G101">
            <v>4.2867972415488103</v>
          </cell>
        </row>
        <row r="102">
          <cell r="F102" t="str">
            <v>LTU</v>
          </cell>
          <cell r="G102">
            <v>4.2911758871643402</v>
          </cell>
        </row>
        <row r="103">
          <cell r="F103" t="str">
            <v>JOR</v>
          </cell>
          <cell r="G103">
            <v>4.2963509999999996</v>
          </cell>
        </row>
        <row r="104">
          <cell r="F104" t="str">
            <v>BRB</v>
          </cell>
          <cell r="G104">
            <v>4.303232478819</v>
          </cell>
        </row>
        <row r="105">
          <cell r="F105" t="str">
            <v>CHN</v>
          </cell>
          <cell r="G105">
            <v>4.3057573596491201</v>
          </cell>
        </row>
        <row r="106">
          <cell r="F106" t="str">
            <v>CYP</v>
          </cell>
          <cell r="G106">
            <v>4.33914375463306</v>
          </cell>
        </row>
        <row r="107">
          <cell r="F107" t="str">
            <v>TUR</v>
          </cell>
          <cell r="G107">
            <v>4.3592516612172902</v>
          </cell>
        </row>
        <row r="108">
          <cell r="F108" t="str">
            <v>IND</v>
          </cell>
          <cell r="G108">
            <v>4.3838533191456897</v>
          </cell>
        </row>
        <row r="109">
          <cell r="F109" t="str">
            <v>MUS</v>
          </cell>
          <cell r="G109">
            <v>4.4025253896929799</v>
          </cell>
        </row>
        <row r="110">
          <cell r="F110" t="str">
            <v>THA</v>
          </cell>
          <cell r="G110">
            <v>4.4175626878064698</v>
          </cell>
        </row>
        <row r="111">
          <cell r="F111" t="str">
            <v>BRA</v>
          </cell>
          <cell r="G111">
            <v>4.4208087395282796</v>
          </cell>
        </row>
        <row r="112">
          <cell r="F112" t="str">
            <v>CZE</v>
          </cell>
          <cell r="G112">
            <v>4.4276072997281899</v>
          </cell>
        </row>
        <row r="113">
          <cell r="F113" t="str">
            <v>IDN</v>
          </cell>
          <cell r="G113">
            <v>4.4363540012030098</v>
          </cell>
        </row>
        <row r="114">
          <cell r="F114" t="str">
            <v>MLT</v>
          </cell>
          <cell r="G114">
            <v>4.44421072789474</v>
          </cell>
        </row>
        <row r="115">
          <cell r="F115" t="str">
            <v>ZAF</v>
          </cell>
          <cell r="G115">
            <v>4.4876682992562902</v>
          </cell>
        </row>
        <row r="116">
          <cell r="F116" t="str">
            <v>LKA</v>
          </cell>
          <cell r="G116">
            <v>4.5074974783055204</v>
          </cell>
        </row>
        <row r="117">
          <cell r="F117" t="str">
            <v>ESP</v>
          </cell>
          <cell r="G117">
            <v>4.5240981368421096</v>
          </cell>
        </row>
        <row r="118">
          <cell r="F118" t="str">
            <v>OMN</v>
          </cell>
          <cell r="G118">
            <v>4.53597084210526</v>
          </cell>
        </row>
        <row r="119">
          <cell r="F119" t="str">
            <v>CRI</v>
          </cell>
          <cell r="G119">
            <v>4.54438421357069</v>
          </cell>
        </row>
        <row r="120">
          <cell r="F120" t="str">
            <v>AUS</v>
          </cell>
          <cell r="G120">
            <v>4.6612950854736903</v>
          </cell>
        </row>
        <row r="121">
          <cell r="F121" t="str">
            <v>ISL</v>
          </cell>
          <cell r="G121">
            <v>4.6801366178489703</v>
          </cell>
        </row>
        <row r="122">
          <cell r="F122" t="str">
            <v>SAU</v>
          </cell>
          <cell r="G122">
            <v>4.7377374005622999</v>
          </cell>
        </row>
        <row r="123">
          <cell r="F123" t="str">
            <v>ITA</v>
          </cell>
          <cell r="G123">
            <v>4.7448157832007301</v>
          </cell>
        </row>
        <row r="124">
          <cell r="F124" t="str">
            <v>NZL</v>
          </cell>
          <cell r="G124">
            <v>4.7523562559496604</v>
          </cell>
        </row>
        <row r="125">
          <cell r="F125" t="str">
            <v>CAN</v>
          </cell>
          <cell r="G125">
            <v>4.8004769259812701</v>
          </cell>
        </row>
        <row r="126">
          <cell r="F126" t="str">
            <v>KOR</v>
          </cell>
          <cell r="G126">
            <v>4.8575946687444898</v>
          </cell>
        </row>
        <row r="127">
          <cell r="F127" t="str">
            <v>ISR</v>
          </cell>
          <cell r="G127">
            <v>4.8769630745377004</v>
          </cell>
        </row>
        <row r="128">
          <cell r="F128" t="str">
            <v>LUX</v>
          </cell>
          <cell r="G128">
            <v>4.9823285153250803</v>
          </cell>
        </row>
        <row r="129">
          <cell r="F129" t="str">
            <v>FRA</v>
          </cell>
          <cell r="G129">
            <v>5.0032696212540904</v>
          </cell>
        </row>
        <row r="130">
          <cell r="F130" t="str">
            <v>MYS</v>
          </cell>
          <cell r="G130">
            <v>5.0171907654338597</v>
          </cell>
        </row>
        <row r="131">
          <cell r="F131" t="str">
            <v>PRI</v>
          </cell>
          <cell r="G131">
            <v>5.0316000882812499</v>
          </cell>
        </row>
        <row r="132">
          <cell r="F132" t="str">
            <v>IRL</v>
          </cell>
          <cell r="G132">
            <v>5.04273500179937</v>
          </cell>
        </row>
        <row r="133">
          <cell r="F133" t="str">
            <v>SGP</v>
          </cell>
          <cell r="G133">
            <v>5.0789134303915304</v>
          </cell>
        </row>
        <row r="134">
          <cell r="F134" t="str">
            <v>ARE</v>
          </cell>
          <cell r="G134">
            <v>5.1252841578947397</v>
          </cell>
        </row>
        <row r="135">
          <cell r="F135" t="str">
            <v>TWN</v>
          </cell>
          <cell r="G135">
            <v>5.2002066526315804</v>
          </cell>
        </row>
        <row r="136">
          <cell r="F136" t="str">
            <v>HKG</v>
          </cell>
          <cell r="G136">
            <v>5.2229775468788304</v>
          </cell>
        </row>
        <row r="137">
          <cell r="F137" t="str">
            <v>NOR</v>
          </cell>
          <cell r="G137">
            <v>5.2403578093853502</v>
          </cell>
        </row>
        <row r="138">
          <cell r="F138" t="str">
            <v>BEL</v>
          </cell>
          <cell r="G138">
            <v>5.2727650825599497</v>
          </cell>
        </row>
        <row r="139">
          <cell r="F139" t="str">
            <v>DNK</v>
          </cell>
          <cell r="G139">
            <v>5.2941863776534399</v>
          </cell>
        </row>
        <row r="140">
          <cell r="F140" t="str">
            <v>QAT</v>
          </cell>
          <cell r="G140">
            <v>5.3649619634566799</v>
          </cell>
        </row>
        <row r="141">
          <cell r="F141" t="str">
            <v>GBR</v>
          </cell>
          <cell r="G141">
            <v>5.4027956854066996</v>
          </cell>
        </row>
        <row r="142">
          <cell r="F142" t="str">
            <v>AUT</v>
          </cell>
          <cell r="G142">
            <v>5.4582031398606796</v>
          </cell>
        </row>
        <row r="143">
          <cell r="F143" t="str">
            <v>SWE</v>
          </cell>
          <cell r="G143">
            <v>5.4834623492666097</v>
          </cell>
        </row>
        <row r="144">
          <cell r="F144" t="str">
            <v>USA</v>
          </cell>
          <cell r="G144">
            <v>5.4877813299391702</v>
          </cell>
        </row>
        <row r="145">
          <cell r="F145" t="str">
            <v>FIN</v>
          </cell>
          <cell r="G145">
            <v>5.5093066329639901</v>
          </cell>
        </row>
        <row r="146">
          <cell r="F146" t="str">
            <v>NLD</v>
          </cell>
          <cell r="G146">
            <v>5.5611920913733996</v>
          </cell>
        </row>
        <row r="147">
          <cell r="F147" t="str">
            <v>DEU</v>
          </cell>
          <cell r="G147">
            <v>5.68462344618111</v>
          </cell>
        </row>
        <row r="148">
          <cell r="F148" t="str">
            <v>CHE</v>
          </cell>
          <cell r="G148">
            <v>5.7485860108771902</v>
          </cell>
        </row>
        <row r="149">
          <cell r="F149" t="str">
            <v>JPN</v>
          </cell>
          <cell r="G149">
            <v>5.75480364993013</v>
          </cell>
        </row>
      </sheetData>
      <sheetData sheetId="16">
        <row r="1">
          <cell r="F1" t="str">
            <v>Entity code</v>
          </cell>
          <cell r="G1" t="str">
            <v>Value</v>
          </cell>
        </row>
        <row r="2">
          <cell r="C2" t="str">
            <v>12th pillar: Innovation, 1-7 (best)</v>
          </cell>
          <cell r="F2" t="str">
            <v>YEM</v>
          </cell>
          <cell r="G2">
            <v>2.12157213478232</v>
          </cell>
        </row>
        <row r="3">
          <cell r="F3" t="str">
            <v>AGO</v>
          </cell>
          <cell r="G3">
            <v>2.14592287231658</v>
          </cell>
        </row>
        <row r="4">
          <cell r="F4" t="str">
            <v>LBY</v>
          </cell>
          <cell r="G4">
            <v>2.19384619164066</v>
          </cell>
        </row>
        <row r="5">
          <cell r="F5" t="str">
            <v>KGZ</v>
          </cell>
          <cell r="G5">
            <v>2.2025873697340499</v>
          </cell>
        </row>
        <row r="6">
          <cell r="F6" t="str">
            <v>HTI</v>
          </cell>
          <cell r="G6">
            <v>2.2199706970289901</v>
          </cell>
        </row>
        <row r="7">
          <cell r="F7" t="str">
            <v>MMR</v>
          </cell>
          <cell r="G7">
            <v>2.2408061333333298</v>
          </cell>
        </row>
        <row r="8">
          <cell r="F8" t="str">
            <v>BDI</v>
          </cell>
          <cell r="G8">
            <v>2.3118953506270601</v>
          </cell>
        </row>
        <row r="9">
          <cell r="F9" t="str">
            <v>DZA</v>
          </cell>
          <cell r="G9">
            <v>2.3773195646195</v>
          </cell>
        </row>
        <row r="10">
          <cell r="F10" t="str">
            <v>GIN</v>
          </cell>
          <cell r="G10">
            <v>2.4047876712643701</v>
          </cell>
        </row>
        <row r="11">
          <cell r="F11" t="str">
            <v>TCD</v>
          </cell>
          <cell r="G11">
            <v>2.4054272876643301</v>
          </cell>
        </row>
        <row r="12">
          <cell r="F12" t="str">
            <v>MDA</v>
          </cell>
          <cell r="G12">
            <v>2.4235763070358001</v>
          </cell>
        </row>
        <row r="13">
          <cell r="F13" t="str">
            <v>VEN</v>
          </cell>
          <cell r="G13">
            <v>2.4513432958179999</v>
          </cell>
        </row>
        <row r="14">
          <cell r="F14" t="str">
            <v>PRY</v>
          </cell>
          <cell r="G14">
            <v>2.4532335696118999</v>
          </cell>
        </row>
        <row r="15">
          <cell r="F15" t="str">
            <v>LSO</v>
          </cell>
          <cell r="G15">
            <v>2.4731904771326199</v>
          </cell>
        </row>
        <row r="16">
          <cell r="F16" t="str">
            <v>TLS</v>
          </cell>
          <cell r="G16">
            <v>2.4901206224154602</v>
          </cell>
        </row>
        <row r="17">
          <cell r="F17" t="str">
            <v>MRT</v>
          </cell>
          <cell r="G17">
            <v>2.5001068607843102</v>
          </cell>
        </row>
        <row r="18">
          <cell r="F18" t="str">
            <v>GAB</v>
          </cell>
          <cell r="G18">
            <v>2.5129960904680102</v>
          </cell>
        </row>
        <row r="19">
          <cell r="F19" t="str">
            <v>BGD</v>
          </cell>
          <cell r="G19">
            <v>2.5443633877352001</v>
          </cell>
        </row>
        <row r="20">
          <cell r="F20" t="str">
            <v>SLE</v>
          </cell>
          <cell r="G20">
            <v>2.5596526252485301</v>
          </cell>
        </row>
        <row r="21">
          <cell r="F21" t="str">
            <v>NPL</v>
          </cell>
          <cell r="G21">
            <v>2.5605676690304602</v>
          </cell>
        </row>
        <row r="22">
          <cell r="F22" t="str">
            <v>MOZ</v>
          </cell>
          <cell r="G22">
            <v>2.6260087825468199</v>
          </cell>
        </row>
        <row r="23">
          <cell r="F23" t="str">
            <v>ZWE</v>
          </cell>
          <cell r="G23">
            <v>2.67524379040543</v>
          </cell>
        </row>
        <row r="24">
          <cell r="F24" t="str">
            <v>GEO</v>
          </cell>
          <cell r="G24">
            <v>2.6799375270020498</v>
          </cell>
        </row>
        <row r="25">
          <cell r="F25" t="str">
            <v>SUR</v>
          </cell>
          <cell r="G25">
            <v>2.70151428978853</v>
          </cell>
        </row>
        <row r="26">
          <cell r="F26" t="str">
            <v>LBN</v>
          </cell>
          <cell r="G26">
            <v>2.7332869365992201</v>
          </cell>
        </row>
        <row r="27">
          <cell r="F27" t="str">
            <v>HND</v>
          </cell>
          <cell r="G27">
            <v>2.7590491151772998</v>
          </cell>
        </row>
        <row r="28">
          <cell r="F28" t="str">
            <v>PER</v>
          </cell>
          <cell r="G28">
            <v>2.76033974819922</v>
          </cell>
        </row>
        <row r="29">
          <cell r="F29" t="str">
            <v>ETH</v>
          </cell>
          <cell r="G29">
            <v>2.7610492528795101</v>
          </cell>
        </row>
        <row r="30">
          <cell r="F30" t="str">
            <v>EGY</v>
          </cell>
          <cell r="G30">
            <v>2.7948773969592202</v>
          </cell>
        </row>
        <row r="31">
          <cell r="F31" t="str">
            <v>ALB</v>
          </cell>
          <cell r="G31">
            <v>2.79691486439991</v>
          </cell>
        </row>
        <row r="32">
          <cell r="F32" t="str">
            <v>KWT</v>
          </cell>
          <cell r="G32">
            <v>2.8083486835828602</v>
          </cell>
        </row>
        <row r="33">
          <cell r="F33" t="str">
            <v>SWZ</v>
          </cell>
          <cell r="G33">
            <v>2.82514426706827</v>
          </cell>
        </row>
        <row r="34">
          <cell r="F34" t="str">
            <v>CPV</v>
          </cell>
          <cell r="G34">
            <v>2.8271723026950402</v>
          </cell>
        </row>
        <row r="35">
          <cell r="F35" t="str">
            <v>DOM</v>
          </cell>
          <cell r="G35">
            <v>2.8306188581223002</v>
          </cell>
        </row>
        <row r="36">
          <cell r="F36" t="str">
            <v>BTN</v>
          </cell>
          <cell r="G36">
            <v>2.8316043625092999</v>
          </cell>
        </row>
        <row r="37">
          <cell r="F37" t="str">
            <v>BEN</v>
          </cell>
          <cell r="G37">
            <v>2.8445308589054799</v>
          </cell>
        </row>
        <row r="38">
          <cell r="F38" t="str">
            <v>SRB</v>
          </cell>
          <cell r="G38">
            <v>2.8516665867362399</v>
          </cell>
        </row>
        <row r="39">
          <cell r="F39" t="str">
            <v>BFA</v>
          </cell>
          <cell r="G39">
            <v>2.8603183702964299</v>
          </cell>
        </row>
        <row r="40">
          <cell r="F40" t="str">
            <v>LBR</v>
          </cell>
          <cell r="G40">
            <v>2.88246530162162</v>
          </cell>
        </row>
        <row r="41">
          <cell r="F41" t="str">
            <v>MNG</v>
          </cell>
          <cell r="G41">
            <v>2.89434790355403</v>
          </cell>
        </row>
        <row r="42">
          <cell r="F42" t="str">
            <v>MWI</v>
          </cell>
          <cell r="G42">
            <v>2.8997093618261598</v>
          </cell>
        </row>
        <row r="43">
          <cell r="F43" t="str">
            <v>TTO</v>
          </cell>
          <cell r="G43">
            <v>2.9233106826422701</v>
          </cell>
        </row>
        <row r="44">
          <cell r="F44" t="str">
            <v>MAR</v>
          </cell>
          <cell r="G44">
            <v>2.9394688588560101</v>
          </cell>
        </row>
        <row r="45">
          <cell r="F45" t="str">
            <v>BGR</v>
          </cell>
          <cell r="G45">
            <v>2.9695178024765299</v>
          </cell>
        </row>
        <row r="46">
          <cell r="F46" t="str">
            <v>ARG</v>
          </cell>
          <cell r="G46">
            <v>2.98953327336383</v>
          </cell>
        </row>
        <row r="47">
          <cell r="F47" t="str">
            <v>ARM</v>
          </cell>
          <cell r="G47">
            <v>2.9924934996949402</v>
          </cell>
        </row>
        <row r="48">
          <cell r="F48" t="str">
            <v>BWA</v>
          </cell>
          <cell r="G48">
            <v>2.9939577843104899</v>
          </cell>
        </row>
        <row r="49">
          <cell r="F49" t="str">
            <v>CIV</v>
          </cell>
          <cell r="G49">
            <v>2.9952192776255502</v>
          </cell>
        </row>
        <row r="50">
          <cell r="F50" t="str">
            <v>NGA</v>
          </cell>
          <cell r="G50">
            <v>3.00037418228922</v>
          </cell>
        </row>
        <row r="51">
          <cell r="F51" t="str">
            <v>NIC</v>
          </cell>
          <cell r="G51">
            <v>3.0022937578082201</v>
          </cell>
        </row>
        <row r="52">
          <cell r="F52" t="str">
            <v>MLI</v>
          </cell>
          <cell r="G52">
            <v>3.0043494144217702</v>
          </cell>
        </row>
        <row r="53">
          <cell r="F53" t="str">
            <v>ROU</v>
          </cell>
          <cell r="G53">
            <v>3.0090824763080599</v>
          </cell>
        </row>
        <row r="54">
          <cell r="F54" t="str">
            <v>SLV</v>
          </cell>
          <cell r="G54">
            <v>3.0110420328052898</v>
          </cell>
        </row>
        <row r="55">
          <cell r="F55" t="str">
            <v>SVK</v>
          </cell>
          <cell r="G55">
            <v>3.02218852844956</v>
          </cell>
        </row>
        <row r="56">
          <cell r="F56" t="str">
            <v>NAM</v>
          </cell>
          <cell r="G56">
            <v>3.0233209908818899</v>
          </cell>
        </row>
        <row r="57">
          <cell r="F57" t="str">
            <v>UKR</v>
          </cell>
          <cell r="G57">
            <v>3.0315931656677102</v>
          </cell>
        </row>
        <row r="58">
          <cell r="F58" t="str">
            <v>UGA</v>
          </cell>
          <cell r="G58">
            <v>3.0393527395514401</v>
          </cell>
        </row>
        <row r="59">
          <cell r="F59" t="str">
            <v>KHM</v>
          </cell>
          <cell r="G59">
            <v>3.0491663294117601</v>
          </cell>
        </row>
        <row r="60">
          <cell r="F60" t="str">
            <v>GTM</v>
          </cell>
          <cell r="G60">
            <v>3.05133839480097</v>
          </cell>
        </row>
        <row r="61">
          <cell r="F61" t="str">
            <v>TZA</v>
          </cell>
          <cell r="G61">
            <v>3.0566793251286599</v>
          </cell>
        </row>
        <row r="62">
          <cell r="F62" t="str">
            <v>TUN</v>
          </cell>
          <cell r="G62">
            <v>3.0569726818725398</v>
          </cell>
        </row>
        <row r="63">
          <cell r="F63" t="str">
            <v>GRC</v>
          </cell>
          <cell r="G63">
            <v>3.0795820258798901</v>
          </cell>
        </row>
        <row r="64">
          <cell r="F64" t="str">
            <v>MKD</v>
          </cell>
          <cell r="G64">
            <v>3.0872100708176302</v>
          </cell>
        </row>
        <row r="65">
          <cell r="F65" t="str">
            <v>MDG</v>
          </cell>
          <cell r="G65">
            <v>3.08844213339089</v>
          </cell>
        </row>
        <row r="66">
          <cell r="F66" t="str">
            <v>KAZ</v>
          </cell>
          <cell r="G66">
            <v>3.09807922254722</v>
          </cell>
        </row>
        <row r="67">
          <cell r="F67" t="str">
            <v>JAM</v>
          </cell>
          <cell r="G67">
            <v>3.10512228436941</v>
          </cell>
        </row>
        <row r="68">
          <cell r="F68" t="str">
            <v>URY</v>
          </cell>
          <cell r="G68">
            <v>3.10649645502725</v>
          </cell>
        </row>
        <row r="69">
          <cell r="F69" t="str">
            <v>MUS</v>
          </cell>
          <cell r="G69">
            <v>3.1089193099251</v>
          </cell>
        </row>
        <row r="70">
          <cell r="F70" t="str">
            <v>CMR</v>
          </cell>
          <cell r="G70">
            <v>3.11372257812998</v>
          </cell>
        </row>
        <row r="71">
          <cell r="F71" t="str">
            <v>HRV</v>
          </cell>
          <cell r="G71">
            <v>3.1207949807235802</v>
          </cell>
        </row>
        <row r="72">
          <cell r="F72" t="str">
            <v>RUS</v>
          </cell>
          <cell r="G72">
            <v>3.1315287300984398</v>
          </cell>
        </row>
        <row r="73">
          <cell r="F73" t="str">
            <v>PAK</v>
          </cell>
          <cell r="G73">
            <v>3.13421891681701</v>
          </cell>
        </row>
        <row r="74">
          <cell r="F74" t="str">
            <v>VNM</v>
          </cell>
          <cell r="G74">
            <v>3.1408275529151402</v>
          </cell>
        </row>
        <row r="75">
          <cell r="F75" t="str">
            <v>BOL</v>
          </cell>
          <cell r="G75">
            <v>3.1537282346216</v>
          </cell>
        </row>
        <row r="76">
          <cell r="F76" t="str">
            <v>COL</v>
          </cell>
          <cell r="G76">
            <v>3.15629847311097</v>
          </cell>
        </row>
        <row r="77">
          <cell r="F77" t="str">
            <v>BHR</v>
          </cell>
          <cell r="G77">
            <v>3.1727918209272499</v>
          </cell>
        </row>
        <row r="78">
          <cell r="F78" t="str">
            <v>SEN</v>
          </cell>
          <cell r="G78">
            <v>3.1769831789096599</v>
          </cell>
        </row>
        <row r="79">
          <cell r="F79" t="str">
            <v>IRN</v>
          </cell>
          <cell r="G79">
            <v>3.2101384592637099</v>
          </cell>
        </row>
        <row r="80">
          <cell r="F80" t="str">
            <v>LVA</v>
          </cell>
          <cell r="G80">
            <v>3.2119559388769301</v>
          </cell>
        </row>
        <row r="81">
          <cell r="F81" t="str">
            <v>PHL</v>
          </cell>
          <cell r="G81">
            <v>3.2144777813106402</v>
          </cell>
        </row>
        <row r="82">
          <cell r="F82" t="str">
            <v>LAO</v>
          </cell>
          <cell r="G82">
            <v>3.2187928666666701</v>
          </cell>
        </row>
        <row r="83">
          <cell r="F83" t="str">
            <v>GMB</v>
          </cell>
          <cell r="G83">
            <v>3.2246735063803702</v>
          </cell>
        </row>
        <row r="84">
          <cell r="F84" t="str">
            <v>THA</v>
          </cell>
          <cell r="G84">
            <v>3.2446240857977999</v>
          </cell>
        </row>
        <row r="85">
          <cell r="F85" t="str">
            <v>POL</v>
          </cell>
          <cell r="G85">
            <v>3.2447324963013102</v>
          </cell>
        </row>
        <row r="86">
          <cell r="F86" t="str">
            <v>GHA</v>
          </cell>
          <cell r="G86">
            <v>3.2699439987122099</v>
          </cell>
        </row>
        <row r="87">
          <cell r="F87" t="str">
            <v>BIH</v>
          </cell>
          <cell r="G87">
            <v>3.2775590337846698</v>
          </cell>
        </row>
        <row r="88">
          <cell r="F88" t="str">
            <v>SYC</v>
          </cell>
          <cell r="G88">
            <v>3.3199531335877199</v>
          </cell>
        </row>
        <row r="89">
          <cell r="F89" t="str">
            <v>MEX</v>
          </cell>
          <cell r="G89">
            <v>3.3496291944462202</v>
          </cell>
        </row>
        <row r="90">
          <cell r="F90" t="str">
            <v>ZMB</v>
          </cell>
          <cell r="G90">
            <v>3.3637083844320301</v>
          </cell>
        </row>
        <row r="91">
          <cell r="F91" t="str">
            <v>BRN</v>
          </cell>
          <cell r="G91">
            <v>3.3824463637648701</v>
          </cell>
        </row>
        <row r="92">
          <cell r="F92" t="str">
            <v>ECU</v>
          </cell>
          <cell r="G92">
            <v>3.3988221496917199</v>
          </cell>
        </row>
        <row r="93">
          <cell r="F93" t="str">
            <v>GUY</v>
          </cell>
          <cell r="G93">
            <v>3.4052522751381198</v>
          </cell>
        </row>
        <row r="94">
          <cell r="F94" t="str">
            <v>CYP</v>
          </cell>
          <cell r="G94">
            <v>3.40794426128102</v>
          </cell>
        </row>
        <row r="95">
          <cell r="F95" t="str">
            <v>BRA</v>
          </cell>
          <cell r="G95">
            <v>3.41526491757956</v>
          </cell>
        </row>
        <row r="96">
          <cell r="F96" t="str">
            <v>MNE</v>
          </cell>
          <cell r="G96">
            <v>3.4242186049193801</v>
          </cell>
        </row>
        <row r="97">
          <cell r="F97" t="str">
            <v>JOR</v>
          </cell>
          <cell r="G97">
            <v>3.43681432295904</v>
          </cell>
        </row>
        <row r="98">
          <cell r="F98" t="str">
            <v>RWA</v>
          </cell>
          <cell r="G98">
            <v>3.43755213575758</v>
          </cell>
        </row>
        <row r="99">
          <cell r="F99" t="str">
            <v>AZE</v>
          </cell>
          <cell r="G99">
            <v>3.4509407630796098</v>
          </cell>
        </row>
        <row r="100">
          <cell r="F100" t="str">
            <v>TUR</v>
          </cell>
          <cell r="G100">
            <v>3.4694392265671601</v>
          </cell>
        </row>
        <row r="101">
          <cell r="F101" t="str">
            <v>LKA</v>
          </cell>
          <cell r="G101">
            <v>3.4853412449859702</v>
          </cell>
        </row>
        <row r="102">
          <cell r="F102" t="str">
            <v>BRB</v>
          </cell>
          <cell r="G102">
            <v>3.51239241008289</v>
          </cell>
        </row>
        <row r="103">
          <cell r="F103" t="str">
            <v>HUN</v>
          </cell>
          <cell r="G103">
            <v>3.5147944303193102</v>
          </cell>
        </row>
        <row r="104">
          <cell r="F104" t="str">
            <v>KEN</v>
          </cell>
          <cell r="G104">
            <v>3.56457340474355</v>
          </cell>
        </row>
        <row r="105">
          <cell r="F105" t="str">
            <v>OMN</v>
          </cell>
          <cell r="G105">
            <v>3.5725341343271801</v>
          </cell>
        </row>
        <row r="106">
          <cell r="F106" t="str">
            <v>LTU</v>
          </cell>
          <cell r="G106">
            <v>3.5759720836381099</v>
          </cell>
        </row>
        <row r="107">
          <cell r="F107" t="str">
            <v>CHL</v>
          </cell>
          <cell r="G107">
            <v>3.5993188597585499</v>
          </cell>
        </row>
        <row r="108">
          <cell r="F108" t="str">
            <v>MLT</v>
          </cell>
          <cell r="G108">
            <v>3.6116739831002702</v>
          </cell>
        </row>
        <row r="109">
          <cell r="F109" t="str">
            <v>IND</v>
          </cell>
          <cell r="G109">
            <v>3.6248957251432699</v>
          </cell>
        </row>
        <row r="110">
          <cell r="F110" t="str">
            <v>SVN</v>
          </cell>
          <cell r="G110">
            <v>3.6265124588998598</v>
          </cell>
        </row>
        <row r="111">
          <cell r="F111" t="str">
            <v>ZAF</v>
          </cell>
          <cell r="G111">
            <v>3.6386377871243099</v>
          </cell>
        </row>
        <row r="112">
          <cell r="F112" t="str">
            <v>ITA</v>
          </cell>
          <cell r="G112">
            <v>3.6919406838364202</v>
          </cell>
        </row>
        <row r="113">
          <cell r="F113" t="str">
            <v>CZE</v>
          </cell>
          <cell r="G113">
            <v>3.7047435945620601</v>
          </cell>
        </row>
        <row r="114">
          <cell r="F114" t="str">
            <v>PAN</v>
          </cell>
          <cell r="G114">
            <v>3.7212737690787501</v>
          </cell>
        </row>
        <row r="115">
          <cell r="F115" t="str">
            <v>CRI</v>
          </cell>
          <cell r="G115">
            <v>3.7435137755560999</v>
          </cell>
        </row>
        <row r="116">
          <cell r="F116" t="str">
            <v>ESP</v>
          </cell>
          <cell r="G116">
            <v>3.7522409606612399</v>
          </cell>
        </row>
        <row r="117">
          <cell r="F117" t="str">
            <v>IDN</v>
          </cell>
          <cell r="G117">
            <v>3.8209099314775399</v>
          </cell>
        </row>
        <row r="118">
          <cell r="F118" t="str">
            <v>CHN</v>
          </cell>
          <cell r="G118">
            <v>3.8928906577058902</v>
          </cell>
        </row>
        <row r="119">
          <cell r="F119" t="str">
            <v>EST</v>
          </cell>
          <cell r="G119">
            <v>3.8948949066569498</v>
          </cell>
        </row>
        <row r="120">
          <cell r="F120" t="str">
            <v>SAU</v>
          </cell>
          <cell r="G120">
            <v>3.9254333463974702</v>
          </cell>
        </row>
        <row r="121">
          <cell r="F121" t="str">
            <v>PRT</v>
          </cell>
          <cell r="G121">
            <v>3.9305618661112902</v>
          </cell>
        </row>
        <row r="122">
          <cell r="F122" t="str">
            <v>ARE</v>
          </cell>
          <cell r="G122">
            <v>4.2153538812081797</v>
          </cell>
        </row>
        <row r="123">
          <cell r="F123" t="str">
            <v>ISL</v>
          </cell>
          <cell r="G123">
            <v>4.2789310227035404</v>
          </cell>
        </row>
        <row r="124">
          <cell r="F124" t="str">
            <v>NZL</v>
          </cell>
          <cell r="G124">
            <v>4.3442120104568103</v>
          </cell>
        </row>
        <row r="125">
          <cell r="F125" t="str">
            <v>MYS</v>
          </cell>
          <cell r="G125">
            <v>4.3866184239190904</v>
          </cell>
        </row>
        <row r="126">
          <cell r="F126" t="str">
            <v>PRI</v>
          </cell>
          <cell r="G126">
            <v>4.3944720422475996</v>
          </cell>
        </row>
        <row r="127">
          <cell r="F127" t="str">
            <v>HKG</v>
          </cell>
          <cell r="G127">
            <v>4.4355724591299897</v>
          </cell>
        </row>
        <row r="128">
          <cell r="F128" t="str">
            <v>AUS</v>
          </cell>
          <cell r="G128">
            <v>4.4544040829024398</v>
          </cell>
        </row>
        <row r="129">
          <cell r="F129" t="str">
            <v>CAN</v>
          </cell>
          <cell r="G129">
            <v>4.4730265233245703</v>
          </cell>
        </row>
        <row r="130">
          <cell r="F130" t="str">
            <v>IRL</v>
          </cell>
          <cell r="G130">
            <v>4.5769824306639597</v>
          </cell>
        </row>
        <row r="131">
          <cell r="F131" t="str">
            <v>FRA</v>
          </cell>
          <cell r="G131">
            <v>4.6755615818259004</v>
          </cell>
        </row>
        <row r="132">
          <cell r="F132" t="str">
            <v>LUX</v>
          </cell>
          <cell r="G132">
            <v>4.7013341705209797</v>
          </cell>
        </row>
        <row r="133">
          <cell r="F133" t="str">
            <v>KOR</v>
          </cell>
          <cell r="G133">
            <v>4.7762561403069501</v>
          </cell>
        </row>
        <row r="134">
          <cell r="F134" t="str">
            <v>QAT</v>
          </cell>
          <cell r="G134">
            <v>4.7968652825431404</v>
          </cell>
        </row>
        <row r="135">
          <cell r="F135" t="str">
            <v>AUT</v>
          </cell>
          <cell r="G135">
            <v>4.8183647078684997</v>
          </cell>
        </row>
        <row r="136">
          <cell r="F136" t="str">
            <v>BEL</v>
          </cell>
          <cell r="G136">
            <v>4.8665303367496602</v>
          </cell>
        </row>
        <row r="137">
          <cell r="F137" t="str">
            <v>NOR</v>
          </cell>
          <cell r="G137">
            <v>4.8960700394558403</v>
          </cell>
        </row>
        <row r="138">
          <cell r="F138" t="str">
            <v>GBR</v>
          </cell>
          <cell r="G138">
            <v>4.9045157947152802</v>
          </cell>
        </row>
        <row r="139">
          <cell r="F139" t="str">
            <v>DNK</v>
          </cell>
          <cell r="G139">
            <v>4.9859227986267998</v>
          </cell>
        </row>
        <row r="140">
          <cell r="F140" t="str">
            <v>NLD</v>
          </cell>
          <cell r="G140">
            <v>5.1638208467104203</v>
          </cell>
        </row>
        <row r="141">
          <cell r="F141" t="str">
            <v>SGP</v>
          </cell>
          <cell r="G141">
            <v>5.1943703939254897</v>
          </cell>
        </row>
        <row r="142">
          <cell r="F142" t="str">
            <v>TWN</v>
          </cell>
          <cell r="G142">
            <v>5.24719066969267</v>
          </cell>
        </row>
        <row r="143">
          <cell r="F143" t="str">
            <v>USA</v>
          </cell>
          <cell r="G143">
            <v>5.3661873138777496</v>
          </cell>
        </row>
        <row r="144">
          <cell r="F144" t="str">
            <v>SWE</v>
          </cell>
          <cell r="G144">
            <v>5.4288781165573798</v>
          </cell>
        </row>
        <row r="145">
          <cell r="F145" t="str">
            <v>JPN</v>
          </cell>
          <cell r="G145">
            <v>5.4913375154867303</v>
          </cell>
        </row>
        <row r="146">
          <cell r="F146" t="str">
            <v>DEU</v>
          </cell>
          <cell r="G146">
            <v>5.50232812175084</v>
          </cell>
        </row>
        <row r="147">
          <cell r="F147" t="str">
            <v>ISR</v>
          </cell>
          <cell r="G147">
            <v>5.5769021138738699</v>
          </cell>
        </row>
        <row r="148">
          <cell r="F148" t="str">
            <v>CHE</v>
          </cell>
          <cell r="G148">
            <v>5.6992653466666701</v>
          </cell>
        </row>
        <row r="149">
          <cell r="F149" t="str">
            <v>FIN</v>
          </cell>
          <cell r="G149">
            <v>5.7865276361403497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iled"/>
      <sheetName val="GCI_data_platform-33"/>
      <sheetName val="GCI_data_platform-34"/>
      <sheetName val="GCI_data_platform-35"/>
      <sheetName val="GCI_data_platform-36"/>
      <sheetName val="GCI_data_platform-37"/>
      <sheetName val="GCI_data_platform-38"/>
      <sheetName val="GCI_data_platform-39"/>
      <sheetName val="GCI_data_platform-40"/>
      <sheetName val="GCI_data_platform-41"/>
      <sheetName val="GCI_data_platform-42"/>
      <sheetName val="GCI_data_platform-43"/>
      <sheetName val="GCI_data_platform-44"/>
      <sheetName val="GCI_data_platform-45"/>
      <sheetName val="GCI_data_platform-46"/>
      <sheetName val="GCI_data_platform-47"/>
      <sheetName val="GCI_data_platform-48"/>
      <sheetName val="GCI_data_platform-49"/>
      <sheetName val="GCI_data_platform-50"/>
      <sheetName val="GCI_data_platform-51"/>
    </sheetNames>
    <sheetDataSet>
      <sheetData sheetId="0">
        <row r="168">
          <cell r="J168" t="str">
            <v>Intensity of local competition</v>
          </cell>
        </row>
      </sheetData>
      <sheetData sheetId="1">
        <row r="1">
          <cell r="F1" t="str">
            <v>Entity code</v>
          </cell>
          <cell r="G1" t="str">
            <v>Value</v>
          </cell>
        </row>
        <row r="2">
          <cell r="C2" t="str">
            <v>6th pillar: Goods market efficiency , 1-7 (best)</v>
          </cell>
          <cell r="F2" t="str">
            <v>VEN</v>
          </cell>
          <cell r="G2">
            <v>2.80268824888535</v>
          </cell>
        </row>
        <row r="3">
          <cell r="F3" t="str">
            <v>TCD</v>
          </cell>
          <cell r="G3">
            <v>2.8268851449615102</v>
          </cell>
        </row>
        <row r="4">
          <cell r="F4" t="str">
            <v>AGO</v>
          </cell>
          <cell r="G4">
            <v>3.0258660876331702</v>
          </cell>
        </row>
        <row r="5">
          <cell r="F5" t="str">
            <v>ARG</v>
          </cell>
          <cell r="G5">
            <v>3.06287495381053</v>
          </cell>
        </row>
        <row r="6">
          <cell r="F6" t="str">
            <v>HTI</v>
          </cell>
          <cell r="G6">
            <v>3.0710311876241998</v>
          </cell>
        </row>
        <row r="7">
          <cell r="F7" t="str">
            <v>LBY</v>
          </cell>
          <cell r="G7">
            <v>3.1347897471270199</v>
          </cell>
        </row>
        <row r="8">
          <cell r="F8" t="str">
            <v>DZA</v>
          </cell>
          <cell r="G8">
            <v>3.1950608311844602</v>
          </cell>
        </row>
        <row r="9">
          <cell r="F9" t="str">
            <v>MRT</v>
          </cell>
          <cell r="G9">
            <v>3.3843059708655798</v>
          </cell>
        </row>
        <row r="10">
          <cell r="F10" t="str">
            <v>BDI</v>
          </cell>
          <cell r="G10">
            <v>3.38691998429129</v>
          </cell>
        </row>
        <row r="11">
          <cell r="F11" t="str">
            <v>BEN</v>
          </cell>
          <cell r="G11">
            <v>3.4691785010655698</v>
          </cell>
        </row>
        <row r="12">
          <cell r="F12" t="str">
            <v>BOL</v>
          </cell>
          <cell r="G12">
            <v>3.5042275844439801</v>
          </cell>
        </row>
        <row r="13">
          <cell r="F13" t="str">
            <v>GIN</v>
          </cell>
          <cell r="G13">
            <v>3.5392032248830199</v>
          </cell>
        </row>
        <row r="14">
          <cell r="F14" t="str">
            <v>ETH</v>
          </cell>
          <cell r="G14">
            <v>3.5599782639539499</v>
          </cell>
        </row>
        <row r="15">
          <cell r="F15" t="str">
            <v>MMR</v>
          </cell>
          <cell r="G15">
            <v>3.5697729393886699</v>
          </cell>
        </row>
        <row r="16">
          <cell r="F16" t="str">
            <v>TLS</v>
          </cell>
          <cell r="G16">
            <v>3.5834463418400402</v>
          </cell>
        </row>
        <row r="17">
          <cell r="F17" t="str">
            <v>YEM</v>
          </cell>
          <cell r="G17">
            <v>3.6119846472398902</v>
          </cell>
        </row>
        <row r="18">
          <cell r="F18" t="str">
            <v>SRB</v>
          </cell>
          <cell r="G18">
            <v>3.6395266579046699</v>
          </cell>
        </row>
        <row r="19">
          <cell r="F19" t="str">
            <v>GAB</v>
          </cell>
          <cell r="G19">
            <v>3.6452207600789501</v>
          </cell>
        </row>
        <row r="20">
          <cell r="F20" t="str">
            <v>ZWE</v>
          </cell>
          <cell r="G20">
            <v>3.66347550553543</v>
          </cell>
        </row>
        <row r="21">
          <cell r="F21" t="str">
            <v>BFA</v>
          </cell>
          <cell r="G21">
            <v>3.7250095189924401</v>
          </cell>
        </row>
        <row r="22">
          <cell r="F22" t="str">
            <v>SUR</v>
          </cell>
          <cell r="G22">
            <v>3.7326378468741002</v>
          </cell>
        </row>
        <row r="23">
          <cell r="F23" t="str">
            <v>NPL</v>
          </cell>
          <cell r="G23">
            <v>3.7442551290942401</v>
          </cell>
        </row>
        <row r="24">
          <cell r="F24" t="str">
            <v>RUS</v>
          </cell>
          <cell r="G24">
            <v>3.8025623132535999</v>
          </cell>
        </row>
        <row r="25">
          <cell r="F25" t="str">
            <v>MOZ</v>
          </cell>
          <cell r="G25">
            <v>3.8033967794069401</v>
          </cell>
        </row>
        <row r="26">
          <cell r="F26" t="str">
            <v>UKR</v>
          </cell>
          <cell r="G26">
            <v>3.81022444595899</v>
          </cell>
        </row>
        <row r="27">
          <cell r="F27" t="str">
            <v>BRA</v>
          </cell>
          <cell r="G27">
            <v>3.8190924459304001</v>
          </cell>
        </row>
        <row r="28">
          <cell r="F28" t="str">
            <v>NIC</v>
          </cell>
          <cell r="G28">
            <v>3.8499137462256798</v>
          </cell>
        </row>
        <row r="29">
          <cell r="F29" t="str">
            <v>BTN</v>
          </cell>
          <cell r="G29">
            <v>3.8513778820800999</v>
          </cell>
        </row>
        <row r="30">
          <cell r="F30" t="str">
            <v>UGA</v>
          </cell>
          <cell r="G30">
            <v>3.8761277928738198</v>
          </cell>
        </row>
        <row r="31">
          <cell r="F31" t="str">
            <v>EGY</v>
          </cell>
          <cell r="G31">
            <v>3.87674645070136</v>
          </cell>
        </row>
        <row r="32">
          <cell r="F32" t="str">
            <v>TZA</v>
          </cell>
          <cell r="G32">
            <v>3.8881903332933598</v>
          </cell>
        </row>
        <row r="33">
          <cell r="F33" t="str">
            <v>ROU</v>
          </cell>
          <cell r="G33">
            <v>3.8885190875742501</v>
          </cell>
        </row>
        <row r="34">
          <cell r="F34" t="str">
            <v>KGZ</v>
          </cell>
          <cell r="G34">
            <v>3.8928110154676498</v>
          </cell>
        </row>
        <row r="35">
          <cell r="F35" t="str">
            <v>MWI</v>
          </cell>
          <cell r="G35">
            <v>3.90113502886134</v>
          </cell>
        </row>
        <row r="36">
          <cell r="F36" t="str">
            <v>HND</v>
          </cell>
          <cell r="G36">
            <v>3.9073586131590399</v>
          </cell>
        </row>
        <row r="37">
          <cell r="F37" t="str">
            <v>CIV</v>
          </cell>
          <cell r="G37">
            <v>3.9113933518678601</v>
          </cell>
        </row>
        <row r="38">
          <cell r="F38" t="str">
            <v>CPV</v>
          </cell>
          <cell r="G38">
            <v>3.9121451401527798</v>
          </cell>
        </row>
        <row r="39">
          <cell r="F39" t="str">
            <v>HRV</v>
          </cell>
          <cell r="G39">
            <v>3.9192024598447799</v>
          </cell>
        </row>
        <row r="40">
          <cell r="F40" t="str">
            <v>IRN</v>
          </cell>
          <cell r="G40">
            <v>3.9278264788430501</v>
          </cell>
        </row>
        <row r="41">
          <cell r="F41" t="str">
            <v>MLI</v>
          </cell>
          <cell r="G41">
            <v>3.9316882970926801</v>
          </cell>
        </row>
        <row r="42">
          <cell r="F42" t="str">
            <v>GRC</v>
          </cell>
          <cell r="G42">
            <v>3.9324928454167298</v>
          </cell>
        </row>
        <row r="43">
          <cell r="F43" t="str">
            <v>MDA</v>
          </cell>
          <cell r="G43">
            <v>3.9347927937714502</v>
          </cell>
        </row>
        <row r="44">
          <cell r="F44" t="str">
            <v>ECU</v>
          </cell>
          <cell r="G44">
            <v>3.96688731348674</v>
          </cell>
        </row>
        <row r="45">
          <cell r="F45" t="str">
            <v>SLE</v>
          </cell>
          <cell r="G45">
            <v>3.9718376932825299</v>
          </cell>
        </row>
        <row r="46">
          <cell r="F46" t="str">
            <v>BIH</v>
          </cell>
          <cell r="G46">
            <v>3.98045741667524</v>
          </cell>
        </row>
        <row r="47">
          <cell r="F47" t="str">
            <v>PAK</v>
          </cell>
          <cell r="G47">
            <v>3.98824704700972</v>
          </cell>
        </row>
        <row r="48">
          <cell r="F48" t="str">
            <v>COL</v>
          </cell>
          <cell r="G48">
            <v>4.0109651729229503</v>
          </cell>
        </row>
        <row r="49">
          <cell r="F49" t="str">
            <v>TTO</v>
          </cell>
          <cell r="G49">
            <v>4.0260626709824603</v>
          </cell>
        </row>
        <row r="50">
          <cell r="F50" t="str">
            <v>CMR</v>
          </cell>
          <cell r="G50">
            <v>4.03019788621922</v>
          </cell>
        </row>
        <row r="51">
          <cell r="F51" t="str">
            <v>DOM</v>
          </cell>
          <cell r="G51">
            <v>4.0310839312088698</v>
          </cell>
        </row>
        <row r="52">
          <cell r="F52" t="str">
            <v>SWZ</v>
          </cell>
          <cell r="G52">
            <v>4.0494474773087097</v>
          </cell>
        </row>
        <row r="53">
          <cell r="F53" t="str">
            <v>ALB</v>
          </cell>
          <cell r="G53">
            <v>4.0577703217107404</v>
          </cell>
        </row>
        <row r="54">
          <cell r="F54" t="str">
            <v>MNG</v>
          </cell>
          <cell r="G54">
            <v>4.06675185027939</v>
          </cell>
        </row>
        <row r="55">
          <cell r="F55" t="str">
            <v>GMB</v>
          </cell>
          <cell r="G55">
            <v>4.0692494375237098</v>
          </cell>
        </row>
        <row r="56">
          <cell r="F56" t="str">
            <v>MDG</v>
          </cell>
          <cell r="G56">
            <v>4.0714600289465901</v>
          </cell>
        </row>
        <row r="57">
          <cell r="F57" t="str">
            <v>NGA</v>
          </cell>
          <cell r="G57">
            <v>4.0869309365581401</v>
          </cell>
        </row>
        <row r="58">
          <cell r="F58" t="str">
            <v>BWA</v>
          </cell>
          <cell r="G58">
            <v>4.0968426584205302</v>
          </cell>
        </row>
        <row r="59">
          <cell r="F59" t="str">
            <v>NAM</v>
          </cell>
          <cell r="G59">
            <v>4.0981471645181502</v>
          </cell>
        </row>
        <row r="60">
          <cell r="F60" t="str">
            <v>KWT</v>
          </cell>
          <cell r="G60">
            <v>4.0982446846150902</v>
          </cell>
        </row>
        <row r="61">
          <cell r="F61" t="str">
            <v>BGD</v>
          </cell>
          <cell r="G61">
            <v>4.0990664644740296</v>
          </cell>
        </row>
        <row r="62">
          <cell r="F62" t="str">
            <v>TUN</v>
          </cell>
          <cell r="G62">
            <v>4.1015446326038303</v>
          </cell>
        </row>
        <row r="63">
          <cell r="F63" t="str">
            <v>ITA</v>
          </cell>
          <cell r="G63">
            <v>4.1656835955389502</v>
          </cell>
        </row>
        <row r="64">
          <cell r="F64" t="str">
            <v>PRY</v>
          </cell>
          <cell r="G64">
            <v>4.18293705052906</v>
          </cell>
        </row>
        <row r="65">
          <cell r="F65" t="str">
            <v>IND</v>
          </cell>
          <cell r="G65">
            <v>4.1835121491650398</v>
          </cell>
        </row>
        <row r="66">
          <cell r="F66" t="str">
            <v>JAM</v>
          </cell>
          <cell r="G66">
            <v>4.1836601960376196</v>
          </cell>
        </row>
        <row r="67">
          <cell r="F67" t="str">
            <v>MEX</v>
          </cell>
          <cell r="G67">
            <v>4.1917696148164101</v>
          </cell>
        </row>
        <row r="68">
          <cell r="F68" t="str">
            <v>PHL</v>
          </cell>
          <cell r="G68">
            <v>4.19243791620013</v>
          </cell>
        </row>
        <row r="69">
          <cell r="F69" t="str">
            <v>BGR</v>
          </cell>
          <cell r="G69">
            <v>4.1928018271835601</v>
          </cell>
        </row>
        <row r="70">
          <cell r="F70" t="str">
            <v>KEN</v>
          </cell>
          <cell r="G70">
            <v>4.20900650101746</v>
          </cell>
        </row>
        <row r="71">
          <cell r="F71" t="str">
            <v>LSO</v>
          </cell>
          <cell r="G71">
            <v>4.2215444081805904</v>
          </cell>
        </row>
        <row r="72">
          <cell r="F72" t="str">
            <v>HUN</v>
          </cell>
          <cell r="G72">
            <v>4.2285806073205503</v>
          </cell>
        </row>
        <row r="73">
          <cell r="F73" t="str">
            <v>SLV</v>
          </cell>
          <cell r="G73">
            <v>4.2342604428308697</v>
          </cell>
        </row>
        <row r="74">
          <cell r="F74" t="str">
            <v>SVK</v>
          </cell>
          <cell r="G74">
            <v>4.2449154693574096</v>
          </cell>
        </row>
        <row r="75">
          <cell r="F75" t="str">
            <v>BRB</v>
          </cell>
          <cell r="G75">
            <v>4.2486134413301304</v>
          </cell>
        </row>
        <row r="76">
          <cell r="F76" t="str">
            <v>VNM</v>
          </cell>
          <cell r="G76">
            <v>4.2510910450088897</v>
          </cell>
        </row>
        <row r="77">
          <cell r="F77" t="str">
            <v>GUY</v>
          </cell>
          <cell r="G77">
            <v>4.26177637201413</v>
          </cell>
        </row>
        <row r="78">
          <cell r="F78" t="str">
            <v>PRT</v>
          </cell>
          <cell r="G78">
            <v>4.2623676784365498</v>
          </cell>
        </row>
        <row r="79">
          <cell r="F79" t="str">
            <v>AZE</v>
          </cell>
          <cell r="G79">
            <v>4.2682763047649503</v>
          </cell>
        </row>
        <row r="80">
          <cell r="F80" t="str">
            <v>GHA</v>
          </cell>
          <cell r="G80">
            <v>4.2755422148566602</v>
          </cell>
        </row>
        <row r="81">
          <cell r="F81" t="str">
            <v>MAR</v>
          </cell>
          <cell r="G81">
            <v>4.2772463415396604</v>
          </cell>
        </row>
        <row r="82">
          <cell r="F82" t="str">
            <v>ISR</v>
          </cell>
          <cell r="G82">
            <v>4.28158275848459</v>
          </cell>
        </row>
        <row r="83">
          <cell r="F83" t="str">
            <v>GEO</v>
          </cell>
          <cell r="G83">
            <v>4.2860667685340799</v>
          </cell>
        </row>
        <row r="84">
          <cell r="F84" t="str">
            <v>GTM</v>
          </cell>
          <cell r="G84">
            <v>4.3007444784576299</v>
          </cell>
        </row>
        <row r="85">
          <cell r="F85" t="str">
            <v>CRI</v>
          </cell>
          <cell r="G85">
            <v>4.3032312908622599</v>
          </cell>
        </row>
        <row r="86">
          <cell r="F86" t="str">
            <v>MNE</v>
          </cell>
          <cell r="G86">
            <v>4.3051900633197997</v>
          </cell>
        </row>
        <row r="87">
          <cell r="F87" t="str">
            <v>ESP</v>
          </cell>
          <cell r="G87">
            <v>4.3152877488191299</v>
          </cell>
        </row>
        <row r="88">
          <cell r="F88" t="str">
            <v>SVN</v>
          </cell>
          <cell r="G88">
            <v>4.3181462604224103</v>
          </cell>
        </row>
        <row r="89">
          <cell r="F89" t="str">
            <v>CHN</v>
          </cell>
          <cell r="G89">
            <v>4.3238830151935801</v>
          </cell>
        </row>
        <row r="90">
          <cell r="F90" t="str">
            <v>URY</v>
          </cell>
          <cell r="G90">
            <v>4.3271109178885299</v>
          </cell>
        </row>
        <row r="91">
          <cell r="F91" t="str">
            <v>SEN</v>
          </cell>
          <cell r="G91">
            <v>4.32797947518005</v>
          </cell>
        </row>
        <row r="92">
          <cell r="F92" t="str">
            <v>ARM</v>
          </cell>
          <cell r="G92">
            <v>4.3362535296385598</v>
          </cell>
        </row>
        <row r="93">
          <cell r="F93" t="str">
            <v>POL</v>
          </cell>
          <cell r="G93">
            <v>4.3406373080086604</v>
          </cell>
        </row>
        <row r="94">
          <cell r="F94" t="str">
            <v>KAZ</v>
          </cell>
          <cell r="G94">
            <v>4.3413430239983697</v>
          </cell>
        </row>
        <row r="95">
          <cell r="F95" t="str">
            <v>KHM</v>
          </cell>
          <cell r="G95">
            <v>4.3461340110004896</v>
          </cell>
        </row>
        <row r="96">
          <cell r="F96" t="str">
            <v>LAO</v>
          </cell>
          <cell r="G96">
            <v>4.3564587403567403</v>
          </cell>
        </row>
        <row r="97">
          <cell r="F97" t="str">
            <v>SYC</v>
          </cell>
          <cell r="G97">
            <v>4.3631366199153803</v>
          </cell>
        </row>
        <row r="98">
          <cell r="F98" t="str">
            <v>PER</v>
          </cell>
          <cell r="G98">
            <v>4.37446380912343</v>
          </cell>
        </row>
        <row r="99">
          <cell r="F99" t="str">
            <v>LBN</v>
          </cell>
          <cell r="G99">
            <v>4.3940240669696298</v>
          </cell>
        </row>
        <row r="100">
          <cell r="F100" t="str">
            <v>IDN</v>
          </cell>
          <cell r="G100">
            <v>4.4007353931421402</v>
          </cell>
        </row>
        <row r="101">
          <cell r="F101" t="str">
            <v>LTU</v>
          </cell>
          <cell r="G101">
            <v>4.4036519605384399</v>
          </cell>
        </row>
        <row r="102">
          <cell r="F102" t="str">
            <v>CZE</v>
          </cell>
          <cell r="G102">
            <v>4.4122800128772104</v>
          </cell>
        </row>
        <row r="103">
          <cell r="F103" t="str">
            <v>LBR</v>
          </cell>
          <cell r="G103">
            <v>4.4199494676260498</v>
          </cell>
        </row>
        <row r="104">
          <cell r="F104" t="str">
            <v>ISL</v>
          </cell>
          <cell r="G104">
            <v>4.4322396349203599</v>
          </cell>
        </row>
        <row r="105">
          <cell r="F105" t="str">
            <v>FRA</v>
          </cell>
          <cell r="G105">
            <v>4.4338652802403304</v>
          </cell>
        </row>
        <row r="106">
          <cell r="F106" t="str">
            <v>MKD</v>
          </cell>
          <cell r="G106">
            <v>4.4673910691216498</v>
          </cell>
        </row>
        <row r="107">
          <cell r="F107" t="str">
            <v>TUR</v>
          </cell>
          <cell r="G107">
            <v>4.5175070811445002</v>
          </cell>
        </row>
        <row r="108">
          <cell r="F108" t="str">
            <v>BRN</v>
          </cell>
          <cell r="G108">
            <v>4.5223648391247799</v>
          </cell>
        </row>
        <row r="109">
          <cell r="F109" t="str">
            <v>RWA</v>
          </cell>
          <cell r="G109">
            <v>4.5228638577695</v>
          </cell>
        </row>
        <row r="110">
          <cell r="F110" t="str">
            <v>LVA</v>
          </cell>
          <cell r="G110">
            <v>4.5299081234760203</v>
          </cell>
        </row>
        <row r="111">
          <cell r="F111" t="str">
            <v>JOR</v>
          </cell>
          <cell r="G111">
            <v>4.5487941410071597</v>
          </cell>
        </row>
        <row r="112">
          <cell r="F112" t="str">
            <v>ZMB</v>
          </cell>
          <cell r="G112">
            <v>4.6120185602250396</v>
          </cell>
        </row>
        <row r="113">
          <cell r="F113" t="str">
            <v>LKA</v>
          </cell>
          <cell r="G113">
            <v>4.6272423869595896</v>
          </cell>
        </row>
        <row r="114">
          <cell r="F114" t="str">
            <v>CHL</v>
          </cell>
          <cell r="G114">
            <v>4.6421681665167904</v>
          </cell>
        </row>
        <row r="115">
          <cell r="F115" t="str">
            <v>PAN</v>
          </cell>
          <cell r="G115">
            <v>4.6461631731485902</v>
          </cell>
        </row>
        <row r="116">
          <cell r="F116" t="str">
            <v>THA</v>
          </cell>
          <cell r="G116">
            <v>4.6650418463811896</v>
          </cell>
        </row>
        <row r="117">
          <cell r="F117" t="str">
            <v>KOR</v>
          </cell>
          <cell r="G117">
            <v>4.6750306672879196</v>
          </cell>
        </row>
        <row r="118">
          <cell r="F118" t="str">
            <v>MLT</v>
          </cell>
          <cell r="G118">
            <v>4.7167768398287704</v>
          </cell>
        </row>
        <row r="119">
          <cell r="F119" t="str">
            <v>AUS</v>
          </cell>
          <cell r="G119">
            <v>4.7195604682240901</v>
          </cell>
        </row>
        <row r="120">
          <cell r="F120" t="str">
            <v>EST</v>
          </cell>
          <cell r="G120">
            <v>4.7296425174187</v>
          </cell>
        </row>
        <row r="121">
          <cell r="F121" t="str">
            <v>CYP</v>
          </cell>
          <cell r="G121">
            <v>4.7352604836735104</v>
          </cell>
        </row>
        <row r="122">
          <cell r="F122" t="str">
            <v>ZAF</v>
          </cell>
          <cell r="G122">
            <v>4.7533307927033102</v>
          </cell>
        </row>
        <row r="123">
          <cell r="F123" t="str">
            <v>SAU</v>
          </cell>
          <cell r="G123">
            <v>4.7918857636260004</v>
          </cell>
        </row>
        <row r="124">
          <cell r="F124" t="str">
            <v>PRI</v>
          </cell>
          <cell r="G124">
            <v>4.8289037943180402</v>
          </cell>
        </row>
        <row r="125">
          <cell r="F125" t="str">
            <v>MUS</v>
          </cell>
          <cell r="G125">
            <v>4.8520782918591401</v>
          </cell>
        </row>
        <row r="126">
          <cell r="F126" t="str">
            <v>DNK</v>
          </cell>
          <cell r="G126">
            <v>4.8732459715483198</v>
          </cell>
        </row>
        <row r="127">
          <cell r="F127" t="str">
            <v>AUT</v>
          </cell>
          <cell r="G127">
            <v>4.8820254921570196</v>
          </cell>
        </row>
        <row r="128">
          <cell r="F128" t="str">
            <v>NOR</v>
          </cell>
          <cell r="G128">
            <v>4.8929739140835196</v>
          </cell>
        </row>
        <row r="129">
          <cell r="F129" t="str">
            <v>DEU</v>
          </cell>
          <cell r="G129">
            <v>4.9222953983372104</v>
          </cell>
        </row>
        <row r="130">
          <cell r="F130" t="str">
            <v>USA</v>
          </cell>
          <cell r="G130">
            <v>4.9333767247719198</v>
          </cell>
        </row>
        <row r="131">
          <cell r="F131" t="str">
            <v>BHR</v>
          </cell>
          <cell r="G131">
            <v>4.96107448391846</v>
          </cell>
        </row>
        <row r="132">
          <cell r="F132" t="str">
            <v>OMN</v>
          </cell>
          <cell r="G132">
            <v>4.9875354853421099</v>
          </cell>
        </row>
        <row r="133">
          <cell r="F133" t="str">
            <v>CAN</v>
          </cell>
          <cell r="G133">
            <v>5.0024623625200899</v>
          </cell>
        </row>
        <row r="134">
          <cell r="F134" t="str">
            <v>JPN</v>
          </cell>
          <cell r="G134">
            <v>5.0102011143234</v>
          </cell>
        </row>
        <row r="135">
          <cell r="F135" t="str">
            <v>FIN</v>
          </cell>
          <cell r="G135">
            <v>5.0258536297400296</v>
          </cell>
        </row>
        <row r="136">
          <cell r="F136" t="str">
            <v>GBR</v>
          </cell>
          <cell r="G136">
            <v>5.0503161895861597</v>
          </cell>
        </row>
        <row r="137">
          <cell r="F137" t="str">
            <v>BEL</v>
          </cell>
          <cell r="G137">
            <v>5.0796325530750401</v>
          </cell>
        </row>
        <row r="138">
          <cell r="F138" t="str">
            <v>SWE</v>
          </cell>
          <cell r="G138">
            <v>5.09889227850653</v>
          </cell>
        </row>
        <row r="139">
          <cell r="F139" t="str">
            <v>IRL</v>
          </cell>
          <cell r="G139">
            <v>5.2142817496914997</v>
          </cell>
        </row>
        <row r="140">
          <cell r="F140" t="str">
            <v>MYS</v>
          </cell>
          <cell r="G140">
            <v>5.2285854902241198</v>
          </cell>
        </row>
        <row r="141">
          <cell r="F141" t="str">
            <v>NZL</v>
          </cell>
          <cell r="G141">
            <v>5.2392560368034404</v>
          </cell>
        </row>
        <row r="142">
          <cell r="F142" t="str">
            <v>NLD</v>
          </cell>
          <cell r="G142">
            <v>5.2546919950398996</v>
          </cell>
        </row>
        <row r="143">
          <cell r="F143" t="str">
            <v>TWN</v>
          </cell>
          <cell r="G143">
            <v>5.2562231973348004</v>
          </cell>
        </row>
        <row r="144">
          <cell r="F144" t="str">
            <v>CHE</v>
          </cell>
          <cell r="G144">
            <v>5.2570286387228897</v>
          </cell>
        </row>
        <row r="145">
          <cell r="F145" t="str">
            <v>LUX</v>
          </cell>
          <cell r="G145">
            <v>5.3259693805536203</v>
          </cell>
        </row>
        <row r="146">
          <cell r="F146" t="str">
            <v>ARE</v>
          </cell>
          <cell r="G146">
            <v>5.3857772552310497</v>
          </cell>
        </row>
        <row r="147">
          <cell r="F147" t="str">
            <v>QAT</v>
          </cell>
          <cell r="G147">
            <v>5.4940728503767096</v>
          </cell>
        </row>
        <row r="148">
          <cell r="F148" t="str">
            <v>HKG</v>
          </cell>
          <cell r="G148">
            <v>5.5718239564556802</v>
          </cell>
        </row>
        <row r="149">
          <cell r="F149" t="str">
            <v>SGP</v>
          </cell>
          <cell r="G149">
            <v>5.58987460430592</v>
          </cell>
        </row>
      </sheetData>
      <sheetData sheetId="2">
        <row r="1">
          <cell r="F1" t="str">
            <v>Entity code</v>
          </cell>
          <cell r="G1" t="str">
            <v>Value</v>
          </cell>
        </row>
        <row r="2">
          <cell r="C2" t="str">
            <v>6.A. Competition, 1-7 (best)</v>
          </cell>
          <cell r="F2" t="str">
            <v>VEN</v>
          </cell>
          <cell r="G2">
            <v>2.6269783846183499</v>
          </cell>
        </row>
        <row r="3">
          <cell r="F3" t="str">
            <v>ARG</v>
          </cell>
          <cell r="G3">
            <v>2.8627892700823101</v>
          </cell>
        </row>
        <row r="4">
          <cell r="F4" t="str">
            <v>TCD</v>
          </cell>
          <cell r="G4">
            <v>3.07387420548574</v>
          </cell>
        </row>
        <row r="5">
          <cell r="F5" t="str">
            <v>LBY</v>
          </cell>
          <cell r="G5">
            <v>3.12396842069053</v>
          </cell>
        </row>
        <row r="6">
          <cell r="F6" t="str">
            <v>AGO</v>
          </cell>
          <cell r="G6">
            <v>3.26362088144975</v>
          </cell>
        </row>
        <row r="7">
          <cell r="F7" t="str">
            <v>HTI</v>
          </cell>
          <cell r="G7">
            <v>3.2922319997787</v>
          </cell>
        </row>
        <row r="8">
          <cell r="F8" t="str">
            <v>DZA</v>
          </cell>
          <cell r="G8">
            <v>3.3098214136134199</v>
          </cell>
        </row>
        <row r="9">
          <cell r="F9" t="str">
            <v>BOL</v>
          </cell>
          <cell r="G9">
            <v>3.4498791999536502</v>
          </cell>
        </row>
        <row r="10">
          <cell r="F10" t="str">
            <v>MMR</v>
          </cell>
          <cell r="G10">
            <v>3.5904349090830001</v>
          </cell>
        </row>
        <row r="11">
          <cell r="F11" t="str">
            <v>BEN</v>
          </cell>
          <cell r="G11">
            <v>3.6045437851062099</v>
          </cell>
        </row>
        <row r="12">
          <cell r="F12" t="str">
            <v>BDI</v>
          </cell>
          <cell r="G12">
            <v>3.6275883096052501</v>
          </cell>
        </row>
        <row r="13">
          <cell r="F13" t="str">
            <v>BRA</v>
          </cell>
          <cell r="G13">
            <v>3.6367062196217401</v>
          </cell>
        </row>
        <row r="14">
          <cell r="F14" t="str">
            <v>MRT</v>
          </cell>
          <cell r="G14">
            <v>3.68766279453367</v>
          </cell>
        </row>
        <row r="15">
          <cell r="F15" t="str">
            <v>RUS</v>
          </cell>
          <cell r="G15">
            <v>3.7622101118295501</v>
          </cell>
        </row>
        <row r="16">
          <cell r="F16" t="str">
            <v>UKR</v>
          </cell>
          <cell r="G16">
            <v>3.76413614163434</v>
          </cell>
        </row>
        <row r="17">
          <cell r="F17" t="str">
            <v>YEM</v>
          </cell>
          <cell r="G17">
            <v>3.7746852698598299</v>
          </cell>
        </row>
        <row r="18">
          <cell r="F18" t="str">
            <v>GAB</v>
          </cell>
          <cell r="G18">
            <v>3.7756044877819801</v>
          </cell>
        </row>
        <row r="19">
          <cell r="F19" t="str">
            <v>ZWE</v>
          </cell>
          <cell r="G19">
            <v>3.8028336186337302</v>
          </cell>
        </row>
        <row r="20">
          <cell r="F20" t="str">
            <v>GIN</v>
          </cell>
          <cell r="G20">
            <v>3.8290095519796998</v>
          </cell>
        </row>
        <row r="21">
          <cell r="F21" t="str">
            <v>TLS</v>
          </cell>
          <cell r="G21">
            <v>3.8446052131223798</v>
          </cell>
        </row>
        <row r="22">
          <cell r="F22" t="str">
            <v>COL</v>
          </cell>
          <cell r="G22">
            <v>3.85566344203749</v>
          </cell>
        </row>
        <row r="23">
          <cell r="F23" t="str">
            <v>ETH</v>
          </cell>
          <cell r="G23">
            <v>3.8603227402347202</v>
          </cell>
        </row>
        <row r="24">
          <cell r="F24" t="str">
            <v>SUR</v>
          </cell>
          <cell r="G24">
            <v>3.8895394332421902</v>
          </cell>
        </row>
        <row r="25">
          <cell r="F25" t="str">
            <v>NPL</v>
          </cell>
          <cell r="G25">
            <v>3.90686273114135</v>
          </cell>
        </row>
        <row r="26">
          <cell r="F26" t="str">
            <v>EGY</v>
          </cell>
          <cell r="G26">
            <v>3.9179396190971598</v>
          </cell>
        </row>
        <row r="27">
          <cell r="F27" t="str">
            <v>SRB</v>
          </cell>
          <cell r="G27">
            <v>3.9296151972841402</v>
          </cell>
        </row>
        <row r="28">
          <cell r="F28" t="str">
            <v>GRC</v>
          </cell>
          <cell r="G28">
            <v>3.9464130705676301</v>
          </cell>
        </row>
        <row r="29">
          <cell r="F29" t="str">
            <v>NIC</v>
          </cell>
          <cell r="G29">
            <v>3.97123653029742</v>
          </cell>
        </row>
        <row r="30">
          <cell r="F30" t="str">
            <v>KGZ</v>
          </cell>
          <cell r="G30">
            <v>3.9790517213264698</v>
          </cell>
        </row>
        <row r="31">
          <cell r="F31" t="str">
            <v>IRN</v>
          </cell>
          <cell r="G31">
            <v>3.9953577229033899</v>
          </cell>
        </row>
        <row r="32">
          <cell r="F32" t="str">
            <v>ECU</v>
          </cell>
          <cell r="G32">
            <v>4.0130023039602696</v>
          </cell>
        </row>
        <row r="33">
          <cell r="F33" t="str">
            <v>PHL</v>
          </cell>
          <cell r="G33">
            <v>4.02489776108433</v>
          </cell>
        </row>
        <row r="34">
          <cell r="F34" t="str">
            <v>HND</v>
          </cell>
          <cell r="G34">
            <v>4.03924119491586</v>
          </cell>
        </row>
        <row r="35">
          <cell r="F35" t="str">
            <v>TZA</v>
          </cell>
          <cell r="G35">
            <v>4.04901157402381</v>
          </cell>
        </row>
        <row r="36">
          <cell r="F36" t="str">
            <v>HRV</v>
          </cell>
          <cell r="G36">
            <v>4.0496871419062099</v>
          </cell>
        </row>
        <row r="37">
          <cell r="F37" t="str">
            <v>BFA</v>
          </cell>
          <cell r="G37">
            <v>4.06246265476417</v>
          </cell>
        </row>
        <row r="38">
          <cell r="F38" t="str">
            <v>ITA</v>
          </cell>
          <cell r="G38">
            <v>4.0630044417095803</v>
          </cell>
        </row>
        <row r="39">
          <cell r="F39" t="str">
            <v>MWI</v>
          </cell>
          <cell r="G39">
            <v>4.0765735008351198</v>
          </cell>
        </row>
        <row r="40">
          <cell r="F40" t="str">
            <v>GMB</v>
          </cell>
          <cell r="G40">
            <v>4.0783201756107204</v>
          </cell>
        </row>
        <row r="41">
          <cell r="F41" t="str">
            <v>MOZ</v>
          </cell>
          <cell r="G41">
            <v>4.0880321466384997</v>
          </cell>
        </row>
        <row r="42">
          <cell r="F42" t="str">
            <v>ROU</v>
          </cell>
          <cell r="G42">
            <v>4.0994322987743104</v>
          </cell>
        </row>
        <row r="43">
          <cell r="F43" t="str">
            <v>SWZ</v>
          </cell>
          <cell r="G43">
            <v>4.1070788472883697</v>
          </cell>
        </row>
        <row r="44">
          <cell r="F44" t="str">
            <v>BTN</v>
          </cell>
          <cell r="G44">
            <v>4.1091250731201496</v>
          </cell>
        </row>
        <row r="45">
          <cell r="F45" t="str">
            <v>DOM</v>
          </cell>
          <cell r="G45">
            <v>4.11158554681331</v>
          </cell>
        </row>
        <row r="46">
          <cell r="F46" t="str">
            <v>PAK</v>
          </cell>
          <cell r="G46">
            <v>4.12276263405625</v>
          </cell>
        </row>
        <row r="47">
          <cell r="F47" t="str">
            <v>UGA</v>
          </cell>
          <cell r="G47">
            <v>4.1381348114418799</v>
          </cell>
        </row>
        <row r="48">
          <cell r="F48" t="str">
            <v>ALB</v>
          </cell>
          <cell r="G48">
            <v>4.1545394950661096</v>
          </cell>
        </row>
        <row r="49">
          <cell r="F49" t="str">
            <v>CIV</v>
          </cell>
          <cell r="G49">
            <v>4.1570247055474603</v>
          </cell>
        </row>
        <row r="50">
          <cell r="F50" t="str">
            <v>MDA</v>
          </cell>
          <cell r="G50">
            <v>4.16374497911871</v>
          </cell>
        </row>
        <row r="51">
          <cell r="F51" t="str">
            <v>MEX</v>
          </cell>
          <cell r="G51">
            <v>4.1683663069236099</v>
          </cell>
        </row>
        <row r="52">
          <cell r="F52" t="str">
            <v>KWT</v>
          </cell>
          <cell r="G52">
            <v>4.1726316539496597</v>
          </cell>
        </row>
        <row r="53">
          <cell r="F53" t="str">
            <v>MLI</v>
          </cell>
          <cell r="G53">
            <v>4.1742478221696402</v>
          </cell>
        </row>
        <row r="54">
          <cell r="F54" t="str">
            <v>AZE</v>
          </cell>
          <cell r="G54">
            <v>4.1858702696474301</v>
          </cell>
        </row>
        <row r="55">
          <cell r="F55" t="str">
            <v>TUN</v>
          </cell>
          <cell r="G55">
            <v>4.1928969327380798</v>
          </cell>
        </row>
        <row r="56">
          <cell r="F56" t="str">
            <v>SLV</v>
          </cell>
          <cell r="G56">
            <v>4.19298172514375</v>
          </cell>
        </row>
        <row r="57">
          <cell r="F57" t="str">
            <v>BIH</v>
          </cell>
          <cell r="G57">
            <v>4.2082708750128601</v>
          </cell>
        </row>
        <row r="58">
          <cell r="F58" t="str">
            <v>CPV</v>
          </cell>
          <cell r="G58">
            <v>4.2409942224632102</v>
          </cell>
        </row>
        <row r="59">
          <cell r="F59" t="str">
            <v>CRI</v>
          </cell>
          <cell r="G59">
            <v>4.2410117309012403</v>
          </cell>
        </row>
        <row r="60">
          <cell r="F60" t="str">
            <v>GTM</v>
          </cell>
          <cell r="G60">
            <v>4.2470026906154503</v>
          </cell>
        </row>
        <row r="61">
          <cell r="F61" t="str">
            <v>CHN</v>
          </cell>
          <cell r="G61">
            <v>4.2548221418379901</v>
          </cell>
        </row>
        <row r="62">
          <cell r="F62" t="str">
            <v>IND</v>
          </cell>
          <cell r="G62">
            <v>4.2650829174673701</v>
          </cell>
        </row>
        <row r="63">
          <cell r="F63" t="str">
            <v>KEN</v>
          </cell>
          <cell r="G63">
            <v>4.2678390958658099</v>
          </cell>
        </row>
        <row r="64">
          <cell r="F64" t="str">
            <v>TTO</v>
          </cell>
          <cell r="G64">
            <v>4.2711036477281104</v>
          </cell>
        </row>
        <row r="65">
          <cell r="F65" t="str">
            <v>MDG</v>
          </cell>
          <cell r="G65">
            <v>4.2761925462311297</v>
          </cell>
        </row>
        <row r="66">
          <cell r="F66" t="str">
            <v>NGA</v>
          </cell>
          <cell r="G66">
            <v>4.2768209834756998</v>
          </cell>
        </row>
        <row r="67">
          <cell r="F67" t="str">
            <v>BGD</v>
          </cell>
          <cell r="G67">
            <v>4.2805599890677302</v>
          </cell>
        </row>
        <row r="68">
          <cell r="F68" t="str">
            <v>CMR</v>
          </cell>
          <cell r="G68">
            <v>4.2883579160421199</v>
          </cell>
        </row>
        <row r="69">
          <cell r="F69" t="str">
            <v>BRB</v>
          </cell>
          <cell r="G69">
            <v>4.3337062583366599</v>
          </cell>
        </row>
        <row r="70">
          <cell r="F70" t="str">
            <v>SLE</v>
          </cell>
          <cell r="G70">
            <v>4.3349866399238</v>
          </cell>
        </row>
        <row r="71">
          <cell r="F71" t="str">
            <v>BGR</v>
          </cell>
          <cell r="G71">
            <v>4.3496455765962398</v>
          </cell>
        </row>
        <row r="72">
          <cell r="F72" t="str">
            <v>PRT</v>
          </cell>
          <cell r="G72">
            <v>4.3561029356780798</v>
          </cell>
        </row>
        <row r="73">
          <cell r="F73" t="str">
            <v>ISL</v>
          </cell>
          <cell r="G73">
            <v>4.36683598132075</v>
          </cell>
        </row>
        <row r="74">
          <cell r="F74" t="str">
            <v>KAZ</v>
          </cell>
          <cell r="G74">
            <v>4.3749434609975602</v>
          </cell>
        </row>
        <row r="75">
          <cell r="F75" t="str">
            <v>NAM</v>
          </cell>
          <cell r="G75">
            <v>4.3818681340443</v>
          </cell>
        </row>
        <row r="76">
          <cell r="F76" t="str">
            <v>MNG</v>
          </cell>
          <cell r="G76">
            <v>4.3856276023196701</v>
          </cell>
        </row>
        <row r="77">
          <cell r="F77" t="str">
            <v>LAO</v>
          </cell>
          <cell r="G77">
            <v>4.40707636053512</v>
          </cell>
        </row>
        <row r="78">
          <cell r="F78" t="str">
            <v>ISR</v>
          </cell>
          <cell r="G78">
            <v>4.4117214992133702</v>
          </cell>
        </row>
        <row r="79">
          <cell r="F79" t="str">
            <v>VNM</v>
          </cell>
          <cell r="G79">
            <v>4.4316062784889398</v>
          </cell>
        </row>
        <row r="80">
          <cell r="F80" t="str">
            <v>ESP</v>
          </cell>
          <cell r="G80">
            <v>4.4364913332286999</v>
          </cell>
        </row>
        <row r="81">
          <cell r="F81" t="str">
            <v>PER</v>
          </cell>
          <cell r="G81">
            <v>4.4408145885308201</v>
          </cell>
        </row>
        <row r="82">
          <cell r="F82" t="str">
            <v>BWA</v>
          </cell>
          <cell r="G82">
            <v>4.4501934714631304</v>
          </cell>
        </row>
        <row r="83">
          <cell r="F83" t="str">
            <v>FRA</v>
          </cell>
          <cell r="G83">
            <v>4.45820215744184</v>
          </cell>
        </row>
        <row r="84">
          <cell r="F84" t="str">
            <v>IDN</v>
          </cell>
          <cell r="G84">
            <v>4.46602823114178</v>
          </cell>
        </row>
        <row r="85">
          <cell r="F85" t="str">
            <v>JAM</v>
          </cell>
          <cell r="G85">
            <v>4.4707009650123197</v>
          </cell>
        </row>
        <row r="86">
          <cell r="F86" t="str">
            <v>KHM</v>
          </cell>
          <cell r="G86">
            <v>4.4793856194419099</v>
          </cell>
        </row>
        <row r="87">
          <cell r="F87" t="str">
            <v>ARM</v>
          </cell>
          <cell r="G87">
            <v>4.4799644034322004</v>
          </cell>
        </row>
        <row r="88">
          <cell r="F88" t="str">
            <v>URY</v>
          </cell>
          <cell r="G88">
            <v>4.4923447213414702</v>
          </cell>
        </row>
        <row r="89">
          <cell r="F89" t="str">
            <v>POL</v>
          </cell>
          <cell r="G89">
            <v>4.4935519922062301</v>
          </cell>
        </row>
        <row r="90">
          <cell r="F90" t="str">
            <v>PRY</v>
          </cell>
          <cell r="G90">
            <v>4.4975967815906897</v>
          </cell>
        </row>
        <row r="91">
          <cell r="F91" t="str">
            <v>LTU</v>
          </cell>
          <cell r="G91">
            <v>4.5110569158076697</v>
          </cell>
        </row>
        <row r="92">
          <cell r="F92" t="str">
            <v>SYC</v>
          </cell>
          <cell r="G92">
            <v>4.5147522886032299</v>
          </cell>
        </row>
        <row r="93">
          <cell r="F93" t="str">
            <v>GUY</v>
          </cell>
          <cell r="G93">
            <v>4.5233839089880403</v>
          </cell>
        </row>
        <row r="94">
          <cell r="F94" t="str">
            <v>GHA</v>
          </cell>
          <cell r="G94">
            <v>4.5494893143990902</v>
          </cell>
        </row>
        <row r="95">
          <cell r="F95" t="str">
            <v>SVN</v>
          </cell>
          <cell r="G95">
            <v>4.5552258036143796</v>
          </cell>
        </row>
        <row r="96">
          <cell r="F96" t="str">
            <v>LBN</v>
          </cell>
          <cell r="G96">
            <v>4.5570365088960001</v>
          </cell>
        </row>
        <row r="97">
          <cell r="F97" t="str">
            <v>MAR</v>
          </cell>
          <cell r="G97">
            <v>4.5779962114898201</v>
          </cell>
        </row>
        <row r="98">
          <cell r="F98" t="str">
            <v>KOR</v>
          </cell>
          <cell r="G98">
            <v>4.5825628269095304</v>
          </cell>
        </row>
        <row r="99">
          <cell r="F99" t="str">
            <v>BRN</v>
          </cell>
          <cell r="G99">
            <v>4.5864879920205004</v>
          </cell>
        </row>
        <row r="100">
          <cell r="F100" t="str">
            <v>LKA</v>
          </cell>
          <cell r="G100">
            <v>4.58810018714669</v>
          </cell>
        </row>
        <row r="101">
          <cell r="F101" t="str">
            <v>HUN</v>
          </cell>
          <cell r="G101">
            <v>4.5900361435724504</v>
          </cell>
        </row>
        <row r="102">
          <cell r="F102" t="str">
            <v>SVK</v>
          </cell>
          <cell r="G102">
            <v>4.5937011051350201</v>
          </cell>
        </row>
        <row r="103">
          <cell r="F103" t="str">
            <v>THA</v>
          </cell>
          <cell r="G103">
            <v>4.6122854335469397</v>
          </cell>
        </row>
        <row r="104">
          <cell r="F104" t="str">
            <v>MNE</v>
          </cell>
          <cell r="G104">
            <v>4.6152285956290502</v>
          </cell>
        </row>
        <row r="105">
          <cell r="F105" t="str">
            <v>CZE</v>
          </cell>
          <cell r="G105">
            <v>4.6160609019449304</v>
          </cell>
        </row>
        <row r="106">
          <cell r="F106" t="str">
            <v>TUR</v>
          </cell>
          <cell r="G106">
            <v>4.6202998833089302</v>
          </cell>
        </row>
        <row r="107">
          <cell r="F107" t="str">
            <v>JPN</v>
          </cell>
          <cell r="G107">
            <v>4.6260091527904104</v>
          </cell>
        </row>
        <row r="108">
          <cell r="F108" t="str">
            <v>LSO</v>
          </cell>
          <cell r="G108">
            <v>4.6320686059536804</v>
          </cell>
        </row>
        <row r="109">
          <cell r="F109" t="str">
            <v>SEN</v>
          </cell>
          <cell r="G109">
            <v>4.6432458778742403</v>
          </cell>
        </row>
        <row r="110">
          <cell r="F110" t="str">
            <v>LBR</v>
          </cell>
          <cell r="G110">
            <v>4.6818767690066396</v>
          </cell>
        </row>
        <row r="111">
          <cell r="F111" t="str">
            <v>GEO</v>
          </cell>
          <cell r="G111">
            <v>4.6839685301679896</v>
          </cell>
        </row>
        <row r="112">
          <cell r="F112" t="str">
            <v>JOR</v>
          </cell>
          <cell r="G112">
            <v>4.7563137115107503</v>
          </cell>
        </row>
        <row r="113">
          <cell r="F113" t="str">
            <v>LVA</v>
          </cell>
          <cell r="G113">
            <v>4.7625528954704404</v>
          </cell>
        </row>
        <row r="114">
          <cell r="F114" t="str">
            <v>CHL</v>
          </cell>
          <cell r="G114">
            <v>4.8395417872751798</v>
          </cell>
        </row>
        <row r="115">
          <cell r="F115" t="str">
            <v>ZMB</v>
          </cell>
          <cell r="G115">
            <v>4.8529206964828102</v>
          </cell>
        </row>
        <row r="116">
          <cell r="F116" t="str">
            <v>AUS</v>
          </cell>
          <cell r="G116">
            <v>4.8600577623361403</v>
          </cell>
        </row>
        <row r="117">
          <cell r="F117" t="str">
            <v>AUT</v>
          </cell>
          <cell r="G117">
            <v>4.8699382481619899</v>
          </cell>
        </row>
        <row r="118">
          <cell r="F118" t="str">
            <v>NOR</v>
          </cell>
          <cell r="G118">
            <v>4.8769711419294799</v>
          </cell>
        </row>
        <row r="119">
          <cell r="F119" t="str">
            <v>PRI</v>
          </cell>
          <cell r="G119">
            <v>4.8815436655004998</v>
          </cell>
        </row>
        <row r="120">
          <cell r="F120" t="str">
            <v>USA</v>
          </cell>
          <cell r="G120">
            <v>4.8895324797458199</v>
          </cell>
        </row>
        <row r="121">
          <cell r="F121" t="str">
            <v>ZAF</v>
          </cell>
          <cell r="G121">
            <v>4.8914528292723496</v>
          </cell>
        </row>
        <row r="122">
          <cell r="F122" t="str">
            <v>PAN</v>
          </cell>
          <cell r="G122">
            <v>4.8970023258825801</v>
          </cell>
        </row>
        <row r="123">
          <cell r="F123" t="str">
            <v>RWA</v>
          </cell>
          <cell r="G123">
            <v>4.8970183734311101</v>
          </cell>
        </row>
        <row r="124">
          <cell r="F124" t="str">
            <v>CYP</v>
          </cell>
          <cell r="G124">
            <v>4.9076072249821001</v>
          </cell>
        </row>
        <row r="125">
          <cell r="F125" t="str">
            <v>MLT</v>
          </cell>
          <cell r="G125">
            <v>4.9279940872431496</v>
          </cell>
        </row>
        <row r="126">
          <cell r="F126" t="str">
            <v>DEU</v>
          </cell>
          <cell r="G126">
            <v>4.9413589968324203</v>
          </cell>
        </row>
        <row r="127">
          <cell r="F127" t="str">
            <v>MKD</v>
          </cell>
          <cell r="G127">
            <v>4.9422326896473896</v>
          </cell>
        </row>
        <row r="128">
          <cell r="F128" t="str">
            <v>DNK</v>
          </cell>
          <cell r="G128">
            <v>4.9956598554952398</v>
          </cell>
        </row>
        <row r="129">
          <cell r="F129" t="str">
            <v>FIN</v>
          </cell>
          <cell r="G129">
            <v>5.0202347314521596</v>
          </cell>
        </row>
        <row r="130">
          <cell r="F130" t="str">
            <v>SAU</v>
          </cell>
          <cell r="G130">
            <v>5.0272882503535197</v>
          </cell>
        </row>
        <row r="131">
          <cell r="F131" t="str">
            <v>CAN</v>
          </cell>
          <cell r="G131">
            <v>5.0674333130597997</v>
          </cell>
        </row>
        <row r="132">
          <cell r="F132" t="str">
            <v>EST</v>
          </cell>
          <cell r="G132">
            <v>5.07438809378342</v>
          </cell>
        </row>
        <row r="133">
          <cell r="F133" t="str">
            <v>SWE</v>
          </cell>
          <cell r="G133">
            <v>5.0856613591532298</v>
          </cell>
        </row>
        <row r="134">
          <cell r="F134" t="str">
            <v>MUS</v>
          </cell>
          <cell r="G134">
            <v>5.0914871586220496</v>
          </cell>
        </row>
        <row r="135">
          <cell r="F135" t="str">
            <v>GBR</v>
          </cell>
          <cell r="G135">
            <v>5.1429218696065204</v>
          </cell>
        </row>
        <row r="136">
          <cell r="F136" t="str">
            <v>CHE</v>
          </cell>
          <cell r="G136">
            <v>5.1443018422510001</v>
          </cell>
        </row>
        <row r="137">
          <cell r="F137" t="str">
            <v>BEL</v>
          </cell>
          <cell r="G137">
            <v>5.1626930248788403</v>
          </cell>
        </row>
        <row r="138">
          <cell r="F138" t="str">
            <v>OMN</v>
          </cell>
          <cell r="G138">
            <v>5.2060574780131699</v>
          </cell>
        </row>
        <row r="139">
          <cell r="F139" t="str">
            <v>TWN</v>
          </cell>
          <cell r="G139">
            <v>5.2468541811085796</v>
          </cell>
        </row>
        <row r="140">
          <cell r="F140" t="str">
            <v>BHR</v>
          </cell>
          <cell r="G140">
            <v>5.2546607966324101</v>
          </cell>
        </row>
        <row r="141">
          <cell r="F141" t="str">
            <v>MYS</v>
          </cell>
          <cell r="G141">
            <v>5.3629617380388899</v>
          </cell>
        </row>
        <row r="142">
          <cell r="F142" t="str">
            <v>NZL</v>
          </cell>
          <cell r="G142">
            <v>5.4178944706942902</v>
          </cell>
        </row>
        <row r="143">
          <cell r="F143" t="str">
            <v>IRL</v>
          </cell>
          <cell r="G143">
            <v>5.4261305971868197</v>
          </cell>
        </row>
        <row r="144">
          <cell r="F144" t="str">
            <v>NLD</v>
          </cell>
          <cell r="G144">
            <v>5.46755416208648</v>
          </cell>
        </row>
        <row r="145">
          <cell r="F145" t="str">
            <v>LUX</v>
          </cell>
          <cell r="G145">
            <v>5.5110708752421997</v>
          </cell>
        </row>
        <row r="146">
          <cell r="F146" t="str">
            <v>QAT</v>
          </cell>
          <cell r="G146">
            <v>5.5316741209799103</v>
          </cell>
        </row>
        <row r="147">
          <cell r="F147" t="str">
            <v>ARE</v>
          </cell>
          <cell r="G147">
            <v>5.6183866328465699</v>
          </cell>
        </row>
        <row r="148">
          <cell r="F148" t="str">
            <v>HKG</v>
          </cell>
          <cell r="G148">
            <v>5.7571962032881698</v>
          </cell>
        </row>
        <row r="149">
          <cell r="F149" t="str">
            <v>SGP</v>
          </cell>
          <cell r="G149">
            <v>5.8900862056966901</v>
          </cell>
        </row>
      </sheetData>
      <sheetData sheetId="3">
        <row r="1">
          <cell r="F1" t="str">
            <v>Entity code</v>
          </cell>
          <cell r="G1" t="str">
            <v>Value</v>
          </cell>
        </row>
        <row r="2">
          <cell r="C2" t="str">
            <v>6.01 Intensity of local competition, 1-7 (best)</v>
          </cell>
          <cell r="F2" t="str">
            <v>AGO</v>
          </cell>
          <cell r="G2">
            <v>2.8235290000000002</v>
          </cell>
        </row>
        <row r="3">
          <cell r="F3" t="str">
            <v>VEN</v>
          </cell>
          <cell r="G3">
            <v>3.0435770322580602</v>
          </cell>
        </row>
        <row r="4">
          <cell r="F4" t="str">
            <v>BDI</v>
          </cell>
          <cell r="G4">
            <v>3.29014185940594</v>
          </cell>
        </row>
        <row r="5">
          <cell r="F5" t="str">
            <v>TCD</v>
          </cell>
          <cell r="G5">
            <v>3.3431255202898602</v>
          </cell>
        </row>
        <row r="6">
          <cell r="F6" t="str">
            <v>ALB</v>
          </cell>
          <cell r="G6">
            <v>3.4182250500000002</v>
          </cell>
        </row>
        <row r="7">
          <cell r="F7" t="str">
            <v>BIH</v>
          </cell>
          <cell r="G7">
            <v>3.4238749999999998</v>
          </cell>
        </row>
        <row r="8">
          <cell r="F8" t="str">
            <v>TLS</v>
          </cell>
          <cell r="G8">
            <v>3.4945209115942002</v>
          </cell>
        </row>
        <row r="9">
          <cell r="F9" t="str">
            <v>DZA</v>
          </cell>
          <cell r="G9">
            <v>3.5633689285714301</v>
          </cell>
        </row>
        <row r="10">
          <cell r="F10" t="str">
            <v>HTI</v>
          </cell>
          <cell r="G10">
            <v>3.67199261413043</v>
          </cell>
        </row>
        <row r="11">
          <cell r="F11" t="str">
            <v>LBY</v>
          </cell>
          <cell r="G11">
            <v>3.7293683333333298</v>
          </cell>
        </row>
        <row r="12">
          <cell r="F12" t="str">
            <v>SRB</v>
          </cell>
          <cell r="G12">
            <v>3.8271516437185902</v>
          </cell>
        </row>
        <row r="13">
          <cell r="F13" t="str">
            <v>BOL</v>
          </cell>
          <cell r="G13">
            <v>3.83324682739726</v>
          </cell>
        </row>
        <row r="14">
          <cell r="F14" t="str">
            <v>NIC</v>
          </cell>
          <cell r="G14">
            <v>3.8375321445205501</v>
          </cell>
        </row>
        <row r="15">
          <cell r="F15" t="str">
            <v>MNE</v>
          </cell>
          <cell r="G15">
            <v>3.8654327220779199</v>
          </cell>
        </row>
        <row r="16">
          <cell r="F16" t="str">
            <v>ARG</v>
          </cell>
          <cell r="G16">
            <v>4.0089687837104098</v>
          </cell>
        </row>
        <row r="17">
          <cell r="F17" t="str">
            <v>ETH</v>
          </cell>
          <cell r="G17">
            <v>4.0320874430379696</v>
          </cell>
        </row>
        <row r="18">
          <cell r="F18" t="str">
            <v>GIN</v>
          </cell>
          <cell r="G18">
            <v>4.0558366137931001</v>
          </cell>
        </row>
        <row r="19">
          <cell r="F19" t="str">
            <v>EGY</v>
          </cell>
          <cell r="G19">
            <v>4.0646396015037602</v>
          </cell>
        </row>
        <row r="20">
          <cell r="F20" t="str">
            <v>SLE</v>
          </cell>
          <cell r="G20">
            <v>4.1241983500000003</v>
          </cell>
        </row>
        <row r="21">
          <cell r="F21" t="str">
            <v>GAB</v>
          </cell>
          <cell r="G21">
            <v>4.1668882897196298</v>
          </cell>
        </row>
        <row r="22">
          <cell r="F22" t="str">
            <v>AZE</v>
          </cell>
          <cell r="G22">
            <v>4.1700287194444403</v>
          </cell>
        </row>
        <row r="23">
          <cell r="F23" t="str">
            <v>TZA</v>
          </cell>
          <cell r="G23">
            <v>4.18269679842932</v>
          </cell>
        </row>
        <row r="24">
          <cell r="F24" t="str">
            <v>MOZ</v>
          </cell>
          <cell r="G24">
            <v>4.1978664747190999</v>
          </cell>
        </row>
        <row r="25">
          <cell r="F25" t="str">
            <v>MWI</v>
          </cell>
          <cell r="G25">
            <v>4.2714540232758598</v>
          </cell>
        </row>
        <row r="26">
          <cell r="F26" t="str">
            <v>KGZ</v>
          </cell>
          <cell r="G26">
            <v>4.2810031650000004</v>
          </cell>
        </row>
        <row r="27">
          <cell r="F27" t="str">
            <v>GEO</v>
          </cell>
          <cell r="G27">
            <v>4.31723609349112</v>
          </cell>
        </row>
        <row r="28">
          <cell r="F28" t="str">
            <v>CPV</v>
          </cell>
          <cell r="G28">
            <v>4.3212198680851097</v>
          </cell>
        </row>
        <row r="29">
          <cell r="F29" t="str">
            <v>IRN</v>
          </cell>
          <cell r="G29">
            <v>4.3374319956090703</v>
          </cell>
        </row>
        <row r="30">
          <cell r="F30" t="str">
            <v>KAZ</v>
          </cell>
          <cell r="G30">
            <v>4.3469977476190502</v>
          </cell>
        </row>
        <row r="31">
          <cell r="F31" t="str">
            <v>MDA</v>
          </cell>
          <cell r="G31">
            <v>4.3549790820512797</v>
          </cell>
        </row>
        <row r="32">
          <cell r="F32" t="str">
            <v>YEM</v>
          </cell>
          <cell r="G32">
            <v>4.3575661959999996</v>
          </cell>
        </row>
        <row r="33">
          <cell r="F33" t="str">
            <v>SWZ</v>
          </cell>
          <cell r="G33">
            <v>4.3597334855421703</v>
          </cell>
        </row>
        <row r="34">
          <cell r="F34" t="str">
            <v>BFA</v>
          </cell>
          <cell r="G34">
            <v>4.3891566051020403</v>
          </cell>
        </row>
        <row r="35">
          <cell r="F35" t="str">
            <v>ROU</v>
          </cell>
          <cell r="G35">
            <v>4.3990953880596999</v>
          </cell>
        </row>
        <row r="36">
          <cell r="F36" t="str">
            <v>URY</v>
          </cell>
          <cell r="G36">
            <v>4.4646186578034701</v>
          </cell>
        </row>
        <row r="37">
          <cell r="F37" t="str">
            <v>RUS</v>
          </cell>
          <cell r="G37">
            <v>4.4860979822033897</v>
          </cell>
        </row>
        <row r="38">
          <cell r="F38" t="str">
            <v>ECU</v>
          </cell>
          <cell r="G38">
            <v>4.49040631825397</v>
          </cell>
        </row>
        <row r="39">
          <cell r="F39" t="str">
            <v>MLI</v>
          </cell>
          <cell r="G39">
            <v>4.4983469265306102</v>
          </cell>
        </row>
        <row r="40">
          <cell r="F40" t="str">
            <v>KWT</v>
          </cell>
          <cell r="G40">
            <v>4.5072190918918897</v>
          </cell>
        </row>
        <row r="41">
          <cell r="F41" t="str">
            <v>NPL</v>
          </cell>
          <cell r="G41">
            <v>4.50945705</v>
          </cell>
        </row>
        <row r="42">
          <cell r="F42" t="str">
            <v>MRT</v>
          </cell>
          <cell r="G42">
            <v>4.5200966176470603</v>
          </cell>
        </row>
        <row r="43">
          <cell r="F43" t="str">
            <v>HRV</v>
          </cell>
          <cell r="G43">
            <v>4.5239048470588203</v>
          </cell>
        </row>
        <row r="44">
          <cell r="F44" t="str">
            <v>UKR</v>
          </cell>
          <cell r="G44">
            <v>4.5367491262672797</v>
          </cell>
        </row>
        <row r="45">
          <cell r="F45" t="str">
            <v>SLV</v>
          </cell>
          <cell r="G45">
            <v>4.5528218897435897</v>
          </cell>
        </row>
        <row r="46">
          <cell r="F46" t="str">
            <v>HND</v>
          </cell>
          <cell r="G46">
            <v>4.5585361957446802</v>
          </cell>
        </row>
        <row r="47">
          <cell r="F47" t="str">
            <v>LBR</v>
          </cell>
          <cell r="G47">
            <v>4.56726576216216</v>
          </cell>
        </row>
        <row r="48">
          <cell r="F48" t="str">
            <v>ARM</v>
          </cell>
          <cell r="G48">
            <v>4.5814071692307703</v>
          </cell>
        </row>
        <row r="49">
          <cell r="F49" t="str">
            <v>BGR</v>
          </cell>
          <cell r="G49">
            <v>4.5814113432835804</v>
          </cell>
        </row>
        <row r="50">
          <cell r="F50" t="str">
            <v>SYC</v>
          </cell>
          <cell r="G50">
            <v>4.5932121936507899</v>
          </cell>
        </row>
        <row r="51">
          <cell r="F51" t="str">
            <v>NAM</v>
          </cell>
          <cell r="G51">
            <v>4.5939088062111804</v>
          </cell>
        </row>
        <row r="52">
          <cell r="F52" t="str">
            <v>MNG</v>
          </cell>
          <cell r="G52">
            <v>4.6035929695906397</v>
          </cell>
        </row>
        <row r="53">
          <cell r="F53" t="str">
            <v>MMR</v>
          </cell>
          <cell r="G53">
            <v>4.6104209999999997</v>
          </cell>
        </row>
        <row r="54">
          <cell r="F54" t="str">
            <v>BTN</v>
          </cell>
          <cell r="G54">
            <v>4.6869649999999998</v>
          </cell>
        </row>
        <row r="55">
          <cell r="F55" t="str">
            <v>ISR</v>
          </cell>
          <cell r="G55">
            <v>4.6892937756756803</v>
          </cell>
        </row>
        <row r="56">
          <cell r="F56" t="str">
            <v>LSO</v>
          </cell>
          <cell r="G56">
            <v>4.7249983220430103</v>
          </cell>
        </row>
        <row r="57">
          <cell r="F57" t="str">
            <v>BWA</v>
          </cell>
          <cell r="G57">
            <v>4.7285977089820399</v>
          </cell>
        </row>
        <row r="58">
          <cell r="F58" t="str">
            <v>CMR</v>
          </cell>
          <cell r="G58">
            <v>4.7286444209790197</v>
          </cell>
        </row>
        <row r="59">
          <cell r="F59" t="str">
            <v>SUR</v>
          </cell>
          <cell r="G59">
            <v>4.7345821149425298</v>
          </cell>
        </row>
        <row r="60">
          <cell r="F60" t="str">
            <v>RWA</v>
          </cell>
          <cell r="G60">
            <v>4.7358643438016497</v>
          </cell>
        </row>
        <row r="61">
          <cell r="F61" t="str">
            <v>BEN</v>
          </cell>
          <cell r="G61">
            <v>4.7425606230366499</v>
          </cell>
        </row>
        <row r="62">
          <cell r="F62" t="str">
            <v>TTO</v>
          </cell>
          <cell r="G62">
            <v>4.7441560173144897</v>
          </cell>
        </row>
        <row r="63">
          <cell r="F63" t="str">
            <v>GRC</v>
          </cell>
          <cell r="G63">
            <v>4.7544832931034504</v>
          </cell>
        </row>
        <row r="64">
          <cell r="F64" t="str">
            <v>FIN</v>
          </cell>
          <cell r="G64">
            <v>4.7826945368420999</v>
          </cell>
        </row>
        <row r="65">
          <cell r="F65" t="str">
            <v>MKD</v>
          </cell>
          <cell r="G65">
            <v>4.7956284070175403</v>
          </cell>
        </row>
        <row r="66">
          <cell r="F66" t="str">
            <v>GMB</v>
          </cell>
          <cell r="G66">
            <v>4.8116798085889601</v>
          </cell>
        </row>
        <row r="67">
          <cell r="F67" t="str">
            <v>ISL</v>
          </cell>
          <cell r="G67">
            <v>4.8377468929347804</v>
          </cell>
        </row>
        <row r="68">
          <cell r="F68" t="str">
            <v>MDG</v>
          </cell>
          <cell r="G68">
            <v>4.8488898257028099</v>
          </cell>
        </row>
        <row r="69">
          <cell r="F69" t="str">
            <v>ZWE</v>
          </cell>
          <cell r="G69">
            <v>4.8547770925619798</v>
          </cell>
        </row>
        <row r="70">
          <cell r="F70" t="str">
            <v>TUN</v>
          </cell>
          <cell r="G70">
            <v>4.8651459940119803</v>
          </cell>
        </row>
        <row r="71">
          <cell r="F71" t="str">
            <v>PAK</v>
          </cell>
          <cell r="G71">
            <v>4.8899352250000003</v>
          </cell>
        </row>
        <row r="72">
          <cell r="F72" t="str">
            <v>KHM</v>
          </cell>
          <cell r="G72">
            <v>4.8969247647058802</v>
          </cell>
        </row>
        <row r="73">
          <cell r="F73" t="str">
            <v>PRT</v>
          </cell>
          <cell r="G73">
            <v>4.9025694465116301</v>
          </cell>
        </row>
        <row r="74">
          <cell r="F74" t="str">
            <v>NGA</v>
          </cell>
          <cell r="G74">
            <v>4.9133095690140802</v>
          </cell>
        </row>
        <row r="75">
          <cell r="F75" t="str">
            <v>DOM</v>
          </cell>
          <cell r="G75">
            <v>4.9203336999999996</v>
          </cell>
        </row>
        <row r="76">
          <cell r="F76" t="str">
            <v>BGD</v>
          </cell>
          <cell r="G76">
            <v>4.9259765821656103</v>
          </cell>
        </row>
        <row r="77">
          <cell r="F77" t="str">
            <v>ITA</v>
          </cell>
          <cell r="G77">
            <v>4.9512402023255797</v>
          </cell>
        </row>
        <row r="78">
          <cell r="F78" t="str">
            <v>CIV</v>
          </cell>
          <cell r="G78">
            <v>4.9697743537572299</v>
          </cell>
        </row>
        <row r="79">
          <cell r="F79" t="str">
            <v>PAN</v>
          </cell>
          <cell r="G79">
            <v>4.9699050273764298</v>
          </cell>
        </row>
        <row r="80">
          <cell r="F80" t="str">
            <v>BRA</v>
          </cell>
          <cell r="G80">
            <v>4.9819351618257297</v>
          </cell>
        </row>
        <row r="81">
          <cell r="F81" t="str">
            <v>GUY</v>
          </cell>
          <cell r="G81">
            <v>4.9870323756906103</v>
          </cell>
        </row>
        <row r="82">
          <cell r="F82" t="str">
            <v>GHA</v>
          </cell>
          <cell r="G82">
            <v>5.0162165906040297</v>
          </cell>
        </row>
        <row r="83">
          <cell r="F83" t="str">
            <v>UGA</v>
          </cell>
          <cell r="G83">
            <v>5.0219744131147497</v>
          </cell>
        </row>
        <row r="84">
          <cell r="F84" t="str">
            <v>IDN</v>
          </cell>
          <cell r="G84">
            <v>5.0254498514285704</v>
          </cell>
        </row>
        <row r="85">
          <cell r="F85" t="str">
            <v>MEX</v>
          </cell>
          <cell r="G85">
            <v>5.0467927725752499</v>
          </cell>
        </row>
        <row r="86">
          <cell r="F86" t="str">
            <v>COL</v>
          </cell>
          <cell r="G86">
            <v>5.0604553734693898</v>
          </cell>
        </row>
        <row r="87">
          <cell r="F87" t="str">
            <v>PHL</v>
          </cell>
          <cell r="G87">
            <v>5.0705926537444901</v>
          </cell>
        </row>
        <row r="88">
          <cell r="F88" t="str">
            <v>BRN</v>
          </cell>
          <cell r="G88">
            <v>5.0820197743589697</v>
          </cell>
        </row>
        <row r="89">
          <cell r="F89" t="str">
            <v>PER</v>
          </cell>
          <cell r="G89">
            <v>5.0985764154320998</v>
          </cell>
        </row>
        <row r="90">
          <cell r="F90" t="str">
            <v>MAR</v>
          </cell>
          <cell r="G90">
            <v>5.1204009213114796</v>
          </cell>
        </row>
        <row r="91">
          <cell r="F91" t="str">
            <v>LUX</v>
          </cell>
          <cell r="G91">
            <v>5.1248304088235299</v>
          </cell>
        </row>
        <row r="92">
          <cell r="F92" t="str">
            <v>SEN</v>
          </cell>
          <cell r="G92">
            <v>5.1319513114583302</v>
          </cell>
        </row>
        <row r="93">
          <cell r="F93" t="str">
            <v>PRY</v>
          </cell>
          <cell r="G93">
            <v>5.1812468492753601</v>
          </cell>
        </row>
        <row r="94">
          <cell r="F94" t="str">
            <v>LAO</v>
          </cell>
          <cell r="G94">
            <v>5.1840299999999999</v>
          </cell>
        </row>
        <row r="95">
          <cell r="F95" t="str">
            <v>JAM</v>
          </cell>
          <cell r="G95">
            <v>5.19511508235294</v>
          </cell>
        </row>
        <row r="96">
          <cell r="F96" t="str">
            <v>OMN</v>
          </cell>
          <cell r="G96">
            <v>5.1951650000000003</v>
          </cell>
        </row>
        <row r="97">
          <cell r="F97" t="str">
            <v>GTM</v>
          </cell>
          <cell r="G97">
            <v>5.2000348857988197</v>
          </cell>
        </row>
        <row r="98">
          <cell r="F98" t="str">
            <v>CRI</v>
          </cell>
          <cell r="G98">
            <v>5.2034959372548997</v>
          </cell>
        </row>
        <row r="99">
          <cell r="F99" t="str">
            <v>VNM</v>
          </cell>
          <cell r="G99">
            <v>5.2061171658536596</v>
          </cell>
        </row>
        <row r="100">
          <cell r="F100" t="str">
            <v>BRB</v>
          </cell>
          <cell r="G100">
            <v>5.2123945853658498</v>
          </cell>
        </row>
        <row r="101">
          <cell r="F101" t="str">
            <v>SVN</v>
          </cell>
          <cell r="G101">
            <v>5.2316869288461501</v>
          </cell>
        </row>
        <row r="102">
          <cell r="F102" t="str">
            <v>ZMB</v>
          </cell>
          <cell r="G102">
            <v>5.2330465441340799</v>
          </cell>
        </row>
        <row r="103">
          <cell r="F103" t="str">
            <v>CYP</v>
          </cell>
          <cell r="G103">
            <v>5.2487486964788701</v>
          </cell>
        </row>
        <row r="104">
          <cell r="F104" t="str">
            <v>CHN</v>
          </cell>
          <cell r="G104">
            <v>5.2630925</v>
          </cell>
        </row>
        <row r="105">
          <cell r="F105" t="str">
            <v>ZAF</v>
          </cell>
          <cell r="G105">
            <v>5.2639788021739102</v>
          </cell>
        </row>
        <row r="106">
          <cell r="F106" t="str">
            <v>JOR</v>
          </cell>
          <cell r="G106">
            <v>5.2722600000000002</v>
          </cell>
        </row>
        <row r="107">
          <cell r="F107" t="str">
            <v>HUN</v>
          </cell>
          <cell r="G107">
            <v>5.2805554230366498</v>
          </cell>
        </row>
        <row r="108">
          <cell r="F108" t="str">
            <v>IRL</v>
          </cell>
          <cell r="G108">
            <v>5.29281431623932</v>
          </cell>
        </row>
        <row r="109">
          <cell r="F109" t="str">
            <v>THA</v>
          </cell>
          <cell r="G109">
            <v>5.3161417329192497</v>
          </cell>
        </row>
        <row r="110">
          <cell r="F110" t="str">
            <v>BHR</v>
          </cell>
          <cell r="G110">
            <v>5.3279116858490596</v>
          </cell>
        </row>
        <row r="111">
          <cell r="F111" t="str">
            <v>NOR</v>
          </cell>
          <cell r="G111">
            <v>5.3401715391608402</v>
          </cell>
        </row>
        <row r="112">
          <cell r="F112" t="str">
            <v>POL</v>
          </cell>
          <cell r="G112">
            <v>5.3474228280193197</v>
          </cell>
        </row>
        <row r="113">
          <cell r="F113" t="str">
            <v>CHL</v>
          </cell>
          <cell r="G113">
            <v>5.3752455499999998</v>
          </cell>
        </row>
        <row r="114">
          <cell r="F114" t="str">
            <v>LTU</v>
          </cell>
          <cell r="G114">
            <v>5.3822544153061198</v>
          </cell>
        </row>
        <row r="115">
          <cell r="F115" t="str">
            <v>KEN</v>
          </cell>
          <cell r="G115">
            <v>5.3867762226415099</v>
          </cell>
        </row>
        <row r="116">
          <cell r="F116" t="str">
            <v>LVA</v>
          </cell>
          <cell r="G116">
            <v>5.39507841025641</v>
          </cell>
        </row>
        <row r="117">
          <cell r="F117" t="str">
            <v>CAN</v>
          </cell>
          <cell r="G117">
            <v>5.4336906296610197</v>
          </cell>
        </row>
        <row r="118">
          <cell r="F118" t="str">
            <v>MYS</v>
          </cell>
          <cell r="G118">
            <v>5.4365389648648703</v>
          </cell>
        </row>
        <row r="119">
          <cell r="F119" t="str">
            <v>NZL</v>
          </cell>
          <cell r="G119">
            <v>5.4387831086956497</v>
          </cell>
        </row>
        <row r="120">
          <cell r="F120" t="str">
            <v>MUS</v>
          </cell>
          <cell r="G120">
            <v>5.4557107083333296</v>
          </cell>
        </row>
        <row r="121">
          <cell r="F121" t="str">
            <v>SVK</v>
          </cell>
          <cell r="G121">
            <v>5.4723179670329696</v>
          </cell>
        </row>
        <row r="122">
          <cell r="F122" t="str">
            <v>ESP</v>
          </cell>
          <cell r="G122">
            <v>5.4767162999999996</v>
          </cell>
        </row>
        <row r="123">
          <cell r="F123" t="str">
            <v>DNK</v>
          </cell>
          <cell r="G123">
            <v>5.47744612292359</v>
          </cell>
        </row>
        <row r="124">
          <cell r="F124" t="str">
            <v>FRA</v>
          </cell>
          <cell r="G124">
            <v>5.5187483047846904</v>
          </cell>
        </row>
        <row r="125">
          <cell r="F125" t="str">
            <v>LBN</v>
          </cell>
          <cell r="G125">
            <v>5.5369339558441597</v>
          </cell>
        </row>
        <row r="126">
          <cell r="F126" t="str">
            <v>IND</v>
          </cell>
          <cell r="G126">
            <v>5.5516201314009699</v>
          </cell>
        </row>
        <row r="127">
          <cell r="F127" t="str">
            <v>SWE</v>
          </cell>
          <cell r="G127">
            <v>5.5661187745901604</v>
          </cell>
        </row>
        <row r="128">
          <cell r="F128" t="str">
            <v>EST</v>
          </cell>
          <cell r="G128">
            <v>5.5922092073446299</v>
          </cell>
        </row>
        <row r="129">
          <cell r="F129" t="str">
            <v>CHE</v>
          </cell>
          <cell r="G129">
            <v>5.6094293366666701</v>
          </cell>
        </row>
        <row r="130">
          <cell r="F130" t="str">
            <v>LKA</v>
          </cell>
          <cell r="G130">
            <v>5.6132812707317097</v>
          </cell>
        </row>
        <row r="131">
          <cell r="F131" t="str">
            <v>SGP</v>
          </cell>
          <cell r="G131">
            <v>5.6440947000000001</v>
          </cell>
        </row>
        <row r="132">
          <cell r="F132" t="str">
            <v>SAU</v>
          </cell>
          <cell r="G132">
            <v>5.6856250529914503</v>
          </cell>
        </row>
        <row r="133">
          <cell r="F133" t="str">
            <v>ARE</v>
          </cell>
          <cell r="G133">
            <v>5.709416</v>
          </cell>
        </row>
        <row r="134">
          <cell r="F134" t="str">
            <v>QAT</v>
          </cell>
          <cell r="G134">
            <v>5.7595730593886501</v>
          </cell>
        </row>
        <row r="135">
          <cell r="F135" t="str">
            <v>TUR</v>
          </cell>
          <cell r="G135">
            <v>5.7918698569832401</v>
          </cell>
        </row>
        <row r="136">
          <cell r="F136" t="str">
            <v>USA</v>
          </cell>
          <cell r="G136">
            <v>5.8188683919597999</v>
          </cell>
        </row>
        <row r="137">
          <cell r="F137" t="str">
            <v>AUS</v>
          </cell>
          <cell r="G137">
            <v>5.8215423279999996</v>
          </cell>
        </row>
        <row r="138">
          <cell r="F138" t="str">
            <v>CZE</v>
          </cell>
          <cell r="G138">
            <v>5.8261917981220703</v>
          </cell>
        </row>
        <row r="139">
          <cell r="F139" t="str">
            <v>AUT</v>
          </cell>
          <cell r="G139">
            <v>5.8300507867647102</v>
          </cell>
        </row>
        <row r="140">
          <cell r="F140" t="str">
            <v>DEU</v>
          </cell>
          <cell r="G140">
            <v>5.8571217710437704</v>
          </cell>
        </row>
        <row r="141">
          <cell r="F141" t="str">
            <v>PRI</v>
          </cell>
          <cell r="G141">
            <v>5.8585603781250004</v>
          </cell>
        </row>
        <row r="142">
          <cell r="F142" t="str">
            <v>KOR</v>
          </cell>
          <cell r="G142">
            <v>5.8860394994413401</v>
          </cell>
        </row>
        <row r="143">
          <cell r="F143" t="str">
            <v>HKG</v>
          </cell>
          <cell r="G143">
            <v>5.91629961627907</v>
          </cell>
        </row>
        <row r="144">
          <cell r="F144" t="str">
            <v>BEL</v>
          </cell>
          <cell r="G144">
            <v>5.9725953402366896</v>
          </cell>
        </row>
        <row r="145">
          <cell r="F145" t="str">
            <v>NLD</v>
          </cell>
          <cell r="G145">
            <v>6.0046189396449696</v>
          </cell>
        </row>
        <row r="146">
          <cell r="F146" t="str">
            <v>MLT</v>
          </cell>
          <cell r="G146">
            <v>6.0080251999999996</v>
          </cell>
        </row>
        <row r="147">
          <cell r="F147" t="str">
            <v>GBR</v>
          </cell>
          <cell r="G147">
            <v>6.0384182727272702</v>
          </cell>
        </row>
        <row r="148">
          <cell r="F148" t="str">
            <v>TWN</v>
          </cell>
          <cell r="G148">
            <v>6.1159860198581599</v>
          </cell>
        </row>
        <row r="149">
          <cell r="F149" t="str">
            <v>JPN</v>
          </cell>
          <cell r="G149">
            <v>6.2421292615044202</v>
          </cell>
        </row>
      </sheetData>
      <sheetData sheetId="4">
        <row r="1">
          <cell r="F1" t="str">
            <v>Entity code</v>
          </cell>
          <cell r="G1" t="str">
            <v>Value</v>
          </cell>
        </row>
        <row r="2">
          <cell r="C2" t="str">
            <v>6.02 Extent of market dominance, 1-7 (best)</v>
          </cell>
          <cell r="F2" t="str">
            <v>AGO</v>
          </cell>
          <cell r="G2">
            <v>2.0285709999999999</v>
          </cell>
        </row>
        <row r="3">
          <cell r="F3" t="str">
            <v>MMR</v>
          </cell>
          <cell r="G3">
            <v>2.4054859999999998</v>
          </cell>
        </row>
        <row r="4">
          <cell r="F4" t="str">
            <v>MNG</v>
          </cell>
          <cell r="G4">
            <v>2.5547577888888902</v>
          </cell>
        </row>
        <row r="5">
          <cell r="F5" t="str">
            <v>TCD</v>
          </cell>
          <cell r="G5">
            <v>2.58327803043478</v>
          </cell>
        </row>
        <row r="6">
          <cell r="F6" t="str">
            <v>ETH</v>
          </cell>
          <cell r="G6">
            <v>2.6021176658227798</v>
          </cell>
        </row>
        <row r="7">
          <cell r="F7" t="str">
            <v>HTI</v>
          </cell>
          <cell r="G7">
            <v>2.6036967923912999</v>
          </cell>
        </row>
        <row r="8">
          <cell r="F8" t="str">
            <v>SRB</v>
          </cell>
          <cell r="G8">
            <v>2.6353491698492499</v>
          </cell>
        </row>
        <row r="9">
          <cell r="F9" t="str">
            <v>ISR</v>
          </cell>
          <cell r="G9">
            <v>2.6485957243243199</v>
          </cell>
        </row>
        <row r="10">
          <cell r="F10" t="str">
            <v>BFA</v>
          </cell>
          <cell r="G10">
            <v>2.71279154897959</v>
          </cell>
        </row>
        <row r="11">
          <cell r="F11" t="str">
            <v>NPL</v>
          </cell>
          <cell r="G11">
            <v>2.74981885</v>
          </cell>
        </row>
        <row r="12">
          <cell r="F12" t="str">
            <v>YEM</v>
          </cell>
          <cell r="G12">
            <v>2.7686749640000001</v>
          </cell>
        </row>
        <row r="13">
          <cell r="F13" t="str">
            <v>GAB</v>
          </cell>
          <cell r="G13">
            <v>2.8650225719626201</v>
          </cell>
        </row>
        <row r="14">
          <cell r="F14" t="str">
            <v>VEN</v>
          </cell>
          <cell r="G14">
            <v>2.88095629032258</v>
          </cell>
        </row>
        <row r="15">
          <cell r="F15" t="str">
            <v>LBY</v>
          </cell>
          <cell r="G15">
            <v>2.90483166666667</v>
          </cell>
        </row>
        <row r="16">
          <cell r="F16" t="str">
            <v>CHL</v>
          </cell>
          <cell r="G16">
            <v>2.9283318249999999</v>
          </cell>
        </row>
        <row r="17">
          <cell r="F17" t="str">
            <v>MDA</v>
          </cell>
          <cell r="G17">
            <v>2.9726940529914501</v>
          </cell>
        </row>
        <row r="18">
          <cell r="F18" t="str">
            <v>UKR</v>
          </cell>
          <cell r="G18">
            <v>3.0102267036866399</v>
          </cell>
        </row>
        <row r="19">
          <cell r="F19" t="str">
            <v>ALB</v>
          </cell>
          <cell r="G19">
            <v>3.0393108</v>
          </cell>
        </row>
        <row r="20">
          <cell r="F20" t="str">
            <v>DZA</v>
          </cell>
          <cell r="G20">
            <v>3.0674043275510199</v>
          </cell>
        </row>
        <row r="21">
          <cell r="F21" t="str">
            <v>MOZ</v>
          </cell>
          <cell r="G21">
            <v>3.08624431460674</v>
          </cell>
        </row>
        <row r="22">
          <cell r="F22" t="str">
            <v>TLS</v>
          </cell>
          <cell r="G22">
            <v>3.10610250869565</v>
          </cell>
        </row>
        <row r="23">
          <cell r="F23" t="str">
            <v>DOM</v>
          </cell>
          <cell r="G23">
            <v>3.1181063095238102</v>
          </cell>
        </row>
        <row r="24">
          <cell r="F24" t="str">
            <v>MRT</v>
          </cell>
          <cell r="G24">
            <v>3.11921494117647</v>
          </cell>
        </row>
        <row r="25">
          <cell r="F25" t="str">
            <v>UGA</v>
          </cell>
          <cell r="G25">
            <v>3.13918485245902</v>
          </cell>
        </row>
        <row r="26">
          <cell r="F26" t="str">
            <v>KGZ</v>
          </cell>
          <cell r="G26">
            <v>3.140929935</v>
          </cell>
        </row>
        <row r="27">
          <cell r="F27" t="str">
            <v>ARG</v>
          </cell>
          <cell r="G27">
            <v>3.1672568918552</v>
          </cell>
        </row>
        <row r="28">
          <cell r="F28" t="str">
            <v>CIV</v>
          </cell>
          <cell r="G28">
            <v>3.1698760312138701</v>
          </cell>
        </row>
        <row r="29">
          <cell r="F29" t="str">
            <v>BTN</v>
          </cell>
          <cell r="G29">
            <v>3.1815880000000001</v>
          </cell>
        </row>
        <row r="30">
          <cell r="F30" t="str">
            <v>BGR</v>
          </cell>
          <cell r="G30">
            <v>3.1940178776119401</v>
          </cell>
        </row>
        <row r="31">
          <cell r="F31" t="str">
            <v>GEO</v>
          </cell>
          <cell r="G31">
            <v>3.2103272207100599</v>
          </cell>
        </row>
        <row r="32">
          <cell r="F32" t="str">
            <v>KOR</v>
          </cell>
          <cell r="G32">
            <v>3.2485070223463701</v>
          </cell>
        </row>
        <row r="33">
          <cell r="F33" t="str">
            <v>MWI</v>
          </cell>
          <cell r="G33">
            <v>3.2494454767241399</v>
          </cell>
        </row>
        <row r="34">
          <cell r="F34" t="str">
            <v>BGD</v>
          </cell>
          <cell r="G34">
            <v>3.25650351082803</v>
          </cell>
        </row>
        <row r="35">
          <cell r="F35" t="str">
            <v>SLE</v>
          </cell>
          <cell r="G35">
            <v>3.2701166499999998</v>
          </cell>
        </row>
        <row r="36">
          <cell r="F36" t="str">
            <v>TZA</v>
          </cell>
          <cell r="G36">
            <v>3.2789469832460698</v>
          </cell>
        </row>
        <row r="37">
          <cell r="F37" t="str">
            <v>BDI</v>
          </cell>
          <cell r="G37">
            <v>3.2807984653465398</v>
          </cell>
        </row>
        <row r="38">
          <cell r="F38" t="str">
            <v>HUN</v>
          </cell>
          <cell r="G38">
            <v>3.28164790942408</v>
          </cell>
        </row>
        <row r="39">
          <cell r="F39" t="str">
            <v>BIH</v>
          </cell>
          <cell r="G39">
            <v>3.300853</v>
          </cell>
        </row>
        <row r="40">
          <cell r="F40" t="str">
            <v>HRV</v>
          </cell>
          <cell r="G40">
            <v>3.3016817540107</v>
          </cell>
        </row>
        <row r="41">
          <cell r="F41" t="str">
            <v>EGY</v>
          </cell>
          <cell r="G41">
            <v>3.3112983481203</v>
          </cell>
        </row>
        <row r="42">
          <cell r="F42" t="str">
            <v>GIN</v>
          </cell>
          <cell r="G42">
            <v>3.3145493379310298</v>
          </cell>
        </row>
        <row r="43">
          <cell r="F43" t="str">
            <v>MEX</v>
          </cell>
          <cell r="G43">
            <v>3.3146275404682299</v>
          </cell>
        </row>
        <row r="44">
          <cell r="F44" t="str">
            <v>SVK</v>
          </cell>
          <cell r="G44">
            <v>3.3518115428571398</v>
          </cell>
        </row>
        <row r="45">
          <cell r="F45" t="str">
            <v>PHL</v>
          </cell>
          <cell r="G45">
            <v>3.3527831101321599</v>
          </cell>
        </row>
        <row r="46">
          <cell r="F46" t="str">
            <v>BEN</v>
          </cell>
          <cell r="G46">
            <v>3.3589245371727698</v>
          </cell>
        </row>
        <row r="47">
          <cell r="F47" t="str">
            <v>MDG</v>
          </cell>
          <cell r="G47">
            <v>3.3669090232931702</v>
          </cell>
        </row>
        <row r="48">
          <cell r="F48" t="str">
            <v>PER</v>
          </cell>
          <cell r="G48">
            <v>3.3728054765432098</v>
          </cell>
        </row>
        <row r="49">
          <cell r="F49" t="str">
            <v>LSO</v>
          </cell>
          <cell r="G49">
            <v>3.3754145768817199</v>
          </cell>
        </row>
        <row r="50">
          <cell r="F50" t="str">
            <v>NIC</v>
          </cell>
          <cell r="G50">
            <v>3.37857190205479</v>
          </cell>
        </row>
        <row r="51">
          <cell r="F51" t="str">
            <v>COL</v>
          </cell>
          <cell r="G51">
            <v>3.3918403428571402</v>
          </cell>
        </row>
        <row r="52">
          <cell r="F52" t="str">
            <v>HND</v>
          </cell>
          <cell r="G52">
            <v>3.39541081560284</v>
          </cell>
        </row>
        <row r="53">
          <cell r="F53" t="str">
            <v>BWA</v>
          </cell>
          <cell r="G53">
            <v>3.4007637245509001</v>
          </cell>
        </row>
        <row r="54">
          <cell r="F54" t="str">
            <v>LTU</v>
          </cell>
          <cell r="G54">
            <v>3.40714890816326</v>
          </cell>
        </row>
        <row r="55">
          <cell r="F55" t="str">
            <v>PRT</v>
          </cell>
          <cell r="G55">
            <v>3.45882872790698</v>
          </cell>
        </row>
        <row r="56">
          <cell r="F56" t="str">
            <v>KWT</v>
          </cell>
          <cell r="G56">
            <v>3.4887620972972999</v>
          </cell>
        </row>
        <row r="57">
          <cell r="F57" t="str">
            <v>RUS</v>
          </cell>
          <cell r="G57">
            <v>3.49935346949152</v>
          </cell>
        </row>
        <row r="58">
          <cell r="F58" t="str">
            <v>ISL</v>
          </cell>
          <cell r="G58">
            <v>3.4997142788043498</v>
          </cell>
        </row>
        <row r="59">
          <cell r="F59" t="str">
            <v>BRB</v>
          </cell>
          <cell r="G59">
            <v>3.5102117853658501</v>
          </cell>
        </row>
        <row r="60">
          <cell r="F60" t="str">
            <v>NAM</v>
          </cell>
          <cell r="G60">
            <v>3.5147627962732901</v>
          </cell>
        </row>
        <row r="61">
          <cell r="F61" t="str">
            <v>MKD</v>
          </cell>
          <cell r="G61">
            <v>3.5393701988304098</v>
          </cell>
        </row>
        <row r="62">
          <cell r="F62" t="str">
            <v>ROU</v>
          </cell>
          <cell r="G62">
            <v>3.55660416517413</v>
          </cell>
        </row>
        <row r="63">
          <cell r="F63" t="str">
            <v>PRY</v>
          </cell>
          <cell r="G63">
            <v>3.5628916492753602</v>
          </cell>
        </row>
        <row r="64">
          <cell r="F64" t="str">
            <v>SWZ</v>
          </cell>
          <cell r="G64">
            <v>3.5649213795180699</v>
          </cell>
        </row>
        <row r="65">
          <cell r="F65" t="str">
            <v>ECU</v>
          </cell>
          <cell r="G65">
            <v>3.5694813206349201</v>
          </cell>
        </row>
        <row r="66">
          <cell r="F66" t="str">
            <v>ZWE</v>
          </cell>
          <cell r="G66">
            <v>3.57328629421488</v>
          </cell>
        </row>
        <row r="67">
          <cell r="F67" t="str">
            <v>AZE</v>
          </cell>
          <cell r="G67">
            <v>3.58130184444444</v>
          </cell>
        </row>
        <row r="68">
          <cell r="F68" t="str">
            <v>TTO</v>
          </cell>
          <cell r="G68">
            <v>3.5975624318021202</v>
          </cell>
        </row>
        <row r="69">
          <cell r="F69" t="str">
            <v>MUS</v>
          </cell>
          <cell r="G69">
            <v>3.6049145125000002</v>
          </cell>
        </row>
        <row r="70">
          <cell r="F70" t="str">
            <v>MNE</v>
          </cell>
          <cell r="G70">
            <v>3.64856752467532</v>
          </cell>
        </row>
        <row r="71">
          <cell r="F71" t="str">
            <v>SVN</v>
          </cell>
          <cell r="G71">
            <v>3.6667830750000001</v>
          </cell>
        </row>
        <row r="72">
          <cell r="F72" t="str">
            <v>KAZ</v>
          </cell>
          <cell r="G72">
            <v>3.6854549452380998</v>
          </cell>
        </row>
        <row r="73">
          <cell r="F73" t="str">
            <v>PAK</v>
          </cell>
          <cell r="G73">
            <v>3.6861053916666702</v>
          </cell>
        </row>
        <row r="74">
          <cell r="F74" t="str">
            <v>THA</v>
          </cell>
          <cell r="G74">
            <v>3.70130833913043</v>
          </cell>
        </row>
        <row r="75">
          <cell r="F75" t="str">
            <v>ARM</v>
          </cell>
          <cell r="G75">
            <v>3.7350501538461498</v>
          </cell>
        </row>
        <row r="76">
          <cell r="F76" t="str">
            <v>VNM</v>
          </cell>
          <cell r="G76">
            <v>3.7685228439024399</v>
          </cell>
        </row>
        <row r="77">
          <cell r="F77" t="str">
            <v>GRC</v>
          </cell>
          <cell r="G77">
            <v>3.7831771459770098</v>
          </cell>
        </row>
        <row r="78">
          <cell r="F78" t="str">
            <v>BOL</v>
          </cell>
          <cell r="G78">
            <v>3.7976920739726001</v>
          </cell>
        </row>
        <row r="79">
          <cell r="F79" t="str">
            <v>KHM</v>
          </cell>
          <cell r="G79">
            <v>3.80158164705882</v>
          </cell>
        </row>
        <row r="80">
          <cell r="F80" t="str">
            <v>SUR</v>
          </cell>
          <cell r="G80">
            <v>3.8018597137931001</v>
          </cell>
        </row>
        <row r="81">
          <cell r="F81" t="str">
            <v>LBN</v>
          </cell>
          <cell r="G81">
            <v>3.8193916259740299</v>
          </cell>
        </row>
        <row r="82">
          <cell r="F82" t="str">
            <v>LBR</v>
          </cell>
          <cell r="G82">
            <v>3.8239066513513502</v>
          </cell>
        </row>
        <row r="83">
          <cell r="F83" t="str">
            <v>IRN</v>
          </cell>
          <cell r="G83">
            <v>3.82823652733711</v>
          </cell>
        </row>
        <row r="84">
          <cell r="F84" t="str">
            <v>SEN</v>
          </cell>
          <cell r="G84">
            <v>3.8335252114583298</v>
          </cell>
        </row>
        <row r="85">
          <cell r="F85" t="str">
            <v>BHR</v>
          </cell>
          <cell r="G85">
            <v>3.8456500660377402</v>
          </cell>
        </row>
        <row r="86">
          <cell r="F86" t="str">
            <v>GUY</v>
          </cell>
          <cell r="G86">
            <v>3.86587115690608</v>
          </cell>
        </row>
        <row r="87">
          <cell r="F87" t="str">
            <v>CPV</v>
          </cell>
          <cell r="G87">
            <v>3.8664053021276601</v>
          </cell>
        </row>
        <row r="88">
          <cell r="F88" t="str">
            <v>LVA</v>
          </cell>
          <cell r="G88">
            <v>3.8774874102564101</v>
          </cell>
        </row>
        <row r="89">
          <cell r="F89" t="str">
            <v>GTM</v>
          </cell>
          <cell r="G89">
            <v>3.9010752029585798</v>
          </cell>
        </row>
        <row r="90">
          <cell r="F90" t="str">
            <v>KEN</v>
          </cell>
          <cell r="G90">
            <v>3.9027879509434</v>
          </cell>
        </row>
        <row r="91">
          <cell r="F91" t="str">
            <v>RWA</v>
          </cell>
          <cell r="G91">
            <v>3.9060742694214898</v>
          </cell>
        </row>
        <row r="92">
          <cell r="F92" t="str">
            <v>SYC</v>
          </cell>
          <cell r="G92">
            <v>3.91902009523809</v>
          </cell>
        </row>
        <row r="93">
          <cell r="F93" t="str">
            <v>EST</v>
          </cell>
          <cell r="G93">
            <v>3.9223580757062102</v>
          </cell>
        </row>
        <row r="94">
          <cell r="F94" t="str">
            <v>JAM</v>
          </cell>
          <cell r="G94">
            <v>3.9365516669117602</v>
          </cell>
        </row>
        <row r="95">
          <cell r="F95" t="str">
            <v>URY</v>
          </cell>
          <cell r="G95">
            <v>3.9537071329479798</v>
          </cell>
        </row>
        <row r="96">
          <cell r="F96" t="str">
            <v>IDN</v>
          </cell>
          <cell r="G96">
            <v>3.9557564171428599</v>
          </cell>
        </row>
        <row r="97">
          <cell r="F97" t="str">
            <v>MAR</v>
          </cell>
          <cell r="G97">
            <v>3.9820640983606599</v>
          </cell>
        </row>
        <row r="98">
          <cell r="F98" t="str">
            <v>NGA</v>
          </cell>
          <cell r="G98">
            <v>4.0028755455399097</v>
          </cell>
        </row>
        <row r="99">
          <cell r="F99" t="str">
            <v>MLI</v>
          </cell>
          <cell r="G99">
            <v>4.0251171897959201</v>
          </cell>
        </row>
        <row r="100">
          <cell r="F100" t="str">
            <v>GHA</v>
          </cell>
          <cell r="G100">
            <v>4.0258241187919497</v>
          </cell>
        </row>
        <row r="101">
          <cell r="F101" t="str">
            <v>PAN</v>
          </cell>
          <cell r="G101">
            <v>4.0462795049429703</v>
          </cell>
        </row>
        <row r="102">
          <cell r="F102" t="str">
            <v>TUN</v>
          </cell>
          <cell r="G102">
            <v>4.0833862335329298</v>
          </cell>
        </row>
        <row r="103">
          <cell r="F103" t="str">
            <v>CYP</v>
          </cell>
          <cell r="G103">
            <v>4.0848025084507</v>
          </cell>
        </row>
        <row r="104">
          <cell r="F104" t="str">
            <v>MLT</v>
          </cell>
          <cell r="G104">
            <v>4.0943523199999996</v>
          </cell>
        </row>
        <row r="105">
          <cell r="F105" t="str">
            <v>OMN</v>
          </cell>
          <cell r="G105">
            <v>4.1403949999999998</v>
          </cell>
        </row>
        <row r="106">
          <cell r="F106" t="str">
            <v>CZE</v>
          </cell>
          <cell r="G106">
            <v>4.1510920629108004</v>
          </cell>
        </row>
        <row r="107">
          <cell r="F107" t="str">
            <v>SLV</v>
          </cell>
          <cell r="G107">
            <v>4.18995316153846</v>
          </cell>
        </row>
        <row r="108">
          <cell r="F108" t="str">
            <v>CMR</v>
          </cell>
          <cell r="G108">
            <v>4.1943087706293696</v>
          </cell>
        </row>
        <row r="109">
          <cell r="F109" t="str">
            <v>LKA</v>
          </cell>
          <cell r="G109">
            <v>4.20147574634146</v>
          </cell>
        </row>
        <row r="110">
          <cell r="F110" t="str">
            <v>JOR</v>
          </cell>
          <cell r="G110">
            <v>4.2151959999999997</v>
          </cell>
        </row>
        <row r="111">
          <cell r="F111" t="str">
            <v>ZMB</v>
          </cell>
          <cell r="G111">
            <v>4.2154463050279301</v>
          </cell>
        </row>
        <row r="112">
          <cell r="F112" t="str">
            <v>GMB</v>
          </cell>
          <cell r="G112">
            <v>4.2360630300613504</v>
          </cell>
        </row>
        <row r="113">
          <cell r="F113" t="str">
            <v>ZAF</v>
          </cell>
          <cell r="G113">
            <v>4.2842407815217403</v>
          </cell>
        </row>
        <row r="114">
          <cell r="F114" t="str">
            <v>AUS</v>
          </cell>
          <cell r="G114">
            <v>4.2875160640000001</v>
          </cell>
        </row>
        <row r="115">
          <cell r="F115" t="str">
            <v>TUR</v>
          </cell>
          <cell r="G115">
            <v>4.2931108603352</v>
          </cell>
        </row>
        <row r="116">
          <cell r="F116" t="str">
            <v>HKG</v>
          </cell>
          <cell r="G116">
            <v>4.3116208906976699</v>
          </cell>
        </row>
        <row r="117">
          <cell r="F117" t="str">
            <v>CRI</v>
          </cell>
          <cell r="G117">
            <v>4.3492188627450998</v>
          </cell>
        </row>
        <row r="118">
          <cell r="F118" t="str">
            <v>BRN</v>
          </cell>
          <cell r="G118">
            <v>4.3609709794871803</v>
          </cell>
        </row>
        <row r="119">
          <cell r="F119" t="str">
            <v>LAO</v>
          </cell>
          <cell r="G119">
            <v>4.3739939999999997</v>
          </cell>
        </row>
        <row r="120">
          <cell r="F120" t="str">
            <v>FRA</v>
          </cell>
          <cell r="G120">
            <v>4.3771655138755996</v>
          </cell>
        </row>
        <row r="121">
          <cell r="F121" t="str">
            <v>NZL</v>
          </cell>
          <cell r="G121">
            <v>4.3822796717391297</v>
          </cell>
        </row>
        <row r="122">
          <cell r="F122" t="str">
            <v>BRA</v>
          </cell>
          <cell r="G122">
            <v>4.3927214128630698</v>
          </cell>
        </row>
        <row r="123">
          <cell r="F123" t="str">
            <v>ESP</v>
          </cell>
          <cell r="G123">
            <v>4.4370310999999996</v>
          </cell>
        </row>
        <row r="124">
          <cell r="F124" t="str">
            <v>IND</v>
          </cell>
          <cell r="G124">
            <v>4.4390054202898499</v>
          </cell>
        </row>
        <row r="125">
          <cell r="F125" t="str">
            <v>LUX</v>
          </cell>
          <cell r="G125">
            <v>4.5267122764705903</v>
          </cell>
        </row>
        <row r="126">
          <cell r="F126" t="str">
            <v>SAU</v>
          </cell>
          <cell r="G126">
            <v>4.5618125974358996</v>
          </cell>
        </row>
        <row r="127">
          <cell r="F127" t="str">
            <v>CHN</v>
          </cell>
          <cell r="G127">
            <v>4.5716578333333304</v>
          </cell>
        </row>
        <row r="128">
          <cell r="F128" t="str">
            <v>FIN</v>
          </cell>
          <cell r="G128">
            <v>4.6246054947368398</v>
          </cell>
        </row>
        <row r="129">
          <cell r="F129" t="str">
            <v>SWE</v>
          </cell>
          <cell r="G129">
            <v>4.6882191852458996</v>
          </cell>
        </row>
        <row r="130">
          <cell r="F130" t="str">
            <v>CAN</v>
          </cell>
          <cell r="G130">
            <v>4.72973149025424</v>
          </cell>
        </row>
        <row r="131">
          <cell r="F131" t="str">
            <v>IRL</v>
          </cell>
          <cell r="G131">
            <v>4.7431143589743598</v>
          </cell>
        </row>
        <row r="132">
          <cell r="F132" t="str">
            <v>MYS</v>
          </cell>
          <cell r="G132">
            <v>4.7874017702702698</v>
          </cell>
        </row>
        <row r="133">
          <cell r="F133" t="str">
            <v>POL</v>
          </cell>
          <cell r="G133">
            <v>4.8247725526570102</v>
          </cell>
        </row>
        <row r="134">
          <cell r="F134" t="str">
            <v>ARE</v>
          </cell>
          <cell r="G134">
            <v>4.9820679999999999</v>
          </cell>
        </row>
        <row r="135">
          <cell r="F135" t="str">
            <v>ITA</v>
          </cell>
          <cell r="G135">
            <v>5.0051600761627899</v>
          </cell>
        </row>
        <row r="136">
          <cell r="F136" t="str">
            <v>PRI</v>
          </cell>
          <cell r="G136">
            <v>5.0225806921874998</v>
          </cell>
        </row>
        <row r="137">
          <cell r="F137" t="str">
            <v>NOR</v>
          </cell>
          <cell r="G137">
            <v>5.10158320699301</v>
          </cell>
        </row>
        <row r="138">
          <cell r="F138" t="str">
            <v>SGP</v>
          </cell>
          <cell r="G138">
            <v>5.1300700621951201</v>
          </cell>
        </row>
        <row r="139">
          <cell r="F139" t="str">
            <v>DNK</v>
          </cell>
          <cell r="G139">
            <v>5.16753784119601</v>
          </cell>
        </row>
        <row r="140">
          <cell r="F140" t="str">
            <v>USA</v>
          </cell>
          <cell r="G140">
            <v>5.1745570854271401</v>
          </cell>
        </row>
        <row r="141">
          <cell r="F141" t="str">
            <v>GBR</v>
          </cell>
          <cell r="G141">
            <v>5.1868869090909104</v>
          </cell>
        </row>
        <row r="142">
          <cell r="F142" t="str">
            <v>BEL</v>
          </cell>
          <cell r="G142">
            <v>5.2846157236686402</v>
          </cell>
        </row>
        <row r="143">
          <cell r="F143" t="str">
            <v>QAT</v>
          </cell>
          <cell r="G143">
            <v>5.3582944777292596</v>
          </cell>
        </row>
        <row r="144">
          <cell r="F144" t="str">
            <v>NLD</v>
          </cell>
          <cell r="G144">
            <v>5.3870170213017703</v>
          </cell>
        </row>
        <row r="145">
          <cell r="F145" t="str">
            <v>AUT</v>
          </cell>
          <cell r="G145">
            <v>5.4800908588235302</v>
          </cell>
        </row>
        <row r="146">
          <cell r="F146" t="str">
            <v>TWN</v>
          </cell>
          <cell r="G146">
            <v>5.5805354553191497</v>
          </cell>
        </row>
        <row r="147">
          <cell r="F147" t="str">
            <v>JPN</v>
          </cell>
          <cell r="G147">
            <v>5.59778006548673</v>
          </cell>
        </row>
        <row r="148">
          <cell r="F148" t="str">
            <v>DEU</v>
          </cell>
          <cell r="G148">
            <v>5.7741268454545498</v>
          </cell>
        </row>
        <row r="149">
          <cell r="F149" t="str">
            <v>CHE</v>
          </cell>
          <cell r="G149">
            <v>5.9190139000000004</v>
          </cell>
        </row>
      </sheetData>
      <sheetData sheetId="5">
        <row r="1">
          <cell r="F1" t="str">
            <v>Entity code</v>
          </cell>
          <cell r="G1" t="str">
            <v>Value</v>
          </cell>
        </row>
        <row r="2">
          <cell r="C2" t="str">
            <v>6.03 Effectiveness of anti-monopoly policy, 1-7 (best)</v>
          </cell>
          <cell r="F2" t="str">
            <v>AGO</v>
          </cell>
          <cell r="G2">
            <v>2.2352940000000001</v>
          </cell>
        </row>
        <row r="3">
          <cell r="F3" t="str">
            <v>VEN</v>
          </cell>
          <cell r="G3">
            <v>2.3229334838709699</v>
          </cell>
        </row>
        <row r="4">
          <cell r="F4" t="str">
            <v>HTI</v>
          </cell>
          <cell r="G4">
            <v>2.6442215108695701</v>
          </cell>
        </row>
        <row r="5">
          <cell r="F5" t="str">
            <v>TCD</v>
          </cell>
          <cell r="G5">
            <v>2.7192946811594201</v>
          </cell>
        </row>
        <row r="6">
          <cell r="F6" t="str">
            <v>LBY</v>
          </cell>
          <cell r="G6">
            <v>2.7227662000000001</v>
          </cell>
        </row>
        <row r="7">
          <cell r="F7" t="str">
            <v>GIN</v>
          </cell>
          <cell r="G7">
            <v>2.9802862758620701</v>
          </cell>
        </row>
        <row r="8">
          <cell r="F8" t="str">
            <v>ARG</v>
          </cell>
          <cell r="G8">
            <v>3.0145388393665198</v>
          </cell>
        </row>
        <row r="9">
          <cell r="F9" t="str">
            <v>SRB</v>
          </cell>
          <cell r="G9">
            <v>3.0234754170854301</v>
          </cell>
        </row>
        <row r="10">
          <cell r="F10" t="str">
            <v>KGZ</v>
          </cell>
          <cell r="G10">
            <v>3.058316805</v>
          </cell>
        </row>
        <row r="11">
          <cell r="F11" t="str">
            <v>BDI</v>
          </cell>
          <cell r="G11">
            <v>3.06587058811881</v>
          </cell>
        </row>
        <row r="12">
          <cell r="F12" t="str">
            <v>GEO</v>
          </cell>
          <cell r="G12">
            <v>3.0670820414201199</v>
          </cell>
        </row>
        <row r="13">
          <cell r="F13" t="str">
            <v>UKR</v>
          </cell>
          <cell r="G13">
            <v>3.0896421764977</v>
          </cell>
        </row>
        <row r="14">
          <cell r="F14" t="str">
            <v>DZA</v>
          </cell>
          <cell r="G14">
            <v>3.1110833653061198</v>
          </cell>
        </row>
        <row r="15">
          <cell r="F15" t="str">
            <v>YEM</v>
          </cell>
          <cell r="G15">
            <v>3.1499817399999999</v>
          </cell>
        </row>
        <row r="16">
          <cell r="F16" t="str">
            <v>BEN</v>
          </cell>
          <cell r="G16">
            <v>3.1851664712041901</v>
          </cell>
        </row>
        <row r="17">
          <cell r="F17" t="str">
            <v>MDA</v>
          </cell>
          <cell r="G17">
            <v>3.19217533333333</v>
          </cell>
        </row>
        <row r="18">
          <cell r="F18" t="str">
            <v>EGY</v>
          </cell>
          <cell r="G18">
            <v>3.2155264481203001</v>
          </cell>
        </row>
        <row r="19">
          <cell r="F19" t="str">
            <v>ETH</v>
          </cell>
          <cell r="G19">
            <v>3.23270032151899</v>
          </cell>
        </row>
        <row r="20">
          <cell r="F20" t="str">
            <v>GAB</v>
          </cell>
          <cell r="G20">
            <v>3.2341996747663599</v>
          </cell>
        </row>
        <row r="21">
          <cell r="F21" t="str">
            <v>MRT</v>
          </cell>
          <cell r="G21">
            <v>3.2668964117647099</v>
          </cell>
        </row>
        <row r="22">
          <cell r="F22" t="str">
            <v>MOZ</v>
          </cell>
          <cell r="G22">
            <v>3.2689517224719098</v>
          </cell>
        </row>
        <row r="23">
          <cell r="F23" t="str">
            <v>AZE</v>
          </cell>
          <cell r="G23">
            <v>3.2719608416666701</v>
          </cell>
        </row>
        <row r="24">
          <cell r="F24" t="str">
            <v>BGR</v>
          </cell>
          <cell r="G24">
            <v>3.3341606746268702</v>
          </cell>
        </row>
        <row r="25">
          <cell r="F25" t="str">
            <v>ALB</v>
          </cell>
          <cell r="G25">
            <v>3.3555663500000001</v>
          </cell>
        </row>
        <row r="26">
          <cell r="F26" t="str">
            <v>MMR</v>
          </cell>
          <cell r="G26">
            <v>3.4069310000000002</v>
          </cell>
        </row>
        <row r="27">
          <cell r="F27" t="str">
            <v>MNG</v>
          </cell>
          <cell r="G27">
            <v>3.4262710064327502</v>
          </cell>
        </row>
        <row r="28">
          <cell r="F28" t="str">
            <v>SUR</v>
          </cell>
          <cell r="G28">
            <v>3.44083768045977</v>
          </cell>
        </row>
        <row r="29">
          <cell r="F29" t="str">
            <v>BOL</v>
          </cell>
          <cell r="G29">
            <v>3.4428826684931502</v>
          </cell>
        </row>
        <row r="30">
          <cell r="F30" t="str">
            <v>PRY</v>
          </cell>
          <cell r="G30">
            <v>3.4446028956521699</v>
          </cell>
        </row>
        <row r="31">
          <cell r="F31" t="str">
            <v>KWT</v>
          </cell>
          <cell r="G31">
            <v>3.4653970216216199</v>
          </cell>
        </row>
        <row r="32">
          <cell r="F32" t="str">
            <v>URY</v>
          </cell>
          <cell r="G32">
            <v>3.4654667329479798</v>
          </cell>
        </row>
        <row r="33">
          <cell r="F33" t="str">
            <v>MDG</v>
          </cell>
          <cell r="G33">
            <v>3.4671553357429699</v>
          </cell>
        </row>
        <row r="34">
          <cell r="F34" t="str">
            <v>RUS</v>
          </cell>
          <cell r="G34">
            <v>3.5221910559322001</v>
          </cell>
        </row>
        <row r="35">
          <cell r="F35" t="str">
            <v>LBN</v>
          </cell>
          <cell r="G35">
            <v>3.5481600311688299</v>
          </cell>
        </row>
        <row r="36">
          <cell r="F36" t="str">
            <v>MEX</v>
          </cell>
          <cell r="G36">
            <v>3.5491110913043502</v>
          </cell>
        </row>
        <row r="37">
          <cell r="F37" t="str">
            <v>ROU</v>
          </cell>
          <cell r="G37">
            <v>3.5557592935323399</v>
          </cell>
        </row>
        <row r="38">
          <cell r="F38" t="str">
            <v>HND</v>
          </cell>
          <cell r="G38">
            <v>3.58817787092199</v>
          </cell>
        </row>
        <row r="39">
          <cell r="F39" t="str">
            <v>LSO</v>
          </cell>
          <cell r="G39">
            <v>3.6141021881720401</v>
          </cell>
        </row>
        <row r="40">
          <cell r="F40" t="str">
            <v>BFA</v>
          </cell>
          <cell r="G40">
            <v>3.6295734785714302</v>
          </cell>
        </row>
        <row r="41">
          <cell r="F41" t="str">
            <v>ISR</v>
          </cell>
          <cell r="G41">
            <v>3.6327380405405401</v>
          </cell>
        </row>
        <row r="42">
          <cell r="F42" t="str">
            <v>TLS</v>
          </cell>
          <cell r="G42">
            <v>3.6339462217391301</v>
          </cell>
        </row>
        <row r="43">
          <cell r="F43" t="str">
            <v>NPL</v>
          </cell>
          <cell r="G43">
            <v>3.6489004500000002</v>
          </cell>
        </row>
        <row r="44">
          <cell r="F44" t="str">
            <v>SWZ</v>
          </cell>
          <cell r="G44">
            <v>3.6831111807228898</v>
          </cell>
        </row>
        <row r="45">
          <cell r="F45" t="str">
            <v>GTM</v>
          </cell>
          <cell r="G45">
            <v>3.6984548946745601</v>
          </cell>
        </row>
        <row r="46">
          <cell r="F46" t="str">
            <v>TTO</v>
          </cell>
          <cell r="G46">
            <v>3.7067783194346302</v>
          </cell>
        </row>
        <row r="47">
          <cell r="F47" t="str">
            <v>ITA</v>
          </cell>
          <cell r="G47">
            <v>3.7187106470930198</v>
          </cell>
        </row>
        <row r="48">
          <cell r="F48" t="str">
            <v>CPV</v>
          </cell>
          <cell r="G48">
            <v>3.7412741787233998</v>
          </cell>
        </row>
        <row r="49">
          <cell r="F49" t="str">
            <v>DOM</v>
          </cell>
          <cell r="G49">
            <v>3.76241891904762</v>
          </cell>
        </row>
        <row r="50">
          <cell r="F50" t="str">
            <v>NIC</v>
          </cell>
          <cell r="G50">
            <v>3.7624788191780798</v>
          </cell>
        </row>
        <row r="51">
          <cell r="F51" t="str">
            <v>BGD</v>
          </cell>
          <cell r="G51">
            <v>3.7687204292993601</v>
          </cell>
        </row>
        <row r="52">
          <cell r="F52" t="str">
            <v>LTU</v>
          </cell>
          <cell r="G52">
            <v>3.77258539387755</v>
          </cell>
        </row>
        <row r="53">
          <cell r="F53" t="str">
            <v>ARM</v>
          </cell>
          <cell r="G53">
            <v>3.78872653333333</v>
          </cell>
        </row>
        <row r="54">
          <cell r="F54" t="str">
            <v>HRV</v>
          </cell>
          <cell r="G54">
            <v>3.7938324652406399</v>
          </cell>
        </row>
        <row r="55">
          <cell r="F55" t="str">
            <v>SVK</v>
          </cell>
          <cell r="G55">
            <v>3.7942608989011002</v>
          </cell>
        </row>
        <row r="56">
          <cell r="F56" t="str">
            <v>MNE</v>
          </cell>
          <cell r="G56">
            <v>3.79665734545455</v>
          </cell>
        </row>
        <row r="57">
          <cell r="F57" t="str">
            <v>SLE</v>
          </cell>
          <cell r="G57">
            <v>3.8045339</v>
          </cell>
        </row>
        <row r="58">
          <cell r="F58" t="str">
            <v>GRC</v>
          </cell>
          <cell r="G58">
            <v>3.8204095890804601</v>
          </cell>
        </row>
        <row r="59">
          <cell r="F59" t="str">
            <v>KAZ</v>
          </cell>
          <cell r="G59">
            <v>3.82097019285714</v>
          </cell>
        </row>
        <row r="60">
          <cell r="F60" t="str">
            <v>HUN</v>
          </cell>
          <cell r="G60">
            <v>3.8566197492146599</v>
          </cell>
        </row>
        <row r="61">
          <cell r="F61" t="str">
            <v>TZA</v>
          </cell>
          <cell r="G61">
            <v>3.8585959748691101</v>
          </cell>
        </row>
        <row r="62">
          <cell r="F62" t="str">
            <v>PHL</v>
          </cell>
          <cell r="G62">
            <v>3.8707472916299599</v>
          </cell>
        </row>
        <row r="63">
          <cell r="F63" t="str">
            <v>NGA</v>
          </cell>
          <cell r="G63">
            <v>3.89222640093897</v>
          </cell>
        </row>
        <row r="64">
          <cell r="F64" t="str">
            <v>MWI</v>
          </cell>
          <cell r="G64">
            <v>3.9076462620689698</v>
          </cell>
        </row>
        <row r="65">
          <cell r="F65" t="str">
            <v>PAK</v>
          </cell>
          <cell r="G65">
            <v>3.9203264708333299</v>
          </cell>
        </row>
        <row r="66">
          <cell r="F66" t="str">
            <v>GUY</v>
          </cell>
          <cell r="G66">
            <v>3.9568001237569099</v>
          </cell>
        </row>
        <row r="67">
          <cell r="F67" t="str">
            <v>ZWE</v>
          </cell>
          <cell r="G67">
            <v>3.9680168165289298</v>
          </cell>
        </row>
        <row r="68">
          <cell r="F68" t="str">
            <v>VNM</v>
          </cell>
          <cell r="G68">
            <v>3.9687123658536598</v>
          </cell>
        </row>
        <row r="69">
          <cell r="F69" t="str">
            <v>MKD</v>
          </cell>
          <cell r="G69">
            <v>3.9903809304093598</v>
          </cell>
        </row>
        <row r="70">
          <cell r="F70" t="str">
            <v>CIV</v>
          </cell>
          <cell r="G70">
            <v>4.0157484254335296</v>
          </cell>
        </row>
        <row r="71">
          <cell r="F71" t="str">
            <v>BWA</v>
          </cell>
          <cell r="G71">
            <v>4.0187428071856299</v>
          </cell>
        </row>
        <row r="72">
          <cell r="F72" t="str">
            <v>COL</v>
          </cell>
          <cell r="G72">
            <v>4.0282265693877504</v>
          </cell>
        </row>
        <row r="73">
          <cell r="F73" t="str">
            <v>SVN</v>
          </cell>
          <cell r="G73">
            <v>4.0386347567307697</v>
          </cell>
        </row>
        <row r="74">
          <cell r="F74" t="str">
            <v>ECU</v>
          </cell>
          <cell r="G74">
            <v>4.0600980555555601</v>
          </cell>
        </row>
        <row r="75">
          <cell r="F75" t="str">
            <v>LVA</v>
          </cell>
          <cell r="G75">
            <v>4.0719071076923097</v>
          </cell>
        </row>
        <row r="76">
          <cell r="F76" t="str">
            <v>TUN</v>
          </cell>
          <cell r="G76">
            <v>4.0785211838323399</v>
          </cell>
        </row>
        <row r="77">
          <cell r="F77" t="str">
            <v>IRN</v>
          </cell>
          <cell r="G77">
            <v>4.09076053711048</v>
          </cell>
        </row>
        <row r="78">
          <cell r="F78" t="str">
            <v>POL</v>
          </cell>
          <cell r="G78">
            <v>4.0988745463768099</v>
          </cell>
        </row>
        <row r="79">
          <cell r="F79" t="str">
            <v>LKA</v>
          </cell>
          <cell r="G79">
            <v>4.1142790439024397</v>
          </cell>
        </row>
        <row r="80">
          <cell r="F80" t="str">
            <v>CZE</v>
          </cell>
          <cell r="G80">
            <v>4.1155495854460096</v>
          </cell>
        </row>
        <row r="81">
          <cell r="F81" t="str">
            <v>THA</v>
          </cell>
          <cell r="G81">
            <v>4.1170425291925499</v>
          </cell>
        </row>
        <row r="82">
          <cell r="F82" t="str">
            <v>BIH</v>
          </cell>
          <cell r="G82">
            <v>4.118595</v>
          </cell>
        </row>
        <row r="83">
          <cell r="F83" t="str">
            <v>MLI</v>
          </cell>
          <cell r="G83">
            <v>4.1189484765306101</v>
          </cell>
        </row>
        <row r="84">
          <cell r="F84" t="str">
            <v>NAM</v>
          </cell>
          <cell r="G84">
            <v>4.1237253192546603</v>
          </cell>
        </row>
        <row r="85">
          <cell r="F85" t="str">
            <v>MAR</v>
          </cell>
          <cell r="G85">
            <v>4.1299066786885303</v>
          </cell>
        </row>
        <row r="86">
          <cell r="F86" t="str">
            <v>PRT</v>
          </cell>
          <cell r="G86">
            <v>4.1315062930232598</v>
          </cell>
        </row>
        <row r="87">
          <cell r="F87" t="str">
            <v>GHA</v>
          </cell>
          <cell r="G87">
            <v>4.1536345570469804</v>
          </cell>
        </row>
        <row r="88">
          <cell r="F88" t="str">
            <v>BRB</v>
          </cell>
          <cell r="G88">
            <v>4.1608332292682899</v>
          </cell>
        </row>
        <row r="89">
          <cell r="F89" t="str">
            <v>SYC</v>
          </cell>
          <cell r="G89">
            <v>4.1884005111111096</v>
          </cell>
        </row>
        <row r="90">
          <cell r="F90" t="str">
            <v>BTN</v>
          </cell>
          <cell r="G90">
            <v>4.1908310000000002</v>
          </cell>
        </row>
        <row r="91">
          <cell r="F91" t="str">
            <v>SLV</v>
          </cell>
          <cell r="G91">
            <v>4.2235187230769196</v>
          </cell>
        </row>
        <row r="92">
          <cell r="F92" t="str">
            <v>PER</v>
          </cell>
          <cell r="G92">
            <v>4.2298852364197499</v>
          </cell>
        </row>
        <row r="93">
          <cell r="F93" t="str">
            <v>JAM</v>
          </cell>
          <cell r="G93">
            <v>4.24833378676471</v>
          </cell>
        </row>
        <row r="94">
          <cell r="F94" t="str">
            <v>LBR</v>
          </cell>
          <cell r="G94">
            <v>4.26253034594595</v>
          </cell>
        </row>
        <row r="95">
          <cell r="F95" t="str">
            <v>CHN</v>
          </cell>
          <cell r="G95">
            <v>4.3102937619047603</v>
          </cell>
        </row>
        <row r="96">
          <cell r="F96" t="str">
            <v>CMR</v>
          </cell>
          <cell r="G96">
            <v>4.3123687468531502</v>
          </cell>
        </row>
        <row r="97">
          <cell r="F97" t="str">
            <v>KHM</v>
          </cell>
          <cell r="G97">
            <v>4.3203217499999997</v>
          </cell>
        </row>
        <row r="98">
          <cell r="F98" t="str">
            <v>CRI</v>
          </cell>
          <cell r="G98">
            <v>4.3459084980392202</v>
          </cell>
        </row>
        <row r="99">
          <cell r="F99" t="str">
            <v>SEN</v>
          </cell>
          <cell r="G99">
            <v>4.3509562343750003</v>
          </cell>
        </row>
        <row r="100">
          <cell r="F100" t="str">
            <v>KEN</v>
          </cell>
          <cell r="G100">
            <v>4.3677886528301899</v>
          </cell>
        </row>
        <row r="101">
          <cell r="F101" t="str">
            <v>KOR</v>
          </cell>
          <cell r="G101">
            <v>4.3807170960893904</v>
          </cell>
        </row>
        <row r="102">
          <cell r="F102" t="str">
            <v>ISL</v>
          </cell>
          <cell r="G102">
            <v>4.3850824163043498</v>
          </cell>
        </row>
        <row r="103">
          <cell r="F103" t="str">
            <v>ESP</v>
          </cell>
          <cell r="G103">
            <v>4.3882534800000004</v>
          </cell>
        </row>
        <row r="104">
          <cell r="F104" t="str">
            <v>GMB</v>
          </cell>
          <cell r="G104">
            <v>4.4346770030674802</v>
          </cell>
        </row>
        <row r="105">
          <cell r="F105" t="str">
            <v>JOR</v>
          </cell>
          <cell r="G105">
            <v>4.4550619999999999</v>
          </cell>
        </row>
        <row r="106">
          <cell r="F106" t="str">
            <v>MUS</v>
          </cell>
          <cell r="G106">
            <v>4.4564448958333296</v>
          </cell>
        </row>
        <row r="107">
          <cell r="F107" t="str">
            <v>IDN</v>
          </cell>
          <cell r="G107">
            <v>4.4990271542857103</v>
          </cell>
        </row>
        <row r="108">
          <cell r="F108" t="str">
            <v>HKG</v>
          </cell>
          <cell r="G108">
            <v>4.5049307372092997</v>
          </cell>
        </row>
        <row r="109">
          <cell r="F109" t="str">
            <v>UGA</v>
          </cell>
          <cell r="G109">
            <v>4.5251519901639297</v>
          </cell>
        </row>
        <row r="110">
          <cell r="F110" t="str">
            <v>BRA</v>
          </cell>
          <cell r="G110">
            <v>4.53292847634855</v>
          </cell>
        </row>
        <row r="111">
          <cell r="F111" t="str">
            <v>CAN</v>
          </cell>
          <cell r="G111">
            <v>4.5478797733050902</v>
          </cell>
        </row>
        <row r="112">
          <cell r="F112" t="str">
            <v>RWA</v>
          </cell>
          <cell r="G112">
            <v>4.56657456528926</v>
          </cell>
        </row>
        <row r="113">
          <cell r="F113" t="str">
            <v>ZMB</v>
          </cell>
          <cell r="G113">
            <v>4.5943181351955298</v>
          </cell>
        </row>
        <row r="114">
          <cell r="F114" t="str">
            <v>BRN</v>
          </cell>
          <cell r="G114">
            <v>4.5981362307692297</v>
          </cell>
        </row>
        <row r="115">
          <cell r="F115" t="str">
            <v>BHR</v>
          </cell>
          <cell r="G115">
            <v>4.6215182254717</v>
          </cell>
        </row>
        <row r="116">
          <cell r="F116" t="str">
            <v>LAO</v>
          </cell>
          <cell r="G116">
            <v>4.6235119999999998</v>
          </cell>
        </row>
        <row r="117">
          <cell r="F117" t="str">
            <v>AUS</v>
          </cell>
          <cell r="G117">
            <v>4.6235415040000003</v>
          </cell>
        </row>
        <row r="118">
          <cell r="F118" t="str">
            <v>CHL</v>
          </cell>
          <cell r="G118">
            <v>4.6305167750000003</v>
          </cell>
        </row>
        <row r="119">
          <cell r="F119" t="str">
            <v>EST</v>
          </cell>
          <cell r="G119">
            <v>4.6398432802259899</v>
          </cell>
        </row>
        <row r="120">
          <cell r="F120" t="str">
            <v>TUR</v>
          </cell>
          <cell r="G120">
            <v>4.64124095921788</v>
          </cell>
        </row>
        <row r="121">
          <cell r="F121" t="str">
            <v>IND</v>
          </cell>
          <cell r="G121">
            <v>4.6590602589371999</v>
          </cell>
        </row>
        <row r="122">
          <cell r="F122" t="str">
            <v>AUT</v>
          </cell>
          <cell r="G122">
            <v>4.6937138044117601</v>
          </cell>
        </row>
        <row r="123">
          <cell r="F123" t="str">
            <v>CYP</v>
          </cell>
          <cell r="G123">
            <v>4.7088125676056301</v>
          </cell>
        </row>
        <row r="124">
          <cell r="F124" t="str">
            <v>FRA</v>
          </cell>
          <cell r="G124">
            <v>4.7387700287081298</v>
          </cell>
        </row>
        <row r="125">
          <cell r="F125" t="str">
            <v>PAN</v>
          </cell>
          <cell r="G125">
            <v>4.7677199901140703</v>
          </cell>
        </row>
        <row r="126">
          <cell r="F126" t="str">
            <v>IRL</v>
          </cell>
          <cell r="G126">
            <v>4.7735910324786301</v>
          </cell>
        </row>
        <row r="127">
          <cell r="F127" t="str">
            <v>MYS</v>
          </cell>
          <cell r="G127">
            <v>4.8041358567567602</v>
          </cell>
        </row>
        <row r="128">
          <cell r="F128" t="str">
            <v>MLT</v>
          </cell>
          <cell r="G128">
            <v>4.8294403199999998</v>
          </cell>
        </row>
        <row r="129">
          <cell r="F129" t="str">
            <v>SAU</v>
          </cell>
          <cell r="G129">
            <v>4.8373661247863202</v>
          </cell>
        </row>
        <row r="130">
          <cell r="F130" t="str">
            <v>DNK</v>
          </cell>
          <cell r="G130">
            <v>4.8545658930232598</v>
          </cell>
        </row>
        <row r="131">
          <cell r="F131" t="str">
            <v>OMN</v>
          </cell>
          <cell r="G131">
            <v>4.924169</v>
          </cell>
        </row>
        <row r="132">
          <cell r="F132" t="str">
            <v>TWN</v>
          </cell>
          <cell r="G132">
            <v>4.93052089361702</v>
          </cell>
        </row>
        <row r="133">
          <cell r="F133" t="str">
            <v>CHE</v>
          </cell>
          <cell r="G133">
            <v>4.9561120666666696</v>
          </cell>
        </row>
        <row r="134">
          <cell r="F134" t="str">
            <v>GBR</v>
          </cell>
          <cell r="G134">
            <v>4.9753428863636397</v>
          </cell>
        </row>
        <row r="135">
          <cell r="F135" t="str">
            <v>LUX</v>
          </cell>
          <cell r="G135">
            <v>5.0010773529411798</v>
          </cell>
        </row>
        <row r="136">
          <cell r="F136" t="str">
            <v>USA</v>
          </cell>
          <cell r="G136">
            <v>5.0418156306532698</v>
          </cell>
        </row>
        <row r="137">
          <cell r="F137" t="str">
            <v>BEL</v>
          </cell>
          <cell r="G137">
            <v>5.06850433491124</v>
          </cell>
        </row>
        <row r="138">
          <cell r="F138" t="str">
            <v>DEU</v>
          </cell>
          <cell r="G138">
            <v>5.0953907030302998</v>
          </cell>
        </row>
        <row r="139">
          <cell r="F139" t="str">
            <v>JPN</v>
          </cell>
          <cell r="G139">
            <v>5.1746765703539799</v>
          </cell>
        </row>
        <row r="140">
          <cell r="F140" t="str">
            <v>NOR</v>
          </cell>
          <cell r="G140">
            <v>5.2231769979021001</v>
          </cell>
        </row>
        <row r="141">
          <cell r="F141" t="str">
            <v>PRI</v>
          </cell>
          <cell r="G141">
            <v>5.3128759960937497</v>
          </cell>
        </row>
        <row r="142">
          <cell r="F142" t="str">
            <v>ZAF</v>
          </cell>
          <cell r="G142">
            <v>5.3242625010869604</v>
          </cell>
        </row>
        <row r="143">
          <cell r="F143" t="str">
            <v>ARE</v>
          </cell>
          <cell r="G143">
            <v>5.3260759999999996</v>
          </cell>
        </row>
        <row r="144">
          <cell r="F144" t="str">
            <v>NZL</v>
          </cell>
          <cell r="G144">
            <v>5.3648920467391301</v>
          </cell>
        </row>
        <row r="145">
          <cell r="F145" t="str">
            <v>NLD</v>
          </cell>
          <cell r="G145">
            <v>5.3775530816568002</v>
          </cell>
        </row>
        <row r="146">
          <cell r="F146" t="str">
            <v>SGP</v>
          </cell>
          <cell r="G146">
            <v>5.3911960829268297</v>
          </cell>
        </row>
        <row r="147">
          <cell r="F147" t="str">
            <v>SWE</v>
          </cell>
          <cell r="G147">
            <v>5.4523282581967196</v>
          </cell>
        </row>
        <row r="148">
          <cell r="F148" t="str">
            <v>QAT</v>
          </cell>
          <cell r="G148">
            <v>5.4878985406113499</v>
          </cell>
        </row>
        <row r="149">
          <cell r="F149" t="str">
            <v>FIN</v>
          </cell>
          <cell r="G149">
            <v>5.5698538842105298</v>
          </cell>
        </row>
      </sheetData>
      <sheetData sheetId="6">
        <row r="1">
          <cell r="F1" t="str">
            <v>Entity code</v>
          </cell>
          <cell r="G1" t="str">
            <v>Value</v>
          </cell>
        </row>
        <row r="2">
          <cell r="C2" t="str">
            <v>6.04 Effect of taxation on incentives to invest, 1-7 (best)</v>
          </cell>
          <cell r="F2" t="str">
            <v>TCD</v>
          </cell>
          <cell r="G2">
            <v>1.940679</v>
          </cell>
        </row>
        <row r="3">
          <cell r="F3" t="str">
            <v>ARG</v>
          </cell>
          <cell r="G3">
            <v>2.1034959999999998</v>
          </cell>
        </row>
        <row r="4">
          <cell r="F4" t="str">
            <v>ITA</v>
          </cell>
          <cell r="G4">
            <v>2.1199219999999999</v>
          </cell>
        </row>
        <row r="5">
          <cell r="F5" t="str">
            <v>UKR</v>
          </cell>
          <cell r="G5">
            <v>2.2803719999999998</v>
          </cell>
        </row>
        <row r="6">
          <cell r="F6" t="str">
            <v>HND</v>
          </cell>
          <cell r="G6">
            <v>2.294333</v>
          </cell>
        </row>
        <row r="7">
          <cell r="F7" t="str">
            <v>HRV</v>
          </cell>
          <cell r="G7">
            <v>2.329396</v>
          </cell>
        </row>
        <row r="8">
          <cell r="F8" t="str">
            <v>GRC</v>
          </cell>
          <cell r="G8">
            <v>2.3603499999999999</v>
          </cell>
        </row>
        <row r="9">
          <cell r="F9" t="str">
            <v>BEN</v>
          </cell>
          <cell r="G9">
            <v>2.5006810000000002</v>
          </cell>
        </row>
        <row r="10">
          <cell r="F10" t="str">
            <v>BRA</v>
          </cell>
          <cell r="G10">
            <v>2.5306000000000002</v>
          </cell>
        </row>
        <row r="11">
          <cell r="F11" t="str">
            <v>PRT</v>
          </cell>
          <cell r="G11">
            <v>2.562173</v>
          </cell>
        </row>
        <row r="12">
          <cell r="F12" t="str">
            <v>BDI</v>
          </cell>
          <cell r="G12">
            <v>2.6137060000000001</v>
          </cell>
        </row>
        <row r="13">
          <cell r="F13" t="str">
            <v>FRA</v>
          </cell>
          <cell r="G13">
            <v>2.6340710000000001</v>
          </cell>
        </row>
        <row r="14">
          <cell r="F14" t="str">
            <v>ROU</v>
          </cell>
          <cell r="G14">
            <v>2.6342180000000002</v>
          </cell>
        </row>
        <row r="15">
          <cell r="F15" t="str">
            <v>HUN</v>
          </cell>
          <cell r="G15">
            <v>2.7132360000000002</v>
          </cell>
        </row>
        <row r="16">
          <cell r="F16" t="str">
            <v>MLI</v>
          </cell>
          <cell r="G16">
            <v>2.71896</v>
          </cell>
        </row>
        <row r="17">
          <cell r="F17" t="str">
            <v>MRT</v>
          </cell>
          <cell r="G17">
            <v>2.7201900000000001</v>
          </cell>
        </row>
        <row r="18">
          <cell r="F18" t="str">
            <v>CZE</v>
          </cell>
          <cell r="G18">
            <v>2.7314449999999999</v>
          </cell>
        </row>
        <row r="19">
          <cell r="F19" t="str">
            <v>CIV</v>
          </cell>
          <cell r="G19">
            <v>2.775401</v>
          </cell>
        </row>
        <row r="20">
          <cell r="F20" t="str">
            <v>SRB</v>
          </cell>
          <cell r="G20">
            <v>2.7995030000000001</v>
          </cell>
        </row>
        <row r="21">
          <cell r="F21" t="str">
            <v>SLV</v>
          </cell>
          <cell r="G21">
            <v>2.804878</v>
          </cell>
        </row>
        <row r="22">
          <cell r="F22" t="str">
            <v>DOM</v>
          </cell>
          <cell r="G22">
            <v>2.842247</v>
          </cell>
        </row>
        <row r="23">
          <cell r="F23" t="str">
            <v>SVN</v>
          </cell>
          <cell r="G23">
            <v>2.8980800000000002</v>
          </cell>
        </row>
        <row r="24">
          <cell r="F24" t="str">
            <v>MDA</v>
          </cell>
          <cell r="G24">
            <v>2.9606590000000002</v>
          </cell>
        </row>
        <row r="25">
          <cell r="F25" t="str">
            <v>RUS</v>
          </cell>
          <cell r="G25">
            <v>2.9866220000000001</v>
          </cell>
        </row>
        <row r="26">
          <cell r="F26" t="str">
            <v>ISL</v>
          </cell>
          <cell r="G26">
            <v>3.0177019999999999</v>
          </cell>
        </row>
        <row r="27">
          <cell r="F27" t="str">
            <v>BFA</v>
          </cell>
          <cell r="G27">
            <v>3.0475400000000001</v>
          </cell>
        </row>
        <row r="28">
          <cell r="F28" t="str">
            <v>SVK</v>
          </cell>
          <cell r="G28">
            <v>3.054074</v>
          </cell>
        </row>
        <row r="29">
          <cell r="F29" t="str">
            <v>JAM</v>
          </cell>
          <cell r="G29">
            <v>3.058173</v>
          </cell>
        </row>
        <row r="30">
          <cell r="F30" t="str">
            <v>CMR</v>
          </cell>
          <cell r="G30">
            <v>3.0667689999999999</v>
          </cell>
        </row>
        <row r="31">
          <cell r="F31" t="str">
            <v>BIH</v>
          </cell>
          <cell r="G31">
            <v>3.0736968500000001</v>
          </cell>
        </row>
        <row r="32">
          <cell r="F32" t="str">
            <v>ESP</v>
          </cell>
          <cell r="G32">
            <v>3.0771470000000001</v>
          </cell>
        </row>
        <row r="33">
          <cell r="F33" t="str">
            <v>YEM</v>
          </cell>
          <cell r="G33">
            <v>3.1322580000000002</v>
          </cell>
        </row>
        <row r="34">
          <cell r="F34" t="str">
            <v>POL</v>
          </cell>
          <cell r="G34">
            <v>3.1393369999999998</v>
          </cell>
        </row>
        <row r="35">
          <cell r="F35" t="str">
            <v>MDG</v>
          </cell>
          <cell r="G35">
            <v>3.1525080000000001</v>
          </cell>
        </row>
        <row r="36">
          <cell r="F36" t="str">
            <v>LTU</v>
          </cell>
          <cell r="G36">
            <v>3.1557810000000002</v>
          </cell>
        </row>
        <row r="37">
          <cell r="F37" t="str">
            <v>COL</v>
          </cell>
          <cell r="G37">
            <v>3.1737299999999999</v>
          </cell>
        </row>
        <row r="38">
          <cell r="F38" t="str">
            <v>DNK</v>
          </cell>
          <cell r="G38">
            <v>3.2278259999999999</v>
          </cell>
        </row>
        <row r="39">
          <cell r="F39" t="str">
            <v>ETH</v>
          </cell>
          <cell r="G39">
            <v>3.23969</v>
          </cell>
        </row>
        <row r="40">
          <cell r="F40" t="str">
            <v>BEL</v>
          </cell>
          <cell r="G40">
            <v>3.2511169999999998</v>
          </cell>
        </row>
        <row r="41">
          <cell r="F41" t="str">
            <v>CPV</v>
          </cell>
          <cell r="G41">
            <v>3.2554310000000002</v>
          </cell>
        </row>
        <row r="42">
          <cell r="F42" t="str">
            <v>VEN</v>
          </cell>
          <cell r="G42">
            <v>3.264151</v>
          </cell>
        </row>
        <row r="43">
          <cell r="F43" t="str">
            <v>GMB</v>
          </cell>
          <cell r="G43">
            <v>3.2659859999999998</v>
          </cell>
        </row>
        <row r="44">
          <cell r="F44" t="str">
            <v>LBY</v>
          </cell>
          <cell r="G44">
            <v>3.2725140000000001</v>
          </cell>
        </row>
        <row r="45">
          <cell r="F45" t="str">
            <v>NPL</v>
          </cell>
          <cell r="G45">
            <v>3.2953540000000001</v>
          </cell>
        </row>
        <row r="46">
          <cell r="F46" t="str">
            <v>KOR</v>
          </cell>
          <cell r="G46">
            <v>3.3593869999999999</v>
          </cell>
        </row>
        <row r="47">
          <cell r="F47" t="str">
            <v>BGR</v>
          </cell>
          <cell r="G47">
            <v>3.362511</v>
          </cell>
        </row>
        <row r="48">
          <cell r="F48" t="str">
            <v>JOR</v>
          </cell>
          <cell r="G48">
            <v>3.3635398190476198</v>
          </cell>
        </row>
        <row r="49">
          <cell r="F49" t="str">
            <v>KGZ</v>
          </cell>
          <cell r="G49">
            <v>3.368878</v>
          </cell>
        </row>
        <row r="50">
          <cell r="F50" t="str">
            <v>UGA</v>
          </cell>
          <cell r="G50">
            <v>3.3752460000000002</v>
          </cell>
        </row>
        <row r="51">
          <cell r="F51" t="str">
            <v>MOZ</v>
          </cell>
          <cell r="G51">
            <v>3.3906239999999999</v>
          </cell>
        </row>
        <row r="52">
          <cell r="F52" t="str">
            <v>HTI</v>
          </cell>
          <cell r="G52">
            <v>3.451368</v>
          </cell>
        </row>
        <row r="53">
          <cell r="F53" t="str">
            <v>VNM</v>
          </cell>
          <cell r="G53">
            <v>3.453681</v>
          </cell>
        </row>
        <row r="54">
          <cell r="F54" t="str">
            <v>ARM</v>
          </cell>
          <cell r="G54">
            <v>3.5036260000000001</v>
          </cell>
        </row>
        <row r="55">
          <cell r="F55" t="str">
            <v>IRN</v>
          </cell>
          <cell r="G55">
            <v>3.517925</v>
          </cell>
        </row>
        <row r="56">
          <cell r="F56" t="str">
            <v>TUR</v>
          </cell>
          <cell r="G56">
            <v>3.5196170000000002</v>
          </cell>
        </row>
        <row r="57">
          <cell r="F57" t="str">
            <v>KEN</v>
          </cell>
          <cell r="G57">
            <v>3.5208520000000001</v>
          </cell>
        </row>
        <row r="58">
          <cell r="F58" t="str">
            <v>BGD</v>
          </cell>
          <cell r="G58">
            <v>3.5625149999999999</v>
          </cell>
        </row>
        <row r="59">
          <cell r="F59" t="str">
            <v>MMR</v>
          </cell>
          <cell r="G59">
            <v>3.5734180000000002</v>
          </cell>
        </row>
        <row r="60">
          <cell r="F60" t="str">
            <v>NIC</v>
          </cell>
          <cell r="G60">
            <v>3.577826</v>
          </cell>
        </row>
        <row r="61">
          <cell r="F61" t="str">
            <v>SLE</v>
          </cell>
          <cell r="G61">
            <v>3.5882480000000001</v>
          </cell>
        </row>
        <row r="62">
          <cell r="F62" t="str">
            <v>ZWE</v>
          </cell>
          <cell r="G62">
            <v>3.6119089999999998</v>
          </cell>
        </row>
        <row r="63">
          <cell r="F63" t="str">
            <v>MEX</v>
          </cell>
          <cell r="G63">
            <v>3.613191</v>
          </cell>
        </row>
        <row r="64">
          <cell r="F64" t="str">
            <v>JPN</v>
          </cell>
          <cell r="G64">
            <v>3.6182979999999998</v>
          </cell>
        </row>
        <row r="65">
          <cell r="F65" t="str">
            <v>EGY</v>
          </cell>
          <cell r="G65">
            <v>3.6435960000000001</v>
          </cell>
        </row>
        <row r="66">
          <cell r="F66" t="str">
            <v>DZA</v>
          </cell>
          <cell r="G66">
            <v>3.6439629999999998</v>
          </cell>
        </row>
        <row r="67">
          <cell r="F67" t="str">
            <v>LVA</v>
          </cell>
          <cell r="G67">
            <v>3.653213</v>
          </cell>
        </row>
        <row r="68">
          <cell r="F68" t="str">
            <v>PAK</v>
          </cell>
          <cell r="G68">
            <v>3.6540919999999999</v>
          </cell>
        </row>
        <row r="69">
          <cell r="F69" t="str">
            <v>MNG</v>
          </cell>
          <cell r="G69">
            <v>3.656339</v>
          </cell>
        </row>
        <row r="70">
          <cell r="F70" t="str">
            <v>AUS</v>
          </cell>
          <cell r="G70">
            <v>3.6579090000000001</v>
          </cell>
        </row>
        <row r="71">
          <cell r="F71" t="str">
            <v>BOL</v>
          </cell>
          <cell r="G71">
            <v>3.6694089999999999</v>
          </cell>
        </row>
        <row r="72">
          <cell r="F72" t="str">
            <v>GTM</v>
          </cell>
          <cell r="G72">
            <v>3.6776270000000002</v>
          </cell>
        </row>
        <row r="73">
          <cell r="F73" t="str">
            <v>TZA</v>
          </cell>
          <cell r="G73">
            <v>3.6969110000000001</v>
          </cell>
        </row>
        <row r="74">
          <cell r="F74" t="str">
            <v>AZE</v>
          </cell>
          <cell r="G74">
            <v>3.7319629999999999</v>
          </cell>
        </row>
        <row r="75">
          <cell r="F75" t="str">
            <v>ALB</v>
          </cell>
          <cell r="G75">
            <v>3.7362039999999999</v>
          </cell>
        </row>
        <row r="76">
          <cell r="F76" t="str">
            <v>CRI</v>
          </cell>
          <cell r="G76">
            <v>3.7399460000000002</v>
          </cell>
        </row>
        <row r="77">
          <cell r="F77" t="str">
            <v>TLS</v>
          </cell>
          <cell r="G77">
            <v>3.752437</v>
          </cell>
        </row>
        <row r="78">
          <cell r="F78" t="str">
            <v>ECU</v>
          </cell>
          <cell r="G78">
            <v>3.7568890000000001</v>
          </cell>
        </row>
        <row r="79">
          <cell r="F79" t="str">
            <v>MWI</v>
          </cell>
          <cell r="G79">
            <v>3.7593329999999998</v>
          </cell>
        </row>
        <row r="80">
          <cell r="F80" t="str">
            <v>SWZ</v>
          </cell>
          <cell r="G80">
            <v>3.7669419999999998</v>
          </cell>
        </row>
        <row r="81">
          <cell r="F81" t="str">
            <v>GAB</v>
          </cell>
          <cell r="G81">
            <v>3.783941</v>
          </cell>
        </row>
        <row r="82">
          <cell r="F82" t="str">
            <v>BRB</v>
          </cell>
          <cell r="G82">
            <v>3.8187289999999998</v>
          </cell>
        </row>
        <row r="83">
          <cell r="F83" t="str">
            <v>URY</v>
          </cell>
          <cell r="G83">
            <v>3.8222659999999999</v>
          </cell>
        </row>
        <row r="84">
          <cell r="F84" t="str">
            <v>ZMB</v>
          </cell>
          <cell r="G84">
            <v>3.8462489999999998</v>
          </cell>
        </row>
        <row r="85">
          <cell r="F85" t="str">
            <v>AUT</v>
          </cell>
          <cell r="G85">
            <v>3.8582890000000001</v>
          </cell>
        </row>
        <row r="86">
          <cell r="F86" t="str">
            <v>TUN</v>
          </cell>
          <cell r="G86">
            <v>3.8584990000000001</v>
          </cell>
        </row>
        <row r="87">
          <cell r="F87" t="str">
            <v>LKA</v>
          </cell>
          <cell r="G87">
            <v>3.877351</v>
          </cell>
        </row>
        <row r="88">
          <cell r="F88" t="str">
            <v>MAR</v>
          </cell>
          <cell r="G88">
            <v>3.879311</v>
          </cell>
        </row>
        <row r="89">
          <cell r="F89" t="str">
            <v>NGA</v>
          </cell>
          <cell r="G89">
            <v>3.8910429999999998</v>
          </cell>
        </row>
        <row r="90">
          <cell r="F90" t="str">
            <v>LSO</v>
          </cell>
          <cell r="G90">
            <v>3.8973200000000001</v>
          </cell>
        </row>
        <row r="91">
          <cell r="F91" t="str">
            <v>BTN</v>
          </cell>
          <cell r="G91">
            <v>3.920369</v>
          </cell>
        </row>
        <row r="92">
          <cell r="F92" t="str">
            <v>PHL</v>
          </cell>
          <cell r="G92">
            <v>3.9308329999999998</v>
          </cell>
        </row>
        <row r="93">
          <cell r="F93" t="str">
            <v>THA</v>
          </cell>
          <cell r="G93">
            <v>3.9385400000000002</v>
          </cell>
        </row>
        <row r="94">
          <cell r="F94" t="str">
            <v>PER</v>
          </cell>
          <cell r="G94">
            <v>3.9427789999999998</v>
          </cell>
        </row>
        <row r="95">
          <cell r="F95" t="str">
            <v>AGO</v>
          </cell>
          <cell r="G95">
            <v>3.9428570000000001</v>
          </cell>
        </row>
        <row r="96">
          <cell r="F96" t="str">
            <v>KAZ</v>
          </cell>
          <cell r="G96">
            <v>3.943978</v>
          </cell>
        </row>
        <row r="97">
          <cell r="F97" t="str">
            <v>GHA</v>
          </cell>
          <cell r="G97">
            <v>3.9468990000000002</v>
          </cell>
        </row>
        <row r="98">
          <cell r="F98" t="str">
            <v>NAM</v>
          </cell>
          <cell r="G98">
            <v>3.958167</v>
          </cell>
        </row>
        <row r="99">
          <cell r="F99" t="str">
            <v>PRI</v>
          </cell>
          <cell r="G99">
            <v>3.9799310000000001</v>
          </cell>
        </row>
        <row r="100">
          <cell r="F100" t="str">
            <v>ISR</v>
          </cell>
          <cell r="G100">
            <v>3.9837500000000001</v>
          </cell>
        </row>
        <row r="101">
          <cell r="F101" t="str">
            <v>SUR</v>
          </cell>
          <cell r="G101">
            <v>3.9838809999999998</v>
          </cell>
        </row>
        <row r="102">
          <cell r="F102" t="str">
            <v>FIN</v>
          </cell>
          <cell r="G102">
            <v>4</v>
          </cell>
        </row>
        <row r="103">
          <cell r="F103" t="str">
            <v>GIN</v>
          </cell>
          <cell r="G103">
            <v>4.0009880000000004</v>
          </cell>
        </row>
        <row r="104">
          <cell r="F104" t="str">
            <v>MNE</v>
          </cell>
          <cell r="G104">
            <v>4.0361450000000003</v>
          </cell>
        </row>
        <row r="105">
          <cell r="F105" t="str">
            <v>LAO</v>
          </cell>
          <cell r="G105">
            <v>4.0634940000000004</v>
          </cell>
        </row>
        <row r="106">
          <cell r="F106" t="str">
            <v>IND</v>
          </cell>
          <cell r="G106">
            <v>4.0800850000000004</v>
          </cell>
        </row>
        <row r="107">
          <cell r="F107" t="str">
            <v>DEU</v>
          </cell>
          <cell r="G107">
            <v>4.0909849999999999</v>
          </cell>
        </row>
        <row r="108">
          <cell r="F108" t="str">
            <v>TWN</v>
          </cell>
          <cell r="G108">
            <v>4.1077279999999998</v>
          </cell>
        </row>
        <row r="109">
          <cell r="F109" t="str">
            <v>CHN</v>
          </cell>
          <cell r="G109">
            <v>4.115462</v>
          </cell>
        </row>
        <row r="110">
          <cell r="F110" t="str">
            <v>USA</v>
          </cell>
          <cell r="G110">
            <v>4.1297119999999996</v>
          </cell>
        </row>
        <row r="111">
          <cell r="F111" t="str">
            <v>SEN</v>
          </cell>
          <cell r="G111">
            <v>4.1326890000000001</v>
          </cell>
        </row>
        <row r="112">
          <cell r="F112" t="str">
            <v>NOR</v>
          </cell>
          <cell r="G112">
            <v>4.1520919999999997</v>
          </cell>
        </row>
        <row r="113">
          <cell r="F113" t="str">
            <v>MKD</v>
          </cell>
          <cell r="G113">
            <v>4.16744</v>
          </cell>
        </row>
        <row r="114">
          <cell r="F114" t="str">
            <v>GUY</v>
          </cell>
          <cell r="G114">
            <v>4.1838499999999996</v>
          </cell>
        </row>
        <row r="115">
          <cell r="F115" t="str">
            <v>LBR</v>
          </cell>
          <cell r="G115">
            <v>4.1986080000000001</v>
          </cell>
        </row>
        <row r="116">
          <cell r="F116" t="str">
            <v>MLT</v>
          </cell>
          <cell r="G116">
            <v>4.210013</v>
          </cell>
        </row>
        <row r="117">
          <cell r="F117" t="str">
            <v>LBN</v>
          </cell>
          <cell r="G117">
            <v>4.2199439999999999</v>
          </cell>
        </row>
        <row r="118">
          <cell r="F118" t="str">
            <v>CYP</v>
          </cell>
          <cell r="G118">
            <v>4.2347609999999998</v>
          </cell>
        </row>
        <row r="119">
          <cell r="F119" t="str">
            <v>RWA</v>
          </cell>
          <cell r="G119">
            <v>4.2671029999999996</v>
          </cell>
        </row>
        <row r="120">
          <cell r="F120" t="str">
            <v>SYC</v>
          </cell>
          <cell r="G120">
            <v>4.3</v>
          </cell>
        </row>
        <row r="121">
          <cell r="F121" t="str">
            <v>GBR</v>
          </cell>
          <cell r="G121">
            <v>4.3273979999999996</v>
          </cell>
        </row>
        <row r="122">
          <cell r="F122" t="str">
            <v>IDN</v>
          </cell>
          <cell r="G122">
            <v>4.3639590000000004</v>
          </cell>
        </row>
        <row r="123">
          <cell r="F123" t="str">
            <v>PAN</v>
          </cell>
          <cell r="G123">
            <v>4.3781619999999997</v>
          </cell>
        </row>
        <row r="124">
          <cell r="F124" t="str">
            <v>CAN</v>
          </cell>
          <cell r="G124">
            <v>4.3934150000000001</v>
          </cell>
        </row>
        <row r="125">
          <cell r="F125" t="str">
            <v>KHM</v>
          </cell>
          <cell r="G125">
            <v>4.3943969999999997</v>
          </cell>
        </row>
        <row r="126">
          <cell r="F126" t="str">
            <v>GEO</v>
          </cell>
          <cell r="G126">
            <v>4.4062210000000004</v>
          </cell>
        </row>
        <row r="127">
          <cell r="F127" t="str">
            <v>SWE</v>
          </cell>
          <cell r="G127">
            <v>4.5105259999999996</v>
          </cell>
        </row>
        <row r="128">
          <cell r="F128" t="str">
            <v>KWT</v>
          </cell>
          <cell r="G128">
            <v>4.5625</v>
          </cell>
        </row>
        <row r="129">
          <cell r="F129" t="str">
            <v>TTO</v>
          </cell>
          <cell r="G129">
            <v>4.5771850000000001</v>
          </cell>
        </row>
        <row r="130">
          <cell r="F130" t="str">
            <v>NLD</v>
          </cell>
          <cell r="G130">
            <v>4.5903859999999996</v>
          </cell>
        </row>
        <row r="131">
          <cell r="F131" t="str">
            <v>NZL</v>
          </cell>
          <cell r="G131">
            <v>4.6288359999999997</v>
          </cell>
        </row>
        <row r="132">
          <cell r="F132" t="str">
            <v>IRL</v>
          </cell>
          <cell r="G132">
            <v>4.646109</v>
          </cell>
        </row>
        <row r="133">
          <cell r="F133" t="str">
            <v>PRY</v>
          </cell>
          <cell r="G133">
            <v>4.6710830000000003</v>
          </cell>
        </row>
        <row r="134">
          <cell r="F134" t="str">
            <v>ZAF</v>
          </cell>
          <cell r="G134">
            <v>4.6958529999999996</v>
          </cell>
        </row>
        <row r="135">
          <cell r="F135" t="str">
            <v>CHL</v>
          </cell>
          <cell r="G135">
            <v>4.6971420000000004</v>
          </cell>
        </row>
        <row r="136">
          <cell r="F136" t="str">
            <v>BWA</v>
          </cell>
          <cell r="G136">
            <v>4.7077359999999997</v>
          </cell>
        </row>
        <row r="137">
          <cell r="F137" t="str">
            <v>EST</v>
          </cell>
          <cell r="G137">
            <v>4.9866529999999996</v>
          </cell>
        </row>
        <row r="138">
          <cell r="F138" t="str">
            <v>MYS</v>
          </cell>
          <cell r="G138">
            <v>4.990977</v>
          </cell>
        </row>
        <row r="139">
          <cell r="F139" t="str">
            <v>CHE</v>
          </cell>
          <cell r="G139">
            <v>5.0885540000000002</v>
          </cell>
        </row>
        <row r="140">
          <cell r="F140" t="str">
            <v>SAU</v>
          </cell>
          <cell r="G140">
            <v>5.1176760000000003</v>
          </cell>
        </row>
        <row r="141">
          <cell r="F141" t="str">
            <v>MUS</v>
          </cell>
          <cell r="G141">
            <v>5.1964439999999996</v>
          </cell>
        </row>
        <row r="142">
          <cell r="F142" t="str">
            <v>LUX</v>
          </cell>
          <cell r="G142">
            <v>5.3303039999999999</v>
          </cell>
        </row>
        <row r="143">
          <cell r="F143" t="str">
            <v>OMN</v>
          </cell>
          <cell r="G143">
            <v>5.5669756824324299</v>
          </cell>
        </row>
        <row r="144">
          <cell r="F144" t="str">
            <v>HKG</v>
          </cell>
          <cell r="G144">
            <v>5.6399280000000003</v>
          </cell>
        </row>
        <row r="145">
          <cell r="F145" t="str">
            <v>BRN</v>
          </cell>
          <cell r="G145">
            <v>5.7060320000000004</v>
          </cell>
        </row>
        <row r="146">
          <cell r="F146" t="str">
            <v>SGP</v>
          </cell>
          <cell r="G146">
            <v>5.9923869999999999</v>
          </cell>
        </row>
        <row r="147">
          <cell r="F147" t="str">
            <v>ARE</v>
          </cell>
          <cell r="G147">
            <v>6.15558995884476</v>
          </cell>
        </row>
        <row r="148">
          <cell r="F148" t="str">
            <v>QAT</v>
          </cell>
          <cell r="G148">
            <v>6.3182640000000001</v>
          </cell>
        </row>
        <row r="149">
          <cell r="F149" t="str">
            <v>BHR</v>
          </cell>
          <cell r="G149">
            <v>6.3870969999999998</v>
          </cell>
        </row>
      </sheetData>
      <sheetData sheetId="7">
        <row r="1">
          <cell r="F1" t="str">
            <v>Entity code</v>
          </cell>
          <cell r="G1" t="str">
            <v>Value</v>
          </cell>
        </row>
        <row r="2">
          <cell r="C2" t="str">
            <v>6.05 Total tax rate, % profits</v>
          </cell>
          <cell r="F2" t="str">
            <v>MKD</v>
          </cell>
          <cell r="G2">
            <v>9.4</v>
          </cell>
        </row>
        <row r="3">
          <cell r="F3" t="str">
            <v>KWT</v>
          </cell>
          <cell r="G3">
            <v>10.7</v>
          </cell>
        </row>
        <row r="4">
          <cell r="F4" t="str">
            <v>QAT</v>
          </cell>
          <cell r="G4">
            <v>11.3</v>
          </cell>
        </row>
        <row r="5">
          <cell r="F5" t="str">
            <v>BHR</v>
          </cell>
          <cell r="G5">
            <v>13.9</v>
          </cell>
        </row>
        <row r="6">
          <cell r="F6" t="str">
            <v>SAU</v>
          </cell>
          <cell r="G6">
            <v>14.5</v>
          </cell>
        </row>
        <row r="7">
          <cell r="F7" t="str">
            <v>ARE</v>
          </cell>
          <cell r="G7">
            <v>14.9</v>
          </cell>
        </row>
        <row r="8">
          <cell r="F8" t="str">
            <v>TLS</v>
          </cell>
          <cell r="G8">
            <v>15.1</v>
          </cell>
        </row>
        <row r="9">
          <cell r="F9" t="str">
            <v>ZMB</v>
          </cell>
          <cell r="G9">
            <v>15.2</v>
          </cell>
        </row>
        <row r="10">
          <cell r="F10" t="str">
            <v>LSO</v>
          </cell>
          <cell r="G10">
            <v>16</v>
          </cell>
        </row>
        <row r="11">
          <cell r="F11" t="str">
            <v>GEO</v>
          </cell>
          <cell r="G11">
            <v>16.5</v>
          </cell>
        </row>
        <row r="12">
          <cell r="F12" t="str">
            <v>BRN</v>
          </cell>
          <cell r="G12">
            <v>16.8</v>
          </cell>
        </row>
        <row r="13">
          <cell r="F13" t="str">
            <v>LUX</v>
          </cell>
          <cell r="G13">
            <v>21</v>
          </cell>
        </row>
        <row r="14">
          <cell r="F14" t="str">
            <v>OMN</v>
          </cell>
          <cell r="G14">
            <v>22</v>
          </cell>
        </row>
        <row r="15">
          <cell r="F15" t="str">
            <v>MNE</v>
          </cell>
          <cell r="G15">
            <v>22.3</v>
          </cell>
        </row>
        <row r="16">
          <cell r="F16" t="str">
            <v>KHM</v>
          </cell>
          <cell r="G16">
            <v>22.5</v>
          </cell>
        </row>
        <row r="17">
          <cell r="F17" t="str">
            <v>NAM</v>
          </cell>
          <cell r="G17">
            <v>22.7</v>
          </cell>
        </row>
        <row r="18">
          <cell r="F18" t="str">
            <v>HKG</v>
          </cell>
          <cell r="G18">
            <v>23</v>
          </cell>
        </row>
        <row r="19">
          <cell r="F19" t="str">
            <v>CYP</v>
          </cell>
          <cell r="G19">
            <v>23</v>
          </cell>
        </row>
        <row r="20">
          <cell r="F20" t="str">
            <v>BIH</v>
          </cell>
          <cell r="G20">
            <v>24.1</v>
          </cell>
        </row>
        <row r="21">
          <cell r="F21" t="str">
            <v>MYS</v>
          </cell>
          <cell r="G21">
            <v>24.5</v>
          </cell>
        </row>
        <row r="22">
          <cell r="F22" t="str">
            <v>MNG</v>
          </cell>
          <cell r="G22">
            <v>24.6</v>
          </cell>
        </row>
        <row r="23">
          <cell r="F23" t="str">
            <v>BWA</v>
          </cell>
          <cell r="G23">
            <v>25.3</v>
          </cell>
        </row>
        <row r="24">
          <cell r="F24" t="str">
            <v>SYC</v>
          </cell>
          <cell r="G24">
            <v>25.7</v>
          </cell>
        </row>
        <row r="25">
          <cell r="F25" t="str">
            <v>IRL</v>
          </cell>
          <cell r="G25">
            <v>26.4</v>
          </cell>
        </row>
        <row r="26">
          <cell r="F26" t="str">
            <v>CAN</v>
          </cell>
          <cell r="G26">
            <v>26.9</v>
          </cell>
        </row>
        <row r="27">
          <cell r="F27" t="str">
            <v>LBR</v>
          </cell>
          <cell r="G27">
            <v>27.4</v>
          </cell>
        </row>
        <row r="28">
          <cell r="F28" t="str">
            <v>SGP</v>
          </cell>
          <cell r="G28">
            <v>27.6</v>
          </cell>
        </row>
        <row r="29">
          <cell r="F29" t="str">
            <v>DNK</v>
          </cell>
          <cell r="G29">
            <v>27.7</v>
          </cell>
        </row>
        <row r="30">
          <cell r="F30" t="str">
            <v>SUR</v>
          </cell>
          <cell r="G30">
            <v>27.9</v>
          </cell>
        </row>
        <row r="31">
          <cell r="F31" t="str">
            <v>JOR</v>
          </cell>
          <cell r="G31">
            <v>28.1</v>
          </cell>
        </row>
        <row r="32">
          <cell r="F32" t="str">
            <v>CHL</v>
          </cell>
          <cell r="G32">
            <v>28.1</v>
          </cell>
        </row>
        <row r="33">
          <cell r="F33" t="str">
            <v>MUS</v>
          </cell>
          <cell r="G33">
            <v>28.5</v>
          </cell>
        </row>
        <row r="34">
          <cell r="F34" t="str">
            <v>KAZ</v>
          </cell>
          <cell r="G34">
            <v>28.6</v>
          </cell>
        </row>
        <row r="35">
          <cell r="F35" t="str">
            <v>BGR</v>
          </cell>
          <cell r="G35">
            <v>28.7</v>
          </cell>
        </row>
        <row r="36">
          <cell r="F36" t="str">
            <v>TTO</v>
          </cell>
          <cell r="G36">
            <v>29.1</v>
          </cell>
        </row>
        <row r="37">
          <cell r="F37" t="str">
            <v>KOR</v>
          </cell>
          <cell r="G37">
            <v>29.8</v>
          </cell>
        </row>
        <row r="38">
          <cell r="F38" t="str">
            <v>CHE</v>
          </cell>
          <cell r="G38">
            <v>30.2</v>
          </cell>
        </row>
        <row r="39">
          <cell r="F39" t="str">
            <v>LBN</v>
          </cell>
          <cell r="G39">
            <v>30.2</v>
          </cell>
        </row>
        <row r="40">
          <cell r="F40" t="str">
            <v>ISR</v>
          </cell>
          <cell r="G40">
            <v>30.5</v>
          </cell>
        </row>
        <row r="41">
          <cell r="F41" t="str">
            <v>MDA</v>
          </cell>
          <cell r="G41">
            <v>31.2</v>
          </cell>
        </row>
        <row r="42">
          <cell r="F42" t="str">
            <v>RWA</v>
          </cell>
          <cell r="G42">
            <v>31.3</v>
          </cell>
        </row>
        <row r="43">
          <cell r="F43" t="str">
            <v>NPL</v>
          </cell>
          <cell r="G43">
            <v>31.5</v>
          </cell>
        </row>
        <row r="44">
          <cell r="F44" t="str">
            <v>SLE</v>
          </cell>
          <cell r="G44">
            <v>32.1</v>
          </cell>
        </row>
        <row r="45">
          <cell r="F45" t="str">
            <v>HRV</v>
          </cell>
          <cell r="G45">
            <v>32.799999999999997</v>
          </cell>
        </row>
        <row r="46">
          <cell r="F46" t="str">
            <v>YEM</v>
          </cell>
          <cell r="G46">
            <v>32.9</v>
          </cell>
        </row>
        <row r="47">
          <cell r="F47" t="str">
            <v>ISL</v>
          </cell>
          <cell r="G47">
            <v>33</v>
          </cell>
        </row>
        <row r="48">
          <cell r="F48" t="str">
            <v>ZAF</v>
          </cell>
          <cell r="G48">
            <v>33.299999999999997</v>
          </cell>
        </row>
        <row r="49">
          <cell r="F49" t="str">
            <v>LAO</v>
          </cell>
          <cell r="G49">
            <v>33.299999999999997</v>
          </cell>
        </row>
        <row r="50">
          <cell r="F50" t="str">
            <v>ETH</v>
          </cell>
          <cell r="G50">
            <v>33.299999999999997</v>
          </cell>
        </row>
        <row r="51">
          <cell r="F51" t="str">
            <v>NZL</v>
          </cell>
          <cell r="G51">
            <v>33.5</v>
          </cell>
        </row>
        <row r="52">
          <cell r="F52" t="str">
            <v>GHA</v>
          </cell>
          <cell r="G52">
            <v>33.5</v>
          </cell>
        </row>
        <row r="53">
          <cell r="F53" t="str">
            <v>NGA</v>
          </cell>
          <cell r="G53">
            <v>33.799999999999997</v>
          </cell>
        </row>
        <row r="54">
          <cell r="F54" t="str">
            <v>SRB</v>
          </cell>
          <cell r="G54">
            <v>34</v>
          </cell>
        </row>
        <row r="55">
          <cell r="F55" t="str">
            <v>MOZ</v>
          </cell>
          <cell r="G55">
            <v>34.299999999999997</v>
          </cell>
        </row>
        <row r="56">
          <cell r="F56" t="str">
            <v>VNM</v>
          </cell>
          <cell r="G56">
            <v>34.5</v>
          </cell>
        </row>
        <row r="57">
          <cell r="F57" t="str">
            <v>IDN</v>
          </cell>
          <cell r="G57">
            <v>34.5</v>
          </cell>
        </row>
        <row r="58">
          <cell r="F58" t="str">
            <v>ECU</v>
          </cell>
          <cell r="G58">
            <v>34.6</v>
          </cell>
        </row>
        <row r="59">
          <cell r="F59" t="str">
            <v>SVN</v>
          </cell>
          <cell r="G59">
            <v>34.700000000000003</v>
          </cell>
        </row>
        <row r="60">
          <cell r="F60" t="str">
            <v>MWI</v>
          </cell>
          <cell r="G60">
            <v>34.700000000000003</v>
          </cell>
        </row>
        <row r="61">
          <cell r="F61" t="str">
            <v>TWN</v>
          </cell>
          <cell r="G61">
            <v>34.799999999999997</v>
          </cell>
        </row>
        <row r="62">
          <cell r="F62" t="str">
            <v>PRY</v>
          </cell>
          <cell r="G62">
            <v>35</v>
          </cell>
        </row>
        <row r="63">
          <cell r="F63" t="str">
            <v>SLV</v>
          </cell>
          <cell r="G63">
            <v>35</v>
          </cell>
        </row>
        <row r="64">
          <cell r="F64" t="str">
            <v>BGD</v>
          </cell>
          <cell r="G64">
            <v>35</v>
          </cell>
        </row>
        <row r="65">
          <cell r="F65" t="str">
            <v>PAK</v>
          </cell>
          <cell r="G65">
            <v>35.299999999999997</v>
          </cell>
        </row>
        <row r="66">
          <cell r="F66" t="str">
            <v>GBR</v>
          </cell>
          <cell r="G66">
            <v>35.5</v>
          </cell>
        </row>
        <row r="67">
          <cell r="F67" t="str">
            <v>ZWE</v>
          </cell>
          <cell r="G67">
            <v>35.799999999999997</v>
          </cell>
        </row>
        <row r="68">
          <cell r="F68" t="str">
            <v>MDG</v>
          </cell>
          <cell r="G68">
            <v>36</v>
          </cell>
        </row>
        <row r="69">
          <cell r="F69" t="str">
            <v>GUY</v>
          </cell>
          <cell r="G69">
            <v>36.1</v>
          </cell>
        </row>
        <row r="70">
          <cell r="F70" t="str">
            <v>LVA</v>
          </cell>
          <cell r="G70">
            <v>36.6</v>
          </cell>
        </row>
        <row r="71">
          <cell r="F71" t="str">
            <v>SWZ</v>
          </cell>
          <cell r="G71">
            <v>36.799999999999997</v>
          </cell>
        </row>
        <row r="72">
          <cell r="F72" t="str">
            <v>UGA</v>
          </cell>
          <cell r="G72">
            <v>37.1</v>
          </cell>
        </row>
        <row r="73">
          <cell r="F73" t="str">
            <v>CPV</v>
          </cell>
          <cell r="G73">
            <v>37.200000000000003</v>
          </cell>
        </row>
        <row r="74">
          <cell r="F74" t="str">
            <v>THA</v>
          </cell>
          <cell r="G74">
            <v>37.6</v>
          </cell>
        </row>
        <row r="75">
          <cell r="F75" t="str">
            <v>ESP</v>
          </cell>
          <cell r="G75">
            <v>38.700000000000003</v>
          </cell>
        </row>
        <row r="76">
          <cell r="F76" t="str">
            <v>ALB</v>
          </cell>
          <cell r="G76">
            <v>38.700000000000003</v>
          </cell>
        </row>
        <row r="77">
          <cell r="F77" t="str">
            <v>ARM</v>
          </cell>
          <cell r="G77">
            <v>38.799999999999997</v>
          </cell>
        </row>
        <row r="78">
          <cell r="F78" t="str">
            <v>CIV</v>
          </cell>
          <cell r="G78">
            <v>39.5</v>
          </cell>
        </row>
        <row r="79">
          <cell r="F79" t="str">
            <v>AZE</v>
          </cell>
          <cell r="G79">
            <v>40</v>
          </cell>
        </row>
        <row r="80">
          <cell r="F80" t="str">
            <v>NLD</v>
          </cell>
          <cell r="G80">
            <v>40.1</v>
          </cell>
        </row>
        <row r="81">
          <cell r="F81" t="str">
            <v>HND</v>
          </cell>
          <cell r="G81">
            <v>40.299999999999997</v>
          </cell>
        </row>
        <row r="82">
          <cell r="F82" t="str">
            <v>PER</v>
          </cell>
          <cell r="G82">
            <v>40.5</v>
          </cell>
        </row>
        <row r="83">
          <cell r="F83" t="str">
            <v>FIN</v>
          </cell>
          <cell r="G83">
            <v>40.6</v>
          </cell>
        </row>
        <row r="84">
          <cell r="F84" t="str">
            <v>HTI</v>
          </cell>
          <cell r="G84">
            <v>40.799999999999997</v>
          </cell>
        </row>
        <row r="85">
          <cell r="F85" t="str">
            <v>BTN</v>
          </cell>
          <cell r="G85">
            <v>40.799999999999997</v>
          </cell>
        </row>
        <row r="86">
          <cell r="F86" t="str">
            <v>GTM</v>
          </cell>
          <cell r="G86">
            <v>40.9</v>
          </cell>
        </row>
        <row r="87">
          <cell r="F87" t="str">
            <v>TUR</v>
          </cell>
          <cell r="G87">
            <v>41.2</v>
          </cell>
        </row>
        <row r="88">
          <cell r="F88" t="str">
            <v>NOR</v>
          </cell>
          <cell r="G88">
            <v>41.6</v>
          </cell>
        </row>
        <row r="89">
          <cell r="F89" t="str">
            <v>MLT</v>
          </cell>
          <cell r="G89">
            <v>41.6</v>
          </cell>
        </row>
        <row r="90">
          <cell r="F90" t="str">
            <v>URY</v>
          </cell>
          <cell r="G90">
            <v>42</v>
          </cell>
        </row>
        <row r="91">
          <cell r="F91" t="str">
            <v>PAN</v>
          </cell>
          <cell r="G91">
            <v>42</v>
          </cell>
        </row>
        <row r="92">
          <cell r="F92" t="str">
            <v>DOM</v>
          </cell>
          <cell r="G92">
            <v>42.5</v>
          </cell>
        </row>
        <row r="93">
          <cell r="F93" t="str">
            <v>PRT</v>
          </cell>
          <cell r="G93">
            <v>42.6</v>
          </cell>
        </row>
        <row r="94">
          <cell r="F94" t="str">
            <v>EGY</v>
          </cell>
          <cell r="G94">
            <v>42.6</v>
          </cell>
        </row>
        <row r="95">
          <cell r="F95" t="str">
            <v>GAB</v>
          </cell>
          <cell r="G95">
            <v>43.5</v>
          </cell>
        </row>
        <row r="96">
          <cell r="F96" t="str">
            <v>BFA</v>
          </cell>
          <cell r="G96">
            <v>43.6</v>
          </cell>
        </row>
        <row r="97">
          <cell r="F97" t="str">
            <v>LTU</v>
          </cell>
          <cell r="G97">
            <v>43.7</v>
          </cell>
        </row>
        <row r="98">
          <cell r="F98" t="str">
            <v>POL</v>
          </cell>
          <cell r="G98">
            <v>43.8</v>
          </cell>
        </row>
        <row r="99">
          <cell r="F99" t="str">
            <v>IRN</v>
          </cell>
          <cell r="G99">
            <v>44.1</v>
          </cell>
        </row>
        <row r="100">
          <cell r="F100" t="str">
            <v>ROU</v>
          </cell>
          <cell r="G100">
            <v>44.2</v>
          </cell>
        </row>
        <row r="101">
          <cell r="F101" t="str">
            <v>KEN</v>
          </cell>
          <cell r="G101">
            <v>44.4</v>
          </cell>
        </row>
        <row r="102">
          <cell r="F102" t="str">
            <v>GRC</v>
          </cell>
          <cell r="G102">
            <v>44.6</v>
          </cell>
        </row>
        <row r="103">
          <cell r="F103" t="str">
            <v>TZA</v>
          </cell>
          <cell r="G103">
            <v>45.3</v>
          </cell>
        </row>
        <row r="104">
          <cell r="F104" t="str">
            <v>BRB</v>
          </cell>
          <cell r="G104">
            <v>45.4</v>
          </cell>
        </row>
        <row r="105">
          <cell r="F105" t="str">
            <v>JAM</v>
          </cell>
          <cell r="G105">
            <v>45.6</v>
          </cell>
        </row>
        <row r="106">
          <cell r="F106" t="str">
            <v>SEN</v>
          </cell>
          <cell r="G106">
            <v>46</v>
          </cell>
        </row>
        <row r="107">
          <cell r="F107" t="str">
            <v>PHL</v>
          </cell>
          <cell r="G107">
            <v>46.6</v>
          </cell>
        </row>
        <row r="108">
          <cell r="F108" t="str">
            <v>USA</v>
          </cell>
          <cell r="G108">
            <v>46.7</v>
          </cell>
        </row>
        <row r="109">
          <cell r="F109" t="str">
            <v>DEU</v>
          </cell>
          <cell r="G109">
            <v>46.8</v>
          </cell>
        </row>
        <row r="110">
          <cell r="F110" t="str">
            <v>AUS</v>
          </cell>
          <cell r="G110">
            <v>47.5</v>
          </cell>
        </row>
        <row r="111">
          <cell r="F111" t="str">
            <v>SVK</v>
          </cell>
          <cell r="G111">
            <v>47.9</v>
          </cell>
        </row>
        <row r="112">
          <cell r="F112" t="str">
            <v>CMR</v>
          </cell>
          <cell r="G112">
            <v>49.1</v>
          </cell>
        </row>
        <row r="113">
          <cell r="F113" t="str">
            <v>CZE</v>
          </cell>
          <cell r="G113">
            <v>49.2</v>
          </cell>
        </row>
        <row r="114">
          <cell r="F114" t="str">
            <v>MAR</v>
          </cell>
          <cell r="G114">
            <v>49.6</v>
          </cell>
        </row>
        <row r="115">
          <cell r="F115" t="str">
            <v>JPN</v>
          </cell>
          <cell r="G115">
            <v>50</v>
          </cell>
        </row>
        <row r="116">
          <cell r="F116" t="str">
            <v>LKA</v>
          </cell>
          <cell r="G116">
            <v>50.1</v>
          </cell>
        </row>
        <row r="117">
          <cell r="F117" t="str">
            <v>HUN</v>
          </cell>
          <cell r="G117">
            <v>50.3</v>
          </cell>
        </row>
        <row r="118">
          <cell r="F118" t="str">
            <v>PRI</v>
          </cell>
          <cell r="G118">
            <v>50.7</v>
          </cell>
        </row>
        <row r="119">
          <cell r="F119" t="str">
            <v>MLI</v>
          </cell>
          <cell r="G119">
            <v>51.7</v>
          </cell>
        </row>
        <row r="120">
          <cell r="F120" t="str">
            <v>MEX</v>
          </cell>
          <cell r="G120">
            <v>52.5</v>
          </cell>
        </row>
        <row r="121">
          <cell r="F121" t="str">
            <v>SWE</v>
          </cell>
          <cell r="G121">
            <v>53</v>
          </cell>
        </row>
        <row r="122">
          <cell r="F122" t="str">
            <v>BDI</v>
          </cell>
          <cell r="G122">
            <v>53</v>
          </cell>
        </row>
        <row r="123">
          <cell r="F123" t="str">
            <v>AUT</v>
          </cell>
          <cell r="G123">
            <v>53.1</v>
          </cell>
        </row>
        <row r="124">
          <cell r="F124" t="str">
            <v>AGO</v>
          </cell>
          <cell r="G124">
            <v>53.2</v>
          </cell>
        </row>
        <row r="125">
          <cell r="F125" t="str">
            <v>RUS</v>
          </cell>
          <cell r="G125">
            <v>54.1</v>
          </cell>
        </row>
        <row r="126">
          <cell r="F126" t="str">
            <v>CRI</v>
          </cell>
          <cell r="G126">
            <v>55</v>
          </cell>
        </row>
        <row r="127">
          <cell r="F127" t="str">
            <v>UKR</v>
          </cell>
          <cell r="G127">
            <v>55.4</v>
          </cell>
        </row>
        <row r="128">
          <cell r="F128" t="str">
            <v>BEL</v>
          </cell>
          <cell r="G128">
            <v>57.7</v>
          </cell>
        </row>
        <row r="129">
          <cell r="F129" t="str">
            <v>IND</v>
          </cell>
          <cell r="G129">
            <v>61.8</v>
          </cell>
        </row>
        <row r="130">
          <cell r="F130" t="str">
            <v>VEN</v>
          </cell>
          <cell r="G130">
            <v>62.7</v>
          </cell>
        </row>
        <row r="131">
          <cell r="F131" t="str">
            <v>TUN</v>
          </cell>
          <cell r="G131">
            <v>62.9</v>
          </cell>
        </row>
        <row r="132">
          <cell r="F132" t="str">
            <v>CHN</v>
          </cell>
          <cell r="G132">
            <v>63.7</v>
          </cell>
        </row>
        <row r="133">
          <cell r="F133" t="str">
            <v>NIC</v>
          </cell>
          <cell r="G133">
            <v>65</v>
          </cell>
        </row>
        <row r="134">
          <cell r="F134" t="str">
            <v>TCD</v>
          </cell>
          <cell r="G134">
            <v>65.400000000000006</v>
          </cell>
        </row>
        <row r="135">
          <cell r="F135" t="str">
            <v>FRA</v>
          </cell>
          <cell r="G135">
            <v>65.7</v>
          </cell>
        </row>
        <row r="136">
          <cell r="F136" t="str">
            <v>BEN</v>
          </cell>
          <cell r="G136">
            <v>65.900000000000006</v>
          </cell>
        </row>
        <row r="137">
          <cell r="F137" t="str">
            <v>EST</v>
          </cell>
          <cell r="G137">
            <v>67.3</v>
          </cell>
        </row>
        <row r="138">
          <cell r="F138" t="str">
            <v>MRT</v>
          </cell>
          <cell r="G138">
            <v>68.2</v>
          </cell>
        </row>
        <row r="139">
          <cell r="F139" t="str">
            <v>ITA</v>
          </cell>
          <cell r="G139">
            <v>68.3</v>
          </cell>
        </row>
        <row r="140">
          <cell r="F140" t="str">
            <v>KGZ</v>
          </cell>
          <cell r="G140">
            <v>68.900000000000006</v>
          </cell>
        </row>
        <row r="141">
          <cell r="F141" t="str">
            <v>BRA</v>
          </cell>
          <cell r="G141">
            <v>69.3</v>
          </cell>
        </row>
        <row r="142">
          <cell r="F142" t="str">
            <v>DZA</v>
          </cell>
          <cell r="G142">
            <v>72</v>
          </cell>
        </row>
        <row r="143">
          <cell r="F143" t="str">
            <v>GIN</v>
          </cell>
          <cell r="G143">
            <v>73.2</v>
          </cell>
        </row>
        <row r="144">
          <cell r="F144" t="str">
            <v>COL</v>
          </cell>
          <cell r="G144">
            <v>74.400000000000006</v>
          </cell>
        </row>
        <row r="145">
          <cell r="F145" t="str">
            <v>BOL</v>
          </cell>
          <cell r="G145">
            <v>83.4</v>
          </cell>
        </row>
        <row r="146">
          <cell r="F146" t="str">
            <v>ARG</v>
          </cell>
          <cell r="G146">
            <v>108.3</v>
          </cell>
        </row>
        <row r="147">
          <cell r="F147" t="str">
            <v>GMB</v>
          </cell>
          <cell r="G147">
            <v>283.5</v>
          </cell>
        </row>
        <row r="148">
          <cell r="F148" t="str">
            <v>MMR</v>
          </cell>
        </row>
        <row r="149">
          <cell r="F149" t="str">
            <v>LBY</v>
          </cell>
        </row>
      </sheetData>
      <sheetData sheetId="8">
        <row r="1">
          <cell r="F1" t="str">
            <v>Entity code</v>
          </cell>
          <cell r="G1" t="str">
            <v>Value</v>
          </cell>
        </row>
        <row r="2">
          <cell r="C2" t="str">
            <v>6.06 No. procedures to start a business</v>
          </cell>
          <cell r="F2" t="str">
            <v>NZL</v>
          </cell>
          <cell r="G2">
            <v>1</v>
          </cell>
        </row>
        <row r="3">
          <cell r="F3" t="str">
            <v>CAN</v>
          </cell>
          <cell r="G3">
            <v>1</v>
          </cell>
        </row>
        <row r="4">
          <cell r="F4" t="str">
            <v>SVN</v>
          </cell>
          <cell r="G4">
            <v>2</v>
          </cell>
        </row>
        <row r="5">
          <cell r="F5" t="str">
            <v>RWA</v>
          </cell>
          <cell r="G5">
            <v>2</v>
          </cell>
        </row>
        <row r="6">
          <cell r="F6" t="str">
            <v>MDG</v>
          </cell>
          <cell r="G6">
            <v>2</v>
          </cell>
        </row>
        <row r="7">
          <cell r="F7" t="str">
            <v>MKD</v>
          </cell>
          <cell r="G7">
            <v>2</v>
          </cell>
        </row>
        <row r="8">
          <cell r="F8" t="str">
            <v>KGZ</v>
          </cell>
          <cell r="G8">
            <v>2</v>
          </cell>
        </row>
        <row r="9">
          <cell r="F9" t="str">
            <v>GEO</v>
          </cell>
          <cell r="G9">
            <v>2</v>
          </cell>
        </row>
        <row r="10">
          <cell r="F10" t="str">
            <v>AUS</v>
          </cell>
          <cell r="G10">
            <v>2</v>
          </cell>
        </row>
        <row r="11">
          <cell r="F11" t="str">
            <v>TWN</v>
          </cell>
          <cell r="G11">
            <v>3</v>
          </cell>
        </row>
        <row r="12">
          <cell r="F12" t="str">
            <v>SWE</v>
          </cell>
          <cell r="G12">
            <v>3</v>
          </cell>
        </row>
        <row r="13">
          <cell r="F13" t="str">
            <v>SGP</v>
          </cell>
          <cell r="G13">
            <v>3</v>
          </cell>
        </row>
        <row r="14">
          <cell r="F14" t="str">
            <v>SEN</v>
          </cell>
          <cell r="G14">
            <v>3</v>
          </cell>
        </row>
        <row r="15">
          <cell r="F15" t="str">
            <v>MYS</v>
          </cell>
          <cell r="G15">
            <v>3</v>
          </cell>
        </row>
        <row r="16">
          <cell r="F16" t="str">
            <v>HKG</v>
          </cell>
          <cell r="G16">
            <v>3</v>
          </cell>
        </row>
        <row r="17">
          <cell r="F17" t="str">
            <v>FIN</v>
          </cell>
          <cell r="G17">
            <v>3</v>
          </cell>
        </row>
        <row r="18">
          <cell r="F18" t="str">
            <v>BFA</v>
          </cell>
          <cell r="G18">
            <v>3</v>
          </cell>
        </row>
        <row r="19">
          <cell r="F19" t="str">
            <v>BEL</v>
          </cell>
          <cell r="G19">
            <v>3</v>
          </cell>
        </row>
        <row r="20">
          <cell r="F20" t="str">
            <v>ARM</v>
          </cell>
          <cell r="G20">
            <v>3</v>
          </cell>
        </row>
        <row r="21">
          <cell r="F21" t="str">
            <v>THA</v>
          </cell>
          <cell r="G21">
            <v>4</v>
          </cell>
        </row>
        <row r="22">
          <cell r="F22" t="str">
            <v>MLI</v>
          </cell>
          <cell r="G22">
            <v>4</v>
          </cell>
        </row>
        <row r="23">
          <cell r="F23" t="str">
            <v>LBR</v>
          </cell>
          <cell r="G23">
            <v>4</v>
          </cell>
        </row>
        <row r="24">
          <cell r="F24" t="str">
            <v>LVA</v>
          </cell>
          <cell r="G24">
            <v>4</v>
          </cell>
        </row>
        <row r="25">
          <cell r="F25" t="str">
            <v>IRL</v>
          </cell>
          <cell r="G25">
            <v>4</v>
          </cell>
        </row>
        <row r="26">
          <cell r="F26" t="str">
            <v>HUN</v>
          </cell>
          <cell r="G26">
            <v>4</v>
          </cell>
        </row>
        <row r="27">
          <cell r="F27" t="str">
            <v>DNK</v>
          </cell>
          <cell r="G27">
            <v>4</v>
          </cell>
        </row>
        <row r="28">
          <cell r="F28" t="str">
            <v>BDI</v>
          </cell>
          <cell r="G28">
            <v>4</v>
          </cell>
        </row>
        <row r="29">
          <cell r="F29" t="str">
            <v>BGR</v>
          </cell>
          <cell r="G29">
            <v>4</v>
          </cell>
        </row>
        <row r="30">
          <cell r="F30" t="str">
            <v>ALB</v>
          </cell>
          <cell r="G30">
            <v>4</v>
          </cell>
        </row>
        <row r="31">
          <cell r="F31" t="str">
            <v>URY</v>
          </cell>
          <cell r="G31">
            <v>5</v>
          </cell>
        </row>
        <row r="32">
          <cell r="F32" t="str">
            <v>LKA</v>
          </cell>
          <cell r="G32">
            <v>5</v>
          </cell>
        </row>
        <row r="33">
          <cell r="F33" t="str">
            <v>ZAF</v>
          </cell>
          <cell r="G33">
            <v>5</v>
          </cell>
        </row>
        <row r="34">
          <cell r="F34" t="str">
            <v>PRT</v>
          </cell>
          <cell r="G34">
            <v>5</v>
          </cell>
        </row>
        <row r="35">
          <cell r="F35" t="str">
            <v>PER</v>
          </cell>
          <cell r="G35">
            <v>5</v>
          </cell>
        </row>
        <row r="36">
          <cell r="F36" t="str">
            <v>OMN</v>
          </cell>
          <cell r="G36">
            <v>5</v>
          </cell>
        </row>
        <row r="37">
          <cell r="F37" t="str">
            <v>NOR</v>
          </cell>
          <cell r="G37">
            <v>5</v>
          </cell>
        </row>
        <row r="38">
          <cell r="F38" t="str">
            <v>NLD</v>
          </cell>
          <cell r="G38">
            <v>5</v>
          </cell>
        </row>
        <row r="39">
          <cell r="F39" t="str">
            <v>MUS</v>
          </cell>
          <cell r="G39">
            <v>5</v>
          </cell>
        </row>
        <row r="40">
          <cell r="F40" t="str">
            <v>LBN</v>
          </cell>
          <cell r="G40">
            <v>5</v>
          </cell>
        </row>
        <row r="41">
          <cell r="F41" t="str">
            <v>KOR</v>
          </cell>
          <cell r="G41">
            <v>5</v>
          </cell>
        </row>
        <row r="42">
          <cell r="F42" t="str">
            <v>ISR</v>
          </cell>
          <cell r="G42">
            <v>5</v>
          </cell>
        </row>
        <row r="43">
          <cell r="F43" t="str">
            <v>ISL</v>
          </cell>
          <cell r="G43">
            <v>5</v>
          </cell>
        </row>
        <row r="44">
          <cell r="F44" t="str">
            <v>FRA</v>
          </cell>
          <cell r="G44">
            <v>5</v>
          </cell>
        </row>
        <row r="45">
          <cell r="F45" t="str">
            <v>EST</v>
          </cell>
          <cell r="G45">
            <v>5</v>
          </cell>
        </row>
        <row r="46">
          <cell r="F46" t="str">
            <v>CMR</v>
          </cell>
          <cell r="G46">
            <v>5</v>
          </cell>
        </row>
        <row r="47">
          <cell r="F47" t="str">
            <v>BEN</v>
          </cell>
          <cell r="G47">
            <v>5</v>
          </cell>
        </row>
        <row r="48">
          <cell r="F48" t="str">
            <v>ZMB</v>
          </cell>
          <cell r="G48">
            <v>6</v>
          </cell>
        </row>
        <row r="49">
          <cell r="F49" t="str">
            <v>YEM</v>
          </cell>
          <cell r="G49">
            <v>6</v>
          </cell>
        </row>
        <row r="50">
          <cell r="F50" t="str">
            <v>USA</v>
          </cell>
          <cell r="G50">
            <v>6</v>
          </cell>
        </row>
        <row r="51">
          <cell r="F51" t="str">
            <v>GBR</v>
          </cell>
          <cell r="G51">
            <v>6</v>
          </cell>
        </row>
        <row r="52">
          <cell r="F52" t="str">
            <v>ARE</v>
          </cell>
          <cell r="G52">
            <v>6</v>
          </cell>
        </row>
        <row r="53">
          <cell r="F53" t="str">
            <v>TUR</v>
          </cell>
          <cell r="G53">
            <v>6</v>
          </cell>
        </row>
        <row r="54">
          <cell r="F54" t="str">
            <v>CHE</v>
          </cell>
          <cell r="G54">
            <v>6</v>
          </cell>
        </row>
        <row r="55">
          <cell r="F55" t="str">
            <v>SVK</v>
          </cell>
          <cell r="G55">
            <v>6</v>
          </cell>
        </row>
        <row r="56">
          <cell r="F56" t="str">
            <v>SLE</v>
          </cell>
          <cell r="G56">
            <v>6</v>
          </cell>
        </row>
        <row r="57">
          <cell r="F57" t="str">
            <v>SRB</v>
          </cell>
          <cell r="G57">
            <v>6</v>
          </cell>
        </row>
        <row r="58">
          <cell r="F58" t="str">
            <v>ROU</v>
          </cell>
          <cell r="G58">
            <v>6</v>
          </cell>
        </row>
        <row r="59">
          <cell r="F59" t="str">
            <v>PRI</v>
          </cell>
          <cell r="G59">
            <v>6</v>
          </cell>
        </row>
        <row r="60">
          <cell r="F60" t="str">
            <v>POL</v>
          </cell>
          <cell r="G60">
            <v>6</v>
          </cell>
        </row>
        <row r="61">
          <cell r="F61" t="str">
            <v>PAN</v>
          </cell>
          <cell r="G61">
            <v>6</v>
          </cell>
        </row>
        <row r="62">
          <cell r="F62" t="str">
            <v>MAR</v>
          </cell>
          <cell r="G62">
            <v>6</v>
          </cell>
        </row>
        <row r="63">
          <cell r="F63" t="str">
            <v>MNE</v>
          </cell>
          <cell r="G63">
            <v>6</v>
          </cell>
        </row>
        <row r="64">
          <cell r="F64" t="str">
            <v>MEX</v>
          </cell>
          <cell r="G64">
            <v>6</v>
          </cell>
        </row>
        <row r="65">
          <cell r="F65" t="str">
            <v>LUX</v>
          </cell>
          <cell r="G65">
            <v>6</v>
          </cell>
        </row>
        <row r="66">
          <cell r="F66" t="str">
            <v>LAO</v>
          </cell>
          <cell r="G66">
            <v>6</v>
          </cell>
        </row>
        <row r="67">
          <cell r="F67" t="str">
            <v>KAZ</v>
          </cell>
          <cell r="G67">
            <v>6</v>
          </cell>
        </row>
        <row r="68">
          <cell r="F68" t="str">
            <v>JAM</v>
          </cell>
          <cell r="G68">
            <v>6</v>
          </cell>
        </row>
        <row r="69">
          <cell r="F69" t="str">
            <v>ITA</v>
          </cell>
          <cell r="G69">
            <v>6</v>
          </cell>
        </row>
        <row r="70">
          <cell r="F70" t="str">
            <v>GIN</v>
          </cell>
          <cell r="G70">
            <v>6</v>
          </cell>
        </row>
        <row r="71">
          <cell r="F71" t="str">
            <v>EGY</v>
          </cell>
          <cell r="G71">
            <v>6</v>
          </cell>
        </row>
        <row r="72">
          <cell r="F72" t="str">
            <v>CYP</v>
          </cell>
          <cell r="G72">
            <v>6</v>
          </cell>
        </row>
        <row r="73">
          <cell r="F73" t="str">
            <v>HRV</v>
          </cell>
          <cell r="G73">
            <v>6</v>
          </cell>
        </row>
        <row r="74">
          <cell r="F74" t="str">
            <v>AZE</v>
          </cell>
          <cell r="G74">
            <v>6</v>
          </cell>
        </row>
        <row r="75">
          <cell r="F75" t="str">
            <v>UKR</v>
          </cell>
          <cell r="G75">
            <v>7</v>
          </cell>
        </row>
        <row r="76">
          <cell r="F76" t="str">
            <v>PRY</v>
          </cell>
          <cell r="G76">
            <v>7</v>
          </cell>
        </row>
        <row r="77">
          <cell r="F77" t="str">
            <v>NPL</v>
          </cell>
          <cell r="G77">
            <v>7</v>
          </cell>
        </row>
        <row r="78">
          <cell r="F78" t="str">
            <v>MNG</v>
          </cell>
          <cell r="G78">
            <v>7</v>
          </cell>
        </row>
        <row r="79">
          <cell r="F79" t="str">
            <v>MDA</v>
          </cell>
          <cell r="G79">
            <v>7</v>
          </cell>
        </row>
        <row r="80">
          <cell r="F80" t="str">
            <v>LTU</v>
          </cell>
          <cell r="G80">
            <v>7</v>
          </cell>
        </row>
        <row r="81">
          <cell r="F81" t="str">
            <v>LSO</v>
          </cell>
          <cell r="G81">
            <v>7</v>
          </cell>
        </row>
        <row r="82">
          <cell r="F82" t="str">
            <v>JOR</v>
          </cell>
          <cell r="G82">
            <v>7</v>
          </cell>
        </row>
        <row r="83">
          <cell r="F83" t="str">
            <v>IRN</v>
          </cell>
          <cell r="G83">
            <v>7</v>
          </cell>
        </row>
        <row r="84">
          <cell r="F84" t="str">
            <v>GHA</v>
          </cell>
          <cell r="G84">
            <v>7</v>
          </cell>
        </row>
        <row r="85">
          <cell r="F85" t="str">
            <v>DOM</v>
          </cell>
          <cell r="G85">
            <v>7</v>
          </cell>
        </row>
        <row r="86">
          <cell r="F86" t="str">
            <v>CHL</v>
          </cell>
          <cell r="G86">
            <v>7</v>
          </cell>
        </row>
        <row r="87">
          <cell r="F87" t="str">
            <v>BGD</v>
          </cell>
          <cell r="G87">
            <v>7</v>
          </cell>
        </row>
        <row r="88">
          <cell r="F88" t="str">
            <v>BHR</v>
          </cell>
          <cell r="G88">
            <v>7</v>
          </cell>
        </row>
        <row r="89">
          <cell r="F89" t="str">
            <v>TTO</v>
          </cell>
          <cell r="G89">
            <v>8</v>
          </cell>
        </row>
        <row r="90">
          <cell r="F90" t="str">
            <v>TLS</v>
          </cell>
          <cell r="G90">
            <v>8</v>
          </cell>
        </row>
        <row r="91">
          <cell r="F91" t="str">
            <v>RUS</v>
          </cell>
          <cell r="G91">
            <v>8</v>
          </cell>
        </row>
        <row r="92">
          <cell r="F92" t="str">
            <v>QAT</v>
          </cell>
          <cell r="G92">
            <v>8</v>
          </cell>
        </row>
        <row r="93">
          <cell r="F93" t="str">
            <v>NGA</v>
          </cell>
          <cell r="G93">
            <v>8</v>
          </cell>
        </row>
        <row r="94">
          <cell r="F94" t="str">
            <v>NIC</v>
          </cell>
          <cell r="G94">
            <v>8</v>
          </cell>
        </row>
        <row r="95">
          <cell r="F95" t="str">
            <v>JPN</v>
          </cell>
          <cell r="G95">
            <v>8</v>
          </cell>
        </row>
        <row r="96">
          <cell r="F96" t="str">
            <v>GUY</v>
          </cell>
          <cell r="G96">
            <v>8</v>
          </cell>
        </row>
        <row r="97">
          <cell r="F97" t="str">
            <v>GMB</v>
          </cell>
          <cell r="G97">
            <v>8</v>
          </cell>
        </row>
        <row r="98">
          <cell r="F98" t="str">
            <v>SLV</v>
          </cell>
          <cell r="G98">
            <v>8</v>
          </cell>
        </row>
        <row r="99">
          <cell r="F99" t="str">
            <v>COL</v>
          </cell>
          <cell r="G99">
            <v>8</v>
          </cell>
        </row>
        <row r="100">
          <cell r="F100" t="str">
            <v>CPV</v>
          </cell>
          <cell r="G100">
            <v>8</v>
          </cell>
        </row>
        <row r="101">
          <cell r="F101" t="str">
            <v>BTN</v>
          </cell>
          <cell r="G101">
            <v>8</v>
          </cell>
        </row>
        <row r="102">
          <cell r="F102" t="str">
            <v>BRB</v>
          </cell>
          <cell r="G102">
            <v>8</v>
          </cell>
        </row>
        <row r="103">
          <cell r="F103" t="str">
            <v>AUT</v>
          </cell>
          <cell r="G103">
            <v>8</v>
          </cell>
        </row>
        <row r="104">
          <cell r="F104" t="str">
            <v>AGO</v>
          </cell>
          <cell r="G104">
            <v>8</v>
          </cell>
        </row>
        <row r="105">
          <cell r="F105" t="str">
            <v>ZWE</v>
          </cell>
          <cell r="G105">
            <v>9</v>
          </cell>
        </row>
        <row r="106">
          <cell r="F106" t="str">
            <v>TZA</v>
          </cell>
          <cell r="G106">
            <v>9</v>
          </cell>
        </row>
        <row r="107">
          <cell r="F107" t="str">
            <v>SAU</v>
          </cell>
          <cell r="G107">
            <v>9</v>
          </cell>
        </row>
        <row r="108">
          <cell r="F108" t="str">
            <v>MOZ</v>
          </cell>
          <cell r="G108">
            <v>9</v>
          </cell>
        </row>
        <row r="109">
          <cell r="F109" t="str">
            <v>MRT</v>
          </cell>
          <cell r="G109">
            <v>9</v>
          </cell>
        </row>
        <row r="110">
          <cell r="F110" t="str">
            <v>IDN</v>
          </cell>
          <cell r="G110">
            <v>9</v>
          </cell>
        </row>
        <row r="111">
          <cell r="F111" t="str">
            <v>DEU</v>
          </cell>
          <cell r="G111">
            <v>9</v>
          </cell>
        </row>
        <row r="112">
          <cell r="F112" t="str">
            <v>GAB</v>
          </cell>
          <cell r="G112">
            <v>9</v>
          </cell>
        </row>
        <row r="113">
          <cell r="F113" t="str">
            <v>ETH</v>
          </cell>
          <cell r="G113">
            <v>9</v>
          </cell>
        </row>
        <row r="114">
          <cell r="F114" t="str">
            <v>CZE</v>
          </cell>
          <cell r="G114">
            <v>9</v>
          </cell>
        </row>
        <row r="115">
          <cell r="F115" t="str">
            <v>TCD</v>
          </cell>
          <cell r="G115">
            <v>9</v>
          </cell>
        </row>
        <row r="116">
          <cell r="F116" t="str">
            <v>KHM</v>
          </cell>
          <cell r="G116">
            <v>9</v>
          </cell>
        </row>
        <row r="117">
          <cell r="F117" t="str">
            <v>VNM</v>
          </cell>
          <cell r="G117">
            <v>10</v>
          </cell>
        </row>
        <row r="118">
          <cell r="F118" t="str">
            <v>TUN</v>
          </cell>
          <cell r="G118">
            <v>10</v>
          </cell>
        </row>
        <row r="119">
          <cell r="F119" t="str">
            <v>ESP</v>
          </cell>
          <cell r="G119">
            <v>10</v>
          </cell>
        </row>
        <row r="120">
          <cell r="F120" t="str">
            <v>SYC</v>
          </cell>
          <cell r="G120">
            <v>10</v>
          </cell>
        </row>
        <row r="121">
          <cell r="F121" t="str">
            <v>PAK</v>
          </cell>
          <cell r="G121">
            <v>10</v>
          </cell>
        </row>
        <row r="122">
          <cell r="F122" t="str">
            <v>NAM</v>
          </cell>
          <cell r="G122">
            <v>10</v>
          </cell>
        </row>
        <row r="123">
          <cell r="F123" t="str">
            <v>MWI</v>
          </cell>
          <cell r="G123">
            <v>10</v>
          </cell>
        </row>
        <row r="124">
          <cell r="F124" t="str">
            <v>KEN</v>
          </cell>
          <cell r="G124">
            <v>10</v>
          </cell>
        </row>
        <row r="125">
          <cell r="F125" t="str">
            <v>CIV</v>
          </cell>
          <cell r="G125">
            <v>10</v>
          </cell>
        </row>
        <row r="126">
          <cell r="F126" t="str">
            <v>BWA</v>
          </cell>
          <cell r="G126">
            <v>10</v>
          </cell>
        </row>
        <row r="127">
          <cell r="F127" t="str">
            <v>MLT</v>
          </cell>
          <cell r="G127">
            <v>11</v>
          </cell>
        </row>
        <row r="128">
          <cell r="F128" t="str">
            <v>GRC</v>
          </cell>
          <cell r="G128">
            <v>11</v>
          </cell>
        </row>
        <row r="129">
          <cell r="F129" t="str">
            <v>BIH</v>
          </cell>
          <cell r="G129">
            <v>11</v>
          </cell>
        </row>
        <row r="130">
          <cell r="F130" t="str">
            <v>SWZ</v>
          </cell>
          <cell r="G130">
            <v>12</v>
          </cell>
        </row>
        <row r="131">
          <cell r="F131" t="str">
            <v>KWT</v>
          </cell>
          <cell r="G131">
            <v>12</v>
          </cell>
        </row>
        <row r="132">
          <cell r="F132" t="str">
            <v>IND</v>
          </cell>
          <cell r="G132">
            <v>12</v>
          </cell>
        </row>
        <row r="133">
          <cell r="F133" t="str">
            <v>HTI</v>
          </cell>
          <cell r="G133">
            <v>12</v>
          </cell>
        </row>
        <row r="134">
          <cell r="F134" t="str">
            <v>GTM</v>
          </cell>
          <cell r="G134">
            <v>12</v>
          </cell>
        </row>
        <row r="135">
          <cell r="F135" t="str">
            <v>CRI</v>
          </cell>
          <cell r="G135">
            <v>12</v>
          </cell>
        </row>
        <row r="136">
          <cell r="F136" t="str">
            <v>SUR</v>
          </cell>
          <cell r="G136">
            <v>13</v>
          </cell>
        </row>
        <row r="137">
          <cell r="F137" t="str">
            <v>HND</v>
          </cell>
          <cell r="G137">
            <v>13</v>
          </cell>
        </row>
        <row r="138">
          <cell r="F138" t="str">
            <v>ECU</v>
          </cell>
          <cell r="G138">
            <v>13</v>
          </cell>
        </row>
        <row r="139">
          <cell r="F139" t="str">
            <v>CHN</v>
          </cell>
          <cell r="G139">
            <v>13</v>
          </cell>
        </row>
        <row r="140">
          <cell r="F140" t="str">
            <v>BRA</v>
          </cell>
          <cell r="G140">
            <v>13</v>
          </cell>
        </row>
        <row r="141">
          <cell r="F141" t="str">
            <v>ARG</v>
          </cell>
          <cell r="G141">
            <v>14</v>
          </cell>
        </row>
        <row r="142">
          <cell r="F142" t="str">
            <v>DZA</v>
          </cell>
          <cell r="G142">
            <v>14</v>
          </cell>
        </row>
        <row r="143">
          <cell r="F143" t="str">
            <v>UGA</v>
          </cell>
          <cell r="G143">
            <v>15</v>
          </cell>
        </row>
        <row r="144">
          <cell r="F144" t="str">
            <v>BRN</v>
          </cell>
          <cell r="G144">
            <v>15</v>
          </cell>
        </row>
        <row r="145">
          <cell r="F145" t="str">
            <v>BOL</v>
          </cell>
          <cell r="G145">
            <v>15</v>
          </cell>
        </row>
        <row r="146">
          <cell r="F146" t="str">
            <v>PHL</v>
          </cell>
          <cell r="G146">
            <v>16</v>
          </cell>
        </row>
        <row r="147">
          <cell r="F147" t="str">
            <v>VEN</v>
          </cell>
          <cell r="G147">
            <v>17</v>
          </cell>
        </row>
        <row r="148">
          <cell r="F148" t="str">
            <v>MMR</v>
          </cell>
        </row>
        <row r="149">
          <cell r="F149" t="str">
            <v>LBY</v>
          </cell>
        </row>
      </sheetData>
      <sheetData sheetId="9">
        <row r="1">
          <cell r="F1" t="str">
            <v>Entity code</v>
          </cell>
          <cell r="G1" t="str">
            <v>Value</v>
          </cell>
        </row>
        <row r="2">
          <cell r="C2" t="str">
            <v>6.07 No. days to start a business</v>
          </cell>
          <cell r="F2" t="str">
            <v>NZL</v>
          </cell>
          <cell r="G2">
            <v>1</v>
          </cell>
        </row>
        <row r="3">
          <cell r="F3" t="str">
            <v>MKD</v>
          </cell>
          <cell r="G3">
            <v>2</v>
          </cell>
        </row>
        <row r="4">
          <cell r="F4" t="str">
            <v>GEO</v>
          </cell>
          <cell r="G4">
            <v>2</v>
          </cell>
        </row>
        <row r="5">
          <cell r="F5" t="str">
            <v>AUS</v>
          </cell>
          <cell r="G5">
            <v>2</v>
          </cell>
        </row>
        <row r="6">
          <cell r="F6" t="str">
            <v>SGP</v>
          </cell>
          <cell r="G6">
            <v>3</v>
          </cell>
        </row>
        <row r="7">
          <cell r="F7" t="str">
            <v>RWA</v>
          </cell>
          <cell r="G7">
            <v>3</v>
          </cell>
        </row>
        <row r="8">
          <cell r="F8" t="str">
            <v>HKG</v>
          </cell>
          <cell r="G8">
            <v>3</v>
          </cell>
        </row>
        <row r="9">
          <cell r="F9" t="str">
            <v>BEL</v>
          </cell>
          <cell r="G9">
            <v>4</v>
          </cell>
        </row>
        <row r="10">
          <cell r="F10" t="str">
            <v>ALB</v>
          </cell>
          <cell r="G10">
            <v>4</v>
          </cell>
        </row>
        <row r="11">
          <cell r="F11" t="str">
            <v>SEN</v>
          </cell>
          <cell r="G11">
            <v>5</v>
          </cell>
        </row>
        <row r="12">
          <cell r="F12" t="str">
            <v>PRT</v>
          </cell>
          <cell r="G12">
            <v>5</v>
          </cell>
        </row>
        <row r="13">
          <cell r="F13" t="str">
            <v>NLD</v>
          </cell>
          <cell r="G13">
            <v>5</v>
          </cell>
        </row>
        <row r="14">
          <cell r="F14" t="str">
            <v>ISL</v>
          </cell>
          <cell r="G14">
            <v>5</v>
          </cell>
        </row>
        <row r="15">
          <cell r="F15" t="str">
            <v>HUN</v>
          </cell>
          <cell r="G15">
            <v>5</v>
          </cell>
        </row>
        <row r="16">
          <cell r="F16" t="str">
            <v>CAN</v>
          </cell>
          <cell r="G16">
            <v>5</v>
          </cell>
        </row>
        <row r="17">
          <cell r="F17" t="str">
            <v>USA</v>
          </cell>
          <cell r="G17">
            <v>6</v>
          </cell>
        </row>
        <row r="18">
          <cell r="F18" t="str">
            <v>TUR</v>
          </cell>
          <cell r="G18">
            <v>6</v>
          </cell>
        </row>
        <row r="19">
          <cell r="F19" t="str">
            <v>SVN</v>
          </cell>
          <cell r="G19">
            <v>6</v>
          </cell>
        </row>
        <row r="20">
          <cell r="F20" t="str">
            <v>PRI</v>
          </cell>
          <cell r="G20">
            <v>6</v>
          </cell>
        </row>
        <row r="21">
          <cell r="F21" t="str">
            <v>MUS</v>
          </cell>
          <cell r="G21">
            <v>6</v>
          </cell>
        </row>
        <row r="22">
          <cell r="F22" t="str">
            <v>MYS</v>
          </cell>
          <cell r="G22">
            <v>6</v>
          </cell>
        </row>
        <row r="23">
          <cell r="F23" t="str">
            <v>LBR</v>
          </cell>
          <cell r="G23">
            <v>6</v>
          </cell>
        </row>
        <row r="24">
          <cell r="F24" t="str">
            <v>ITA</v>
          </cell>
          <cell r="G24">
            <v>6</v>
          </cell>
        </row>
        <row r="25">
          <cell r="F25" t="str">
            <v>DNK</v>
          </cell>
          <cell r="G25">
            <v>6</v>
          </cell>
        </row>
        <row r="26">
          <cell r="F26" t="str">
            <v>URY</v>
          </cell>
          <cell r="G26">
            <v>7</v>
          </cell>
        </row>
        <row r="27">
          <cell r="F27" t="str">
            <v>LKA</v>
          </cell>
          <cell r="G27">
            <v>7</v>
          </cell>
        </row>
        <row r="28">
          <cell r="F28" t="str">
            <v>PAN</v>
          </cell>
          <cell r="G28">
            <v>7</v>
          </cell>
        </row>
        <row r="29">
          <cell r="F29" t="str">
            <v>NOR</v>
          </cell>
          <cell r="G29">
            <v>7</v>
          </cell>
        </row>
        <row r="30">
          <cell r="F30" t="str">
            <v>KOR</v>
          </cell>
          <cell r="G30">
            <v>7</v>
          </cell>
        </row>
        <row r="31">
          <cell r="F31" t="str">
            <v>JAM</v>
          </cell>
          <cell r="G31">
            <v>7</v>
          </cell>
        </row>
        <row r="32">
          <cell r="F32" t="str">
            <v>FRA</v>
          </cell>
          <cell r="G32">
            <v>7</v>
          </cell>
        </row>
        <row r="33">
          <cell r="F33" t="str">
            <v>EST</v>
          </cell>
          <cell r="G33">
            <v>7</v>
          </cell>
        </row>
        <row r="34">
          <cell r="F34" t="str">
            <v>EGY</v>
          </cell>
          <cell r="G34">
            <v>7</v>
          </cell>
        </row>
        <row r="35">
          <cell r="F35" t="str">
            <v>ARE</v>
          </cell>
          <cell r="G35">
            <v>8</v>
          </cell>
        </row>
        <row r="36">
          <cell r="F36" t="str">
            <v>OMN</v>
          </cell>
          <cell r="G36">
            <v>8</v>
          </cell>
        </row>
        <row r="37">
          <cell r="F37" t="str">
            <v>MLI</v>
          </cell>
          <cell r="G37">
            <v>8</v>
          </cell>
        </row>
        <row r="38">
          <cell r="F38" t="str">
            <v>MDG</v>
          </cell>
          <cell r="G38">
            <v>8</v>
          </cell>
        </row>
        <row r="39">
          <cell r="F39" t="str">
            <v>CYP</v>
          </cell>
          <cell r="G39">
            <v>8</v>
          </cell>
        </row>
        <row r="40">
          <cell r="F40" t="str">
            <v>CHL</v>
          </cell>
          <cell r="G40">
            <v>8</v>
          </cell>
        </row>
        <row r="41">
          <cell r="F41" t="str">
            <v>BDI</v>
          </cell>
          <cell r="G41">
            <v>8</v>
          </cell>
        </row>
        <row r="42">
          <cell r="F42" t="str">
            <v>AZE</v>
          </cell>
          <cell r="G42">
            <v>8</v>
          </cell>
        </row>
        <row r="43">
          <cell r="F43" t="str">
            <v>ARM</v>
          </cell>
          <cell r="G43">
            <v>8</v>
          </cell>
        </row>
        <row r="44">
          <cell r="F44" t="str">
            <v>QAT</v>
          </cell>
          <cell r="G44">
            <v>9</v>
          </cell>
        </row>
        <row r="45">
          <cell r="F45" t="str">
            <v>MDA</v>
          </cell>
          <cell r="G45">
            <v>9</v>
          </cell>
        </row>
        <row r="46">
          <cell r="F46" t="str">
            <v>MEX</v>
          </cell>
          <cell r="G46">
            <v>9</v>
          </cell>
        </row>
        <row r="47">
          <cell r="F47" t="str">
            <v>LBN</v>
          </cell>
          <cell r="G47">
            <v>9</v>
          </cell>
        </row>
        <row r="48">
          <cell r="F48" t="str">
            <v>HRV</v>
          </cell>
          <cell r="G48">
            <v>9</v>
          </cell>
        </row>
        <row r="49">
          <cell r="F49" t="str">
            <v>BHR</v>
          </cell>
          <cell r="G49">
            <v>9</v>
          </cell>
        </row>
        <row r="50">
          <cell r="F50" t="str">
            <v>TWN</v>
          </cell>
          <cell r="G50">
            <v>10</v>
          </cell>
        </row>
        <row r="51">
          <cell r="F51" t="str">
            <v>ROU</v>
          </cell>
          <cell r="G51">
            <v>10</v>
          </cell>
        </row>
        <row r="52">
          <cell r="F52" t="str">
            <v>MNE</v>
          </cell>
          <cell r="G52">
            <v>10</v>
          </cell>
        </row>
        <row r="53">
          <cell r="F53" t="str">
            <v>KGZ</v>
          </cell>
          <cell r="G53">
            <v>10</v>
          </cell>
        </row>
        <row r="54">
          <cell r="F54" t="str">
            <v>IRL</v>
          </cell>
          <cell r="G54">
            <v>10</v>
          </cell>
        </row>
        <row r="55">
          <cell r="F55" t="str">
            <v>TUN</v>
          </cell>
          <cell r="G55">
            <v>11</v>
          </cell>
        </row>
        <row r="56">
          <cell r="F56" t="str">
            <v>GRC</v>
          </cell>
          <cell r="G56">
            <v>11</v>
          </cell>
        </row>
        <row r="57">
          <cell r="F57" t="str">
            <v>CPV</v>
          </cell>
          <cell r="G57">
            <v>11</v>
          </cell>
        </row>
        <row r="58">
          <cell r="F58" t="str">
            <v>SLE</v>
          </cell>
          <cell r="G58">
            <v>12</v>
          </cell>
        </row>
        <row r="59">
          <cell r="F59" t="str">
            <v>SRB</v>
          </cell>
          <cell r="G59">
            <v>12</v>
          </cell>
        </row>
        <row r="60">
          <cell r="F60" t="str">
            <v>MAR</v>
          </cell>
          <cell r="G60">
            <v>12</v>
          </cell>
        </row>
        <row r="61">
          <cell r="F61" t="str">
            <v>MNG</v>
          </cell>
          <cell r="G61">
            <v>12</v>
          </cell>
        </row>
        <row r="62">
          <cell r="F62" t="str">
            <v>JOR</v>
          </cell>
          <cell r="G62">
            <v>12</v>
          </cell>
        </row>
        <row r="63">
          <cell r="F63" t="str">
            <v>GHA</v>
          </cell>
          <cell r="G63">
            <v>12</v>
          </cell>
        </row>
        <row r="64">
          <cell r="F64" t="str">
            <v>GBR</v>
          </cell>
          <cell r="G64">
            <v>13</v>
          </cell>
        </row>
        <row r="65">
          <cell r="F65" t="str">
            <v>MOZ</v>
          </cell>
          <cell r="G65">
            <v>13</v>
          </cell>
        </row>
        <row r="66">
          <cell r="F66" t="str">
            <v>IRN</v>
          </cell>
          <cell r="G66">
            <v>13</v>
          </cell>
        </row>
        <row r="67">
          <cell r="F67" t="str">
            <v>COL</v>
          </cell>
          <cell r="G67">
            <v>13</v>
          </cell>
        </row>
        <row r="68">
          <cell r="F68" t="str">
            <v>BFA</v>
          </cell>
          <cell r="G68">
            <v>13</v>
          </cell>
        </row>
        <row r="69">
          <cell r="F69" t="str">
            <v>HND</v>
          </cell>
          <cell r="G69">
            <v>14</v>
          </cell>
        </row>
        <row r="70">
          <cell r="F70" t="str">
            <v>FIN</v>
          </cell>
          <cell r="G70">
            <v>14</v>
          </cell>
        </row>
        <row r="71">
          <cell r="F71" t="str">
            <v>DEU</v>
          </cell>
          <cell r="G71">
            <v>15</v>
          </cell>
        </row>
        <row r="72">
          <cell r="F72" t="str">
            <v>ETH</v>
          </cell>
          <cell r="G72">
            <v>15</v>
          </cell>
        </row>
        <row r="73">
          <cell r="F73" t="str">
            <v>CMR</v>
          </cell>
          <cell r="G73">
            <v>15</v>
          </cell>
        </row>
        <row r="74">
          <cell r="F74" t="str">
            <v>SWE</v>
          </cell>
          <cell r="G74">
            <v>16</v>
          </cell>
        </row>
        <row r="75">
          <cell r="F75" t="str">
            <v>SVK</v>
          </cell>
          <cell r="G75">
            <v>16</v>
          </cell>
        </row>
        <row r="76">
          <cell r="F76" t="str">
            <v>LVA</v>
          </cell>
          <cell r="G76">
            <v>16</v>
          </cell>
        </row>
        <row r="77">
          <cell r="F77" t="str">
            <v>ZMB</v>
          </cell>
          <cell r="G77">
            <v>17</v>
          </cell>
        </row>
        <row r="78">
          <cell r="F78" t="str">
            <v>SLV</v>
          </cell>
          <cell r="G78">
            <v>17</v>
          </cell>
        </row>
        <row r="79">
          <cell r="F79" t="str">
            <v>CHE</v>
          </cell>
          <cell r="G79">
            <v>18</v>
          </cell>
        </row>
        <row r="80">
          <cell r="F80" t="str">
            <v>RUS</v>
          </cell>
          <cell r="G80">
            <v>18</v>
          </cell>
        </row>
        <row r="81">
          <cell r="F81" t="str">
            <v>BGR</v>
          </cell>
          <cell r="G81">
            <v>18</v>
          </cell>
        </row>
        <row r="82">
          <cell r="F82" t="str">
            <v>BRB</v>
          </cell>
          <cell r="G82">
            <v>18</v>
          </cell>
        </row>
        <row r="83">
          <cell r="F83" t="str">
            <v>ZAF</v>
          </cell>
          <cell r="G83">
            <v>19</v>
          </cell>
        </row>
        <row r="84">
          <cell r="F84" t="str">
            <v>MRT</v>
          </cell>
          <cell r="G84">
            <v>19</v>
          </cell>
        </row>
        <row r="85">
          <cell r="F85" t="str">
            <v>LUX</v>
          </cell>
          <cell r="G85">
            <v>19</v>
          </cell>
        </row>
        <row r="86">
          <cell r="F86" t="str">
            <v>KAZ</v>
          </cell>
          <cell r="G86">
            <v>19</v>
          </cell>
        </row>
        <row r="87">
          <cell r="F87" t="str">
            <v>DOM</v>
          </cell>
          <cell r="G87">
            <v>19</v>
          </cell>
        </row>
        <row r="88">
          <cell r="F88" t="str">
            <v>BGD</v>
          </cell>
          <cell r="G88">
            <v>19</v>
          </cell>
        </row>
        <row r="89">
          <cell r="F89" t="str">
            <v>LTU</v>
          </cell>
          <cell r="G89">
            <v>20</v>
          </cell>
        </row>
        <row r="90">
          <cell r="F90" t="str">
            <v>GUY</v>
          </cell>
          <cell r="G90">
            <v>20</v>
          </cell>
        </row>
        <row r="91">
          <cell r="F91" t="str">
            <v>CZE</v>
          </cell>
          <cell r="G91">
            <v>20</v>
          </cell>
        </row>
        <row r="92">
          <cell r="F92" t="str">
            <v>SAU</v>
          </cell>
          <cell r="G92">
            <v>21</v>
          </cell>
        </row>
        <row r="93">
          <cell r="F93" t="str">
            <v>PAK</v>
          </cell>
          <cell r="G93">
            <v>21</v>
          </cell>
        </row>
        <row r="94">
          <cell r="F94" t="str">
            <v>ISR</v>
          </cell>
          <cell r="G94">
            <v>21</v>
          </cell>
        </row>
        <row r="95">
          <cell r="F95" t="str">
            <v>UKR</v>
          </cell>
          <cell r="G95">
            <v>22</v>
          </cell>
        </row>
        <row r="96">
          <cell r="F96" t="str">
            <v>JPN</v>
          </cell>
          <cell r="G96">
            <v>23</v>
          </cell>
        </row>
        <row r="97">
          <cell r="F97" t="str">
            <v>LSO</v>
          </cell>
          <cell r="G97">
            <v>24</v>
          </cell>
        </row>
        <row r="98">
          <cell r="F98" t="str">
            <v>AUT</v>
          </cell>
          <cell r="G98">
            <v>25</v>
          </cell>
        </row>
        <row r="99">
          <cell r="F99" t="str">
            <v>DZA</v>
          </cell>
          <cell r="G99">
            <v>25</v>
          </cell>
        </row>
        <row r="100">
          <cell r="F100" t="str">
            <v>TZA</v>
          </cell>
          <cell r="G100">
            <v>26</v>
          </cell>
        </row>
        <row r="101">
          <cell r="F101" t="str">
            <v>PER</v>
          </cell>
          <cell r="G101">
            <v>26</v>
          </cell>
        </row>
        <row r="102">
          <cell r="F102" t="str">
            <v>BEN</v>
          </cell>
          <cell r="G102">
            <v>26</v>
          </cell>
        </row>
        <row r="103">
          <cell r="F103" t="str">
            <v>ARG</v>
          </cell>
          <cell r="G103">
            <v>26</v>
          </cell>
        </row>
        <row r="104">
          <cell r="F104" t="str">
            <v>IND</v>
          </cell>
          <cell r="G104">
            <v>27</v>
          </cell>
        </row>
        <row r="105">
          <cell r="F105" t="str">
            <v>GMB</v>
          </cell>
          <cell r="G105">
            <v>27</v>
          </cell>
        </row>
        <row r="106">
          <cell r="F106" t="str">
            <v>ESP</v>
          </cell>
          <cell r="G106">
            <v>28</v>
          </cell>
        </row>
        <row r="107">
          <cell r="F107" t="str">
            <v>THA</v>
          </cell>
          <cell r="G107">
            <v>29</v>
          </cell>
        </row>
        <row r="108">
          <cell r="F108" t="str">
            <v>NPL</v>
          </cell>
          <cell r="G108">
            <v>29</v>
          </cell>
        </row>
        <row r="109">
          <cell r="F109" t="str">
            <v>POL</v>
          </cell>
          <cell r="G109">
            <v>32</v>
          </cell>
        </row>
        <row r="110">
          <cell r="F110" t="str">
            <v>KWT</v>
          </cell>
          <cell r="G110">
            <v>32</v>
          </cell>
        </row>
        <row r="111">
          <cell r="F111" t="str">
            <v>KEN</v>
          </cell>
          <cell r="G111">
            <v>32</v>
          </cell>
        </row>
        <row r="112">
          <cell r="F112" t="str">
            <v>CIV</v>
          </cell>
          <cell r="G112">
            <v>32</v>
          </cell>
        </row>
        <row r="113">
          <cell r="F113" t="str">
            <v>UGA</v>
          </cell>
          <cell r="G113">
            <v>33</v>
          </cell>
        </row>
        <row r="114">
          <cell r="F114" t="str">
            <v>CHN</v>
          </cell>
          <cell r="G114">
            <v>33</v>
          </cell>
        </row>
        <row r="115">
          <cell r="F115" t="str">
            <v>VNM</v>
          </cell>
          <cell r="G115">
            <v>34</v>
          </cell>
        </row>
        <row r="116">
          <cell r="F116" t="str">
            <v>NGA</v>
          </cell>
          <cell r="G116">
            <v>34</v>
          </cell>
        </row>
        <row r="117">
          <cell r="F117" t="str">
            <v>PRY</v>
          </cell>
          <cell r="G117">
            <v>35</v>
          </cell>
        </row>
        <row r="118">
          <cell r="F118" t="str">
            <v>GIN</v>
          </cell>
          <cell r="G118">
            <v>35</v>
          </cell>
        </row>
        <row r="119">
          <cell r="F119" t="str">
            <v>PHL</v>
          </cell>
          <cell r="G119">
            <v>36</v>
          </cell>
        </row>
        <row r="120">
          <cell r="F120" t="str">
            <v>BTN</v>
          </cell>
          <cell r="G120">
            <v>36</v>
          </cell>
        </row>
        <row r="121">
          <cell r="F121" t="str">
            <v>BIH</v>
          </cell>
          <cell r="G121">
            <v>37</v>
          </cell>
        </row>
        <row r="122">
          <cell r="F122" t="str">
            <v>SYC</v>
          </cell>
          <cell r="G122">
            <v>39</v>
          </cell>
        </row>
        <row r="123">
          <cell r="F123" t="str">
            <v>NIC</v>
          </cell>
          <cell r="G123">
            <v>39</v>
          </cell>
        </row>
        <row r="124">
          <cell r="F124" t="str">
            <v>MWI</v>
          </cell>
          <cell r="G124">
            <v>39</v>
          </cell>
        </row>
        <row r="125">
          <cell r="F125" t="str">
            <v>YEM</v>
          </cell>
          <cell r="G125">
            <v>40</v>
          </cell>
        </row>
        <row r="126">
          <cell r="F126" t="str">
            <v>MLT</v>
          </cell>
          <cell r="G126">
            <v>40</v>
          </cell>
        </row>
        <row r="127">
          <cell r="F127" t="str">
            <v>GTM</v>
          </cell>
          <cell r="G127">
            <v>40</v>
          </cell>
        </row>
        <row r="128">
          <cell r="F128" t="str">
            <v>TTO</v>
          </cell>
          <cell r="G128">
            <v>41</v>
          </cell>
        </row>
        <row r="129">
          <cell r="F129" t="str">
            <v>IDN</v>
          </cell>
          <cell r="G129">
            <v>47</v>
          </cell>
        </row>
        <row r="130">
          <cell r="F130" t="str">
            <v>BOL</v>
          </cell>
          <cell r="G130">
            <v>50</v>
          </cell>
        </row>
        <row r="131">
          <cell r="F131" t="str">
            <v>SWZ</v>
          </cell>
          <cell r="G131">
            <v>56</v>
          </cell>
        </row>
        <row r="132">
          <cell r="F132" t="str">
            <v>ECU</v>
          </cell>
          <cell r="G132">
            <v>56</v>
          </cell>
        </row>
        <row r="133">
          <cell r="F133" t="str">
            <v>GAB</v>
          </cell>
          <cell r="G133">
            <v>58</v>
          </cell>
        </row>
        <row r="134">
          <cell r="F134" t="str">
            <v>CRI</v>
          </cell>
          <cell r="G134">
            <v>60</v>
          </cell>
        </row>
        <row r="135">
          <cell r="F135" t="str">
            <v>BWA</v>
          </cell>
          <cell r="G135">
            <v>61</v>
          </cell>
        </row>
        <row r="136">
          <cell r="F136" t="str">
            <v>TCD</v>
          </cell>
          <cell r="G136">
            <v>62</v>
          </cell>
        </row>
        <row r="137">
          <cell r="F137" t="str">
            <v>NAM</v>
          </cell>
          <cell r="G137">
            <v>66</v>
          </cell>
        </row>
        <row r="138">
          <cell r="F138" t="str">
            <v>AGO</v>
          </cell>
          <cell r="G138">
            <v>68</v>
          </cell>
        </row>
        <row r="139">
          <cell r="F139" t="str">
            <v>KHM</v>
          </cell>
          <cell r="G139">
            <v>85</v>
          </cell>
        </row>
        <row r="140">
          <cell r="F140" t="str">
            <v>ZWE</v>
          </cell>
          <cell r="G140">
            <v>90</v>
          </cell>
        </row>
        <row r="141">
          <cell r="F141" t="str">
            <v>LAO</v>
          </cell>
          <cell r="G141">
            <v>92</v>
          </cell>
        </row>
        <row r="142">
          <cell r="F142" t="str">
            <v>TLS</v>
          </cell>
          <cell r="G142">
            <v>94</v>
          </cell>
        </row>
        <row r="143">
          <cell r="F143" t="str">
            <v>BRN</v>
          </cell>
          <cell r="G143">
            <v>101</v>
          </cell>
        </row>
        <row r="144">
          <cell r="F144" t="str">
            <v>HTI</v>
          </cell>
          <cell r="G144">
            <v>105</v>
          </cell>
        </row>
        <row r="145">
          <cell r="F145" t="str">
            <v>BRA</v>
          </cell>
          <cell r="G145">
            <v>119</v>
          </cell>
        </row>
        <row r="146">
          <cell r="F146" t="str">
            <v>VEN</v>
          </cell>
          <cell r="G146">
            <v>144</v>
          </cell>
        </row>
        <row r="147">
          <cell r="F147" t="str">
            <v>SUR</v>
          </cell>
          <cell r="G147">
            <v>694</v>
          </cell>
        </row>
        <row r="148">
          <cell r="F148" t="str">
            <v>MMR</v>
          </cell>
        </row>
        <row r="149">
          <cell r="F149" t="str">
            <v>LBY</v>
          </cell>
        </row>
      </sheetData>
      <sheetData sheetId="10">
        <row r="1">
          <cell r="F1" t="str">
            <v>Entity code</v>
          </cell>
          <cell r="G1" t="str">
            <v>Value</v>
          </cell>
        </row>
        <row r="2">
          <cell r="C2" t="str">
            <v>6.08 Agricultural policy costs, 1-7 (best)</v>
          </cell>
          <cell r="F2" t="str">
            <v>VEN</v>
          </cell>
          <cell r="G2">
            <v>2.35193999354839</v>
          </cell>
        </row>
        <row r="3">
          <cell r="F3" t="str">
            <v>LBY</v>
          </cell>
          <cell r="G3">
            <v>2.5158315333333299</v>
          </cell>
        </row>
        <row r="4">
          <cell r="F4" t="str">
            <v>HRV</v>
          </cell>
          <cell r="G4">
            <v>2.5209098631016</v>
          </cell>
        </row>
        <row r="5">
          <cell r="F5" t="str">
            <v>JPN</v>
          </cell>
          <cell r="G5">
            <v>2.7450713867256602</v>
          </cell>
        </row>
        <row r="6">
          <cell r="F6" t="str">
            <v>GRC</v>
          </cell>
          <cell r="G6">
            <v>2.8074251666666701</v>
          </cell>
        </row>
        <row r="7">
          <cell r="F7" t="str">
            <v>BEN</v>
          </cell>
          <cell r="G7">
            <v>2.82821567015707</v>
          </cell>
        </row>
        <row r="8">
          <cell r="F8" t="str">
            <v>HTI</v>
          </cell>
          <cell r="G8">
            <v>2.8428400456521699</v>
          </cell>
        </row>
        <row r="9">
          <cell r="F9" t="str">
            <v>MOZ</v>
          </cell>
          <cell r="G9">
            <v>2.8571096157303399</v>
          </cell>
        </row>
        <row r="10">
          <cell r="F10" t="str">
            <v>ARG</v>
          </cell>
          <cell r="G10">
            <v>2.8798873438913999</v>
          </cell>
        </row>
        <row r="11">
          <cell r="F11" t="str">
            <v>YEM</v>
          </cell>
          <cell r="G11">
            <v>2.9050381879999998</v>
          </cell>
        </row>
        <row r="12">
          <cell r="F12" t="str">
            <v>MDA</v>
          </cell>
          <cell r="G12">
            <v>2.9191453025640999</v>
          </cell>
        </row>
        <row r="13">
          <cell r="F13" t="str">
            <v>ZWE</v>
          </cell>
          <cell r="G13">
            <v>2.9198717438016502</v>
          </cell>
        </row>
        <row r="14">
          <cell r="F14" t="str">
            <v>MRT</v>
          </cell>
          <cell r="G14">
            <v>2.9540368529411798</v>
          </cell>
        </row>
        <row r="15">
          <cell r="F15" t="str">
            <v>KGZ</v>
          </cell>
          <cell r="G15">
            <v>3.01464585</v>
          </cell>
        </row>
        <row r="16">
          <cell r="F16" t="str">
            <v>RUS</v>
          </cell>
          <cell r="G16">
            <v>3.0264178254237302</v>
          </cell>
        </row>
        <row r="17">
          <cell r="F17" t="str">
            <v>BDI</v>
          </cell>
          <cell r="G17">
            <v>3.0743993762376198</v>
          </cell>
        </row>
        <row r="18">
          <cell r="F18" t="str">
            <v>MEX</v>
          </cell>
          <cell r="G18">
            <v>3.0849067628762499</v>
          </cell>
        </row>
        <row r="19">
          <cell r="F19" t="str">
            <v>KWT</v>
          </cell>
          <cell r="G19">
            <v>3.13604234054054</v>
          </cell>
        </row>
        <row r="20">
          <cell r="F20" t="str">
            <v>SRB</v>
          </cell>
          <cell r="G20">
            <v>3.1747339954773901</v>
          </cell>
        </row>
        <row r="21">
          <cell r="F21" t="str">
            <v>LBN</v>
          </cell>
          <cell r="G21">
            <v>3.1759032259740301</v>
          </cell>
        </row>
        <row r="22">
          <cell r="F22" t="str">
            <v>ISL</v>
          </cell>
          <cell r="G22">
            <v>3.1918690521739101</v>
          </cell>
        </row>
        <row r="23">
          <cell r="F23" t="str">
            <v>UKR</v>
          </cell>
          <cell r="G23">
            <v>3.1939072907834101</v>
          </cell>
        </row>
        <row r="24">
          <cell r="F24" t="str">
            <v>SLV</v>
          </cell>
          <cell r="G24">
            <v>3.1997718461538498</v>
          </cell>
        </row>
        <row r="25">
          <cell r="F25" t="str">
            <v>GEO</v>
          </cell>
          <cell r="G25">
            <v>3.2190831408284</v>
          </cell>
        </row>
        <row r="26">
          <cell r="F26" t="str">
            <v>SUR</v>
          </cell>
          <cell r="G26">
            <v>3.2233784114942501</v>
          </cell>
        </row>
        <row r="27">
          <cell r="F27" t="str">
            <v>DZA</v>
          </cell>
          <cell r="G27">
            <v>3.2343554448979601</v>
          </cell>
        </row>
        <row r="28">
          <cell r="F28" t="str">
            <v>COL</v>
          </cell>
          <cell r="G28">
            <v>3.2384688081632702</v>
          </cell>
        </row>
        <row r="29">
          <cell r="F29" t="str">
            <v>THA</v>
          </cell>
          <cell r="G29">
            <v>3.2446122124223602</v>
          </cell>
        </row>
        <row r="30">
          <cell r="F30" t="str">
            <v>SVK</v>
          </cell>
          <cell r="G30">
            <v>3.2521096989011</v>
          </cell>
        </row>
        <row r="31">
          <cell r="F31" t="str">
            <v>EGY</v>
          </cell>
          <cell r="G31">
            <v>3.3241849225563902</v>
          </cell>
        </row>
        <row r="32">
          <cell r="F32" t="str">
            <v>TCD</v>
          </cell>
          <cell r="G32">
            <v>3.38600853913043</v>
          </cell>
        </row>
        <row r="33">
          <cell r="F33" t="str">
            <v>PRT</v>
          </cell>
          <cell r="G33">
            <v>3.39788829069767</v>
          </cell>
        </row>
        <row r="34">
          <cell r="F34" t="str">
            <v>BGR</v>
          </cell>
          <cell r="G34">
            <v>3.4219084</v>
          </cell>
        </row>
        <row r="35">
          <cell r="F35" t="str">
            <v>ALB</v>
          </cell>
          <cell r="G35">
            <v>3.4339303000000001</v>
          </cell>
        </row>
        <row r="36">
          <cell r="F36" t="str">
            <v>IRN</v>
          </cell>
          <cell r="G36">
            <v>3.4349299138810201</v>
          </cell>
        </row>
        <row r="37">
          <cell r="F37" t="str">
            <v>TTO</v>
          </cell>
          <cell r="G37">
            <v>3.4406064703180199</v>
          </cell>
        </row>
        <row r="38">
          <cell r="F38" t="str">
            <v>ITA</v>
          </cell>
          <cell r="G38">
            <v>3.4570031116279099</v>
          </cell>
        </row>
        <row r="39">
          <cell r="F39" t="str">
            <v>SVN</v>
          </cell>
          <cell r="G39">
            <v>3.4763120057692301</v>
          </cell>
        </row>
        <row r="40">
          <cell r="F40" t="str">
            <v>ROU</v>
          </cell>
          <cell r="G40">
            <v>3.4829382716417898</v>
          </cell>
        </row>
        <row r="41">
          <cell r="F41" t="str">
            <v>LBR</v>
          </cell>
          <cell r="G41">
            <v>3.4844233054054099</v>
          </cell>
        </row>
        <row r="42">
          <cell r="F42" t="str">
            <v>NPL</v>
          </cell>
          <cell r="G42">
            <v>3.4883701500000002</v>
          </cell>
        </row>
        <row r="43">
          <cell r="F43" t="str">
            <v>TUN</v>
          </cell>
          <cell r="G43">
            <v>3.5207198455089799</v>
          </cell>
        </row>
        <row r="44">
          <cell r="F44" t="str">
            <v>PAK</v>
          </cell>
          <cell r="G44">
            <v>3.5309074083333298</v>
          </cell>
        </row>
        <row r="45">
          <cell r="F45" t="str">
            <v>MDG</v>
          </cell>
          <cell r="G45">
            <v>3.5458873951807202</v>
          </cell>
        </row>
        <row r="46">
          <cell r="F46" t="str">
            <v>TLS</v>
          </cell>
          <cell r="G46">
            <v>3.5641766072463801</v>
          </cell>
        </row>
        <row r="47">
          <cell r="F47" t="str">
            <v>GAB</v>
          </cell>
          <cell r="G47">
            <v>3.5728952710280399</v>
          </cell>
        </row>
        <row r="48">
          <cell r="F48" t="str">
            <v>MWI</v>
          </cell>
          <cell r="G48">
            <v>3.5824217525862099</v>
          </cell>
        </row>
        <row r="49">
          <cell r="F49" t="str">
            <v>ESP</v>
          </cell>
          <cell r="G49">
            <v>3.5833740199999999</v>
          </cell>
        </row>
        <row r="50">
          <cell r="F50" t="str">
            <v>LSO</v>
          </cell>
          <cell r="G50">
            <v>3.5868748150537599</v>
          </cell>
        </row>
        <row r="51">
          <cell r="F51" t="str">
            <v>CZE</v>
          </cell>
          <cell r="G51">
            <v>3.59820411032864</v>
          </cell>
        </row>
        <row r="52">
          <cell r="F52" t="str">
            <v>DOM</v>
          </cell>
          <cell r="G52">
            <v>3.6008705761904798</v>
          </cell>
        </row>
        <row r="53">
          <cell r="F53" t="str">
            <v>POL</v>
          </cell>
          <cell r="G53">
            <v>3.6109978111111101</v>
          </cell>
        </row>
        <row r="54">
          <cell r="F54" t="str">
            <v>BFA</v>
          </cell>
          <cell r="G54">
            <v>3.6326182183673499</v>
          </cell>
        </row>
        <row r="55">
          <cell r="F55" t="str">
            <v>SWZ</v>
          </cell>
          <cell r="G55">
            <v>3.64248577831325</v>
          </cell>
        </row>
        <row r="56">
          <cell r="F56" t="str">
            <v>BOL</v>
          </cell>
          <cell r="G56">
            <v>3.6459728136986298</v>
          </cell>
        </row>
        <row r="57">
          <cell r="F57" t="str">
            <v>HND</v>
          </cell>
          <cell r="G57">
            <v>3.6471303148936198</v>
          </cell>
        </row>
        <row r="58">
          <cell r="F58" t="str">
            <v>PRI</v>
          </cell>
          <cell r="G58">
            <v>3.6537580429687502</v>
          </cell>
        </row>
        <row r="59">
          <cell r="F59" t="str">
            <v>NOR</v>
          </cell>
          <cell r="G59">
            <v>3.65390535804196</v>
          </cell>
        </row>
        <row r="60">
          <cell r="F60" t="str">
            <v>HUN</v>
          </cell>
          <cell r="G60">
            <v>3.6607213319371699</v>
          </cell>
        </row>
        <row r="61">
          <cell r="F61" t="str">
            <v>NGA</v>
          </cell>
          <cell r="G61">
            <v>3.6695491549295798</v>
          </cell>
        </row>
        <row r="62">
          <cell r="F62" t="str">
            <v>CMR</v>
          </cell>
          <cell r="G62">
            <v>3.6705523076923101</v>
          </cell>
        </row>
        <row r="63">
          <cell r="F63" t="str">
            <v>IND</v>
          </cell>
          <cell r="G63">
            <v>3.6997987999999999</v>
          </cell>
        </row>
        <row r="64">
          <cell r="F64" t="str">
            <v>KOR</v>
          </cell>
          <cell r="G64">
            <v>3.7058307709497198</v>
          </cell>
        </row>
        <row r="65">
          <cell r="F65" t="str">
            <v>AGO</v>
          </cell>
          <cell r="G65">
            <v>3.7096770000000001</v>
          </cell>
        </row>
        <row r="66">
          <cell r="F66" t="str">
            <v>TZA</v>
          </cell>
          <cell r="G66">
            <v>3.7103660958115201</v>
          </cell>
        </row>
        <row r="67">
          <cell r="F67" t="str">
            <v>SEN</v>
          </cell>
          <cell r="G67">
            <v>3.7264946812500002</v>
          </cell>
        </row>
        <row r="68">
          <cell r="F68" t="str">
            <v>MNG</v>
          </cell>
          <cell r="G68">
            <v>3.7487655222222198</v>
          </cell>
        </row>
        <row r="69">
          <cell r="F69" t="str">
            <v>CRI</v>
          </cell>
          <cell r="G69">
            <v>3.77576816666667</v>
          </cell>
        </row>
        <row r="70">
          <cell r="F70" t="str">
            <v>PHL</v>
          </cell>
          <cell r="G70">
            <v>3.7883993224669599</v>
          </cell>
        </row>
        <row r="71">
          <cell r="F71" t="str">
            <v>FRA</v>
          </cell>
          <cell r="G71">
            <v>3.7987690660287101</v>
          </cell>
        </row>
        <row r="72">
          <cell r="F72" t="str">
            <v>UGA</v>
          </cell>
          <cell r="G72">
            <v>3.8009359442622999</v>
          </cell>
        </row>
        <row r="73">
          <cell r="F73" t="str">
            <v>ETH</v>
          </cell>
          <cell r="G73">
            <v>3.8120318683544299</v>
          </cell>
        </row>
        <row r="74">
          <cell r="F74" t="str">
            <v>BIH</v>
          </cell>
          <cell r="G74">
            <v>3.8128310000000001</v>
          </cell>
        </row>
        <row r="75">
          <cell r="F75" t="str">
            <v>CHE</v>
          </cell>
          <cell r="G75">
            <v>3.8131473366666699</v>
          </cell>
        </row>
        <row r="76">
          <cell r="F76" t="str">
            <v>JOR</v>
          </cell>
          <cell r="G76">
            <v>3.8148949999999999</v>
          </cell>
        </row>
        <row r="77">
          <cell r="F77" t="str">
            <v>LVA</v>
          </cell>
          <cell r="G77">
            <v>3.8459433692307701</v>
          </cell>
        </row>
        <row r="78">
          <cell r="F78" t="str">
            <v>JAM</v>
          </cell>
          <cell r="G78">
            <v>3.84678703823529</v>
          </cell>
        </row>
        <row r="79">
          <cell r="F79" t="str">
            <v>CYP</v>
          </cell>
          <cell r="G79">
            <v>3.8484883042253499</v>
          </cell>
        </row>
        <row r="80">
          <cell r="F80" t="str">
            <v>PER</v>
          </cell>
          <cell r="G80">
            <v>3.8532317444444399</v>
          </cell>
        </row>
        <row r="81">
          <cell r="F81" t="str">
            <v>MMR</v>
          </cell>
          <cell r="G81">
            <v>3.875178</v>
          </cell>
        </row>
        <row r="82">
          <cell r="F82" t="str">
            <v>CPV</v>
          </cell>
          <cell r="G82">
            <v>3.8898013787234</v>
          </cell>
        </row>
        <row r="83">
          <cell r="F83" t="str">
            <v>TUR</v>
          </cell>
          <cell r="G83">
            <v>3.89318863184358</v>
          </cell>
        </row>
        <row r="84">
          <cell r="F84" t="str">
            <v>PAN</v>
          </cell>
          <cell r="G84">
            <v>3.89553717414449</v>
          </cell>
        </row>
        <row r="85">
          <cell r="F85" t="str">
            <v>KEN</v>
          </cell>
          <cell r="G85">
            <v>3.90784570943396</v>
          </cell>
        </row>
        <row r="86">
          <cell r="F86" t="str">
            <v>ECU</v>
          </cell>
          <cell r="G86">
            <v>3.9113046888888898</v>
          </cell>
        </row>
        <row r="87">
          <cell r="F87" t="str">
            <v>LTU</v>
          </cell>
          <cell r="G87">
            <v>3.9125523765306101</v>
          </cell>
        </row>
        <row r="88">
          <cell r="F88" t="str">
            <v>MLI</v>
          </cell>
          <cell r="G88">
            <v>3.9182867897959199</v>
          </cell>
        </row>
        <row r="89">
          <cell r="F89" t="str">
            <v>DNK</v>
          </cell>
          <cell r="G89">
            <v>3.9267014817275698</v>
          </cell>
        </row>
        <row r="90">
          <cell r="F90" t="str">
            <v>NIC</v>
          </cell>
          <cell r="G90">
            <v>3.9382149828767101</v>
          </cell>
        </row>
        <row r="91">
          <cell r="F91" t="str">
            <v>ISR</v>
          </cell>
          <cell r="G91">
            <v>4.01263254864865</v>
          </cell>
        </row>
        <row r="92">
          <cell r="F92" t="str">
            <v>DEU</v>
          </cell>
          <cell r="G92">
            <v>4.0200219087542104</v>
          </cell>
        </row>
        <row r="93">
          <cell r="F93" t="str">
            <v>KHM</v>
          </cell>
          <cell r="G93">
            <v>4.0269622058823504</v>
          </cell>
        </row>
        <row r="94">
          <cell r="F94" t="str">
            <v>GIN</v>
          </cell>
          <cell r="G94">
            <v>4.0315752655172403</v>
          </cell>
        </row>
        <row r="95">
          <cell r="F95" t="str">
            <v>CIV</v>
          </cell>
          <cell r="G95">
            <v>4.0365462312138698</v>
          </cell>
        </row>
        <row r="96">
          <cell r="F96" t="str">
            <v>ZAF</v>
          </cell>
          <cell r="G96">
            <v>4.0384117152173902</v>
          </cell>
        </row>
        <row r="97">
          <cell r="F97" t="str">
            <v>GUY</v>
          </cell>
          <cell r="G97">
            <v>4.0579692287292799</v>
          </cell>
        </row>
        <row r="98">
          <cell r="F98" t="str">
            <v>SLE</v>
          </cell>
          <cell r="G98">
            <v>4.0615952499999999</v>
          </cell>
        </row>
        <row r="99">
          <cell r="F99" t="str">
            <v>BRB</v>
          </cell>
          <cell r="G99">
            <v>4.0627351560975598</v>
          </cell>
        </row>
        <row r="100">
          <cell r="F100" t="str">
            <v>GTM</v>
          </cell>
          <cell r="G100">
            <v>4.0688154840236699</v>
          </cell>
        </row>
        <row r="101">
          <cell r="F101" t="str">
            <v>AZE</v>
          </cell>
          <cell r="G101">
            <v>4.0776096055555602</v>
          </cell>
        </row>
        <row r="102">
          <cell r="F102" t="str">
            <v>GHA</v>
          </cell>
          <cell r="G102">
            <v>4.0794736422818803</v>
          </cell>
        </row>
        <row r="103">
          <cell r="F103" t="str">
            <v>VNM</v>
          </cell>
          <cell r="G103">
            <v>4.0946458634146303</v>
          </cell>
        </row>
        <row r="104">
          <cell r="F104" t="str">
            <v>USA</v>
          </cell>
          <cell r="G104">
            <v>4.0992234472361799</v>
          </cell>
        </row>
        <row r="105">
          <cell r="F105" t="str">
            <v>ARM</v>
          </cell>
          <cell r="G105">
            <v>4.10579786153846</v>
          </cell>
        </row>
        <row r="106">
          <cell r="F106" t="str">
            <v>FIN</v>
          </cell>
          <cell r="G106">
            <v>4.1108963263157898</v>
          </cell>
        </row>
        <row r="107">
          <cell r="F107" t="str">
            <v>CAN</v>
          </cell>
          <cell r="G107">
            <v>4.1161445745762704</v>
          </cell>
        </row>
        <row r="108">
          <cell r="F108" t="str">
            <v>TWN</v>
          </cell>
          <cell r="G108">
            <v>4.1189418879432598</v>
          </cell>
        </row>
        <row r="109">
          <cell r="F109" t="str">
            <v>SYC</v>
          </cell>
          <cell r="G109">
            <v>4.1320194158730201</v>
          </cell>
        </row>
        <row r="110">
          <cell r="F110" t="str">
            <v>KAZ</v>
          </cell>
          <cell r="G110">
            <v>4.1333115095238098</v>
          </cell>
        </row>
        <row r="111">
          <cell r="F111" t="str">
            <v>NAM</v>
          </cell>
          <cell r="G111">
            <v>4.1887216931677003</v>
          </cell>
        </row>
        <row r="112">
          <cell r="F112" t="str">
            <v>AUT</v>
          </cell>
          <cell r="G112">
            <v>4.1918571529411803</v>
          </cell>
        </row>
        <row r="113">
          <cell r="F113" t="str">
            <v>BHR</v>
          </cell>
          <cell r="G113">
            <v>4.19511198490566</v>
          </cell>
        </row>
        <row r="114">
          <cell r="F114" t="str">
            <v>LAO</v>
          </cell>
          <cell r="G114">
            <v>4.23163</v>
          </cell>
        </row>
        <row r="115">
          <cell r="F115" t="str">
            <v>BEL</v>
          </cell>
          <cell r="G115">
            <v>4.2323846532544396</v>
          </cell>
        </row>
        <row r="116">
          <cell r="F116" t="str">
            <v>LKA</v>
          </cell>
          <cell r="G116">
            <v>4.2334104317073198</v>
          </cell>
        </row>
        <row r="117">
          <cell r="F117" t="str">
            <v>GBR</v>
          </cell>
          <cell r="G117">
            <v>4.2350291590909102</v>
          </cell>
        </row>
        <row r="118">
          <cell r="F118" t="str">
            <v>BWA</v>
          </cell>
          <cell r="G118">
            <v>4.2728053856287396</v>
          </cell>
        </row>
        <row r="119">
          <cell r="F119" t="str">
            <v>IDN</v>
          </cell>
          <cell r="G119">
            <v>4.29963149714286</v>
          </cell>
        </row>
        <row r="120">
          <cell r="F120" t="str">
            <v>MNE</v>
          </cell>
          <cell r="G120">
            <v>4.3351506675324698</v>
          </cell>
        </row>
        <row r="121">
          <cell r="F121" t="str">
            <v>PRY</v>
          </cell>
          <cell r="G121">
            <v>4.33540744927536</v>
          </cell>
        </row>
        <row r="122">
          <cell r="F122" t="str">
            <v>BTN</v>
          </cell>
          <cell r="G122">
            <v>4.3472809999999997</v>
          </cell>
        </row>
        <row r="123">
          <cell r="F123" t="str">
            <v>MAR</v>
          </cell>
          <cell r="G123">
            <v>4.3596680327868897</v>
          </cell>
        </row>
        <row r="124">
          <cell r="F124" t="str">
            <v>MKD</v>
          </cell>
          <cell r="G124">
            <v>4.3800549824561399</v>
          </cell>
        </row>
        <row r="125">
          <cell r="F125" t="str">
            <v>MUS</v>
          </cell>
          <cell r="G125">
            <v>4.4015106166666698</v>
          </cell>
        </row>
        <row r="126">
          <cell r="F126" t="str">
            <v>MLT</v>
          </cell>
          <cell r="G126">
            <v>4.4398158700000003</v>
          </cell>
        </row>
        <row r="127">
          <cell r="F127" t="str">
            <v>BRA</v>
          </cell>
          <cell r="G127">
            <v>4.4481124398340199</v>
          </cell>
        </row>
        <row r="128">
          <cell r="F128" t="str">
            <v>QAT</v>
          </cell>
          <cell r="G128">
            <v>4.4698131917030599</v>
          </cell>
        </row>
        <row r="129">
          <cell r="F129" t="str">
            <v>SAU</v>
          </cell>
          <cell r="G129">
            <v>4.4909447188034202</v>
          </cell>
        </row>
        <row r="130">
          <cell r="F130" t="str">
            <v>AUS</v>
          </cell>
          <cell r="G130">
            <v>4.5003369759999998</v>
          </cell>
        </row>
        <row r="131">
          <cell r="F131" t="str">
            <v>HKG</v>
          </cell>
          <cell r="G131">
            <v>4.5196608813953496</v>
          </cell>
        </row>
        <row r="132">
          <cell r="F132" t="str">
            <v>BGD</v>
          </cell>
          <cell r="G132">
            <v>4.5205311057324797</v>
          </cell>
        </row>
        <row r="133">
          <cell r="F133" t="str">
            <v>ZMB</v>
          </cell>
          <cell r="G133">
            <v>4.5320919999999996</v>
          </cell>
        </row>
        <row r="134">
          <cell r="F134" t="str">
            <v>EST</v>
          </cell>
          <cell r="G134">
            <v>4.5351900293785299</v>
          </cell>
        </row>
        <row r="135">
          <cell r="F135" t="str">
            <v>CHL</v>
          </cell>
          <cell r="G135">
            <v>4.54455425</v>
          </cell>
        </row>
        <row r="136">
          <cell r="F136" t="str">
            <v>CHN</v>
          </cell>
          <cell r="G136">
            <v>4.5647685238095201</v>
          </cell>
        </row>
        <row r="137">
          <cell r="F137" t="str">
            <v>ARE</v>
          </cell>
          <cell r="G137">
            <v>4.6814559999999998</v>
          </cell>
        </row>
        <row r="138">
          <cell r="F138" t="str">
            <v>SWE</v>
          </cell>
          <cell r="G138">
            <v>4.6919021663934402</v>
          </cell>
        </row>
        <row r="139">
          <cell r="F139" t="str">
            <v>GMB</v>
          </cell>
          <cell r="G139">
            <v>4.6954491490797503</v>
          </cell>
        </row>
        <row r="140">
          <cell r="F140" t="str">
            <v>URY</v>
          </cell>
          <cell r="G140">
            <v>4.6983035763005798</v>
          </cell>
        </row>
        <row r="141">
          <cell r="F141" t="str">
            <v>IRL</v>
          </cell>
          <cell r="G141">
            <v>4.71756228717949</v>
          </cell>
        </row>
        <row r="142">
          <cell r="F142" t="str">
            <v>NLD</v>
          </cell>
          <cell r="G142">
            <v>4.7325473952662698</v>
          </cell>
        </row>
        <row r="143">
          <cell r="F143" t="str">
            <v>BRN</v>
          </cell>
          <cell r="G143">
            <v>4.73605972820513</v>
          </cell>
        </row>
        <row r="144">
          <cell r="F144" t="str">
            <v>RWA</v>
          </cell>
          <cell r="G144">
            <v>4.8458542049586804</v>
          </cell>
        </row>
        <row r="145">
          <cell r="F145" t="str">
            <v>SGP</v>
          </cell>
          <cell r="G145">
            <v>4.9108761664634102</v>
          </cell>
        </row>
        <row r="146">
          <cell r="F146" t="str">
            <v>LUX</v>
          </cell>
          <cell r="G146">
            <v>4.9110124529411801</v>
          </cell>
        </row>
        <row r="147">
          <cell r="F147" t="str">
            <v>OMN</v>
          </cell>
          <cell r="G147">
            <v>4.9733369999999999</v>
          </cell>
        </row>
        <row r="148">
          <cell r="F148" t="str">
            <v>MYS</v>
          </cell>
          <cell r="G148">
            <v>5.0239187216216203</v>
          </cell>
        </row>
        <row r="149">
          <cell r="F149" t="str">
            <v>NZL</v>
          </cell>
          <cell r="G149">
            <v>6.0532862847826099</v>
          </cell>
        </row>
      </sheetData>
      <sheetData sheetId="11">
        <row r="1">
          <cell r="F1" t="str">
            <v>Entity code</v>
          </cell>
          <cell r="G1" t="str">
            <v>Value</v>
          </cell>
        </row>
        <row r="2">
          <cell r="C2" t="str">
            <v>6.09 Prevalence of trade barriers, 1-7 (best)</v>
          </cell>
          <cell r="F2" t="str">
            <v>ARG</v>
          </cell>
          <cell r="G2">
            <v>2.46868464524887</v>
          </cell>
        </row>
        <row r="3">
          <cell r="F3" t="str">
            <v>TCD</v>
          </cell>
          <cell r="G3">
            <v>3.1197769086956502</v>
          </cell>
        </row>
        <row r="4">
          <cell r="F4" t="str">
            <v>VEN</v>
          </cell>
          <cell r="G4">
            <v>3.3428561838709698</v>
          </cell>
        </row>
        <row r="5">
          <cell r="F5" t="str">
            <v>BDI</v>
          </cell>
          <cell r="G5">
            <v>3.3527451049504999</v>
          </cell>
        </row>
        <row r="6">
          <cell r="F6" t="str">
            <v>BEN</v>
          </cell>
          <cell r="G6">
            <v>3.4017749916230402</v>
          </cell>
        </row>
        <row r="7">
          <cell r="F7" t="str">
            <v>DZA</v>
          </cell>
          <cell r="G7">
            <v>3.4303552132653099</v>
          </cell>
        </row>
        <row r="8">
          <cell r="F8" t="str">
            <v>YEM</v>
          </cell>
          <cell r="G8">
            <v>3.5071766200000001</v>
          </cell>
        </row>
        <row r="9">
          <cell r="F9" t="str">
            <v>SLV</v>
          </cell>
          <cell r="G9">
            <v>3.5227585487179498</v>
          </cell>
        </row>
        <row r="10">
          <cell r="F10" t="str">
            <v>BOL</v>
          </cell>
          <cell r="G10">
            <v>3.6145069945205499</v>
          </cell>
        </row>
        <row r="11">
          <cell r="F11" t="str">
            <v>TLS</v>
          </cell>
          <cell r="G11">
            <v>3.6155270739130398</v>
          </cell>
        </row>
        <row r="12">
          <cell r="F12" t="str">
            <v>MRT</v>
          </cell>
          <cell r="G12">
            <v>3.6167190294117701</v>
          </cell>
        </row>
        <row r="13">
          <cell r="F13" t="str">
            <v>MLI</v>
          </cell>
          <cell r="G13">
            <v>3.6236195510204099</v>
          </cell>
        </row>
        <row r="14">
          <cell r="F14" t="str">
            <v>EGY</v>
          </cell>
          <cell r="G14">
            <v>3.6236216766917302</v>
          </cell>
        </row>
        <row r="15">
          <cell r="F15" t="str">
            <v>NIC</v>
          </cell>
          <cell r="G15">
            <v>3.6236788965753401</v>
          </cell>
        </row>
        <row r="16">
          <cell r="F16" t="str">
            <v>ETH</v>
          </cell>
          <cell r="G16">
            <v>3.6306066810126598</v>
          </cell>
        </row>
        <row r="17">
          <cell r="F17" t="str">
            <v>TZA</v>
          </cell>
          <cell r="G17">
            <v>3.65659192617801</v>
          </cell>
        </row>
        <row r="18">
          <cell r="F18" t="str">
            <v>DOM</v>
          </cell>
          <cell r="G18">
            <v>3.69865547619048</v>
          </cell>
        </row>
        <row r="19">
          <cell r="F19" t="str">
            <v>COL</v>
          </cell>
          <cell r="G19">
            <v>3.7251494020408198</v>
          </cell>
        </row>
        <row r="20">
          <cell r="F20" t="str">
            <v>AGO</v>
          </cell>
          <cell r="G20">
            <v>3.7352940000000001</v>
          </cell>
        </row>
        <row r="21">
          <cell r="F21" t="str">
            <v>MDG</v>
          </cell>
          <cell r="G21">
            <v>3.7383813566265101</v>
          </cell>
        </row>
        <row r="22">
          <cell r="F22" t="str">
            <v>ROU</v>
          </cell>
          <cell r="G22">
            <v>3.7516710736318402</v>
          </cell>
        </row>
        <row r="23">
          <cell r="F23" t="str">
            <v>CPV</v>
          </cell>
          <cell r="G23">
            <v>3.7615698170212801</v>
          </cell>
        </row>
        <row r="24">
          <cell r="F24" t="str">
            <v>KEN</v>
          </cell>
          <cell r="G24">
            <v>3.7663742566037701</v>
          </cell>
        </row>
        <row r="25">
          <cell r="F25" t="str">
            <v>HTI</v>
          </cell>
          <cell r="G25">
            <v>3.7731408380434801</v>
          </cell>
        </row>
        <row r="26">
          <cell r="F26" t="str">
            <v>RUS</v>
          </cell>
          <cell r="G26">
            <v>3.7801701144067801</v>
          </cell>
        </row>
        <row r="27">
          <cell r="F27" t="str">
            <v>BGR</v>
          </cell>
          <cell r="G27">
            <v>3.7808830029850702</v>
          </cell>
        </row>
        <row r="28">
          <cell r="F28" t="str">
            <v>GAB</v>
          </cell>
          <cell r="G28">
            <v>3.79356464299065</v>
          </cell>
        </row>
        <row r="29">
          <cell r="F29" t="str">
            <v>LBY</v>
          </cell>
          <cell r="G29">
            <v>3.7957130000000001</v>
          </cell>
        </row>
        <row r="30">
          <cell r="F30" t="str">
            <v>ECU</v>
          </cell>
          <cell r="G30">
            <v>3.7963598142857098</v>
          </cell>
        </row>
        <row r="31">
          <cell r="F31" t="str">
            <v>CRI</v>
          </cell>
          <cell r="G31">
            <v>3.84244328039216</v>
          </cell>
        </row>
        <row r="32">
          <cell r="F32" t="str">
            <v>UKR</v>
          </cell>
          <cell r="G32">
            <v>3.84866048986175</v>
          </cell>
        </row>
        <row r="33">
          <cell r="F33" t="str">
            <v>HND</v>
          </cell>
          <cell r="G33">
            <v>3.8788879687943298</v>
          </cell>
        </row>
        <row r="34">
          <cell r="F34" t="str">
            <v>BRA</v>
          </cell>
          <cell r="G34">
            <v>3.9125975775933601</v>
          </cell>
        </row>
        <row r="35">
          <cell r="F35" t="str">
            <v>KWT</v>
          </cell>
          <cell r="G35">
            <v>3.9244102000000001</v>
          </cell>
        </row>
        <row r="36">
          <cell r="F36" t="str">
            <v>CHE</v>
          </cell>
          <cell r="G36">
            <v>3.9266477766666701</v>
          </cell>
        </row>
        <row r="37">
          <cell r="F37" t="str">
            <v>IRN</v>
          </cell>
          <cell r="G37">
            <v>3.9339121277620399</v>
          </cell>
        </row>
        <row r="38">
          <cell r="F38" t="str">
            <v>CIV</v>
          </cell>
          <cell r="G38">
            <v>3.9390646832369902</v>
          </cell>
        </row>
        <row r="39">
          <cell r="F39" t="str">
            <v>JPN</v>
          </cell>
          <cell r="G39">
            <v>3.95382081548673</v>
          </cell>
        </row>
        <row r="40">
          <cell r="F40" t="str">
            <v>NPL</v>
          </cell>
          <cell r="G40">
            <v>3.9666108000000002</v>
          </cell>
        </row>
        <row r="41">
          <cell r="F41" t="str">
            <v>SRB</v>
          </cell>
          <cell r="G41">
            <v>3.9687992462311601</v>
          </cell>
        </row>
        <row r="42">
          <cell r="F42" t="str">
            <v>MMR</v>
          </cell>
          <cell r="G42">
            <v>3.9693010000000002</v>
          </cell>
        </row>
        <row r="43">
          <cell r="F43" t="str">
            <v>BIH</v>
          </cell>
          <cell r="G43">
            <v>3.9789509999999999</v>
          </cell>
        </row>
        <row r="44">
          <cell r="F44" t="str">
            <v>GIN</v>
          </cell>
          <cell r="G44">
            <v>3.9924356344827601</v>
          </cell>
        </row>
        <row r="45">
          <cell r="F45" t="str">
            <v>LKA</v>
          </cell>
          <cell r="G45">
            <v>4.0010911243902401</v>
          </cell>
        </row>
        <row r="46">
          <cell r="F46" t="str">
            <v>VNM</v>
          </cell>
          <cell r="G46">
            <v>4.0147648</v>
          </cell>
        </row>
        <row r="47">
          <cell r="F47" t="str">
            <v>BTN</v>
          </cell>
          <cell r="G47">
            <v>4.0344930000000003</v>
          </cell>
        </row>
        <row r="48">
          <cell r="F48" t="str">
            <v>ISL</v>
          </cell>
          <cell r="G48">
            <v>4.0389176603260903</v>
          </cell>
        </row>
        <row r="49">
          <cell r="F49" t="str">
            <v>GHA</v>
          </cell>
          <cell r="G49">
            <v>4.0521683644295301</v>
          </cell>
        </row>
        <row r="50">
          <cell r="F50" t="str">
            <v>MWI</v>
          </cell>
          <cell r="G50">
            <v>4.0546226232758604</v>
          </cell>
        </row>
        <row r="51">
          <cell r="F51" t="str">
            <v>ALB</v>
          </cell>
          <cell r="G51">
            <v>4.0684465000000003</v>
          </cell>
        </row>
        <row r="52">
          <cell r="F52" t="str">
            <v>KOR</v>
          </cell>
          <cell r="G52">
            <v>4.0736725173184398</v>
          </cell>
        </row>
        <row r="53">
          <cell r="F53" t="str">
            <v>TUR</v>
          </cell>
          <cell r="G53">
            <v>4.07494630893855</v>
          </cell>
        </row>
        <row r="54">
          <cell r="F54" t="str">
            <v>TUN</v>
          </cell>
          <cell r="G54">
            <v>4.0780540892215598</v>
          </cell>
        </row>
        <row r="55">
          <cell r="F55" t="str">
            <v>NGA</v>
          </cell>
          <cell r="G55">
            <v>4.07860401971831</v>
          </cell>
        </row>
        <row r="56">
          <cell r="F56" t="str">
            <v>ARM</v>
          </cell>
          <cell r="G56">
            <v>4.0847901948717897</v>
          </cell>
        </row>
        <row r="57">
          <cell r="F57" t="str">
            <v>UGA</v>
          </cell>
          <cell r="G57">
            <v>4.1483735213114796</v>
          </cell>
        </row>
        <row r="58">
          <cell r="F58" t="str">
            <v>PAK</v>
          </cell>
          <cell r="G58">
            <v>4.16895595</v>
          </cell>
        </row>
        <row r="59">
          <cell r="F59" t="str">
            <v>MOZ</v>
          </cell>
          <cell r="G59">
            <v>4.1783357915730299</v>
          </cell>
        </row>
        <row r="60">
          <cell r="F60" t="str">
            <v>ISR</v>
          </cell>
          <cell r="G60">
            <v>4.1862837189189204</v>
          </cell>
        </row>
        <row r="61">
          <cell r="F61" t="str">
            <v>POL</v>
          </cell>
          <cell r="G61">
            <v>4.1912337144927498</v>
          </cell>
        </row>
        <row r="62">
          <cell r="F62" t="str">
            <v>MNG</v>
          </cell>
          <cell r="G62">
            <v>4.2052031994152097</v>
          </cell>
        </row>
        <row r="63">
          <cell r="F63" t="str">
            <v>KGZ</v>
          </cell>
          <cell r="G63">
            <v>4.2202532650000002</v>
          </cell>
        </row>
        <row r="64">
          <cell r="F64" t="str">
            <v>CMR</v>
          </cell>
          <cell r="G64">
            <v>4.2237832671328697</v>
          </cell>
        </row>
        <row r="65">
          <cell r="F65" t="str">
            <v>LSO</v>
          </cell>
          <cell r="G65">
            <v>4.22970035698925</v>
          </cell>
        </row>
        <row r="66">
          <cell r="F66" t="str">
            <v>SWZ</v>
          </cell>
          <cell r="G66">
            <v>4.2330492891566296</v>
          </cell>
        </row>
        <row r="67">
          <cell r="F67" t="str">
            <v>LBN</v>
          </cell>
          <cell r="G67">
            <v>4.2357554000000004</v>
          </cell>
        </row>
        <row r="68">
          <cell r="F68" t="str">
            <v>MNE</v>
          </cell>
          <cell r="G68">
            <v>4.2506717974025996</v>
          </cell>
        </row>
        <row r="69">
          <cell r="F69" t="str">
            <v>AZE</v>
          </cell>
          <cell r="G69">
            <v>4.2515972361111096</v>
          </cell>
        </row>
        <row r="70">
          <cell r="F70" t="str">
            <v>KHM</v>
          </cell>
          <cell r="G70">
            <v>4.2531277205882398</v>
          </cell>
        </row>
        <row r="71">
          <cell r="F71" t="str">
            <v>LAO</v>
          </cell>
          <cell r="G71">
            <v>4.2534840000000003</v>
          </cell>
        </row>
        <row r="72">
          <cell r="F72" t="str">
            <v>BFA</v>
          </cell>
          <cell r="G72">
            <v>4.2597540806122396</v>
          </cell>
        </row>
        <row r="73">
          <cell r="F73" t="str">
            <v>SEN</v>
          </cell>
          <cell r="G73">
            <v>4.2633029281250003</v>
          </cell>
        </row>
        <row r="74">
          <cell r="F74" t="str">
            <v>CHN</v>
          </cell>
          <cell r="G74">
            <v>4.2766997619047604</v>
          </cell>
        </row>
        <row r="75">
          <cell r="F75" t="str">
            <v>PER</v>
          </cell>
          <cell r="G75">
            <v>4.2800915030864202</v>
          </cell>
        </row>
        <row r="76">
          <cell r="F76" t="str">
            <v>NAM</v>
          </cell>
          <cell r="G76">
            <v>4.2957146708074498</v>
          </cell>
        </row>
        <row r="77">
          <cell r="F77" t="str">
            <v>PRY</v>
          </cell>
          <cell r="G77">
            <v>4.3007520434782602</v>
          </cell>
        </row>
        <row r="78">
          <cell r="F78" t="str">
            <v>GUY</v>
          </cell>
          <cell r="G78">
            <v>4.3016203629834298</v>
          </cell>
        </row>
        <row r="79">
          <cell r="F79" t="str">
            <v>IDN</v>
          </cell>
          <cell r="G79">
            <v>4.3035514514285698</v>
          </cell>
        </row>
        <row r="80">
          <cell r="F80" t="str">
            <v>BRN</v>
          </cell>
          <cell r="G80">
            <v>4.3041186153846196</v>
          </cell>
        </row>
        <row r="81">
          <cell r="F81" t="str">
            <v>MKD</v>
          </cell>
          <cell r="G81">
            <v>4.3201378970760196</v>
          </cell>
        </row>
        <row r="82">
          <cell r="F82" t="str">
            <v>CZE</v>
          </cell>
          <cell r="G82">
            <v>4.3359752727699501</v>
          </cell>
        </row>
        <row r="83">
          <cell r="F83" t="str">
            <v>ITA</v>
          </cell>
          <cell r="G83">
            <v>4.3371431540697696</v>
          </cell>
        </row>
        <row r="84">
          <cell r="F84" t="str">
            <v>ZMB</v>
          </cell>
          <cell r="G84">
            <v>4.3413004614525104</v>
          </cell>
        </row>
        <row r="85">
          <cell r="F85" t="str">
            <v>CAN</v>
          </cell>
          <cell r="G85">
            <v>4.3522063474576296</v>
          </cell>
        </row>
        <row r="86">
          <cell r="F86" t="str">
            <v>MDA</v>
          </cell>
          <cell r="G86">
            <v>4.3612213384615401</v>
          </cell>
        </row>
        <row r="87">
          <cell r="F87" t="str">
            <v>LBR</v>
          </cell>
          <cell r="G87">
            <v>4.3640359702702698</v>
          </cell>
        </row>
        <row r="88">
          <cell r="F88" t="str">
            <v>BGD</v>
          </cell>
          <cell r="G88">
            <v>4.3692745248407601</v>
          </cell>
        </row>
        <row r="89">
          <cell r="F89" t="str">
            <v>IND</v>
          </cell>
          <cell r="G89">
            <v>4.3753398879227001</v>
          </cell>
        </row>
        <row r="90">
          <cell r="F90" t="str">
            <v>PHL</v>
          </cell>
          <cell r="G90">
            <v>4.3965390026431699</v>
          </cell>
        </row>
        <row r="91">
          <cell r="F91" t="str">
            <v>SYC</v>
          </cell>
          <cell r="G91">
            <v>4.4132682539682504</v>
          </cell>
        </row>
        <row r="92">
          <cell r="F92" t="str">
            <v>HRV</v>
          </cell>
          <cell r="G92">
            <v>4.4193114005347596</v>
          </cell>
        </row>
        <row r="93">
          <cell r="F93" t="str">
            <v>DEU</v>
          </cell>
          <cell r="G93">
            <v>4.4318881353535398</v>
          </cell>
        </row>
        <row r="94">
          <cell r="F94" t="str">
            <v>MEX</v>
          </cell>
          <cell r="G94">
            <v>4.4349312331103699</v>
          </cell>
        </row>
        <row r="95">
          <cell r="F95" t="str">
            <v>JOR</v>
          </cell>
          <cell r="G95">
            <v>4.4459099999999996</v>
          </cell>
        </row>
        <row r="96">
          <cell r="F96" t="str">
            <v>LTU</v>
          </cell>
          <cell r="G96">
            <v>4.44658935</v>
          </cell>
        </row>
        <row r="97">
          <cell r="F97" t="str">
            <v>USA</v>
          </cell>
          <cell r="G97">
            <v>4.46255266331658</v>
          </cell>
        </row>
        <row r="98">
          <cell r="F98" t="str">
            <v>RWA</v>
          </cell>
          <cell r="G98">
            <v>4.4699627404958697</v>
          </cell>
        </row>
        <row r="99">
          <cell r="F99" t="str">
            <v>URY</v>
          </cell>
          <cell r="G99">
            <v>4.4828207312138701</v>
          </cell>
        </row>
        <row r="100">
          <cell r="F100" t="str">
            <v>THA</v>
          </cell>
          <cell r="G100">
            <v>4.4992447378882003</v>
          </cell>
        </row>
        <row r="101">
          <cell r="F101" t="str">
            <v>PAN</v>
          </cell>
          <cell r="G101">
            <v>4.4996725726235702</v>
          </cell>
        </row>
        <row r="102">
          <cell r="F102" t="str">
            <v>KAZ</v>
          </cell>
          <cell r="G102">
            <v>4.5106380047619004</v>
          </cell>
        </row>
        <row r="103">
          <cell r="F103" t="str">
            <v>GTM</v>
          </cell>
          <cell r="G103">
            <v>4.5155661763313599</v>
          </cell>
        </row>
        <row r="104">
          <cell r="F104" t="str">
            <v>NOR</v>
          </cell>
          <cell r="G104">
            <v>4.5407247888111897</v>
          </cell>
        </row>
        <row r="105">
          <cell r="F105" t="str">
            <v>SVN</v>
          </cell>
          <cell r="G105">
            <v>4.5446742182692299</v>
          </cell>
        </row>
        <row r="106">
          <cell r="F106" t="str">
            <v>TTO</v>
          </cell>
          <cell r="G106">
            <v>4.5461940190812697</v>
          </cell>
        </row>
        <row r="107">
          <cell r="F107" t="str">
            <v>HUN</v>
          </cell>
          <cell r="G107">
            <v>4.5544191015706801</v>
          </cell>
        </row>
        <row r="108">
          <cell r="F108" t="str">
            <v>GMB</v>
          </cell>
          <cell r="G108">
            <v>4.5833120030674896</v>
          </cell>
        </row>
        <row r="109">
          <cell r="F109" t="str">
            <v>SVK</v>
          </cell>
          <cell r="G109">
            <v>4.6017626219780201</v>
          </cell>
        </row>
        <row r="110">
          <cell r="F110" t="str">
            <v>SLE</v>
          </cell>
          <cell r="G110">
            <v>4.6155778500000002</v>
          </cell>
        </row>
        <row r="111">
          <cell r="F111" t="str">
            <v>BWA</v>
          </cell>
          <cell r="G111">
            <v>4.6351361413173704</v>
          </cell>
        </row>
        <row r="112">
          <cell r="F112" t="str">
            <v>DNK</v>
          </cell>
          <cell r="G112">
            <v>4.6792697242524897</v>
          </cell>
        </row>
        <row r="113">
          <cell r="F113" t="str">
            <v>ESP</v>
          </cell>
          <cell r="G113">
            <v>4.6945250600000001</v>
          </cell>
        </row>
        <row r="114">
          <cell r="F114" t="str">
            <v>ZAF</v>
          </cell>
          <cell r="G114">
            <v>4.6949190695652199</v>
          </cell>
        </row>
        <row r="115">
          <cell r="F115" t="str">
            <v>FRA</v>
          </cell>
          <cell r="G115">
            <v>4.7112191000000001</v>
          </cell>
        </row>
        <row r="116">
          <cell r="F116" t="str">
            <v>SAU</v>
          </cell>
          <cell r="G116">
            <v>4.7146965893162402</v>
          </cell>
        </row>
        <row r="117">
          <cell r="F117" t="str">
            <v>LVA</v>
          </cell>
          <cell r="G117">
            <v>4.7279199076923097</v>
          </cell>
        </row>
        <row r="118">
          <cell r="F118" t="str">
            <v>TWN</v>
          </cell>
          <cell r="G118">
            <v>4.75046213617021</v>
          </cell>
        </row>
        <row r="119">
          <cell r="F119" t="str">
            <v>BRB</v>
          </cell>
          <cell r="G119">
            <v>4.7862061804878104</v>
          </cell>
        </row>
        <row r="120">
          <cell r="F120" t="str">
            <v>MYS</v>
          </cell>
          <cell r="G120">
            <v>4.7919652513513498</v>
          </cell>
        </row>
        <row r="121">
          <cell r="F121" t="str">
            <v>MLT</v>
          </cell>
          <cell r="G121">
            <v>4.7954333099999999</v>
          </cell>
        </row>
        <row r="122">
          <cell r="F122" t="str">
            <v>CHL</v>
          </cell>
          <cell r="G122">
            <v>4.8005109749999999</v>
          </cell>
        </row>
        <row r="123">
          <cell r="F123" t="str">
            <v>AUT</v>
          </cell>
          <cell r="G123">
            <v>4.8049704088235297</v>
          </cell>
        </row>
        <row r="124">
          <cell r="F124" t="str">
            <v>MUS</v>
          </cell>
          <cell r="G124">
            <v>4.8065531583333296</v>
          </cell>
        </row>
        <row r="125">
          <cell r="F125" t="str">
            <v>AUS</v>
          </cell>
          <cell r="G125">
            <v>4.8072556000000004</v>
          </cell>
        </row>
        <row r="126">
          <cell r="F126" t="str">
            <v>SUR</v>
          </cell>
          <cell r="G126">
            <v>4.82274475862069</v>
          </cell>
        </row>
        <row r="127">
          <cell r="F127" t="str">
            <v>PRI</v>
          </cell>
          <cell r="G127">
            <v>4.8267120835937503</v>
          </cell>
        </row>
        <row r="128">
          <cell r="F128" t="str">
            <v>JAM</v>
          </cell>
          <cell r="G128">
            <v>4.8382504279411798</v>
          </cell>
        </row>
        <row r="129">
          <cell r="F129" t="str">
            <v>ZWE</v>
          </cell>
          <cell r="G129">
            <v>4.8391546099173599</v>
          </cell>
        </row>
        <row r="130">
          <cell r="F130" t="str">
            <v>MAR</v>
          </cell>
          <cell r="G130">
            <v>4.8587546491803302</v>
          </cell>
        </row>
        <row r="131">
          <cell r="F131" t="str">
            <v>BHR</v>
          </cell>
          <cell r="G131">
            <v>4.8814953660377398</v>
          </cell>
        </row>
        <row r="132">
          <cell r="F132" t="str">
            <v>GRC</v>
          </cell>
          <cell r="G132">
            <v>4.8944540045976996</v>
          </cell>
        </row>
        <row r="133">
          <cell r="F133" t="str">
            <v>GBR</v>
          </cell>
          <cell r="G133">
            <v>4.8955534318181799</v>
          </cell>
        </row>
        <row r="134">
          <cell r="F134" t="str">
            <v>SWE</v>
          </cell>
          <cell r="G134">
            <v>4.9128059704918003</v>
          </cell>
        </row>
        <row r="135">
          <cell r="F135" t="str">
            <v>CYP</v>
          </cell>
          <cell r="G135">
            <v>4.9331094746478898</v>
          </cell>
        </row>
        <row r="136">
          <cell r="F136" t="str">
            <v>IRL</v>
          </cell>
          <cell r="G136">
            <v>4.9394410102564104</v>
          </cell>
        </row>
        <row r="137">
          <cell r="F137" t="str">
            <v>EST</v>
          </cell>
          <cell r="G137">
            <v>5.0155965966101697</v>
          </cell>
        </row>
        <row r="138">
          <cell r="F138" t="str">
            <v>BEL</v>
          </cell>
          <cell r="G138">
            <v>5.0398812142011797</v>
          </cell>
        </row>
        <row r="139">
          <cell r="F139" t="str">
            <v>OMN</v>
          </cell>
          <cell r="G139">
            <v>5.0428649999999999</v>
          </cell>
        </row>
        <row r="140">
          <cell r="F140" t="str">
            <v>GEO</v>
          </cell>
          <cell r="G140">
            <v>5.0852097917159798</v>
          </cell>
        </row>
        <row r="141">
          <cell r="F141" t="str">
            <v>NLD</v>
          </cell>
          <cell r="G141">
            <v>5.1020686733727798</v>
          </cell>
        </row>
        <row r="142">
          <cell r="F142" t="str">
            <v>PRT</v>
          </cell>
          <cell r="G142">
            <v>5.2423076883720903</v>
          </cell>
        </row>
        <row r="143">
          <cell r="F143" t="str">
            <v>LUX</v>
          </cell>
          <cell r="G143">
            <v>5.2465458970588204</v>
          </cell>
        </row>
        <row r="144">
          <cell r="F144" t="str">
            <v>FIN</v>
          </cell>
          <cell r="G144">
            <v>5.4346078526315802</v>
          </cell>
        </row>
        <row r="145">
          <cell r="F145" t="str">
            <v>ARE</v>
          </cell>
          <cell r="G145">
            <v>5.5301260000000001</v>
          </cell>
        </row>
        <row r="146">
          <cell r="F146" t="str">
            <v>SGP</v>
          </cell>
          <cell r="G146">
            <v>5.5662018079268298</v>
          </cell>
        </row>
        <row r="147">
          <cell r="F147" t="str">
            <v>QAT</v>
          </cell>
          <cell r="G147">
            <v>5.5796587152838404</v>
          </cell>
        </row>
        <row r="148">
          <cell r="F148" t="str">
            <v>NZL</v>
          </cell>
          <cell r="G148">
            <v>5.6993996956521702</v>
          </cell>
        </row>
        <row r="149">
          <cell r="F149" t="str">
            <v>HKG</v>
          </cell>
          <cell r="G149">
            <v>5.8456974906976704</v>
          </cell>
        </row>
      </sheetData>
      <sheetData sheetId="12">
        <row r="1">
          <cell r="F1" t="str">
            <v>Entity code</v>
          </cell>
          <cell r="G1" t="str">
            <v>Value</v>
          </cell>
        </row>
        <row r="2">
          <cell r="C2" t="str">
            <v>6.10 Trade tariffs, % duty</v>
          </cell>
          <cell r="F2" t="str">
            <v>LBY</v>
          </cell>
          <cell r="G2">
            <v>0</v>
          </cell>
        </row>
        <row r="3">
          <cell r="F3" t="str">
            <v>HKG</v>
          </cell>
          <cell r="G3">
            <v>0</v>
          </cell>
        </row>
        <row r="4">
          <cell r="F4" t="str">
            <v>SGP</v>
          </cell>
          <cell r="G4">
            <v>0.23319384606618601</v>
          </cell>
        </row>
        <row r="5">
          <cell r="F5" t="str">
            <v>GBR</v>
          </cell>
          <cell r="G5">
            <v>0.82019160580419403</v>
          </cell>
        </row>
        <row r="6">
          <cell r="F6" t="str">
            <v>SWE</v>
          </cell>
          <cell r="G6">
            <v>0.82019160580419403</v>
          </cell>
        </row>
        <row r="7">
          <cell r="F7" t="str">
            <v>ESP</v>
          </cell>
          <cell r="G7">
            <v>0.82019160580419403</v>
          </cell>
        </row>
        <row r="8">
          <cell r="F8" t="str">
            <v>SVN</v>
          </cell>
          <cell r="G8">
            <v>0.82019160580419403</v>
          </cell>
        </row>
        <row r="9">
          <cell r="F9" t="str">
            <v>SVK</v>
          </cell>
          <cell r="G9">
            <v>0.82019160580419403</v>
          </cell>
        </row>
        <row r="10">
          <cell r="F10" t="str">
            <v>ROU</v>
          </cell>
          <cell r="G10">
            <v>0.82019160580419403</v>
          </cell>
        </row>
        <row r="11">
          <cell r="F11" t="str">
            <v>PRT</v>
          </cell>
          <cell r="G11">
            <v>0.82019160580419403</v>
          </cell>
        </row>
        <row r="12">
          <cell r="F12" t="str">
            <v>POL</v>
          </cell>
          <cell r="G12">
            <v>0.82019160580419403</v>
          </cell>
        </row>
        <row r="13">
          <cell r="F13" t="str">
            <v>NLD</v>
          </cell>
          <cell r="G13">
            <v>0.82019160580419403</v>
          </cell>
        </row>
        <row r="14">
          <cell r="F14" t="str">
            <v>MLT</v>
          </cell>
          <cell r="G14">
            <v>0.82019160580419403</v>
          </cell>
        </row>
        <row r="15">
          <cell r="F15" t="str">
            <v>LUX</v>
          </cell>
          <cell r="G15">
            <v>0.82019160580419403</v>
          </cell>
        </row>
        <row r="16">
          <cell r="F16" t="str">
            <v>LTU</v>
          </cell>
          <cell r="G16">
            <v>0.82019160580419403</v>
          </cell>
        </row>
        <row r="17">
          <cell r="F17" t="str">
            <v>LVA</v>
          </cell>
          <cell r="G17">
            <v>0.82019160580419403</v>
          </cell>
        </row>
        <row r="18">
          <cell r="F18" t="str">
            <v>ITA</v>
          </cell>
          <cell r="G18">
            <v>0.82019160580419403</v>
          </cell>
        </row>
        <row r="19">
          <cell r="F19" t="str">
            <v>IRL</v>
          </cell>
          <cell r="G19">
            <v>0.82019160580419403</v>
          </cell>
        </row>
        <row r="20">
          <cell r="F20" t="str">
            <v>HUN</v>
          </cell>
          <cell r="G20">
            <v>0.82019160580419403</v>
          </cell>
        </row>
        <row r="21">
          <cell r="F21" t="str">
            <v>GRC</v>
          </cell>
          <cell r="G21">
            <v>0.82019160580419403</v>
          </cell>
        </row>
        <row r="22">
          <cell r="F22" t="str">
            <v>DEU</v>
          </cell>
          <cell r="G22">
            <v>0.82019160580419403</v>
          </cell>
        </row>
        <row r="23">
          <cell r="F23" t="str">
            <v>FRA</v>
          </cell>
          <cell r="G23">
            <v>0.82019160580419403</v>
          </cell>
        </row>
        <row r="24">
          <cell r="F24" t="str">
            <v>FIN</v>
          </cell>
          <cell r="G24">
            <v>0.82019160580419403</v>
          </cell>
        </row>
        <row r="25">
          <cell r="F25" t="str">
            <v>EST</v>
          </cell>
          <cell r="G25">
            <v>0.82019160580419403</v>
          </cell>
        </row>
        <row r="26">
          <cell r="F26" t="str">
            <v>DNK</v>
          </cell>
          <cell r="G26">
            <v>0.82019160580419403</v>
          </cell>
        </row>
        <row r="27">
          <cell r="F27" t="str">
            <v>CZE</v>
          </cell>
          <cell r="G27">
            <v>0.82019160580419403</v>
          </cell>
        </row>
        <row r="28">
          <cell r="F28" t="str">
            <v>CYP</v>
          </cell>
          <cell r="G28">
            <v>0.82019160580419403</v>
          </cell>
        </row>
        <row r="29">
          <cell r="F29" t="str">
            <v>BGR</v>
          </cell>
          <cell r="G29">
            <v>0.82019160580419403</v>
          </cell>
        </row>
        <row r="30">
          <cell r="F30" t="str">
            <v>BEL</v>
          </cell>
          <cell r="G30">
            <v>0.82019160580419403</v>
          </cell>
        </row>
        <row r="31">
          <cell r="F31" t="str">
            <v>AUT</v>
          </cell>
          <cell r="G31">
            <v>0.82019160580419403</v>
          </cell>
        </row>
        <row r="32">
          <cell r="F32" t="str">
            <v>MUS</v>
          </cell>
          <cell r="G32">
            <v>0.85117098861890494</v>
          </cell>
        </row>
        <row r="33">
          <cell r="F33" t="str">
            <v>GEO</v>
          </cell>
          <cell r="G33">
            <v>1.1097973306172799</v>
          </cell>
        </row>
        <row r="34">
          <cell r="F34" t="str">
            <v>USA</v>
          </cell>
          <cell r="G34">
            <v>1.3008323235839601</v>
          </cell>
        </row>
        <row r="35">
          <cell r="F35" t="str">
            <v>PER</v>
          </cell>
          <cell r="G35">
            <v>1.9139847946413699</v>
          </cell>
        </row>
        <row r="36">
          <cell r="F36" t="str">
            <v>NZL</v>
          </cell>
          <cell r="G36">
            <v>2.0072449352322899</v>
          </cell>
        </row>
        <row r="37">
          <cell r="F37" t="str">
            <v>TLS</v>
          </cell>
          <cell r="G37">
            <v>2.5000000000003602</v>
          </cell>
        </row>
        <row r="38">
          <cell r="F38" t="str">
            <v>CHE</v>
          </cell>
          <cell r="G38">
            <v>2.5761636707206899</v>
          </cell>
        </row>
        <row r="39">
          <cell r="F39" t="str">
            <v>CAN</v>
          </cell>
          <cell r="G39">
            <v>2.5905745613951501</v>
          </cell>
        </row>
        <row r="40">
          <cell r="F40" t="str">
            <v>ALB</v>
          </cell>
          <cell r="G40">
            <v>2.7220864936217799</v>
          </cell>
        </row>
        <row r="41">
          <cell r="F41" t="str">
            <v>ARM</v>
          </cell>
          <cell r="G41">
            <v>2.7569439145991201</v>
          </cell>
        </row>
        <row r="42">
          <cell r="F42" t="str">
            <v>UKR</v>
          </cell>
          <cell r="G42">
            <v>2.87263260482385</v>
          </cell>
        </row>
        <row r="43">
          <cell r="F43" t="str">
            <v>JPN</v>
          </cell>
          <cell r="G43">
            <v>3.03292332987581</v>
          </cell>
        </row>
        <row r="44">
          <cell r="F44" t="str">
            <v>ISL</v>
          </cell>
          <cell r="G44">
            <v>3.1794321822748399</v>
          </cell>
        </row>
        <row r="45">
          <cell r="F45" t="str">
            <v>HRV</v>
          </cell>
          <cell r="G45">
            <v>3.27309709947719</v>
          </cell>
        </row>
        <row r="46">
          <cell r="F46" t="str">
            <v>MNE</v>
          </cell>
          <cell r="G46">
            <v>3.5264219187745298</v>
          </cell>
        </row>
        <row r="47">
          <cell r="F47" t="str">
            <v>PHL</v>
          </cell>
          <cell r="G47">
            <v>3.5841323647702099</v>
          </cell>
        </row>
        <row r="48">
          <cell r="F48" t="str">
            <v>BRN</v>
          </cell>
          <cell r="G48">
            <v>3.61535059268954</v>
          </cell>
        </row>
        <row r="49">
          <cell r="F49" t="str">
            <v>CRI</v>
          </cell>
          <cell r="G49">
            <v>3.6198269287923601</v>
          </cell>
        </row>
        <row r="50">
          <cell r="F50" t="str">
            <v>NOR</v>
          </cell>
          <cell r="G50">
            <v>3.6398525103738102</v>
          </cell>
        </row>
        <row r="51">
          <cell r="F51" t="str">
            <v>MMR</v>
          </cell>
          <cell r="G51">
            <v>3.89660864817002</v>
          </cell>
        </row>
        <row r="52">
          <cell r="F52" t="str">
            <v>NIC</v>
          </cell>
          <cell r="G52">
            <v>3.9876931400618401</v>
          </cell>
        </row>
        <row r="53">
          <cell r="F53" t="str">
            <v>ISR</v>
          </cell>
          <cell r="G53">
            <v>4.0313942363902902</v>
          </cell>
        </row>
        <row r="54">
          <cell r="F54" t="str">
            <v>AUS</v>
          </cell>
          <cell r="G54">
            <v>4.0513686725682803</v>
          </cell>
        </row>
        <row r="55">
          <cell r="F55" t="str">
            <v>MDA</v>
          </cell>
          <cell r="G55">
            <v>4.2283232378169204</v>
          </cell>
        </row>
        <row r="56">
          <cell r="F56" t="str">
            <v>SLV</v>
          </cell>
          <cell r="G56">
            <v>4.3856049969201898</v>
          </cell>
        </row>
        <row r="57">
          <cell r="F57" t="str">
            <v>HND</v>
          </cell>
          <cell r="G57">
            <v>4.4460543184647001</v>
          </cell>
        </row>
        <row r="58">
          <cell r="F58" t="str">
            <v>KWT</v>
          </cell>
          <cell r="G58">
            <v>4.5347767120857698</v>
          </cell>
        </row>
        <row r="59">
          <cell r="F59" t="str">
            <v>ARE</v>
          </cell>
          <cell r="G59">
            <v>4.5547656133532204</v>
          </cell>
        </row>
        <row r="60">
          <cell r="F60" t="str">
            <v>QAT</v>
          </cell>
          <cell r="G60">
            <v>4.5615237865235203</v>
          </cell>
        </row>
        <row r="61">
          <cell r="F61" t="str">
            <v>OMN</v>
          </cell>
          <cell r="G61">
            <v>4.5798309215898199</v>
          </cell>
        </row>
        <row r="62">
          <cell r="F62" t="str">
            <v>BHR</v>
          </cell>
          <cell r="G62">
            <v>4.5850861940238099</v>
          </cell>
        </row>
        <row r="63">
          <cell r="F63" t="str">
            <v>SAU</v>
          </cell>
          <cell r="G63">
            <v>4.5932934917228598</v>
          </cell>
        </row>
        <row r="64">
          <cell r="F64" t="str">
            <v>MNG</v>
          </cell>
          <cell r="G64">
            <v>4.6085952160555799</v>
          </cell>
        </row>
        <row r="65">
          <cell r="F65" t="str">
            <v>CHL</v>
          </cell>
          <cell r="G65">
            <v>4.6709109377665099</v>
          </cell>
        </row>
        <row r="66">
          <cell r="F66" t="str">
            <v>IDN</v>
          </cell>
          <cell r="G66">
            <v>4.7264312697854898</v>
          </cell>
        </row>
        <row r="67">
          <cell r="F67" t="str">
            <v>GTM</v>
          </cell>
          <cell r="G67">
            <v>4.8441432479840696</v>
          </cell>
        </row>
        <row r="68">
          <cell r="F68" t="str">
            <v>BIH</v>
          </cell>
          <cell r="G68">
            <v>4.93264246235562</v>
          </cell>
        </row>
        <row r="69">
          <cell r="F69" t="str">
            <v>MYS</v>
          </cell>
          <cell r="G69">
            <v>4.9828372199074096</v>
          </cell>
        </row>
        <row r="70">
          <cell r="F70" t="str">
            <v>TUR</v>
          </cell>
          <cell r="G70">
            <v>5.0905019052744098</v>
          </cell>
        </row>
        <row r="71">
          <cell r="F71" t="str">
            <v>SRB</v>
          </cell>
          <cell r="G71">
            <v>5.2407163030151001</v>
          </cell>
        </row>
        <row r="72">
          <cell r="F72" t="str">
            <v>MKD</v>
          </cell>
          <cell r="G72">
            <v>5.2815418265066398</v>
          </cell>
        </row>
        <row r="73">
          <cell r="F73" t="str">
            <v>TWN</v>
          </cell>
          <cell r="G73">
            <v>5.3092516590386598</v>
          </cell>
        </row>
        <row r="74">
          <cell r="F74" t="str">
            <v>HTI</v>
          </cell>
          <cell r="G74">
            <v>5.8961805001572003</v>
          </cell>
        </row>
        <row r="75">
          <cell r="F75" t="str">
            <v>ZAF</v>
          </cell>
          <cell r="G75">
            <v>5.9285960481809203</v>
          </cell>
        </row>
        <row r="76">
          <cell r="F76" t="str">
            <v>PAN</v>
          </cell>
          <cell r="G76">
            <v>5.9716183476168103</v>
          </cell>
        </row>
        <row r="77">
          <cell r="F77" t="str">
            <v>YEM</v>
          </cell>
          <cell r="G77">
            <v>6.0099767762407303</v>
          </cell>
        </row>
        <row r="78">
          <cell r="F78" t="str">
            <v>BWA</v>
          </cell>
          <cell r="G78">
            <v>6.07476795998386</v>
          </cell>
        </row>
        <row r="79">
          <cell r="F79" t="str">
            <v>SWZ</v>
          </cell>
          <cell r="G79">
            <v>6.0846018491696103</v>
          </cell>
        </row>
        <row r="80">
          <cell r="F80" t="str">
            <v>LSO</v>
          </cell>
          <cell r="G80">
            <v>6.0846018491738203</v>
          </cell>
        </row>
        <row r="81">
          <cell r="F81" t="str">
            <v>NAM</v>
          </cell>
          <cell r="G81">
            <v>6.1173858760585098</v>
          </cell>
        </row>
        <row r="82">
          <cell r="F82" t="str">
            <v>LBN</v>
          </cell>
          <cell r="G82">
            <v>6.2546278657501899</v>
          </cell>
        </row>
        <row r="83">
          <cell r="F83" t="str">
            <v>COL</v>
          </cell>
          <cell r="G83">
            <v>6.5996971054121198</v>
          </cell>
        </row>
        <row r="84">
          <cell r="F84" t="str">
            <v>THA</v>
          </cell>
          <cell r="G84">
            <v>6.63158522553005</v>
          </cell>
        </row>
        <row r="85">
          <cell r="F85" t="str">
            <v>PRY</v>
          </cell>
          <cell r="G85">
            <v>6.7669179751697497</v>
          </cell>
        </row>
        <row r="86">
          <cell r="F86" t="str">
            <v>DOM</v>
          </cell>
          <cell r="G86">
            <v>7.3458277780751402</v>
          </cell>
        </row>
        <row r="87">
          <cell r="F87" t="str">
            <v>AZE</v>
          </cell>
          <cell r="G87">
            <v>7.4629773896439104</v>
          </cell>
        </row>
        <row r="88">
          <cell r="F88" t="str">
            <v>ECU</v>
          </cell>
          <cell r="G88">
            <v>7.46468273179247</v>
          </cell>
        </row>
        <row r="89">
          <cell r="F89" t="str">
            <v>MOZ</v>
          </cell>
          <cell r="G89">
            <v>7.6564685986389902</v>
          </cell>
        </row>
        <row r="90">
          <cell r="F90" t="str">
            <v>MDG</v>
          </cell>
          <cell r="G90">
            <v>7.7584595745950997</v>
          </cell>
        </row>
        <row r="91">
          <cell r="F91" t="str">
            <v>JAM</v>
          </cell>
          <cell r="G91">
            <v>7.7857025204972699</v>
          </cell>
        </row>
        <row r="92">
          <cell r="F92" t="str">
            <v>URY</v>
          </cell>
          <cell r="G92">
            <v>7.8762585304411701</v>
          </cell>
        </row>
        <row r="93">
          <cell r="F93" t="str">
            <v>VNM</v>
          </cell>
          <cell r="G93">
            <v>8.0353314498898794</v>
          </cell>
        </row>
        <row r="94">
          <cell r="F94" t="str">
            <v>MEX</v>
          </cell>
          <cell r="G94">
            <v>8.2996421191378396</v>
          </cell>
        </row>
        <row r="95">
          <cell r="F95" t="str">
            <v>BOL</v>
          </cell>
          <cell r="G95">
            <v>8.5185655564555898</v>
          </cell>
        </row>
        <row r="96">
          <cell r="F96" t="str">
            <v>LAO</v>
          </cell>
          <cell r="G96">
            <v>8.5200315960423101</v>
          </cell>
        </row>
        <row r="97">
          <cell r="F97" t="str">
            <v>KOR</v>
          </cell>
          <cell r="G97">
            <v>8.5986876818342193</v>
          </cell>
        </row>
        <row r="98">
          <cell r="F98" t="str">
            <v>AGO</v>
          </cell>
          <cell r="G98">
            <v>8.8833490872835892</v>
          </cell>
        </row>
        <row r="99">
          <cell r="F99" t="str">
            <v>KEN</v>
          </cell>
          <cell r="G99">
            <v>9.2255217719739608</v>
          </cell>
        </row>
        <row r="100">
          <cell r="F100" t="str">
            <v>RWA</v>
          </cell>
          <cell r="G100">
            <v>9.2639354190181091</v>
          </cell>
        </row>
        <row r="101">
          <cell r="F101" t="str">
            <v>BDI</v>
          </cell>
          <cell r="G101">
            <v>9.2639354190324497</v>
          </cell>
        </row>
        <row r="102">
          <cell r="F102" t="str">
            <v>MRT</v>
          </cell>
          <cell r="G102">
            <v>9.2799679027196902</v>
          </cell>
        </row>
        <row r="103">
          <cell r="F103" t="str">
            <v>UGA</v>
          </cell>
          <cell r="G103">
            <v>9.3493001381910901</v>
          </cell>
        </row>
        <row r="104">
          <cell r="F104" t="str">
            <v>RUS</v>
          </cell>
          <cell r="G104">
            <v>9.3807491699864798</v>
          </cell>
        </row>
        <row r="105">
          <cell r="F105" t="str">
            <v>KAZ</v>
          </cell>
          <cell r="G105">
            <v>9.5260236320273108</v>
          </cell>
        </row>
        <row r="106">
          <cell r="F106" t="str">
            <v>KHM</v>
          </cell>
          <cell r="G106">
            <v>9.7465731553874893</v>
          </cell>
        </row>
        <row r="107">
          <cell r="F107" t="str">
            <v>TZA</v>
          </cell>
          <cell r="G107">
            <v>9.7781319375256608</v>
          </cell>
        </row>
        <row r="108">
          <cell r="F108" t="str">
            <v>CPV</v>
          </cell>
          <cell r="G108">
            <v>10.085822979970001</v>
          </cell>
        </row>
        <row r="109">
          <cell r="F109" t="str">
            <v>JOR</v>
          </cell>
          <cell r="G109">
            <v>10.1316190112572</v>
          </cell>
        </row>
        <row r="110">
          <cell r="F110" t="str">
            <v>MWI</v>
          </cell>
          <cell r="G110">
            <v>10.212217292794801</v>
          </cell>
        </row>
        <row r="111">
          <cell r="F111" t="str">
            <v>GHA</v>
          </cell>
          <cell r="G111">
            <v>10.3730645956974</v>
          </cell>
        </row>
        <row r="112">
          <cell r="F112" t="str">
            <v>TTO</v>
          </cell>
          <cell r="G112">
            <v>10.4808755694679</v>
          </cell>
        </row>
        <row r="113">
          <cell r="F113" t="str">
            <v>BEN</v>
          </cell>
          <cell r="G113">
            <v>10.521707460979099</v>
          </cell>
        </row>
        <row r="114">
          <cell r="F114" t="str">
            <v>MLI</v>
          </cell>
          <cell r="G114">
            <v>10.522309256843901</v>
          </cell>
        </row>
        <row r="115">
          <cell r="F115" t="str">
            <v>BFA</v>
          </cell>
          <cell r="G115">
            <v>10.5239308955793</v>
          </cell>
        </row>
        <row r="116">
          <cell r="F116" t="str">
            <v>SEN</v>
          </cell>
          <cell r="G116">
            <v>10.525393565001</v>
          </cell>
        </row>
        <row r="117">
          <cell r="F117" t="str">
            <v>CIV</v>
          </cell>
          <cell r="G117">
            <v>10.5274310196789</v>
          </cell>
        </row>
        <row r="118">
          <cell r="F118" t="str">
            <v>ARG</v>
          </cell>
          <cell r="G118">
            <v>10.5726236590558</v>
          </cell>
        </row>
        <row r="119">
          <cell r="F119" t="str">
            <v>SUR</v>
          </cell>
          <cell r="G119">
            <v>10.5946609273918</v>
          </cell>
        </row>
        <row r="120">
          <cell r="F120" t="str">
            <v>LBR</v>
          </cell>
          <cell r="G120">
            <v>10.6616726359951</v>
          </cell>
        </row>
        <row r="121">
          <cell r="F121" t="str">
            <v>GUY</v>
          </cell>
          <cell r="G121">
            <v>10.6854340949508</v>
          </cell>
        </row>
        <row r="122">
          <cell r="F122" t="str">
            <v>ZMB</v>
          </cell>
          <cell r="G122">
            <v>10.738175285781001</v>
          </cell>
        </row>
        <row r="123">
          <cell r="F123" t="str">
            <v>KGZ</v>
          </cell>
          <cell r="G123">
            <v>10.9011987390515</v>
          </cell>
        </row>
        <row r="124">
          <cell r="F124" t="str">
            <v>CHN</v>
          </cell>
          <cell r="G124">
            <v>10.994010664265099</v>
          </cell>
        </row>
        <row r="125">
          <cell r="F125" t="str">
            <v>NGA</v>
          </cell>
          <cell r="G125">
            <v>11.009658023264301</v>
          </cell>
        </row>
        <row r="126">
          <cell r="F126" t="str">
            <v>LKA</v>
          </cell>
          <cell r="G126">
            <v>11.067726856443899</v>
          </cell>
        </row>
        <row r="127">
          <cell r="F127" t="str">
            <v>BRA</v>
          </cell>
          <cell r="G127">
            <v>11.266973904732</v>
          </cell>
        </row>
        <row r="128">
          <cell r="F128" t="str">
            <v>GIN</v>
          </cell>
          <cell r="G128">
            <v>11.598259003239599</v>
          </cell>
        </row>
        <row r="129">
          <cell r="F129" t="str">
            <v>IND</v>
          </cell>
          <cell r="G129">
            <v>11.686357046783201</v>
          </cell>
        </row>
        <row r="130">
          <cell r="F130" t="str">
            <v>MAR</v>
          </cell>
          <cell r="G130">
            <v>12.339754804095699</v>
          </cell>
        </row>
        <row r="131">
          <cell r="F131" t="str">
            <v>VEN</v>
          </cell>
          <cell r="G131">
            <v>12.5904993807611</v>
          </cell>
        </row>
        <row r="132">
          <cell r="F132" t="str">
            <v>ETH</v>
          </cell>
          <cell r="G132">
            <v>12.695525154710401</v>
          </cell>
        </row>
        <row r="133">
          <cell r="F133" t="str">
            <v>BGD</v>
          </cell>
          <cell r="G133">
            <v>13.5269651313948</v>
          </cell>
        </row>
        <row r="134">
          <cell r="F134" t="str">
            <v>SLE</v>
          </cell>
          <cell r="G134">
            <v>13.7137536580746</v>
          </cell>
        </row>
        <row r="135">
          <cell r="F135" t="str">
            <v>DZA</v>
          </cell>
          <cell r="G135">
            <v>14.4404781731378</v>
          </cell>
        </row>
        <row r="136">
          <cell r="F136" t="str">
            <v>GMB</v>
          </cell>
          <cell r="G136">
            <v>14.645983777895299</v>
          </cell>
        </row>
        <row r="137">
          <cell r="F137" t="str">
            <v>CMR</v>
          </cell>
          <cell r="G137">
            <v>14.916012103883499</v>
          </cell>
        </row>
        <row r="138">
          <cell r="F138" t="str">
            <v>TCD</v>
          </cell>
          <cell r="G138">
            <v>14.9398996373474</v>
          </cell>
        </row>
        <row r="139">
          <cell r="F139" t="str">
            <v>GAB</v>
          </cell>
          <cell r="G139">
            <v>15.2057752687793</v>
          </cell>
        </row>
        <row r="140">
          <cell r="F140" t="str">
            <v>SYC</v>
          </cell>
          <cell r="G140">
            <v>15.4898243460422</v>
          </cell>
        </row>
        <row r="141">
          <cell r="F141" t="str">
            <v>TUN</v>
          </cell>
          <cell r="G141">
            <v>16.2704287085418</v>
          </cell>
        </row>
        <row r="142">
          <cell r="F142" t="str">
            <v>NPL</v>
          </cell>
          <cell r="G142">
            <v>16.290636983577699</v>
          </cell>
        </row>
        <row r="143">
          <cell r="F143" t="str">
            <v>PAK</v>
          </cell>
          <cell r="G143">
            <v>16.694474661293</v>
          </cell>
        </row>
        <row r="144">
          <cell r="F144" t="str">
            <v>EGY</v>
          </cell>
          <cell r="G144">
            <v>17.742678674007198</v>
          </cell>
        </row>
        <row r="145">
          <cell r="F145" t="str">
            <v>ZWE</v>
          </cell>
          <cell r="G145">
            <v>19.3654207600385</v>
          </cell>
        </row>
        <row r="146">
          <cell r="F146" t="str">
            <v>BTN</v>
          </cell>
          <cell r="G146">
            <v>22.342036767237001</v>
          </cell>
        </row>
        <row r="147">
          <cell r="F147" t="str">
            <v>BRB</v>
          </cell>
          <cell r="G147">
            <v>26.394402602391001</v>
          </cell>
        </row>
        <row r="148">
          <cell r="F148" t="str">
            <v>IRN</v>
          </cell>
          <cell r="G148">
            <v>26.552862258196399</v>
          </cell>
        </row>
        <row r="149">
          <cell r="F149" t="str">
            <v>PRI</v>
          </cell>
        </row>
      </sheetData>
      <sheetData sheetId="13">
        <row r="1">
          <cell r="F1" t="str">
            <v>Entity code</v>
          </cell>
          <cell r="G1" t="str">
            <v>Value</v>
          </cell>
        </row>
        <row r="2">
          <cell r="C2" t="str">
            <v>6.11 Prevalence of foreign ownership, 1-7 (best)</v>
          </cell>
          <cell r="F2" t="str">
            <v>IRN</v>
          </cell>
          <cell r="G2">
            <v>2.1573777405099199</v>
          </cell>
        </row>
        <row r="3">
          <cell r="F3" t="str">
            <v>LBY</v>
          </cell>
          <cell r="G3">
            <v>2.48328493333333</v>
          </cell>
        </row>
        <row r="4">
          <cell r="F4" t="str">
            <v>BTN</v>
          </cell>
          <cell r="G4">
            <v>2.6555599999999999</v>
          </cell>
        </row>
        <row r="5">
          <cell r="F5" t="str">
            <v>YEM</v>
          </cell>
          <cell r="G5">
            <v>2.7273951360000002</v>
          </cell>
        </row>
        <row r="6">
          <cell r="F6" t="str">
            <v>BDI</v>
          </cell>
          <cell r="G6">
            <v>2.8066385346534699</v>
          </cell>
        </row>
        <row r="7">
          <cell r="F7" t="str">
            <v>HTI</v>
          </cell>
          <cell r="G7">
            <v>3.0297584467391299</v>
          </cell>
        </row>
        <row r="8">
          <cell r="F8" t="str">
            <v>MRT</v>
          </cell>
          <cell r="G8">
            <v>3.1105477352941202</v>
          </cell>
        </row>
        <row r="9">
          <cell r="F9" t="str">
            <v>ISL</v>
          </cell>
          <cell r="G9">
            <v>3.1255609043478301</v>
          </cell>
        </row>
        <row r="10">
          <cell r="F10" t="str">
            <v>KWT</v>
          </cell>
          <cell r="G10">
            <v>3.1280976324324299</v>
          </cell>
        </row>
        <row r="11">
          <cell r="F11" t="str">
            <v>NPL</v>
          </cell>
          <cell r="G11">
            <v>3.1330140499999999</v>
          </cell>
        </row>
        <row r="12">
          <cell r="F12" t="str">
            <v>BEN</v>
          </cell>
          <cell r="G12">
            <v>3.1639111675392702</v>
          </cell>
        </row>
        <row r="13">
          <cell r="F13" t="str">
            <v>SVN</v>
          </cell>
          <cell r="G13">
            <v>3.20539833076923</v>
          </cell>
        </row>
        <row r="14">
          <cell r="F14" t="str">
            <v>MMR</v>
          </cell>
          <cell r="G14">
            <v>3.2087599999999998</v>
          </cell>
        </row>
        <row r="15">
          <cell r="F15" t="str">
            <v>DZA</v>
          </cell>
          <cell r="G15">
            <v>3.2168124836734702</v>
          </cell>
        </row>
        <row r="16">
          <cell r="F16" t="str">
            <v>ETH</v>
          </cell>
          <cell r="G16">
            <v>3.3325659493670901</v>
          </cell>
        </row>
        <row r="17">
          <cell r="F17" t="str">
            <v>TCD</v>
          </cell>
          <cell r="G17">
            <v>3.38430443913043</v>
          </cell>
        </row>
        <row r="18">
          <cell r="F18" t="str">
            <v>RUS</v>
          </cell>
          <cell r="G18">
            <v>3.3906000923728801</v>
          </cell>
        </row>
        <row r="19">
          <cell r="F19" t="str">
            <v>VEN</v>
          </cell>
          <cell r="G19">
            <v>3.41203816451613</v>
          </cell>
        </row>
        <row r="20">
          <cell r="F20" t="str">
            <v>ITA</v>
          </cell>
          <cell r="G20">
            <v>3.4754393924418601</v>
          </cell>
        </row>
        <row r="21">
          <cell r="F21" t="str">
            <v>AGO</v>
          </cell>
          <cell r="G21">
            <v>3.558824</v>
          </cell>
        </row>
        <row r="22">
          <cell r="F22" t="str">
            <v>ALB</v>
          </cell>
          <cell r="G22">
            <v>3.5608794499999998</v>
          </cell>
        </row>
        <row r="23">
          <cell r="F23" t="str">
            <v>UKR</v>
          </cell>
          <cell r="G23">
            <v>3.5673115682027698</v>
          </cell>
        </row>
        <row r="24">
          <cell r="F24" t="str">
            <v>BOL</v>
          </cell>
          <cell r="G24">
            <v>3.62316659726027</v>
          </cell>
        </row>
        <row r="25">
          <cell r="F25" t="str">
            <v>MLI</v>
          </cell>
          <cell r="G25">
            <v>3.6416751693877498</v>
          </cell>
        </row>
        <row r="26">
          <cell r="F26" t="str">
            <v>EGY</v>
          </cell>
          <cell r="G26">
            <v>3.6468483270676701</v>
          </cell>
        </row>
        <row r="27">
          <cell r="F27" t="str">
            <v>BGD</v>
          </cell>
          <cell r="G27">
            <v>3.7443076509554101</v>
          </cell>
        </row>
        <row r="28">
          <cell r="F28" t="str">
            <v>GIN</v>
          </cell>
          <cell r="G28">
            <v>3.8239303655172399</v>
          </cell>
        </row>
        <row r="29">
          <cell r="F29" t="str">
            <v>PAK</v>
          </cell>
          <cell r="G29">
            <v>3.83934677083333</v>
          </cell>
        </row>
        <row r="30">
          <cell r="F30" t="str">
            <v>LBN</v>
          </cell>
          <cell r="G30">
            <v>3.8475407584415602</v>
          </cell>
        </row>
        <row r="31">
          <cell r="F31" t="str">
            <v>MDA</v>
          </cell>
          <cell r="G31">
            <v>3.85006245299145</v>
          </cell>
        </row>
        <row r="32">
          <cell r="F32" t="str">
            <v>SRB</v>
          </cell>
          <cell r="G32">
            <v>3.8597281015075402</v>
          </cell>
        </row>
        <row r="33">
          <cell r="F33" t="str">
            <v>KGZ</v>
          </cell>
          <cell r="G33">
            <v>3.9149401175</v>
          </cell>
        </row>
        <row r="34">
          <cell r="F34" t="str">
            <v>AZE</v>
          </cell>
          <cell r="G34">
            <v>3.9341630611111098</v>
          </cell>
        </row>
        <row r="35">
          <cell r="F35" t="str">
            <v>TLS</v>
          </cell>
          <cell r="G35">
            <v>3.9582591173913002</v>
          </cell>
        </row>
        <row r="36">
          <cell r="F36" t="str">
            <v>KAZ</v>
          </cell>
          <cell r="G36">
            <v>3.9698489428571402</v>
          </cell>
        </row>
        <row r="37">
          <cell r="F37" t="str">
            <v>SUR</v>
          </cell>
          <cell r="G37">
            <v>3.9761502666666702</v>
          </cell>
        </row>
        <row r="38">
          <cell r="F38" t="str">
            <v>SLV</v>
          </cell>
          <cell r="G38">
            <v>3.9890640102564099</v>
          </cell>
        </row>
        <row r="39">
          <cell r="F39" t="str">
            <v>BGR</v>
          </cell>
          <cell r="G39">
            <v>4.0071206537313397</v>
          </cell>
        </row>
        <row r="40">
          <cell r="F40" t="str">
            <v>LAO</v>
          </cell>
          <cell r="G40">
            <v>4.0190029999999997</v>
          </cell>
        </row>
        <row r="41">
          <cell r="F41" t="str">
            <v>MKD</v>
          </cell>
          <cell r="G41">
            <v>4.0326574204678396</v>
          </cell>
        </row>
        <row r="42">
          <cell r="F42" t="str">
            <v>TUR</v>
          </cell>
          <cell r="G42">
            <v>4.0480290486033503</v>
          </cell>
        </row>
        <row r="43">
          <cell r="F43" t="str">
            <v>NIC</v>
          </cell>
          <cell r="G43">
            <v>4.0753293095890397</v>
          </cell>
        </row>
        <row r="44">
          <cell r="F44" t="str">
            <v>GEO</v>
          </cell>
          <cell r="G44">
            <v>4.0820505319526603</v>
          </cell>
        </row>
        <row r="45">
          <cell r="F45" t="str">
            <v>ROU</v>
          </cell>
          <cell r="G45">
            <v>4.0908533990049696</v>
          </cell>
        </row>
        <row r="46">
          <cell r="F46" t="str">
            <v>ECU</v>
          </cell>
          <cell r="G46">
            <v>4.09877641666667</v>
          </cell>
        </row>
        <row r="47">
          <cell r="F47" t="str">
            <v>BFA</v>
          </cell>
          <cell r="G47">
            <v>4.1180842122449004</v>
          </cell>
        </row>
        <row r="48">
          <cell r="F48" t="str">
            <v>HRV</v>
          </cell>
          <cell r="G48">
            <v>4.1543818165775397</v>
          </cell>
        </row>
        <row r="49">
          <cell r="F49" t="str">
            <v>VNM</v>
          </cell>
          <cell r="G49">
            <v>4.2115566390243897</v>
          </cell>
        </row>
        <row r="50">
          <cell r="F50" t="str">
            <v>SAU</v>
          </cell>
          <cell r="G50">
            <v>4.2127904200854704</v>
          </cell>
        </row>
        <row r="51">
          <cell r="F51" t="str">
            <v>KOR</v>
          </cell>
          <cell r="G51">
            <v>4.2465055597765398</v>
          </cell>
        </row>
        <row r="52">
          <cell r="F52" t="str">
            <v>GUY</v>
          </cell>
          <cell r="G52">
            <v>4.29511349723757</v>
          </cell>
        </row>
        <row r="53">
          <cell r="F53" t="str">
            <v>ZWE</v>
          </cell>
          <cell r="G53">
            <v>4.3008542247933903</v>
          </cell>
        </row>
        <row r="54">
          <cell r="F54" t="str">
            <v>TZA</v>
          </cell>
          <cell r="G54">
            <v>4.3015801471204202</v>
          </cell>
        </row>
        <row r="55">
          <cell r="F55" t="str">
            <v>KEN</v>
          </cell>
          <cell r="G55">
            <v>4.3126010452830199</v>
          </cell>
        </row>
        <row r="56">
          <cell r="F56" t="str">
            <v>IND</v>
          </cell>
          <cell r="G56">
            <v>4.3135067797101403</v>
          </cell>
        </row>
        <row r="57">
          <cell r="F57" t="str">
            <v>PRT</v>
          </cell>
          <cell r="G57">
            <v>4.3348614069767404</v>
          </cell>
        </row>
        <row r="58">
          <cell r="F58" t="str">
            <v>LTU</v>
          </cell>
          <cell r="G58">
            <v>4.3440576908163298</v>
          </cell>
        </row>
        <row r="59">
          <cell r="F59" t="str">
            <v>CHN</v>
          </cell>
          <cell r="G59">
            <v>4.3699847857142897</v>
          </cell>
        </row>
        <row r="60">
          <cell r="F60" t="str">
            <v>GRC</v>
          </cell>
          <cell r="G60">
            <v>4.3776181080459802</v>
          </cell>
        </row>
        <row r="61">
          <cell r="F61" t="str">
            <v>ARM</v>
          </cell>
          <cell r="G61">
            <v>4.3830026615384599</v>
          </cell>
        </row>
        <row r="62">
          <cell r="F62" t="str">
            <v>BIH</v>
          </cell>
          <cell r="G62">
            <v>4.39663</v>
          </cell>
        </row>
        <row r="63">
          <cell r="F63" t="str">
            <v>BRN</v>
          </cell>
          <cell r="G63">
            <v>4.4096578205128196</v>
          </cell>
        </row>
        <row r="64">
          <cell r="F64" t="str">
            <v>COL</v>
          </cell>
          <cell r="G64">
            <v>4.43657605918367</v>
          </cell>
        </row>
        <row r="65">
          <cell r="F65" t="str">
            <v>PRY</v>
          </cell>
          <cell r="G65">
            <v>4.4542632057971003</v>
          </cell>
        </row>
        <row r="66">
          <cell r="F66" t="str">
            <v>BRA</v>
          </cell>
          <cell r="G66">
            <v>4.4579333016597502</v>
          </cell>
        </row>
        <row r="67">
          <cell r="F67" t="str">
            <v>RWA</v>
          </cell>
          <cell r="G67">
            <v>4.4846651173553704</v>
          </cell>
        </row>
        <row r="68">
          <cell r="F68" t="str">
            <v>MDG</v>
          </cell>
          <cell r="G68">
            <v>4.5284482835341402</v>
          </cell>
        </row>
        <row r="69">
          <cell r="F69" t="str">
            <v>CPV</v>
          </cell>
          <cell r="G69">
            <v>4.5358832744680804</v>
          </cell>
        </row>
        <row r="70">
          <cell r="F70" t="str">
            <v>JOR</v>
          </cell>
          <cell r="G70">
            <v>4.563885</v>
          </cell>
        </row>
        <row r="71">
          <cell r="F71" t="str">
            <v>TTO</v>
          </cell>
          <cell r="G71">
            <v>4.5742283618374602</v>
          </cell>
        </row>
        <row r="72">
          <cell r="F72" t="str">
            <v>MWI</v>
          </cell>
          <cell r="G72">
            <v>4.5964149844827604</v>
          </cell>
        </row>
        <row r="73">
          <cell r="F73" t="str">
            <v>ARG</v>
          </cell>
          <cell r="G73">
            <v>4.6012737914027104</v>
          </cell>
        </row>
        <row r="74">
          <cell r="F74" t="str">
            <v>IDN</v>
          </cell>
          <cell r="G74">
            <v>4.6069787599999996</v>
          </cell>
        </row>
        <row r="75">
          <cell r="F75" t="str">
            <v>KHM</v>
          </cell>
          <cell r="G75">
            <v>4.6079571617647099</v>
          </cell>
        </row>
        <row r="76">
          <cell r="F76" t="str">
            <v>TUN</v>
          </cell>
          <cell r="G76">
            <v>4.6465959904191596</v>
          </cell>
        </row>
        <row r="77">
          <cell r="F77" t="str">
            <v>SYC</v>
          </cell>
          <cell r="G77">
            <v>4.6545377301587303</v>
          </cell>
        </row>
        <row r="78">
          <cell r="F78" t="str">
            <v>CYP</v>
          </cell>
          <cell r="G78">
            <v>4.6586605732394402</v>
          </cell>
        </row>
        <row r="79">
          <cell r="F79" t="str">
            <v>HND</v>
          </cell>
          <cell r="G79">
            <v>4.6679282397163098</v>
          </cell>
        </row>
        <row r="80">
          <cell r="F80" t="str">
            <v>MLT</v>
          </cell>
          <cell r="G80">
            <v>4.7075395000000002</v>
          </cell>
        </row>
        <row r="81">
          <cell r="F81" t="str">
            <v>THA</v>
          </cell>
          <cell r="G81">
            <v>4.7077923776397501</v>
          </cell>
        </row>
        <row r="82">
          <cell r="F82" t="str">
            <v>QAT</v>
          </cell>
          <cell r="G82">
            <v>4.7124514187772899</v>
          </cell>
        </row>
        <row r="83">
          <cell r="F83" t="str">
            <v>MUS</v>
          </cell>
          <cell r="G83">
            <v>4.71368701666667</v>
          </cell>
        </row>
        <row r="84">
          <cell r="F84" t="str">
            <v>MNE</v>
          </cell>
          <cell r="G84">
            <v>4.7151366831168797</v>
          </cell>
        </row>
        <row r="85">
          <cell r="F85" t="str">
            <v>POL</v>
          </cell>
          <cell r="G85">
            <v>4.7705123072463804</v>
          </cell>
        </row>
        <row r="86">
          <cell r="F86" t="str">
            <v>PHL</v>
          </cell>
          <cell r="G86">
            <v>4.7716845744493401</v>
          </cell>
        </row>
        <row r="87">
          <cell r="F87" t="str">
            <v>OMN</v>
          </cell>
          <cell r="G87">
            <v>4.7765959999999996</v>
          </cell>
        </row>
        <row r="88">
          <cell r="F88" t="str">
            <v>SWZ</v>
          </cell>
          <cell r="G88">
            <v>4.78979803614458</v>
          </cell>
        </row>
        <row r="89">
          <cell r="F89" t="str">
            <v>MNG</v>
          </cell>
          <cell r="G89">
            <v>4.8527001941520496</v>
          </cell>
        </row>
        <row r="90">
          <cell r="F90" t="str">
            <v>MOZ</v>
          </cell>
          <cell r="G90">
            <v>4.8797427028089899</v>
          </cell>
        </row>
        <row r="91">
          <cell r="F91" t="str">
            <v>NGA</v>
          </cell>
          <cell r="G91">
            <v>4.8998613539906097</v>
          </cell>
        </row>
        <row r="92">
          <cell r="F92" t="str">
            <v>LKA</v>
          </cell>
          <cell r="G92">
            <v>4.91297818292683</v>
          </cell>
        </row>
        <row r="93">
          <cell r="F93" t="str">
            <v>GTM</v>
          </cell>
          <cell r="G93">
            <v>4.9209620911242604</v>
          </cell>
        </row>
        <row r="94">
          <cell r="F94" t="str">
            <v>SLE</v>
          </cell>
          <cell r="G94">
            <v>4.9514411000000003</v>
          </cell>
        </row>
        <row r="95">
          <cell r="F95" t="str">
            <v>LSO</v>
          </cell>
          <cell r="G95">
            <v>4.9561448322580599</v>
          </cell>
        </row>
        <row r="96">
          <cell r="F96" t="str">
            <v>ESP</v>
          </cell>
          <cell r="G96">
            <v>4.98467064</v>
          </cell>
        </row>
        <row r="97">
          <cell r="F97" t="str">
            <v>AUT</v>
          </cell>
          <cell r="G97">
            <v>4.9924962176470604</v>
          </cell>
        </row>
        <row r="98">
          <cell r="F98" t="str">
            <v>ISR</v>
          </cell>
          <cell r="G98">
            <v>4.9930408189189199</v>
          </cell>
        </row>
        <row r="99">
          <cell r="F99" t="str">
            <v>JPN</v>
          </cell>
          <cell r="G99">
            <v>4.9991826473451297</v>
          </cell>
        </row>
        <row r="100">
          <cell r="F100" t="str">
            <v>DOM</v>
          </cell>
          <cell r="G100">
            <v>5.0077682571428603</v>
          </cell>
        </row>
        <row r="101">
          <cell r="F101" t="str">
            <v>USA</v>
          </cell>
          <cell r="G101">
            <v>5.0458658994974899</v>
          </cell>
        </row>
        <row r="102">
          <cell r="F102" t="str">
            <v>MYS</v>
          </cell>
          <cell r="G102">
            <v>5.0711993567567601</v>
          </cell>
        </row>
        <row r="103">
          <cell r="F103" t="str">
            <v>JAM</v>
          </cell>
          <cell r="G103">
            <v>5.0741772977941197</v>
          </cell>
        </row>
        <row r="104">
          <cell r="F104" t="str">
            <v>DEU</v>
          </cell>
          <cell r="G104">
            <v>5.0785161488215502</v>
          </cell>
        </row>
        <row r="105">
          <cell r="F105" t="str">
            <v>NAM</v>
          </cell>
          <cell r="G105">
            <v>5.0905835826086996</v>
          </cell>
        </row>
        <row r="106">
          <cell r="F106" t="str">
            <v>SEN</v>
          </cell>
          <cell r="G106">
            <v>5.0948047031249999</v>
          </cell>
        </row>
        <row r="107">
          <cell r="F107" t="str">
            <v>NOR</v>
          </cell>
          <cell r="G107">
            <v>5.2062407111888103</v>
          </cell>
        </row>
        <row r="108">
          <cell r="F108" t="str">
            <v>TWN</v>
          </cell>
          <cell r="G108">
            <v>5.2084377758865203</v>
          </cell>
        </row>
        <row r="109">
          <cell r="F109" t="str">
            <v>MAR</v>
          </cell>
          <cell r="G109">
            <v>5.2085416393442596</v>
          </cell>
        </row>
        <row r="110">
          <cell r="F110" t="str">
            <v>UGA</v>
          </cell>
          <cell r="G110">
            <v>5.2135758459016399</v>
          </cell>
        </row>
        <row r="111">
          <cell r="F111" t="str">
            <v>DNK</v>
          </cell>
          <cell r="G111">
            <v>5.2193388066445197</v>
          </cell>
        </row>
        <row r="112">
          <cell r="F112" t="str">
            <v>PER</v>
          </cell>
          <cell r="G112">
            <v>5.2257672975308598</v>
          </cell>
        </row>
        <row r="113">
          <cell r="F113" t="str">
            <v>LVA</v>
          </cell>
          <cell r="G113">
            <v>5.2395116666666697</v>
          </cell>
        </row>
        <row r="114">
          <cell r="F114" t="str">
            <v>GMB</v>
          </cell>
          <cell r="G114">
            <v>5.2486714533742296</v>
          </cell>
        </row>
        <row r="115">
          <cell r="F115" t="str">
            <v>ZAF</v>
          </cell>
          <cell r="G115">
            <v>5.2660708478260903</v>
          </cell>
        </row>
        <row r="116">
          <cell r="F116" t="str">
            <v>MEX</v>
          </cell>
          <cell r="G116">
            <v>5.2683463996655497</v>
          </cell>
        </row>
        <row r="117">
          <cell r="F117" t="str">
            <v>CHE</v>
          </cell>
          <cell r="G117">
            <v>5.2709580766666697</v>
          </cell>
        </row>
        <row r="118">
          <cell r="F118" t="str">
            <v>ZMB</v>
          </cell>
          <cell r="G118">
            <v>5.2778421776536302</v>
          </cell>
        </row>
        <row r="119">
          <cell r="F119" t="str">
            <v>LBR</v>
          </cell>
          <cell r="G119">
            <v>5.2879405864864903</v>
          </cell>
        </row>
        <row r="120">
          <cell r="F120" t="str">
            <v>GHA</v>
          </cell>
          <cell r="G120">
            <v>5.2917686174496597</v>
          </cell>
        </row>
        <row r="121">
          <cell r="F121" t="str">
            <v>FIN</v>
          </cell>
          <cell r="G121">
            <v>5.2953834578947401</v>
          </cell>
        </row>
        <row r="122">
          <cell r="F122" t="str">
            <v>BWA</v>
          </cell>
          <cell r="G122">
            <v>5.3376428994012004</v>
          </cell>
        </row>
        <row r="123">
          <cell r="F123" t="str">
            <v>SWE</v>
          </cell>
          <cell r="G123">
            <v>5.3688805475409804</v>
          </cell>
        </row>
        <row r="124">
          <cell r="F124" t="str">
            <v>NLD</v>
          </cell>
          <cell r="G124">
            <v>5.3700107005917204</v>
          </cell>
        </row>
        <row r="125">
          <cell r="F125" t="str">
            <v>PRI</v>
          </cell>
          <cell r="G125">
            <v>5.3717922500000004</v>
          </cell>
        </row>
        <row r="126">
          <cell r="F126" t="str">
            <v>CMR</v>
          </cell>
          <cell r="G126">
            <v>5.3815252965034999</v>
          </cell>
        </row>
        <row r="127">
          <cell r="F127" t="str">
            <v>GAB</v>
          </cell>
          <cell r="G127">
            <v>5.3913855140186904</v>
          </cell>
        </row>
        <row r="128">
          <cell r="F128" t="str">
            <v>CIV</v>
          </cell>
          <cell r="G128">
            <v>5.4074400323699399</v>
          </cell>
        </row>
        <row r="129">
          <cell r="F129" t="str">
            <v>FRA</v>
          </cell>
          <cell r="G129">
            <v>5.4281896751196204</v>
          </cell>
        </row>
        <row r="130">
          <cell r="F130" t="str">
            <v>BHR</v>
          </cell>
          <cell r="G130">
            <v>5.4598212254716998</v>
          </cell>
        </row>
        <row r="131">
          <cell r="F131" t="str">
            <v>CRI</v>
          </cell>
          <cell r="G131">
            <v>5.5103656000000001</v>
          </cell>
        </row>
        <row r="132">
          <cell r="F132" t="str">
            <v>BEL</v>
          </cell>
          <cell r="G132">
            <v>5.5135005295857997</v>
          </cell>
        </row>
        <row r="133">
          <cell r="F133" t="str">
            <v>ARE</v>
          </cell>
          <cell r="G133">
            <v>5.5272920000000001</v>
          </cell>
        </row>
        <row r="134">
          <cell r="F134" t="str">
            <v>HUN</v>
          </cell>
          <cell r="G134">
            <v>5.5363958816753902</v>
          </cell>
        </row>
        <row r="135">
          <cell r="F135" t="str">
            <v>BRB</v>
          </cell>
          <cell r="G135">
            <v>5.57692017073171</v>
          </cell>
        </row>
        <row r="136">
          <cell r="F136" t="str">
            <v>URY</v>
          </cell>
          <cell r="G136">
            <v>5.5989320670520204</v>
          </cell>
        </row>
        <row r="137">
          <cell r="F137" t="str">
            <v>CHL</v>
          </cell>
          <cell r="G137">
            <v>5.6062891500000003</v>
          </cell>
        </row>
        <row r="138">
          <cell r="F138" t="str">
            <v>CAN</v>
          </cell>
          <cell r="G138">
            <v>5.6206958292372899</v>
          </cell>
        </row>
        <row r="139">
          <cell r="F139" t="str">
            <v>PAN</v>
          </cell>
          <cell r="G139">
            <v>5.6775479520912597</v>
          </cell>
        </row>
        <row r="140">
          <cell r="F140" t="str">
            <v>EST</v>
          </cell>
          <cell r="G140">
            <v>5.7543263384180801</v>
          </cell>
        </row>
        <row r="141">
          <cell r="F141" t="str">
            <v>NZL</v>
          </cell>
          <cell r="G141">
            <v>5.7628001967391302</v>
          </cell>
        </row>
        <row r="142">
          <cell r="F142" t="str">
            <v>AUS</v>
          </cell>
          <cell r="G142">
            <v>5.8334553680000001</v>
          </cell>
        </row>
        <row r="143">
          <cell r="F143" t="str">
            <v>SVK</v>
          </cell>
          <cell r="G143">
            <v>5.8931326527472496</v>
          </cell>
        </row>
        <row r="144">
          <cell r="F144" t="str">
            <v>IRL</v>
          </cell>
          <cell r="G144">
            <v>5.9009913623931602</v>
          </cell>
        </row>
        <row r="145">
          <cell r="F145" t="str">
            <v>CZE</v>
          </cell>
          <cell r="G145">
            <v>5.9628511704225398</v>
          </cell>
        </row>
        <row r="146">
          <cell r="F146" t="str">
            <v>GBR</v>
          </cell>
          <cell r="G146">
            <v>6.04641109090909</v>
          </cell>
        </row>
        <row r="147">
          <cell r="F147" t="str">
            <v>SGP</v>
          </cell>
          <cell r="G147">
            <v>6.1014652310975599</v>
          </cell>
        </row>
        <row r="148">
          <cell r="F148" t="str">
            <v>HKG</v>
          </cell>
          <cell r="G148">
            <v>6.1151530465116304</v>
          </cell>
        </row>
        <row r="149">
          <cell r="F149" t="str">
            <v>LUX</v>
          </cell>
          <cell r="G149">
            <v>6.3059320264705896</v>
          </cell>
        </row>
      </sheetData>
      <sheetData sheetId="14">
        <row r="1">
          <cell r="F1" t="str">
            <v>Entity code</v>
          </cell>
          <cell r="G1" t="str">
            <v>Value</v>
          </cell>
        </row>
        <row r="2">
          <cell r="C2" t="str">
            <v>6.12 Business impact of rules on FDI, 1-7 (best)</v>
          </cell>
          <cell r="F2" t="str">
            <v>VEN</v>
          </cell>
          <cell r="G2">
            <v>1.6559273129032299</v>
          </cell>
        </row>
        <row r="3">
          <cell r="F3" t="str">
            <v>ARG</v>
          </cell>
          <cell r="G3">
            <v>2.0056872628959299</v>
          </cell>
        </row>
        <row r="4">
          <cell r="F4" t="str">
            <v>ZWE</v>
          </cell>
          <cell r="G4">
            <v>2.1396296892561999</v>
          </cell>
        </row>
        <row r="5">
          <cell r="F5" t="str">
            <v>AGO</v>
          </cell>
          <cell r="G5">
            <v>2.5428570000000001</v>
          </cell>
        </row>
        <row r="6">
          <cell r="F6" t="str">
            <v>ISL</v>
          </cell>
          <cell r="G6">
            <v>2.7462441190217399</v>
          </cell>
        </row>
        <row r="7">
          <cell r="F7" t="str">
            <v>KWT</v>
          </cell>
          <cell r="G7">
            <v>2.8606135864864899</v>
          </cell>
        </row>
        <row r="8">
          <cell r="F8" t="str">
            <v>SVN</v>
          </cell>
          <cell r="G8">
            <v>2.93363745961538</v>
          </cell>
        </row>
        <row r="9">
          <cell r="F9" t="str">
            <v>GRC</v>
          </cell>
          <cell r="G9">
            <v>2.9872518499999998</v>
          </cell>
        </row>
        <row r="10">
          <cell r="F10" t="str">
            <v>HRV</v>
          </cell>
          <cell r="G10">
            <v>3.0163377395721902</v>
          </cell>
        </row>
        <row r="11">
          <cell r="F11" t="str">
            <v>ITA</v>
          </cell>
          <cell r="G11">
            <v>3.1849631517441899</v>
          </cell>
        </row>
        <row r="12">
          <cell r="F12" t="str">
            <v>BEN</v>
          </cell>
          <cell r="G12">
            <v>3.2122429643979098</v>
          </cell>
        </row>
        <row r="13">
          <cell r="F13" t="str">
            <v>BDI</v>
          </cell>
          <cell r="G13">
            <v>3.2218695762376202</v>
          </cell>
        </row>
        <row r="14">
          <cell r="F14" t="str">
            <v>IRN</v>
          </cell>
          <cell r="G14">
            <v>3.2464332235127502</v>
          </cell>
        </row>
        <row r="15">
          <cell r="F15" t="str">
            <v>LBY</v>
          </cell>
          <cell r="G15">
            <v>3.2616474666666702</v>
          </cell>
        </row>
        <row r="16">
          <cell r="F16" t="str">
            <v>DZA</v>
          </cell>
          <cell r="G16">
            <v>3.2637133571428598</v>
          </cell>
        </row>
        <row r="17">
          <cell r="F17" t="str">
            <v>UKR</v>
          </cell>
          <cell r="G17">
            <v>3.3035375322580598</v>
          </cell>
        </row>
        <row r="18">
          <cell r="F18" t="str">
            <v>MMR</v>
          </cell>
          <cell r="G18">
            <v>3.326136</v>
          </cell>
        </row>
        <row r="19">
          <cell r="F19" t="str">
            <v>HTI</v>
          </cell>
          <cell r="G19">
            <v>3.4062432440217401</v>
          </cell>
        </row>
        <row r="20">
          <cell r="F20" t="str">
            <v>TCD</v>
          </cell>
          <cell r="G20">
            <v>3.4246953710144901</v>
          </cell>
        </row>
        <row r="21">
          <cell r="F21" t="str">
            <v>SRB</v>
          </cell>
          <cell r="G21">
            <v>3.4665344507537701</v>
          </cell>
        </row>
        <row r="22">
          <cell r="F22" t="str">
            <v>YEM</v>
          </cell>
          <cell r="G22">
            <v>3.4822867</v>
          </cell>
        </row>
        <row r="23">
          <cell r="F23" t="str">
            <v>ECU</v>
          </cell>
          <cell r="G23">
            <v>3.49695693015873</v>
          </cell>
        </row>
        <row r="24">
          <cell r="F24" t="str">
            <v>SLV</v>
          </cell>
          <cell r="G24">
            <v>3.5140006564102602</v>
          </cell>
        </row>
        <row r="25">
          <cell r="F25" t="str">
            <v>BOL</v>
          </cell>
          <cell r="G25">
            <v>3.5352421342465798</v>
          </cell>
        </row>
        <row r="26">
          <cell r="F26" t="str">
            <v>MRT</v>
          </cell>
          <cell r="G26">
            <v>3.5414183823529402</v>
          </cell>
        </row>
        <row r="27">
          <cell r="F27" t="str">
            <v>KGZ</v>
          </cell>
          <cell r="G27">
            <v>3.5738090749999998</v>
          </cell>
        </row>
        <row r="28">
          <cell r="F28" t="str">
            <v>EGY</v>
          </cell>
          <cell r="G28">
            <v>3.5824152699248102</v>
          </cell>
        </row>
        <row r="29">
          <cell r="F29" t="str">
            <v>RUS</v>
          </cell>
          <cell r="G29">
            <v>3.6064138305084699</v>
          </cell>
        </row>
        <row r="30">
          <cell r="F30" t="str">
            <v>NPL</v>
          </cell>
          <cell r="G30">
            <v>3.6204467999999999</v>
          </cell>
        </row>
        <row r="31">
          <cell r="F31" t="str">
            <v>HND</v>
          </cell>
          <cell r="G31">
            <v>3.63445540992908</v>
          </cell>
        </row>
        <row r="32">
          <cell r="F32" t="str">
            <v>BGR</v>
          </cell>
          <cell r="G32">
            <v>3.6509746208955201</v>
          </cell>
        </row>
        <row r="33">
          <cell r="F33" t="str">
            <v>GIN</v>
          </cell>
          <cell r="G33">
            <v>3.6966471827586198</v>
          </cell>
        </row>
        <row r="34">
          <cell r="F34" t="str">
            <v>ROU</v>
          </cell>
          <cell r="G34">
            <v>3.7390811631840801</v>
          </cell>
        </row>
        <row r="35">
          <cell r="F35" t="str">
            <v>MDA</v>
          </cell>
          <cell r="G35">
            <v>3.8576002358974399</v>
          </cell>
        </row>
        <row r="36">
          <cell r="F36" t="str">
            <v>LBN</v>
          </cell>
          <cell r="G36">
            <v>3.8920552701298701</v>
          </cell>
        </row>
        <row r="37">
          <cell r="F37" t="str">
            <v>TLS</v>
          </cell>
          <cell r="G37">
            <v>3.9095445</v>
          </cell>
        </row>
        <row r="38">
          <cell r="F38" t="str">
            <v>MLI</v>
          </cell>
          <cell r="G38">
            <v>3.92653934387755</v>
          </cell>
        </row>
        <row r="39">
          <cell r="F39" t="str">
            <v>LTU</v>
          </cell>
          <cell r="G39">
            <v>3.95204819285714</v>
          </cell>
        </row>
        <row r="40">
          <cell r="F40" t="str">
            <v>SUR</v>
          </cell>
          <cell r="G40">
            <v>3.9931381356321798</v>
          </cell>
        </row>
        <row r="41">
          <cell r="F41" t="str">
            <v>MDG</v>
          </cell>
          <cell r="G41">
            <v>4.0056481269076301</v>
          </cell>
        </row>
        <row r="42">
          <cell r="F42" t="str">
            <v>SWZ</v>
          </cell>
          <cell r="G42">
            <v>4.0136809096385502</v>
          </cell>
        </row>
        <row r="43">
          <cell r="F43" t="str">
            <v>MNG</v>
          </cell>
          <cell r="G43">
            <v>4.0730760175438601</v>
          </cell>
        </row>
        <row r="44">
          <cell r="F44" t="str">
            <v>MWI</v>
          </cell>
          <cell r="G44">
            <v>4.0772655318965496</v>
          </cell>
        </row>
        <row r="45">
          <cell r="F45" t="str">
            <v>ETH</v>
          </cell>
          <cell r="G45">
            <v>4.0984877569620304</v>
          </cell>
        </row>
        <row r="46">
          <cell r="F46" t="str">
            <v>NIC</v>
          </cell>
          <cell r="G46">
            <v>4.1744729979452098</v>
          </cell>
        </row>
        <row r="47">
          <cell r="F47" t="str">
            <v>GTM</v>
          </cell>
          <cell r="G47">
            <v>4.2284338609467502</v>
          </cell>
        </row>
        <row r="48">
          <cell r="F48" t="str">
            <v>HUN</v>
          </cell>
          <cell r="G48">
            <v>4.2402329240837702</v>
          </cell>
        </row>
        <row r="49">
          <cell r="F49" t="str">
            <v>NAM</v>
          </cell>
          <cell r="G49">
            <v>4.2419366708074504</v>
          </cell>
        </row>
        <row r="50">
          <cell r="F50" t="str">
            <v>KEN</v>
          </cell>
          <cell r="G50">
            <v>4.24227446415094</v>
          </cell>
        </row>
        <row r="51">
          <cell r="F51" t="str">
            <v>POL</v>
          </cell>
          <cell r="G51">
            <v>4.2449498212560401</v>
          </cell>
        </row>
        <row r="52">
          <cell r="F52" t="str">
            <v>PRT</v>
          </cell>
          <cell r="G52">
            <v>4.2496385232558103</v>
          </cell>
        </row>
        <row r="53">
          <cell r="F53" t="str">
            <v>BRA</v>
          </cell>
          <cell r="G53">
            <v>4.2527629887966798</v>
          </cell>
        </row>
        <row r="54">
          <cell r="F54" t="str">
            <v>GUY</v>
          </cell>
          <cell r="G54">
            <v>4.2821152961326003</v>
          </cell>
        </row>
        <row r="55">
          <cell r="F55" t="str">
            <v>PRY</v>
          </cell>
          <cell r="G55">
            <v>4.31749491014493</v>
          </cell>
        </row>
        <row r="56">
          <cell r="F56" t="str">
            <v>ARM</v>
          </cell>
          <cell r="G56">
            <v>4.3271991487179502</v>
          </cell>
        </row>
        <row r="57">
          <cell r="F57" t="str">
            <v>ESP</v>
          </cell>
          <cell r="G57">
            <v>4.3426073799999996</v>
          </cell>
        </row>
        <row r="58">
          <cell r="F58" t="str">
            <v>BIH</v>
          </cell>
          <cell r="G58">
            <v>4.3448099999999998</v>
          </cell>
        </row>
        <row r="59">
          <cell r="F59" t="str">
            <v>KAZ</v>
          </cell>
          <cell r="G59">
            <v>4.3593700904761903</v>
          </cell>
        </row>
        <row r="60">
          <cell r="F60" t="str">
            <v>BWA</v>
          </cell>
          <cell r="G60">
            <v>4.3655952814371304</v>
          </cell>
        </row>
        <row r="61">
          <cell r="F61" t="str">
            <v>KOR</v>
          </cell>
          <cell r="G61">
            <v>4.3672072268156397</v>
          </cell>
        </row>
        <row r="62">
          <cell r="F62" t="str">
            <v>LBR</v>
          </cell>
          <cell r="G62">
            <v>4.3683327837837798</v>
          </cell>
        </row>
        <row r="63">
          <cell r="F63" t="str">
            <v>CPV</v>
          </cell>
          <cell r="G63">
            <v>4.3819830191489402</v>
          </cell>
        </row>
        <row r="64">
          <cell r="F64" t="str">
            <v>PHL</v>
          </cell>
          <cell r="G64">
            <v>4.4171276810572699</v>
          </cell>
        </row>
        <row r="65">
          <cell r="F65" t="str">
            <v>BTN</v>
          </cell>
          <cell r="G65">
            <v>4.4210029999999998</v>
          </cell>
        </row>
        <row r="66">
          <cell r="F66" t="str">
            <v>JAM</v>
          </cell>
          <cell r="G66">
            <v>4.4272080257353004</v>
          </cell>
        </row>
        <row r="67">
          <cell r="F67" t="str">
            <v>ZAF</v>
          </cell>
          <cell r="G67">
            <v>4.44173313913043</v>
          </cell>
        </row>
        <row r="68">
          <cell r="F68" t="str">
            <v>GAB</v>
          </cell>
          <cell r="G68">
            <v>4.4648684579439299</v>
          </cell>
        </row>
        <row r="69">
          <cell r="F69" t="str">
            <v>ALB</v>
          </cell>
          <cell r="G69">
            <v>4.4806935000000001</v>
          </cell>
        </row>
        <row r="70">
          <cell r="F70" t="str">
            <v>DOM</v>
          </cell>
          <cell r="G70">
            <v>4.4944656428571399</v>
          </cell>
        </row>
        <row r="71">
          <cell r="F71" t="str">
            <v>SYC</v>
          </cell>
          <cell r="G71">
            <v>4.4963690888888896</v>
          </cell>
        </row>
        <row r="72">
          <cell r="F72" t="str">
            <v>MNE</v>
          </cell>
          <cell r="G72">
            <v>4.5015006961038999</v>
          </cell>
        </row>
        <row r="73">
          <cell r="F73" t="str">
            <v>SLE</v>
          </cell>
          <cell r="G73">
            <v>4.5284903500000002</v>
          </cell>
        </row>
        <row r="74">
          <cell r="F74" t="str">
            <v>SAU</v>
          </cell>
          <cell r="G74">
            <v>4.5365869042735003</v>
          </cell>
        </row>
        <row r="75">
          <cell r="F75" t="str">
            <v>PAK</v>
          </cell>
          <cell r="G75">
            <v>4.5403771916666704</v>
          </cell>
        </row>
        <row r="76">
          <cell r="F76" t="str">
            <v>FRA</v>
          </cell>
          <cell r="G76">
            <v>4.5419584110047904</v>
          </cell>
        </row>
        <row r="77">
          <cell r="F77" t="str">
            <v>COL</v>
          </cell>
          <cell r="G77">
            <v>4.5489244204081603</v>
          </cell>
        </row>
        <row r="78">
          <cell r="F78" t="str">
            <v>JOR</v>
          </cell>
          <cell r="G78">
            <v>4.5501930000000002</v>
          </cell>
        </row>
        <row r="79">
          <cell r="F79" t="str">
            <v>GHA</v>
          </cell>
          <cell r="G79">
            <v>4.5526572147650999</v>
          </cell>
        </row>
        <row r="80">
          <cell r="F80" t="str">
            <v>LVA</v>
          </cell>
          <cell r="G80">
            <v>4.5564871948718002</v>
          </cell>
        </row>
        <row r="81">
          <cell r="F81" t="str">
            <v>DNK</v>
          </cell>
          <cell r="G81">
            <v>4.55817674219269</v>
          </cell>
        </row>
        <row r="82">
          <cell r="F82" t="str">
            <v>AZE</v>
          </cell>
          <cell r="G82">
            <v>4.5599635333333302</v>
          </cell>
        </row>
        <row r="83">
          <cell r="F83" t="str">
            <v>IND</v>
          </cell>
          <cell r="G83">
            <v>4.5755226589372002</v>
          </cell>
        </row>
        <row r="84">
          <cell r="F84" t="str">
            <v>TZA</v>
          </cell>
          <cell r="G84">
            <v>4.5913916078534003</v>
          </cell>
        </row>
        <row r="85">
          <cell r="F85" t="str">
            <v>NGA</v>
          </cell>
          <cell r="G85">
            <v>4.6071252422535203</v>
          </cell>
        </row>
        <row r="86">
          <cell r="F86" t="str">
            <v>NZL</v>
          </cell>
          <cell r="G86">
            <v>4.6121699489130403</v>
          </cell>
        </row>
        <row r="87">
          <cell r="F87" t="str">
            <v>BFA</v>
          </cell>
          <cell r="G87">
            <v>4.6292189571428599</v>
          </cell>
        </row>
        <row r="88">
          <cell r="F88" t="str">
            <v>MOZ</v>
          </cell>
          <cell r="G88">
            <v>4.6447392668539296</v>
          </cell>
        </row>
        <row r="89">
          <cell r="F89" t="str">
            <v>IDN</v>
          </cell>
          <cell r="G89">
            <v>4.6477568514285696</v>
          </cell>
        </row>
        <row r="90">
          <cell r="F90" t="str">
            <v>BRN</v>
          </cell>
          <cell r="G90">
            <v>4.6612142051282097</v>
          </cell>
        </row>
        <row r="91">
          <cell r="F91" t="str">
            <v>AUT</v>
          </cell>
          <cell r="G91">
            <v>4.6702202867647102</v>
          </cell>
        </row>
        <row r="92">
          <cell r="F92" t="str">
            <v>CAN</v>
          </cell>
          <cell r="G92">
            <v>4.6739303936440697</v>
          </cell>
        </row>
        <row r="93">
          <cell r="F93" t="str">
            <v>TTO</v>
          </cell>
          <cell r="G93">
            <v>4.6772414416961103</v>
          </cell>
        </row>
        <row r="94">
          <cell r="F94" t="str">
            <v>NOR</v>
          </cell>
          <cell r="G94">
            <v>4.68772040839161</v>
          </cell>
        </row>
        <row r="95">
          <cell r="F95" t="str">
            <v>USA</v>
          </cell>
          <cell r="G95">
            <v>4.7032461733668303</v>
          </cell>
        </row>
        <row r="96">
          <cell r="F96" t="str">
            <v>CZE</v>
          </cell>
          <cell r="G96">
            <v>4.7296336436619697</v>
          </cell>
        </row>
        <row r="97">
          <cell r="F97" t="str">
            <v>VNM</v>
          </cell>
          <cell r="G97">
            <v>4.7407267902439001</v>
          </cell>
        </row>
        <row r="98">
          <cell r="F98" t="str">
            <v>DEU</v>
          </cell>
          <cell r="G98">
            <v>4.74216154175084</v>
          </cell>
        </row>
        <row r="99">
          <cell r="F99" t="str">
            <v>CYP</v>
          </cell>
          <cell r="G99">
            <v>4.7471459971831003</v>
          </cell>
        </row>
        <row r="100">
          <cell r="F100" t="str">
            <v>TUR</v>
          </cell>
          <cell r="G100">
            <v>4.7662141005586598</v>
          </cell>
        </row>
        <row r="101">
          <cell r="F101" t="str">
            <v>GEO</v>
          </cell>
          <cell r="G101">
            <v>4.7785868698224903</v>
          </cell>
        </row>
        <row r="102">
          <cell r="F102" t="str">
            <v>JPN</v>
          </cell>
          <cell r="G102">
            <v>4.7926137154867297</v>
          </cell>
        </row>
        <row r="103">
          <cell r="F103" t="str">
            <v>SEN</v>
          </cell>
          <cell r="G103">
            <v>4.8299916416666697</v>
          </cell>
        </row>
        <row r="104">
          <cell r="F104" t="str">
            <v>MEX</v>
          </cell>
          <cell r="G104">
            <v>4.8349745923076899</v>
          </cell>
        </row>
        <row r="105">
          <cell r="F105" t="str">
            <v>CHN</v>
          </cell>
          <cell r="G105">
            <v>4.83771792857143</v>
          </cell>
        </row>
        <row r="106">
          <cell r="F106" t="str">
            <v>BGD</v>
          </cell>
          <cell r="G106">
            <v>4.8768600968152898</v>
          </cell>
        </row>
        <row r="107">
          <cell r="F107" t="str">
            <v>MKD</v>
          </cell>
          <cell r="G107">
            <v>4.89361012807018</v>
          </cell>
        </row>
        <row r="108">
          <cell r="F108" t="str">
            <v>UGA</v>
          </cell>
          <cell r="G108">
            <v>4.93330726229508</v>
          </cell>
        </row>
        <row r="109">
          <cell r="F109" t="str">
            <v>AUS</v>
          </cell>
          <cell r="G109">
            <v>4.9352998799999996</v>
          </cell>
        </row>
        <row r="110">
          <cell r="F110" t="str">
            <v>CMR</v>
          </cell>
          <cell r="G110">
            <v>4.9368323398601399</v>
          </cell>
        </row>
        <row r="111">
          <cell r="F111" t="str">
            <v>SVK</v>
          </cell>
          <cell r="G111">
            <v>4.9414665714285704</v>
          </cell>
        </row>
        <row r="112">
          <cell r="F112" t="str">
            <v>CHE</v>
          </cell>
          <cell r="G112">
            <v>4.9510244733333302</v>
          </cell>
        </row>
        <row r="113">
          <cell r="F113" t="str">
            <v>GMB</v>
          </cell>
          <cell r="G113">
            <v>4.9521676116564404</v>
          </cell>
        </row>
        <row r="114">
          <cell r="F114" t="str">
            <v>CIV</v>
          </cell>
          <cell r="G114">
            <v>4.9595453826589599</v>
          </cell>
        </row>
        <row r="115">
          <cell r="F115" t="str">
            <v>ZMB</v>
          </cell>
          <cell r="G115">
            <v>4.9785720715083803</v>
          </cell>
        </row>
        <row r="116">
          <cell r="F116" t="str">
            <v>BRB</v>
          </cell>
          <cell r="G116">
            <v>4.9956733609756103</v>
          </cell>
        </row>
        <row r="117">
          <cell r="F117" t="str">
            <v>PRI</v>
          </cell>
          <cell r="G117">
            <v>5.0004328796874997</v>
          </cell>
        </row>
        <row r="118">
          <cell r="F118" t="str">
            <v>FIN</v>
          </cell>
          <cell r="G118">
            <v>5.0137746789473701</v>
          </cell>
        </row>
        <row r="119">
          <cell r="F119" t="str">
            <v>LAO</v>
          </cell>
          <cell r="G119">
            <v>5.0232150000000004</v>
          </cell>
        </row>
        <row r="120">
          <cell r="F120" t="str">
            <v>KHM</v>
          </cell>
          <cell r="G120">
            <v>5.0343435441176503</v>
          </cell>
        </row>
        <row r="121">
          <cell r="F121" t="str">
            <v>SWE</v>
          </cell>
          <cell r="G121">
            <v>5.0377590122950799</v>
          </cell>
        </row>
        <row r="122">
          <cell r="F122" t="str">
            <v>TUN</v>
          </cell>
          <cell r="G122">
            <v>5.0428920377245499</v>
          </cell>
        </row>
        <row r="123">
          <cell r="F123" t="str">
            <v>BEL</v>
          </cell>
          <cell r="G123">
            <v>5.0544350100591702</v>
          </cell>
        </row>
        <row r="124">
          <cell r="F124" t="str">
            <v>ISR</v>
          </cell>
          <cell r="G124">
            <v>5.05855536216216</v>
          </cell>
        </row>
        <row r="125">
          <cell r="F125" t="str">
            <v>CRI</v>
          </cell>
          <cell r="G125">
            <v>5.0650260754902003</v>
          </cell>
        </row>
        <row r="126">
          <cell r="F126" t="str">
            <v>PER</v>
          </cell>
          <cell r="G126">
            <v>5.0741609444444498</v>
          </cell>
        </row>
        <row r="127">
          <cell r="F127" t="str">
            <v>LSO</v>
          </cell>
          <cell r="G127">
            <v>5.1467225440860203</v>
          </cell>
        </row>
        <row r="128">
          <cell r="F128" t="str">
            <v>OMN</v>
          </cell>
          <cell r="G128">
            <v>5.1754980000000002</v>
          </cell>
        </row>
        <row r="129">
          <cell r="F129" t="str">
            <v>THA</v>
          </cell>
          <cell r="G129">
            <v>5.2218409484472099</v>
          </cell>
        </row>
        <row r="130">
          <cell r="F130" t="str">
            <v>LKA</v>
          </cell>
          <cell r="G130">
            <v>5.2248284951219501</v>
          </cell>
        </row>
        <row r="131">
          <cell r="F131" t="str">
            <v>EST</v>
          </cell>
          <cell r="G131">
            <v>5.3045376305084702</v>
          </cell>
        </row>
        <row r="132">
          <cell r="F132" t="str">
            <v>NLD</v>
          </cell>
          <cell r="G132">
            <v>5.3131550307692299</v>
          </cell>
        </row>
        <row r="133">
          <cell r="F133" t="str">
            <v>QAT</v>
          </cell>
          <cell r="G133">
            <v>5.3310107004366802</v>
          </cell>
        </row>
        <row r="134">
          <cell r="F134" t="str">
            <v>URY</v>
          </cell>
          <cell r="G134">
            <v>5.3766346734103996</v>
          </cell>
        </row>
        <row r="135">
          <cell r="F135" t="str">
            <v>TWN</v>
          </cell>
          <cell r="G135">
            <v>5.38436096312057</v>
          </cell>
        </row>
        <row r="136">
          <cell r="F136" t="str">
            <v>MYS</v>
          </cell>
          <cell r="G136">
            <v>5.39864328108108</v>
          </cell>
        </row>
        <row r="137">
          <cell r="F137" t="str">
            <v>MLT</v>
          </cell>
          <cell r="G137">
            <v>5.4031441300000003</v>
          </cell>
        </row>
        <row r="138">
          <cell r="F138" t="str">
            <v>MAR</v>
          </cell>
          <cell r="G138">
            <v>5.4250237540983601</v>
          </cell>
        </row>
        <row r="139">
          <cell r="F139" t="str">
            <v>GBR</v>
          </cell>
          <cell r="G139">
            <v>5.4860690681818198</v>
          </cell>
        </row>
        <row r="140">
          <cell r="F140" t="str">
            <v>CHL</v>
          </cell>
          <cell r="G140">
            <v>5.4888374375</v>
          </cell>
        </row>
        <row r="141">
          <cell r="F141" t="str">
            <v>MUS</v>
          </cell>
          <cell r="G141">
            <v>5.56180575833333</v>
          </cell>
        </row>
        <row r="142">
          <cell r="F142" t="str">
            <v>ARE</v>
          </cell>
          <cell r="G142">
            <v>5.6245750000000001</v>
          </cell>
        </row>
        <row r="143">
          <cell r="F143" t="str">
            <v>RWA</v>
          </cell>
          <cell r="G143">
            <v>5.6610543537190097</v>
          </cell>
        </row>
        <row r="144">
          <cell r="F144" t="str">
            <v>BHR</v>
          </cell>
          <cell r="G144">
            <v>5.7124615169811301</v>
          </cell>
        </row>
        <row r="145">
          <cell r="F145" t="str">
            <v>PAN</v>
          </cell>
          <cell r="G145">
            <v>5.76580533536122</v>
          </cell>
        </row>
        <row r="146">
          <cell r="F146" t="str">
            <v>LUX</v>
          </cell>
          <cell r="G146">
            <v>5.7933726264705898</v>
          </cell>
        </row>
        <row r="147">
          <cell r="F147" t="str">
            <v>HKG</v>
          </cell>
          <cell r="G147">
            <v>6.1150075162790696</v>
          </cell>
        </row>
        <row r="148">
          <cell r="F148" t="str">
            <v>SGP</v>
          </cell>
          <cell r="G148">
            <v>6.2527571323170701</v>
          </cell>
        </row>
        <row r="149">
          <cell r="F149" t="str">
            <v>IRL</v>
          </cell>
          <cell r="G149">
            <v>6.66021745299145</v>
          </cell>
        </row>
      </sheetData>
      <sheetData sheetId="15">
        <row r="1">
          <cell r="F1" t="str">
            <v>Entity code</v>
          </cell>
          <cell r="G1" t="str">
            <v>Value</v>
          </cell>
        </row>
        <row r="2">
          <cell r="C2" t="str">
            <v>6.13 Burden of customs procedures, 1-7 (best)</v>
          </cell>
          <cell r="F2" t="str">
            <v>VEN</v>
          </cell>
          <cell r="G2">
            <v>1.8329274935483899</v>
          </cell>
        </row>
        <row r="3">
          <cell r="F3" t="str">
            <v>ARG</v>
          </cell>
          <cell r="G3">
            <v>2.0640682628959302</v>
          </cell>
        </row>
        <row r="4">
          <cell r="F4" t="str">
            <v>AGO</v>
          </cell>
          <cell r="G4">
            <v>2.1764709999999998</v>
          </cell>
        </row>
        <row r="5">
          <cell r="F5" t="str">
            <v>TCD</v>
          </cell>
          <cell r="G5">
            <v>2.1784820811594199</v>
          </cell>
        </row>
        <row r="6">
          <cell r="F6" t="str">
            <v>HTI</v>
          </cell>
          <cell r="G6">
            <v>2.31893373152174</v>
          </cell>
        </row>
        <row r="7">
          <cell r="F7" t="str">
            <v>DZA</v>
          </cell>
          <cell r="G7">
            <v>2.6873375622448998</v>
          </cell>
        </row>
        <row r="8">
          <cell r="F8" t="str">
            <v>BDI</v>
          </cell>
          <cell r="G8">
            <v>2.7384069504950501</v>
          </cell>
        </row>
        <row r="9">
          <cell r="F9" t="str">
            <v>LBY</v>
          </cell>
          <cell r="G9">
            <v>2.8695828666666698</v>
          </cell>
        </row>
        <row r="10">
          <cell r="F10" t="str">
            <v>UKR</v>
          </cell>
          <cell r="G10">
            <v>2.98009875806452</v>
          </cell>
        </row>
        <row r="11">
          <cell r="F11" t="str">
            <v>BRA</v>
          </cell>
          <cell r="G11">
            <v>2.9871102655601698</v>
          </cell>
        </row>
        <row r="12">
          <cell r="F12" t="str">
            <v>BEN</v>
          </cell>
          <cell r="G12">
            <v>3.0127312146596901</v>
          </cell>
        </row>
        <row r="13">
          <cell r="F13" t="str">
            <v>SWZ</v>
          </cell>
          <cell r="G13">
            <v>3.0474346698795198</v>
          </cell>
        </row>
        <row r="14">
          <cell r="F14" t="str">
            <v>TLS</v>
          </cell>
          <cell r="G14">
            <v>3.1157714782608701</v>
          </cell>
        </row>
        <row r="15">
          <cell r="F15" t="str">
            <v>MNG</v>
          </cell>
          <cell r="G15">
            <v>3.1183107222222199</v>
          </cell>
        </row>
        <row r="16">
          <cell r="F16" t="str">
            <v>ETH</v>
          </cell>
          <cell r="G16">
            <v>3.1192834354430401</v>
          </cell>
        </row>
        <row r="17">
          <cell r="F17" t="str">
            <v>TTO</v>
          </cell>
          <cell r="G17">
            <v>3.1335726416961101</v>
          </cell>
        </row>
        <row r="18">
          <cell r="F18" t="str">
            <v>ZWE</v>
          </cell>
          <cell r="G18">
            <v>3.1458681685950398</v>
          </cell>
        </row>
        <row r="19">
          <cell r="F19" t="str">
            <v>KGZ</v>
          </cell>
          <cell r="G19">
            <v>3.2072281275000001</v>
          </cell>
        </row>
        <row r="20">
          <cell r="F20" t="str">
            <v>PHL</v>
          </cell>
          <cell r="G20">
            <v>3.21893503964758</v>
          </cell>
        </row>
        <row r="21">
          <cell r="F21" t="str">
            <v>NGA</v>
          </cell>
          <cell r="G21">
            <v>3.23564232300469</v>
          </cell>
        </row>
        <row r="22">
          <cell r="F22" t="str">
            <v>TZA</v>
          </cell>
          <cell r="G22">
            <v>3.2364095502617798</v>
          </cell>
        </row>
        <row r="23">
          <cell r="F23" t="str">
            <v>MMR</v>
          </cell>
          <cell r="G23">
            <v>3.2857639999999999</v>
          </cell>
        </row>
        <row r="24">
          <cell r="F24" t="str">
            <v>SLE</v>
          </cell>
          <cell r="G24">
            <v>3.2985084499999999</v>
          </cell>
        </row>
        <row r="25">
          <cell r="F25" t="str">
            <v>NPL</v>
          </cell>
          <cell r="G25">
            <v>3.3082962999999999</v>
          </cell>
        </row>
        <row r="26">
          <cell r="F26" t="str">
            <v>RUS</v>
          </cell>
          <cell r="G26">
            <v>3.3150279661016899</v>
          </cell>
        </row>
        <row r="27">
          <cell r="F27" t="str">
            <v>ARM</v>
          </cell>
          <cell r="G27">
            <v>3.31531552307692</v>
          </cell>
        </row>
        <row r="28">
          <cell r="F28" t="str">
            <v>MRT</v>
          </cell>
          <cell r="G28">
            <v>3.3234022352941199</v>
          </cell>
        </row>
        <row r="29">
          <cell r="F29" t="str">
            <v>YEM</v>
          </cell>
          <cell r="G29">
            <v>3.329016492</v>
          </cell>
        </row>
        <row r="30">
          <cell r="F30" t="str">
            <v>CPV</v>
          </cell>
          <cell r="G30">
            <v>3.33205815531915</v>
          </cell>
        </row>
        <row r="31">
          <cell r="F31" t="str">
            <v>AZE</v>
          </cell>
          <cell r="G31">
            <v>3.3321325638888899</v>
          </cell>
        </row>
        <row r="32">
          <cell r="F32" t="str">
            <v>ROU</v>
          </cell>
          <cell r="G32">
            <v>3.3458264328358198</v>
          </cell>
        </row>
        <row r="33">
          <cell r="F33" t="str">
            <v>ALB</v>
          </cell>
          <cell r="G33">
            <v>3.3489165500000002</v>
          </cell>
        </row>
        <row r="34">
          <cell r="F34" t="str">
            <v>MWI</v>
          </cell>
          <cell r="G34">
            <v>3.36403644137931</v>
          </cell>
        </row>
        <row r="35">
          <cell r="F35" t="str">
            <v>LBN</v>
          </cell>
          <cell r="G35">
            <v>3.36543078441558</v>
          </cell>
        </row>
        <row r="36">
          <cell r="F36" t="str">
            <v>GIN</v>
          </cell>
          <cell r="G36">
            <v>3.37797845862069</v>
          </cell>
        </row>
        <row r="37">
          <cell r="F37" t="str">
            <v>BGD</v>
          </cell>
          <cell r="G37">
            <v>3.40438413248408</v>
          </cell>
        </row>
        <row r="38">
          <cell r="F38" t="str">
            <v>SRB</v>
          </cell>
          <cell r="G38">
            <v>3.4066286663316601</v>
          </cell>
        </row>
        <row r="39">
          <cell r="F39" t="str">
            <v>SLV</v>
          </cell>
          <cell r="G39">
            <v>3.40954184615385</v>
          </cell>
        </row>
        <row r="40">
          <cell r="F40" t="str">
            <v>CIV</v>
          </cell>
          <cell r="G40">
            <v>3.42001807976879</v>
          </cell>
        </row>
        <row r="41">
          <cell r="F41" t="str">
            <v>GHA</v>
          </cell>
          <cell r="G41">
            <v>3.4370329322147701</v>
          </cell>
        </row>
        <row r="42">
          <cell r="F42" t="str">
            <v>MDA</v>
          </cell>
          <cell r="G42">
            <v>3.43967394871795</v>
          </cell>
        </row>
        <row r="43">
          <cell r="F43" t="str">
            <v>MOZ</v>
          </cell>
          <cell r="G43">
            <v>3.4403780769662902</v>
          </cell>
        </row>
        <row r="44">
          <cell r="F44" t="str">
            <v>SUR</v>
          </cell>
          <cell r="G44">
            <v>3.44310669770115</v>
          </cell>
        </row>
        <row r="45">
          <cell r="F45" t="str">
            <v>JAM</v>
          </cell>
          <cell r="G45">
            <v>3.4459517397058801</v>
          </cell>
        </row>
        <row r="46">
          <cell r="F46" t="str">
            <v>NIC</v>
          </cell>
          <cell r="G46">
            <v>3.4920610095890399</v>
          </cell>
        </row>
        <row r="47">
          <cell r="F47" t="str">
            <v>IRN</v>
          </cell>
          <cell r="G47">
            <v>3.4940881430594901</v>
          </cell>
        </row>
        <row r="48">
          <cell r="F48" t="str">
            <v>HND</v>
          </cell>
          <cell r="G48">
            <v>3.49607965390071</v>
          </cell>
        </row>
        <row r="49">
          <cell r="F49" t="str">
            <v>KHM</v>
          </cell>
          <cell r="G49">
            <v>3.5229924852941199</v>
          </cell>
        </row>
        <row r="50">
          <cell r="F50" t="str">
            <v>MDG</v>
          </cell>
          <cell r="G50">
            <v>3.5352436867469899</v>
          </cell>
        </row>
        <row r="51">
          <cell r="F51" t="str">
            <v>VNM</v>
          </cell>
          <cell r="G51">
            <v>3.5376003951219501</v>
          </cell>
        </row>
        <row r="52">
          <cell r="F52" t="str">
            <v>GAB</v>
          </cell>
          <cell r="G52">
            <v>3.5574261383177599</v>
          </cell>
        </row>
        <row r="53">
          <cell r="F53" t="str">
            <v>KEN</v>
          </cell>
          <cell r="G53">
            <v>3.6358045018867902</v>
          </cell>
        </row>
        <row r="54">
          <cell r="F54" t="str">
            <v>BFA</v>
          </cell>
          <cell r="G54">
            <v>3.6438834724489801</v>
          </cell>
        </row>
        <row r="55">
          <cell r="F55" t="str">
            <v>LSO</v>
          </cell>
          <cell r="G55">
            <v>3.65094909086022</v>
          </cell>
        </row>
        <row r="56">
          <cell r="F56" t="str">
            <v>KWT</v>
          </cell>
          <cell r="G56">
            <v>3.6535136945945901</v>
          </cell>
        </row>
        <row r="57">
          <cell r="F57" t="str">
            <v>BOL</v>
          </cell>
          <cell r="G57">
            <v>3.6800196547945201</v>
          </cell>
        </row>
        <row r="58">
          <cell r="F58" t="str">
            <v>UGA</v>
          </cell>
          <cell r="G58">
            <v>3.7032932885245899</v>
          </cell>
        </row>
        <row r="59">
          <cell r="F59" t="str">
            <v>PAK</v>
          </cell>
          <cell r="G59">
            <v>3.7104054166666698</v>
          </cell>
        </row>
        <row r="60">
          <cell r="F60" t="str">
            <v>COL</v>
          </cell>
          <cell r="G60">
            <v>3.73094767346939</v>
          </cell>
        </row>
        <row r="61">
          <cell r="F61" t="str">
            <v>EGY</v>
          </cell>
          <cell r="G61">
            <v>3.7635226624060101</v>
          </cell>
        </row>
        <row r="62">
          <cell r="F62" t="str">
            <v>IND</v>
          </cell>
          <cell r="G62">
            <v>3.78806209758454</v>
          </cell>
        </row>
        <row r="63">
          <cell r="F63" t="str">
            <v>TUR</v>
          </cell>
          <cell r="G63">
            <v>3.78968434860335</v>
          </cell>
        </row>
        <row r="64">
          <cell r="F64" t="str">
            <v>MLI</v>
          </cell>
          <cell r="G64">
            <v>3.8084852765306101</v>
          </cell>
        </row>
        <row r="65">
          <cell r="F65" t="str">
            <v>TUN</v>
          </cell>
          <cell r="G65">
            <v>3.8419043532934101</v>
          </cell>
        </row>
        <row r="66">
          <cell r="F66" t="str">
            <v>GTM</v>
          </cell>
          <cell r="G66">
            <v>3.85160632426035</v>
          </cell>
        </row>
        <row r="67">
          <cell r="F67" t="str">
            <v>GUY</v>
          </cell>
          <cell r="G67">
            <v>3.9065972204419901</v>
          </cell>
        </row>
        <row r="68">
          <cell r="F68" t="str">
            <v>ECU</v>
          </cell>
          <cell r="G68">
            <v>3.9087440277777801</v>
          </cell>
        </row>
        <row r="69">
          <cell r="F69" t="str">
            <v>GRC</v>
          </cell>
          <cell r="G69">
            <v>3.91210485977011</v>
          </cell>
        </row>
        <row r="70">
          <cell r="F70" t="str">
            <v>THA</v>
          </cell>
          <cell r="G70">
            <v>3.9166092093167699</v>
          </cell>
        </row>
        <row r="71">
          <cell r="F71" t="str">
            <v>LBR</v>
          </cell>
          <cell r="G71">
            <v>3.9190284486486502</v>
          </cell>
        </row>
        <row r="72">
          <cell r="F72" t="str">
            <v>BGR</v>
          </cell>
          <cell r="G72">
            <v>3.9294022208955202</v>
          </cell>
        </row>
        <row r="73">
          <cell r="F73" t="str">
            <v>CMR</v>
          </cell>
          <cell r="G73">
            <v>3.9580555510489499</v>
          </cell>
        </row>
        <row r="74">
          <cell r="F74" t="str">
            <v>MEX</v>
          </cell>
          <cell r="G74">
            <v>3.9646901816053499</v>
          </cell>
        </row>
        <row r="75">
          <cell r="F75" t="str">
            <v>KAZ</v>
          </cell>
          <cell r="G75">
            <v>3.9741653285714298</v>
          </cell>
        </row>
        <row r="76">
          <cell r="F76" t="str">
            <v>IDN</v>
          </cell>
          <cell r="G76">
            <v>4.00981001142857</v>
          </cell>
        </row>
        <row r="77">
          <cell r="F77" t="str">
            <v>NAM</v>
          </cell>
          <cell r="G77">
            <v>4.0376992161490701</v>
          </cell>
        </row>
        <row r="78">
          <cell r="F78" t="str">
            <v>CRI</v>
          </cell>
          <cell r="G78">
            <v>4.04156422647059</v>
          </cell>
        </row>
        <row r="79">
          <cell r="F79" t="str">
            <v>PRY</v>
          </cell>
          <cell r="G79">
            <v>4.0480638405797098</v>
          </cell>
        </row>
        <row r="80">
          <cell r="F80" t="str">
            <v>LKA</v>
          </cell>
          <cell r="G80">
            <v>4.0535747853658499</v>
          </cell>
        </row>
        <row r="81">
          <cell r="F81" t="str">
            <v>PER</v>
          </cell>
          <cell r="G81">
            <v>4.1079157839506202</v>
          </cell>
        </row>
        <row r="82">
          <cell r="F82" t="str">
            <v>MNE</v>
          </cell>
          <cell r="G82">
            <v>4.1217483402597397</v>
          </cell>
        </row>
        <row r="83">
          <cell r="F83" t="str">
            <v>ITA</v>
          </cell>
          <cell r="G83">
            <v>4.1378790784883703</v>
          </cell>
        </row>
        <row r="84">
          <cell r="F84" t="str">
            <v>POL</v>
          </cell>
          <cell r="G84">
            <v>4.1662558884058001</v>
          </cell>
        </row>
        <row r="85">
          <cell r="F85" t="str">
            <v>BWA</v>
          </cell>
          <cell r="G85">
            <v>4.1686730586826304</v>
          </cell>
        </row>
        <row r="86">
          <cell r="F86" t="str">
            <v>BRB</v>
          </cell>
          <cell r="G86">
            <v>4.1785173804877997</v>
          </cell>
        </row>
        <row r="87">
          <cell r="F87" t="str">
            <v>LAO</v>
          </cell>
          <cell r="G87">
            <v>4.2064830000000004</v>
          </cell>
        </row>
        <row r="88">
          <cell r="F88" t="str">
            <v>HRV</v>
          </cell>
          <cell r="G88">
            <v>4.2085158470588198</v>
          </cell>
        </row>
        <row r="89">
          <cell r="F89" t="str">
            <v>URY</v>
          </cell>
          <cell r="G89">
            <v>4.2303157427745699</v>
          </cell>
        </row>
        <row r="90">
          <cell r="F90" t="str">
            <v>CHN</v>
          </cell>
          <cell r="G90">
            <v>4.2448276190476202</v>
          </cell>
        </row>
        <row r="91">
          <cell r="F91" t="str">
            <v>SYC</v>
          </cell>
          <cell r="G91">
            <v>4.2469613269841302</v>
          </cell>
        </row>
        <row r="92">
          <cell r="F92" t="str">
            <v>MAR</v>
          </cell>
          <cell r="G92">
            <v>4.2530984196721304</v>
          </cell>
        </row>
        <row r="93">
          <cell r="F93" t="str">
            <v>ZMB</v>
          </cell>
          <cell r="G93">
            <v>4.2643912648044697</v>
          </cell>
        </row>
        <row r="94">
          <cell r="F94" t="str">
            <v>BTN</v>
          </cell>
          <cell r="G94">
            <v>4.2841690000000003</v>
          </cell>
        </row>
        <row r="95">
          <cell r="F95" t="str">
            <v>BIH</v>
          </cell>
          <cell r="G95">
            <v>4.3089560000000002</v>
          </cell>
        </row>
        <row r="96">
          <cell r="F96" t="str">
            <v>LVA</v>
          </cell>
          <cell r="G96">
            <v>4.3195302205128199</v>
          </cell>
        </row>
        <row r="97">
          <cell r="F97" t="str">
            <v>SVK</v>
          </cell>
          <cell r="G97">
            <v>4.3197197076923102</v>
          </cell>
        </row>
        <row r="98">
          <cell r="F98" t="str">
            <v>ZAF</v>
          </cell>
          <cell r="G98">
            <v>4.3416212804347802</v>
          </cell>
        </row>
        <row r="99">
          <cell r="F99" t="str">
            <v>DOM</v>
          </cell>
          <cell r="G99">
            <v>4.3660597857142802</v>
          </cell>
        </row>
        <row r="100">
          <cell r="F100" t="str">
            <v>ISR</v>
          </cell>
          <cell r="G100">
            <v>4.4368141162162198</v>
          </cell>
        </row>
        <row r="101">
          <cell r="F101" t="str">
            <v>KOR</v>
          </cell>
          <cell r="G101">
            <v>4.4481760726257003</v>
          </cell>
        </row>
        <row r="102">
          <cell r="F102" t="str">
            <v>SAU</v>
          </cell>
          <cell r="G102">
            <v>4.4625196491452996</v>
          </cell>
        </row>
        <row r="103">
          <cell r="F103" t="str">
            <v>CZE</v>
          </cell>
          <cell r="G103">
            <v>4.50541584507042</v>
          </cell>
        </row>
        <row r="104">
          <cell r="F104" t="str">
            <v>JOR</v>
          </cell>
          <cell r="G104">
            <v>4.5640210000000003</v>
          </cell>
        </row>
        <row r="105">
          <cell r="F105" t="str">
            <v>MKD</v>
          </cell>
          <cell r="G105">
            <v>4.5680803269005903</v>
          </cell>
        </row>
        <row r="106">
          <cell r="F106" t="str">
            <v>MUS</v>
          </cell>
          <cell r="G106">
            <v>4.6136355541666703</v>
          </cell>
        </row>
        <row r="107">
          <cell r="F107" t="str">
            <v>LTU</v>
          </cell>
          <cell r="G107">
            <v>4.6396733734693898</v>
          </cell>
        </row>
        <row r="108">
          <cell r="F108" t="str">
            <v>FRA</v>
          </cell>
          <cell r="G108">
            <v>4.6515769066985602</v>
          </cell>
        </row>
        <row r="109">
          <cell r="F109" t="str">
            <v>BRN</v>
          </cell>
          <cell r="G109">
            <v>4.6574904923076899</v>
          </cell>
        </row>
        <row r="110">
          <cell r="F110" t="str">
            <v>GMB</v>
          </cell>
          <cell r="G110">
            <v>4.6631927858895699</v>
          </cell>
        </row>
        <row r="111">
          <cell r="F111" t="str">
            <v>PAN</v>
          </cell>
          <cell r="G111">
            <v>4.7022065680608396</v>
          </cell>
        </row>
        <row r="112">
          <cell r="F112" t="str">
            <v>SEN</v>
          </cell>
          <cell r="G112">
            <v>4.7420855656249996</v>
          </cell>
        </row>
        <row r="113">
          <cell r="F113" t="str">
            <v>CYP</v>
          </cell>
          <cell r="G113">
            <v>4.7708203507042297</v>
          </cell>
        </row>
        <row r="114">
          <cell r="F114" t="str">
            <v>CAN</v>
          </cell>
          <cell r="G114">
            <v>4.7743687927966096</v>
          </cell>
        </row>
        <row r="115">
          <cell r="F115" t="str">
            <v>USA</v>
          </cell>
          <cell r="G115">
            <v>4.7757630577889403</v>
          </cell>
        </row>
        <row r="116">
          <cell r="F116" t="str">
            <v>MLT</v>
          </cell>
          <cell r="G116">
            <v>4.7835020500000001</v>
          </cell>
        </row>
        <row r="117">
          <cell r="F117" t="str">
            <v>SVN</v>
          </cell>
          <cell r="G117">
            <v>4.8186110326923099</v>
          </cell>
        </row>
        <row r="118">
          <cell r="F118" t="str">
            <v>HUN</v>
          </cell>
          <cell r="G118">
            <v>4.8445548617801002</v>
          </cell>
        </row>
        <row r="119">
          <cell r="F119" t="str">
            <v>ESP</v>
          </cell>
          <cell r="G119">
            <v>4.85153912</v>
          </cell>
        </row>
        <row r="120">
          <cell r="F120" t="str">
            <v>DEU</v>
          </cell>
          <cell r="G120">
            <v>4.8843126521885498</v>
          </cell>
        </row>
        <row r="121">
          <cell r="F121" t="str">
            <v>BHR</v>
          </cell>
          <cell r="G121">
            <v>4.90250239622641</v>
          </cell>
        </row>
        <row r="122">
          <cell r="F122" t="str">
            <v>PRT</v>
          </cell>
          <cell r="G122">
            <v>4.91719454651163</v>
          </cell>
        </row>
        <row r="123">
          <cell r="F123" t="str">
            <v>CHL</v>
          </cell>
          <cell r="G123">
            <v>4.9178783749999999</v>
          </cell>
        </row>
        <row r="124">
          <cell r="F124" t="str">
            <v>DNK</v>
          </cell>
          <cell r="G124">
            <v>4.9308443847176102</v>
          </cell>
        </row>
        <row r="125">
          <cell r="F125" t="str">
            <v>JPN</v>
          </cell>
          <cell r="G125">
            <v>4.9574931106194704</v>
          </cell>
        </row>
        <row r="126">
          <cell r="F126" t="str">
            <v>PRI</v>
          </cell>
          <cell r="G126">
            <v>5.0435623937500003</v>
          </cell>
        </row>
        <row r="127">
          <cell r="F127" t="str">
            <v>MYS</v>
          </cell>
          <cell r="G127">
            <v>5.0495918810810796</v>
          </cell>
        </row>
        <row r="128">
          <cell r="F128" t="str">
            <v>CHE</v>
          </cell>
          <cell r="G128">
            <v>5.0536207600000003</v>
          </cell>
        </row>
        <row r="129">
          <cell r="F129" t="str">
            <v>BEL</v>
          </cell>
          <cell r="G129">
            <v>5.0777740698224898</v>
          </cell>
        </row>
        <row r="130">
          <cell r="F130" t="str">
            <v>NOR</v>
          </cell>
          <cell r="G130">
            <v>5.1008604643356596</v>
          </cell>
        </row>
        <row r="131">
          <cell r="F131" t="str">
            <v>OMN</v>
          </cell>
          <cell r="G131">
            <v>5.1385880000000004</v>
          </cell>
        </row>
        <row r="132">
          <cell r="F132" t="str">
            <v>GBR</v>
          </cell>
          <cell r="G132">
            <v>5.1633749545454597</v>
          </cell>
        </row>
        <row r="133">
          <cell r="F133" t="str">
            <v>AUT</v>
          </cell>
          <cell r="G133">
            <v>5.2124197897058799</v>
          </cell>
        </row>
        <row r="134">
          <cell r="F134" t="str">
            <v>AUS</v>
          </cell>
          <cell r="G134">
            <v>5.2197555519999996</v>
          </cell>
        </row>
        <row r="135">
          <cell r="F135" t="str">
            <v>ISL</v>
          </cell>
          <cell r="G135">
            <v>5.2640734608695698</v>
          </cell>
        </row>
        <row r="136">
          <cell r="F136" t="str">
            <v>EST</v>
          </cell>
          <cell r="G136">
            <v>5.2707617118644103</v>
          </cell>
        </row>
        <row r="137">
          <cell r="F137" t="str">
            <v>TWN</v>
          </cell>
          <cell r="G137">
            <v>5.2749354070922001</v>
          </cell>
        </row>
        <row r="138">
          <cell r="F138" t="str">
            <v>GEO</v>
          </cell>
          <cell r="G138">
            <v>5.3322035911242596</v>
          </cell>
        </row>
        <row r="139">
          <cell r="F139" t="str">
            <v>RWA</v>
          </cell>
          <cell r="G139">
            <v>5.3653794842975202</v>
          </cell>
        </row>
        <row r="140">
          <cell r="F140" t="str">
            <v>LUX</v>
          </cell>
          <cell r="G140">
            <v>5.3683987117647103</v>
          </cell>
        </row>
        <row r="141">
          <cell r="F141" t="str">
            <v>IRL</v>
          </cell>
          <cell r="G141">
            <v>5.3819785726495697</v>
          </cell>
        </row>
        <row r="142">
          <cell r="F142" t="str">
            <v>QAT</v>
          </cell>
          <cell r="G142">
            <v>5.3998562218340602</v>
          </cell>
        </row>
        <row r="143">
          <cell r="F143" t="str">
            <v>SWE</v>
          </cell>
          <cell r="G143">
            <v>5.5079885254098402</v>
          </cell>
        </row>
        <row r="144">
          <cell r="F144" t="str">
            <v>NLD</v>
          </cell>
          <cell r="G144">
            <v>5.5145954213017703</v>
          </cell>
        </row>
        <row r="145">
          <cell r="F145" t="str">
            <v>ARE</v>
          </cell>
          <cell r="G145">
            <v>5.9083430000000003</v>
          </cell>
        </row>
        <row r="146">
          <cell r="F146" t="str">
            <v>NZL</v>
          </cell>
          <cell r="G146">
            <v>5.9112785293478298</v>
          </cell>
        </row>
        <row r="147">
          <cell r="F147" t="str">
            <v>HKG</v>
          </cell>
          <cell r="G147">
            <v>6.1363937162790698</v>
          </cell>
        </row>
        <row r="148">
          <cell r="F148" t="str">
            <v>FIN</v>
          </cell>
          <cell r="G148">
            <v>6.1480050473684198</v>
          </cell>
        </row>
        <row r="149">
          <cell r="F149" t="str">
            <v>SGP</v>
          </cell>
          <cell r="G149">
            <v>6.1930446945122002</v>
          </cell>
        </row>
      </sheetData>
      <sheetData sheetId="16">
        <row r="1">
          <cell r="F1" t="str">
            <v>Entity code</v>
          </cell>
          <cell r="G1" t="str">
            <v>Value</v>
          </cell>
        </row>
        <row r="2">
          <cell r="C2" t="str">
            <v>6.14 Imports as a percentage of GDP</v>
          </cell>
          <cell r="F2" t="str">
            <v>BRA</v>
          </cell>
          <cell r="G2">
            <v>12.981002493230299</v>
          </cell>
        </row>
        <row r="3">
          <cell r="F3" t="str">
            <v>IRN</v>
          </cell>
          <cell r="G3">
            <v>16.237008233578798</v>
          </cell>
        </row>
        <row r="4">
          <cell r="F4" t="str">
            <v>USA</v>
          </cell>
          <cell r="G4">
            <v>17.4771819414463</v>
          </cell>
        </row>
        <row r="5">
          <cell r="F5" t="str">
            <v>JPN</v>
          </cell>
          <cell r="G5">
            <v>17.763868590598001</v>
          </cell>
        </row>
        <row r="6">
          <cell r="F6" t="str">
            <v>ARG</v>
          </cell>
          <cell r="G6">
            <v>18.130342739507402</v>
          </cell>
        </row>
        <row r="7">
          <cell r="F7" t="str">
            <v>COL</v>
          </cell>
          <cell r="G7">
            <v>19.010687235670201</v>
          </cell>
        </row>
        <row r="8">
          <cell r="F8" t="str">
            <v>MMR</v>
          </cell>
          <cell r="G8">
            <v>19.6049101936086</v>
          </cell>
        </row>
        <row r="9">
          <cell r="F9" t="str">
            <v>VEN</v>
          </cell>
          <cell r="G9">
            <v>20.170263776332</v>
          </cell>
        </row>
        <row r="10">
          <cell r="F10" t="str">
            <v>AUS</v>
          </cell>
          <cell r="G10">
            <v>21.162574816658701</v>
          </cell>
        </row>
        <row r="11">
          <cell r="F11" t="str">
            <v>RUS</v>
          </cell>
          <cell r="G11">
            <v>21.639832172842201</v>
          </cell>
        </row>
        <row r="12">
          <cell r="F12" t="str">
            <v>PAK</v>
          </cell>
          <cell r="G12">
            <v>22.068011305034101</v>
          </cell>
        </row>
        <row r="13">
          <cell r="F13" t="str">
            <v>PER</v>
          </cell>
          <cell r="G13">
            <v>25.002377052607301</v>
          </cell>
        </row>
        <row r="14">
          <cell r="F14" t="str">
            <v>TLS</v>
          </cell>
          <cell r="G14">
            <v>25.511979514584699</v>
          </cell>
        </row>
        <row r="15">
          <cell r="F15" t="str">
            <v>CHN</v>
          </cell>
          <cell r="G15">
            <v>25.514276910180399</v>
          </cell>
        </row>
        <row r="16">
          <cell r="F16" t="str">
            <v>IDN</v>
          </cell>
          <cell r="G16">
            <v>25.581923947446899</v>
          </cell>
        </row>
        <row r="17">
          <cell r="F17" t="str">
            <v>AZE</v>
          </cell>
          <cell r="G17">
            <v>25.986926751351699</v>
          </cell>
        </row>
        <row r="18">
          <cell r="F18" t="str">
            <v>KWT</v>
          </cell>
          <cell r="G18">
            <v>26.303083584082898</v>
          </cell>
        </row>
        <row r="19">
          <cell r="F19" t="str">
            <v>SAU</v>
          </cell>
          <cell r="G19">
            <v>26.575858896587</v>
          </cell>
        </row>
        <row r="20">
          <cell r="F20" t="str">
            <v>NOR</v>
          </cell>
          <cell r="G20">
            <v>27.203882941363101</v>
          </cell>
        </row>
        <row r="21">
          <cell r="F21" t="str">
            <v>BRN</v>
          </cell>
          <cell r="G21">
            <v>27.758021531597599</v>
          </cell>
        </row>
        <row r="22">
          <cell r="F22" t="str">
            <v>URY</v>
          </cell>
          <cell r="G22">
            <v>28.103104918630098</v>
          </cell>
        </row>
        <row r="23">
          <cell r="F23" t="str">
            <v>NGA</v>
          </cell>
          <cell r="G23">
            <v>28.8653219956235</v>
          </cell>
        </row>
        <row r="24">
          <cell r="F24" t="str">
            <v>NZL</v>
          </cell>
          <cell r="G24">
            <v>28.978795117279599</v>
          </cell>
        </row>
        <row r="25">
          <cell r="F25" t="str">
            <v>ITA</v>
          </cell>
          <cell r="G25">
            <v>29.3244631227474</v>
          </cell>
        </row>
        <row r="26">
          <cell r="F26" t="str">
            <v>KAZ</v>
          </cell>
          <cell r="G26">
            <v>29.550649099628899</v>
          </cell>
        </row>
        <row r="27">
          <cell r="F27" t="str">
            <v>DZA</v>
          </cell>
          <cell r="G27">
            <v>29.795501791032802</v>
          </cell>
        </row>
        <row r="28">
          <cell r="F28" t="str">
            <v>GRC</v>
          </cell>
          <cell r="G28">
            <v>30.4288758139012</v>
          </cell>
        </row>
        <row r="29">
          <cell r="F29" t="str">
            <v>ESP</v>
          </cell>
          <cell r="G29">
            <v>31.2146652198095</v>
          </cell>
        </row>
        <row r="30">
          <cell r="F30" t="str">
            <v>PHL</v>
          </cell>
          <cell r="G30">
            <v>31.4900891329521</v>
          </cell>
        </row>
        <row r="31">
          <cell r="F31" t="str">
            <v>QAT</v>
          </cell>
          <cell r="G31">
            <v>31.568567469925501</v>
          </cell>
        </row>
        <row r="32">
          <cell r="F32" t="str">
            <v>CAN</v>
          </cell>
          <cell r="G32">
            <v>31.8870195320604</v>
          </cell>
        </row>
        <row r="33">
          <cell r="F33" t="str">
            <v>BGD</v>
          </cell>
          <cell r="G33">
            <v>31.980081416837798</v>
          </cell>
        </row>
        <row r="34">
          <cell r="F34" t="str">
            <v>TUR</v>
          </cell>
          <cell r="G34">
            <v>32.137062380863703</v>
          </cell>
        </row>
        <row r="35">
          <cell r="F35" t="str">
            <v>FRA</v>
          </cell>
          <cell r="G35">
            <v>32.379887435691103</v>
          </cell>
        </row>
        <row r="36">
          <cell r="F36" t="str">
            <v>CMR</v>
          </cell>
          <cell r="G36">
            <v>32.460822593118699</v>
          </cell>
        </row>
        <row r="37">
          <cell r="F37" t="str">
            <v>LAO</v>
          </cell>
          <cell r="G37">
            <v>32.8030113225729</v>
          </cell>
        </row>
        <row r="38">
          <cell r="F38" t="str">
            <v>GAB</v>
          </cell>
          <cell r="G38">
            <v>32.862103525470602</v>
          </cell>
        </row>
        <row r="39">
          <cell r="F39" t="str">
            <v>TTO</v>
          </cell>
          <cell r="G39">
            <v>33.254499101636497</v>
          </cell>
        </row>
        <row r="40">
          <cell r="F40" t="str">
            <v>DOM</v>
          </cell>
          <cell r="G40">
            <v>33.270583219201299</v>
          </cell>
        </row>
        <row r="41">
          <cell r="F41" t="str">
            <v>EGY</v>
          </cell>
          <cell r="G41">
            <v>33.284401399530203</v>
          </cell>
        </row>
        <row r="42">
          <cell r="F42" t="str">
            <v>LBY</v>
          </cell>
          <cell r="G42">
            <v>33.432448785547599</v>
          </cell>
        </row>
        <row r="43">
          <cell r="F43" t="str">
            <v>IND</v>
          </cell>
          <cell r="G43">
            <v>33.674743841844098</v>
          </cell>
        </row>
        <row r="44">
          <cell r="F44" t="str">
            <v>BFA</v>
          </cell>
          <cell r="G44">
            <v>33.920826360694299</v>
          </cell>
        </row>
        <row r="45">
          <cell r="F45" t="str">
            <v>NPL</v>
          </cell>
          <cell r="G45">
            <v>34.439084154502801</v>
          </cell>
        </row>
        <row r="46">
          <cell r="F46" t="str">
            <v>MEX</v>
          </cell>
          <cell r="G46">
            <v>34.461931719983397</v>
          </cell>
        </row>
        <row r="47">
          <cell r="F47" t="str">
            <v>CHL</v>
          </cell>
          <cell r="G47">
            <v>34.672545181727003</v>
          </cell>
        </row>
        <row r="48">
          <cell r="F48" t="str">
            <v>GBR</v>
          </cell>
          <cell r="G48">
            <v>35.078535392101202</v>
          </cell>
        </row>
        <row r="49">
          <cell r="F49" t="str">
            <v>ECU</v>
          </cell>
          <cell r="G49">
            <v>35.181401773203</v>
          </cell>
        </row>
        <row r="50">
          <cell r="F50" t="str">
            <v>BOL</v>
          </cell>
          <cell r="G50">
            <v>35.736760468846803</v>
          </cell>
        </row>
        <row r="51">
          <cell r="F51" t="str">
            <v>RWA</v>
          </cell>
          <cell r="G51">
            <v>35.869194115801001</v>
          </cell>
        </row>
        <row r="52">
          <cell r="F52" t="str">
            <v>YEM</v>
          </cell>
          <cell r="G52">
            <v>36.298033058830498</v>
          </cell>
        </row>
        <row r="53">
          <cell r="F53" t="str">
            <v>ZAF</v>
          </cell>
          <cell r="G53">
            <v>36.396956602786801</v>
          </cell>
        </row>
        <row r="54">
          <cell r="F54" t="str">
            <v>BEN</v>
          </cell>
          <cell r="G54">
            <v>38.0728886794993</v>
          </cell>
        </row>
        <row r="55">
          <cell r="F55" t="str">
            <v>CHE</v>
          </cell>
          <cell r="G55">
            <v>38.193181261385199</v>
          </cell>
        </row>
        <row r="56">
          <cell r="F56" t="str">
            <v>ETH</v>
          </cell>
          <cell r="G56">
            <v>38.483931893425797</v>
          </cell>
        </row>
        <row r="57">
          <cell r="F57" t="str">
            <v>UGA</v>
          </cell>
          <cell r="G57">
            <v>38.948245805161399</v>
          </cell>
        </row>
        <row r="58">
          <cell r="F58" t="str">
            <v>GTM</v>
          </cell>
          <cell r="G58">
            <v>39.006696222934998</v>
          </cell>
        </row>
        <row r="59">
          <cell r="F59" t="str">
            <v>MDG</v>
          </cell>
          <cell r="G59">
            <v>39.581582617917398</v>
          </cell>
        </row>
        <row r="60">
          <cell r="F60" t="str">
            <v>BDI</v>
          </cell>
          <cell r="G60">
            <v>39.972707979626499</v>
          </cell>
        </row>
        <row r="61">
          <cell r="F61" t="str">
            <v>PRT</v>
          </cell>
          <cell r="G61">
            <v>40.021088678074499</v>
          </cell>
        </row>
        <row r="62">
          <cell r="F62" t="str">
            <v>ISR</v>
          </cell>
          <cell r="G62">
            <v>40.103374304050703</v>
          </cell>
        </row>
        <row r="63">
          <cell r="F63" t="str">
            <v>AGO</v>
          </cell>
          <cell r="G63">
            <v>40.920500211302802</v>
          </cell>
        </row>
        <row r="64">
          <cell r="F64" t="str">
            <v>LKA</v>
          </cell>
          <cell r="G64">
            <v>40.973396433702398</v>
          </cell>
        </row>
        <row r="65">
          <cell r="F65" t="str">
            <v>SWE</v>
          </cell>
          <cell r="G65">
            <v>41.252892178330299</v>
          </cell>
        </row>
        <row r="66">
          <cell r="F66" t="str">
            <v>MLI</v>
          </cell>
          <cell r="G66">
            <v>41.6163566285393</v>
          </cell>
        </row>
        <row r="67">
          <cell r="F67" t="str">
            <v>FIN</v>
          </cell>
          <cell r="G67">
            <v>41.753271771827002</v>
          </cell>
        </row>
        <row r="68">
          <cell r="F68" t="str">
            <v>HRV</v>
          </cell>
          <cell r="G68">
            <v>42.4688668750657</v>
          </cell>
        </row>
        <row r="69">
          <cell r="F69" t="str">
            <v>KEN</v>
          </cell>
          <cell r="G69">
            <v>42.620482571685699</v>
          </cell>
        </row>
        <row r="70">
          <cell r="F70" t="str">
            <v>DEU</v>
          </cell>
          <cell r="G70">
            <v>42.717534137627702</v>
          </cell>
        </row>
        <row r="71">
          <cell r="F71" t="str">
            <v>CRI</v>
          </cell>
          <cell r="G71">
            <v>43.134694662560399</v>
          </cell>
        </row>
        <row r="72">
          <cell r="F72" t="str">
            <v>SUR</v>
          </cell>
          <cell r="G72">
            <v>43.175779717180198</v>
          </cell>
        </row>
        <row r="73">
          <cell r="F73" t="str">
            <v>ZMB</v>
          </cell>
          <cell r="G73">
            <v>43.375275984170003</v>
          </cell>
        </row>
        <row r="74">
          <cell r="F74" t="str">
            <v>OMN</v>
          </cell>
          <cell r="G74">
            <v>44.1981363974161</v>
          </cell>
        </row>
        <row r="75">
          <cell r="F75" t="str">
            <v>HTI</v>
          </cell>
          <cell r="G75">
            <v>44.821367375347997</v>
          </cell>
        </row>
        <row r="76">
          <cell r="F76" t="str">
            <v>GMB</v>
          </cell>
          <cell r="G76">
            <v>45.617275747508302</v>
          </cell>
        </row>
        <row r="77">
          <cell r="F77" t="str">
            <v>PRI</v>
          </cell>
          <cell r="G77">
            <v>46.095219241809403</v>
          </cell>
        </row>
        <row r="78">
          <cell r="F78" t="str">
            <v>ROU</v>
          </cell>
          <cell r="G78">
            <v>46.548960485051701</v>
          </cell>
        </row>
        <row r="79">
          <cell r="F79" t="str">
            <v>POL</v>
          </cell>
          <cell r="G79">
            <v>46.703859917280802</v>
          </cell>
        </row>
        <row r="80">
          <cell r="F80" t="str">
            <v>MWI</v>
          </cell>
          <cell r="G80">
            <v>46.793961524759503</v>
          </cell>
        </row>
        <row r="81">
          <cell r="F81" t="str">
            <v>CYP</v>
          </cell>
          <cell r="G81">
            <v>46.796957571937803</v>
          </cell>
        </row>
        <row r="82">
          <cell r="F82" t="str">
            <v>BWA</v>
          </cell>
          <cell r="G82">
            <v>47.4333074115983</v>
          </cell>
        </row>
        <row r="83">
          <cell r="F83" t="str">
            <v>TZA</v>
          </cell>
          <cell r="G83">
            <v>47.633860374553102</v>
          </cell>
        </row>
        <row r="84">
          <cell r="F84" t="str">
            <v>SLV</v>
          </cell>
          <cell r="G84">
            <v>47.672994281155503</v>
          </cell>
        </row>
        <row r="85">
          <cell r="F85" t="str">
            <v>DNK</v>
          </cell>
          <cell r="G85">
            <v>48.0573395501806</v>
          </cell>
        </row>
        <row r="86">
          <cell r="F86" t="str">
            <v>GHA</v>
          </cell>
          <cell r="G86">
            <v>49.7321196020212</v>
          </cell>
        </row>
        <row r="87">
          <cell r="F87" t="str">
            <v>CIV</v>
          </cell>
          <cell r="G87">
            <v>50.546803073862002</v>
          </cell>
        </row>
        <row r="88">
          <cell r="F88" t="str">
            <v>BTN</v>
          </cell>
          <cell r="G88">
            <v>52.486128961748598</v>
          </cell>
        </row>
        <row r="89">
          <cell r="F89" t="str">
            <v>MAR</v>
          </cell>
          <cell r="G89">
            <v>52.4964840715677</v>
          </cell>
        </row>
        <row r="90">
          <cell r="F90" t="str">
            <v>ALB</v>
          </cell>
          <cell r="G90">
            <v>52.627999590163903</v>
          </cell>
        </row>
        <row r="91">
          <cell r="F91" t="str">
            <v>ARM</v>
          </cell>
          <cell r="G91">
            <v>53.282355155970599</v>
          </cell>
        </row>
        <row r="92">
          <cell r="F92" t="str">
            <v>KOR</v>
          </cell>
          <cell r="G92">
            <v>54.047020226201496</v>
          </cell>
        </row>
        <row r="93">
          <cell r="F93" t="str">
            <v>BRB</v>
          </cell>
          <cell r="G93">
            <v>54.171798129175897</v>
          </cell>
        </row>
        <row r="94">
          <cell r="F94" t="str">
            <v>TCD</v>
          </cell>
          <cell r="G94">
            <v>54.240448295774598</v>
          </cell>
        </row>
        <row r="95">
          <cell r="F95" t="str">
            <v>SEN</v>
          </cell>
          <cell r="G95">
            <v>54.4665293349683</v>
          </cell>
        </row>
        <row r="96">
          <cell r="F96" t="str">
            <v>PRY</v>
          </cell>
          <cell r="G96">
            <v>54.727724252491697</v>
          </cell>
        </row>
        <row r="97">
          <cell r="F97" t="str">
            <v>ISL</v>
          </cell>
          <cell r="G97">
            <v>55.151983675113499</v>
          </cell>
        </row>
        <row r="98">
          <cell r="F98" t="str">
            <v>CPV</v>
          </cell>
          <cell r="G98">
            <v>55.354203422854098</v>
          </cell>
        </row>
        <row r="99">
          <cell r="F99" t="str">
            <v>UKR</v>
          </cell>
          <cell r="G99">
            <v>55.370956872925298</v>
          </cell>
        </row>
        <row r="100">
          <cell r="F100" t="str">
            <v>AUT</v>
          </cell>
          <cell r="G100">
            <v>55.554821906501402</v>
          </cell>
        </row>
        <row r="101">
          <cell r="F101" t="str">
            <v>BHR</v>
          </cell>
          <cell r="G101">
            <v>56.090852857032402</v>
          </cell>
        </row>
        <row r="102">
          <cell r="F102" t="str">
            <v>JAM</v>
          </cell>
          <cell r="G102">
            <v>56.528201823070397</v>
          </cell>
        </row>
        <row r="103">
          <cell r="F103" t="str">
            <v>GIN</v>
          </cell>
          <cell r="G103">
            <v>56.774260404829498</v>
          </cell>
        </row>
        <row r="104">
          <cell r="F104" t="str">
            <v>GEO</v>
          </cell>
          <cell r="G104">
            <v>58.218521011673197</v>
          </cell>
        </row>
        <row r="105">
          <cell r="F105" t="str">
            <v>NAM</v>
          </cell>
          <cell r="G105">
            <v>59.8257484836166</v>
          </cell>
        </row>
        <row r="106">
          <cell r="F106" t="str">
            <v>MOZ</v>
          </cell>
          <cell r="G106">
            <v>60.020440417808203</v>
          </cell>
        </row>
        <row r="107">
          <cell r="F107" t="str">
            <v>TUN</v>
          </cell>
          <cell r="G107">
            <v>60.393987823112802</v>
          </cell>
        </row>
        <row r="108">
          <cell r="F108" t="str">
            <v>SRB</v>
          </cell>
          <cell r="G108">
            <v>60.6939267039226</v>
          </cell>
        </row>
        <row r="109">
          <cell r="F109" t="str">
            <v>BIH</v>
          </cell>
          <cell r="G109">
            <v>60.766917049520899</v>
          </cell>
        </row>
        <row r="110">
          <cell r="F110" t="str">
            <v>ZWE</v>
          </cell>
          <cell r="G110">
            <v>61.949689791314199</v>
          </cell>
        </row>
        <row r="111">
          <cell r="F111" t="str">
            <v>NIC</v>
          </cell>
          <cell r="G111">
            <v>64.066244631639094</v>
          </cell>
        </row>
        <row r="112">
          <cell r="F112" t="str">
            <v>MNE</v>
          </cell>
          <cell r="G112">
            <v>65.264392780373797</v>
          </cell>
        </row>
        <row r="113">
          <cell r="F113" t="str">
            <v>TWN</v>
          </cell>
          <cell r="G113">
            <v>65.968107753428001</v>
          </cell>
        </row>
        <row r="114">
          <cell r="F114" t="str">
            <v>MUS</v>
          </cell>
          <cell r="G114">
            <v>66.414876879469702</v>
          </cell>
        </row>
        <row r="115">
          <cell r="F115" t="str">
            <v>SLE</v>
          </cell>
          <cell r="G115">
            <v>67.493745680718703</v>
          </cell>
        </row>
        <row r="116">
          <cell r="F116" t="str">
            <v>SWZ</v>
          </cell>
          <cell r="G116">
            <v>68.533643960744797</v>
          </cell>
        </row>
        <row r="117">
          <cell r="F117" t="str">
            <v>LVA</v>
          </cell>
          <cell r="G117">
            <v>68.782867212825906</v>
          </cell>
        </row>
        <row r="118">
          <cell r="F118" t="str">
            <v>HND</v>
          </cell>
          <cell r="G118">
            <v>68.800119605177301</v>
          </cell>
        </row>
        <row r="119">
          <cell r="F119" t="str">
            <v>BGR</v>
          </cell>
          <cell r="G119">
            <v>72.034073945511594</v>
          </cell>
        </row>
        <row r="120">
          <cell r="F120" t="str">
            <v>MRT</v>
          </cell>
          <cell r="G120">
            <v>72.6763090569561</v>
          </cell>
        </row>
        <row r="121">
          <cell r="F121" t="str">
            <v>ARE</v>
          </cell>
          <cell r="G121">
            <v>74.212872634358604</v>
          </cell>
        </row>
        <row r="122">
          <cell r="F122" t="str">
            <v>PAN</v>
          </cell>
          <cell r="G122">
            <v>76.570728499710398</v>
          </cell>
        </row>
        <row r="123">
          <cell r="F123" t="str">
            <v>MKD</v>
          </cell>
          <cell r="G123">
            <v>77.774201116163695</v>
          </cell>
        </row>
        <row r="124">
          <cell r="F124" t="str">
            <v>MYS</v>
          </cell>
          <cell r="G124">
            <v>78.622639299963396</v>
          </cell>
        </row>
        <row r="125">
          <cell r="F125" t="str">
            <v>SVN</v>
          </cell>
          <cell r="G125">
            <v>79.095077657452293</v>
          </cell>
        </row>
        <row r="126">
          <cell r="F126" t="str">
            <v>JOR</v>
          </cell>
          <cell r="G126">
            <v>80.872740010894304</v>
          </cell>
        </row>
        <row r="127">
          <cell r="F127" t="str">
            <v>CZE</v>
          </cell>
          <cell r="G127">
            <v>81.514293779325996</v>
          </cell>
        </row>
        <row r="128">
          <cell r="F128" t="str">
            <v>THA</v>
          </cell>
          <cell r="G128">
            <v>82.148093468448707</v>
          </cell>
        </row>
        <row r="129">
          <cell r="F129" t="str">
            <v>IRL</v>
          </cell>
          <cell r="G129">
            <v>82.1602041365676</v>
          </cell>
        </row>
        <row r="130">
          <cell r="F130" t="str">
            <v>MDA</v>
          </cell>
          <cell r="G130">
            <v>84.916008025372307</v>
          </cell>
        </row>
        <row r="131">
          <cell r="F131" t="str">
            <v>LBR</v>
          </cell>
          <cell r="G131">
            <v>85.104740259740296</v>
          </cell>
        </row>
        <row r="132">
          <cell r="F132" t="str">
            <v>MNG</v>
          </cell>
          <cell r="G132">
            <v>85.127836781048998</v>
          </cell>
        </row>
        <row r="133">
          <cell r="F133" t="str">
            <v>LTU</v>
          </cell>
          <cell r="G133">
            <v>85.525602378806596</v>
          </cell>
        </row>
        <row r="134">
          <cell r="F134" t="str">
            <v>GUY</v>
          </cell>
          <cell r="G134">
            <v>85.554844586728706</v>
          </cell>
        </row>
        <row r="135">
          <cell r="F135" t="str">
            <v>LBN</v>
          </cell>
          <cell r="G135">
            <v>86.3473073078205</v>
          </cell>
        </row>
        <row r="136">
          <cell r="F136" t="str">
            <v>HUN</v>
          </cell>
          <cell r="G136">
            <v>87.157038910564097</v>
          </cell>
        </row>
        <row r="137">
          <cell r="F137" t="str">
            <v>KHM</v>
          </cell>
          <cell r="G137">
            <v>87.957337665894201</v>
          </cell>
        </row>
        <row r="138">
          <cell r="F138" t="str">
            <v>NLD</v>
          </cell>
          <cell r="G138">
            <v>91.301816674599905</v>
          </cell>
        </row>
        <row r="139">
          <cell r="F139" t="str">
            <v>VNM</v>
          </cell>
          <cell r="G139">
            <v>91.360407835099295</v>
          </cell>
        </row>
        <row r="140">
          <cell r="F140" t="str">
            <v>SVK</v>
          </cell>
          <cell r="G140">
            <v>92.204811871708998</v>
          </cell>
        </row>
        <row r="141">
          <cell r="F141" t="str">
            <v>EST</v>
          </cell>
          <cell r="G141">
            <v>98.376365947033804</v>
          </cell>
        </row>
        <row r="142">
          <cell r="F142" t="str">
            <v>MLT</v>
          </cell>
          <cell r="G142">
            <v>104.289279640925</v>
          </cell>
        </row>
        <row r="143">
          <cell r="F143" t="str">
            <v>KGZ</v>
          </cell>
          <cell r="G143">
            <v>107.353388073536</v>
          </cell>
        </row>
        <row r="144">
          <cell r="F144" t="str">
            <v>BEL</v>
          </cell>
          <cell r="G144">
            <v>108.302506166184</v>
          </cell>
        </row>
        <row r="145">
          <cell r="F145" t="str">
            <v>SYC</v>
          </cell>
          <cell r="G145">
            <v>113.261227740058</v>
          </cell>
        </row>
        <row r="146">
          <cell r="F146" t="str">
            <v>LSO</v>
          </cell>
          <cell r="G146">
            <v>119.824870878029</v>
          </cell>
        </row>
        <row r="147">
          <cell r="F147" t="str">
            <v>LUX</v>
          </cell>
          <cell r="G147">
            <v>121.395694957524</v>
          </cell>
        </row>
        <row r="148">
          <cell r="F148" t="str">
            <v>SGP</v>
          </cell>
          <cell r="G148">
            <v>179.608669346883</v>
          </cell>
        </row>
        <row r="149">
          <cell r="F149" t="str">
            <v>HKG</v>
          </cell>
          <cell r="G149">
            <v>232.48905462757699</v>
          </cell>
        </row>
      </sheetData>
      <sheetData sheetId="17">
        <row r="1">
          <cell r="F1" t="str">
            <v>Entity code</v>
          </cell>
          <cell r="G1" t="str">
            <v>Value</v>
          </cell>
        </row>
        <row r="2">
          <cell r="C2" t="str">
            <v>6.B. Quality of demand conditions, 1-7 (best)</v>
          </cell>
          <cell r="F2" t="str">
            <v>TCD</v>
          </cell>
          <cell r="G2">
            <v>2.3329070239130401</v>
          </cell>
        </row>
        <row r="3">
          <cell r="F3" t="str">
            <v>AGO</v>
          </cell>
          <cell r="G3">
            <v>2.5503564999999999</v>
          </cell>
        </row>
        <row r="4">
          <cell r="F4" t="str">
            <v>HTI</v>
          </cell>
          <cell r="G4">
            <v>2.6286295633152199</v>
          </cell>
        </row>
        <row r="5">
          <cell r="F5" t="str">
            <v>MRT</v>
          </cell>
          <cell r="G5">
            <v>2.7775923235294102</v>
          </cell>
        </row>
        <row r="6">
          <cell r="F6" t="str">
            <v>BDI</v>
          </cell>
          <cell r="G6">
            <v>2.9055833336633698</v>
          </cell>
        </row>
        <row r="7">
          <cell r="F7" t="str">
            <v>ETH</v>
          </cell>
          <cell r="G7">
            <v>2.9592893113923999</v>
          </cell>
        </row>
        <row r="8">
          <cell r="F8" t="str">
            <v>GIN</v>
          </cell>
          <cell r="G8">
            <v>2.9595905706896599</v>
          </cell>
        </row>
        <row r="9">
          <cell r="F9" t="str">
            <v>DZA</v>
          </cell>
          <cell r="G9">
            <v>2.9655396663265301</v>
          </cell>
        </row>
        <row r="10">
          <cell r="F10" t="str">
            <v>BFA</v>
          </cell>
          <cell r="G10">
            <v>3.05010324744898</v>
          </cell>
        </row>
        <row r="11">
          <cell r="F11" t="str">
            <v>SRB</v>
          </cell>
          <cell r="G11">
            <v>3.0593495791457301</v>
          </cell>
        </row>
        <row r="12">
          <cell r="F12" t="str">
            <v>TLS</v>
          </cell>
          <cell r="G12">
            <v>3.0611285992753601</v>
          </cell>
        </row>
        <row r="13">
          <cell r="F13" t="str">
            <v>VEN</v>
          </cell>
          <cell r="G13">
            <v>3.1541079774193599</v>
          </cell>
        </row>
        <row r="14">
          <cell r="F14" t="str">
            <v>LBY</v>
          </cell>
          <cell r="G14">
            <v>3.1564323999999999</v>
          </cell>
        </row>
        <row r="15">
          <cell r="F15" t="str">
            <v>BEN</v>
          </cell>
          <cell r="G15">
            <v>3.1984479329842901</v>
          </cell>
        </row>
        <row r="16">
          <cell r="F16" t="str">
            <v>MOZ</v>
          </cell>
          <cell r="G16">
            <v>3.2341260449438201</v>
          </cell>
        </row>
        <row r="17">
          <cell r="F17" t="str">
            <v>SLE</v>
          </cell>
          <cell r="G17">
            <v>3.2455398</v>
          </cell>
        </row>
        <row r="18">
          <cell r="F18" t="str">
            <v>CPV</v>
          </cell>
          <cell r="G18">
            <v>3.2544469755319199</v>
          </cell>
        </row>
        <row r="19">
          <cell r="F19" t="str">
            <v>YEM</v>
          </cell>
          <cell r="G19">
            <v>3.2865834020000002</v>
          </cell>
        </row>
        <row r="20">
          <cell r="F20" t="str">
            <v>BTN</v>
          </cell>
          <cell r="G20">
            <v>3.3358835</v>
          </cell>
        </row>
        <row r="21">
          <cell r="F21" t="str">
            <v>UGA</v>
          </cell>
          <cell r="G21">
            <v>3.3521137557377099</v>
          </cell>
        </row>
        <row r="22">
          <cell r="F22" t="str">
            <v>GAB</v>
          </cell>
          <cell r="G22">
            <v>3.3844533046729</v>
          </cell>
        </row>
        <row r="23">
          <cell r="F23" t="str">
            <v>ZWE</v>
          </cell>
          <cell r="G23">
            <v>3.3847592793388399</v>
          </cell>
        </row>
        <row r="24">
          <cell r="F24" t="str">
            <v>BWA</v>
          </cell>
          <cell r="G24">
            <v>3.3901410323353298</v>
          </cell>
        </row>
        <row r="25">
          <cell r="F25" t="str">
            <v>LSO</v>
          </cell>
          <cell r="G25">
            <v>3.4004960126344099</v>
          </cell>
        </row>
        <row r="26">
          <cell r="F26" t="str">
            <v>SUR</v>
          </cell>
          <cell r="G26">
            <v>3.4188346741379299</v>
          </cell>
        </row>
        <row r="27">
          <cell r="F27" t="str">
            <v>NPL</v>
          </cell>
          <cell r="G27">
            <v>3.4190399249999999</v>
          </cell>
        </row>
        <row r="28">
          <cell r="F28" t="str">
            <v>CIV</v>
          </cell>
          <cell r="G28">
            <v>3.4201306445086699</v>
          </cell>
        </row>
        <row r="29">
          <cell r="F29" t="str">
            <v>MNG</v>
          </cell>
          <cell r="G29">
            <v>3.4290003461988299</v>
          </cell>
        </row>
        <row r="30">
          <cell r="F30" t="str">
            <v>MLI</v>
          </cell>
          <cell r="G30">
            <v>3.4465692469387799</v>
          </cell>
        </row>
        <row r="31">
          <cell r="F31" t="str">
            <v>ARG</v>
          </cell>
          <cell r="G31">
            <v>3.4630463212669702</v>
          </cell>
        </row>
        <row r="32">
          <cell r="F32" t="str">
            <v>ROU</v>
          </cell>
          <cell r="G32">
            <v>3.4666926651741301</v>
          </cell>
        </row>
        <row r="33">
          <cell r="F33" t="str">
            <v>MDA</v>
          </cell>
          <cell r="G33">
            <v>3.4768884230769199</v>
          </cell>
        </row>
        <row r="34">
          <cell r="F34" t="str">
            <v>GEO</v>
          </cell>
          <cell r="G34">
            <v>3.4902632452662701</v>
          </cell>
        </row>
        <row r="35">
          <cell r="F35" t="str">
            <v>HUN</v>
          </cell>
          <cell r="G35">
            <v>3.5056695348167501</v>
          </cell>
        </row>
        <row r="36">
          <cell r="F36" t="str">
            <v>CMR</v>
          </cell>
          <cell r="G36">
            <v>3.5138778265734301</v>
          </cell>
        </row>
        <row r="37">
          <cell r="F37" t="str">
            <v>MKD</v>
          </cell>
          <cell r="G37">
            <v>3.5177078280701801</v>
          </cell>
        </row>
        <row r="38">
          <cell r="F38" t="str">
            <v>BIH</v>
          </cell>
          <cell r="G38">
            <v>3.5248305000000002</v>
          </cell>
        </row>
        <row r="39">
          <cell r="F39" t="str">
            <v>MMR</v>
          </cell>
          <cell r="G39">
            <v>3.5284490000000002</v>
          </cell>
        </row>
        <row r="40">
          <cell r="F40" t="str">
            <v>NAM</v>
          </cell>
          <cell r="G40">
            <v>3.53070522546584</v>
          </cell>
        </row>
        <row r="41">
          <cell r="F41" t="str">
            <v>TTO</v>
          </cell>
          <cell r="G41">
            <v>3.5359807174911699</v>
          </cell>
        </row>
        <row r="42">
          <cell r="F42" t="str">
            <v>SVK</v>
          </cell>
          <cell r="G42">
            <v>3.5473441978021998</v>
          </cell>
        </row>
        <row r="43">
          <cell r="F43" t="str">
            <v>MWI</v>
          </cell>
          <cell r="G43">
            <v>3.5502580849137901</v>
          </cell>
        </row>
        <row r="44">
          <cell r="F44" t="str">
            <v>PRY</v>
          </cell>
          <cell r="G44">
            <v>3.5536175884058001</v>
          </cell>
        </row>
        <row r="45">
          <cell r="F45" t="str">
            <v>TZA</v>
          </cell>
          <cell r="G45">
            <v>3.56654785183246</v>
          </cell>
        </row>
        <row r="46">
          <cell r="F46" t="str">
            <v>NIC</v>
          </cell>
          <cell r="G46">
            <v>3.6072681780821898</v>
          </cell>
        </row>
        <row r="47">
          <cell r="F47" t="str">
            <v>JAM</v>
          </cell>
          <cell r="G47">
            <v>3.6095786580882399</v>
          </cell>
        </row>
        <row r="48">
          <cell r="F48" t="str">
            <v>BOL</v>
          </cell>
          <cell r="G48">
            <v>3.6129243534246598</v>
          </cell>
        </row>
        <row r="49">
          <cell r="F49" t="str">
            <v>HND</v>
          </cell>
          <cell r="G49">
            <v>3.6435934496453899</v>
          </cell>
        </row>
        <row r="50">
          <cell r="F50" t="str">
            <v>HRV</v>
          </cell>
          <cell r="G50">
            <v>3.65823309572193</v>
          </cell>
        </row>
        <row r="51">
          <cell r="F51" t="str">
            <v>MDG</v>
          </cell>
          <cell r="G51">
            <v>3.6619949943775101</v>
          </cell>
        </row>
        <row r="52">
          <cell r="F52" t="str">
            <v>MAR</v>
          </cell>
          <cell r="G52">
            <v>3.6757466016393399</v>
          </cell>
        </row>
        <row r="53">
          <cell r="F53" t="str">
            <v>MNE</v>
          </cell>
          <cell r="G53">
            <v>3.6851129987013</v>
          </cell>
        </row>
        <row r="54">
          <cell r="F54" t="str">
            <v>SEN</v>
          </cell>
          <cell r="G54">
            <v>3.6974466697916699</v>
          </cell>
        </row>
        <row r="55">
          <cell r="F55" t="str">
            <v>NGA</v>
          </cell>
          <cell r="G55">
            <v>3.7071508427230002</v>
          </cell>
        </row>
        <row r="56">
          <cell r="F56" t="str">
            <v>PAK</v>
          </cell>
          <cell r="G56">
            <v>3.7192158729166702</v>
          </cell>
        </row>
        <row r="57">
          <cell r="F57" t="str">
            <v>KGZ</v>
          </cell>
          <cell r="G57">
            <v>3.7203296037500002</v>
          </cell>
        </row>
        <row r="58">
          <cell r="F58" t="str">
            <v>GHA</v>
          </cell>
          <cell r="G58">
            <v>3.7276480157718099</v>
          </cell>
        </row>
        <row r="59">
          <cell r="F59" t="str">
            <v>BGD</v>
          </cell>
          <cell r="G59">
            <v>3.7360794152866199</v>
          </cell>
        </row>
        <row r="60">
          <cell r="F60" t="str">
            <v>GUY</v>
          </cell>
          <cell r="G60">
            <v>3.7385612980662999</v>
          </cell>
        </row>
        <row r="61">
          <cell r="F61" t="str">
            <v>RWA</v>
          </cell>
          <cell r="G61">
            <v>3.77455482644628</v>
          </cell>
        </row>
        <row r="62">
          <cell r="F62" t="str">
            <v>IRN</v>
          </cell>
          <cell r="G62">
            <v>3.79276399072238</v>
          </cell>
        </row>
        <row r="63">
          <cell r="F63" t="str">
            <v>EGY</v>
          </cell>
          <cell r="G63">
            <v>3.7943601139097698</v>
          </cell>
        </row>
        <row r="64">
          <cell r="F64" t="str">
            <v>SVN</v>
          </cell>
          <cell r="G64">
            <v>3.8439871740384599</v>
          </cell>
        </row>
        <row r="65">
          <cell r="F65" t="str">
            <v>ALB</v>
          </cell>
          <cell r="G65">
            <v>3.864231975</v>
          </cell>
        </row>
        <row r="66">
          <cell r="F66" t="str">
            <v>DOM</v>
          </cell>
          <cell r="G66">
            <v>3.8700806999999999</v>
          </cell>
        </row>
        <row r="67">
          <cell r="F67" t="str">
            <v>ECU</v>
          </cell>
          <cell r="G67">
            <v>3.8746573325396798</v>
          </cell>
        </row>
        <row r="68">
          <cell r="F68" t="str">
            <v>BGR</v>
          </cell>
          <cell r="G68">
            <v>3.8791143283582099</v>
          </cell>
        </row>
        <row r="69">
          <cell r="F69" t="str">
            <v>RUS</v>
          </cell>
          <cell r="G69">
            <v>3.8832667161017</v>
          </cell>
        </row>
        <row r="70">
          <cell r="F70" t="str">
            <v>VNM</v>
          </cell>
          <cell r="G70">
            <v>3.89006057804878</v>
          </cell>
        </row>
        <row r="71">
          <cell r="F71" t="str">
            <v>LBR</v>
          </cell>
          <cell r="G71">
            <v>3.8960948648648701</v>
          </cell>
        </row>
        <row r="72">
          <cell r="F72" t="str">
            <v>UKR</v>
          </cell>
          <cell r="G72">
            <v>3.9024010546082901</v>
          </cell>
        </row>
        <row r="73">
          <cell r="F73" t="str">
            <v>GRC</v>
          </cell>
          <cell r="G73">
            <v>3.9046523951149399</v>
          </cell>
        </row>
        <row r="74">
          <cell r="F74" t="str">
            <v>TUN</v>
          </cell>
          <cell r="G74">
            <v>3.9188400323353298</v>
          </cell>
        </row>
        <row r="75">
          <cell r="F75" t="str">
            <v>SWZ</v>
          </cell>
          <cell r="G75">
            <v>3.9341847373493999</v>
          </cell>
        </row>
        <row r="76">
          <cell r="F76" t="str">
            <v>KWT</v>
          </cell>
          <cell r="G76">
            <v>3.9494707459459502</v>
          </cell>
        </row>
        <row r="77">
          <cell r="F77" t="str">
            <v>URY</v>
          </cell>
          <cell r="G77">
            <v>3.9966433109826598</v>
          </cell>
        </row>
        <row r="78">
          <cell r="F78" t="str">
            <v>CZE</v>
          </cell>
          <cell r="G78">
            <v>4.0047182347417802</v>
          </cell>
        </row>
        <row r="79">
          <cell r="F79" t="str">
            <v>IND</v>
          </cell>
          <cell r="G79">
            <v>4.0203706125603897</v>
          </cell>
        </row>
        <row r="80">
          <cell r="F80" t="str">
            <v>ISR</v>
          </cell>
          <cell r="G80">
            <v>4.0213052770270297</v>
          </cell>
        </row>
        <row r="81">
          <cell r="F81" t="str">
            <v>POL</v>
          </cell>
          <cell r="G81">
            <v>4.0348079396135299</v>
          </cell>
        </row>
        <row r="82">
          <cell r="F82" t="str">
            <v>EST</v>
          </cell>
          <cell r="G82">
            <v>4.0401513646892697</v>
          </cell>
        </row>
        <row r="83">
          <cell r="F83" t="str">
            <v>ARM</v>
          </cell>
          <cell r="G83">
            <v>4.0488317820512796</v>
          </cell>
        </row>
        <row r="84">
          <cell r="F84" t="str">
            <v>GMB</v>
          </cell>
          <cell r="G84">
            <v>4.0511079613496896</v>
          </cell>
        </row>
        <row r="85">
          <cell r="F85" t="str">
            <v>SYC</v>
          </cell>
          <cell r="G85">
            <v>4.0599052825396802</v>
          </cell>
        </row>
        <row r="86">
          <cell r="F86" t="str">
            <v>LVA</v>
          </cell>
          <cell r="G86">
            <v>4.0646185794871803</v>
          </cell>
        </row>
        <row r="87">
          <cell r="F87" t="str">
            <v>LBN</v>
          </cell>
          <cell r="G87">
            <v>4.0679991831168802</v>
          </cell>
        </row>
        <row r="88">
          <cell r="F88" t="str">
            <v>ESP</v>
          </cell>
          <cell r="G88">
            <v>4.0728805799999996</v>
          </cell>
        </row>
        <row r="89">
          <cell r="F89" t="str">
            <v>PRT</v>
          </cell>
          <cell r="G89">
            <v>4.0748971639534899</v>
          </cell>
        </row>
        <row r="90">
          <cell r="F90" t="str">
            <v>BRB</v>
          </cell>
          <cell r="G90">
            <v>4.0784278073170697</v>
          </cell>
        </row>
        <row r="91">
          <cell r="F91" t="str">
            <v>KHM</v>
          </cell>
          <cell r="G91">
            <v>4.0796307941176497</v>
          </cell>
        </row>
        <row r="92">
          <cell r="F92" t="str">
            <v>KEN</v>
          </cell>
          <cell r="G92">
            <v>4.0913413113207504</v>
          </cell>
        </row>
        <row r="93">
          <cell r="F93" t="str">
            <v>ZMB</v>
          </cell>
          <cell r="G93">
            <v>4.1302142877095003</v>
          </cell>
        </row>
        <row r="94">
          <cell r="F94" t="str">
            <v>JOR</v>
          </cell>
          <cell r="G94">
            <v>4.1337549999999998</v>
          </cell>
        </row>
        <row r="95">
          <cell r="F95" t="str">
            <v>PAN</v>
          </cell>
          <cell r="G95">
            <v>4.1444848676806103</v>
          </cell>
        </row>
        <row r="96">
          <cell r="F96" t="str">
            <v>BRA</v>
          </cell>
          <cell r="G96">
            <v>4.1838648985477196</v>
          </cell>
        </row>
        <row r="97">
          <cell r="F97" t="str">
            <v>LTU</v>
          </cell>
          <cell r="G97">
            <v>4.1888420499999999</v>
          </cell>
        </row>
        <row r="98">
          <cell r="F98" t="str">
            <v>MEX</v>
          </cell>
          <cell r="G98">
            <v>4.2385762306020096</v>
          </cell>
        </row>
        <row r="99">
          <cell r="F99" t="str">
            <v>PER</v>
          </cell>
          <cell r="G99">
            <v>4.2417622503086401</v>
          </cell>
        </row>
        <row r="100">
          <cell r="F100" t="str">
            <v>CHL</v>
          </cell>
          <cell r="G100">
            <v>4.2474209250000001</v>
          </cell>
        </row>
        <row r="101">
          <cell r="F101" t="str">
            <v>LAO</v>
          </cell>
          <cell r="G101">
            <v>4.2552234999999996</v>
          </cell>
        </row>
        <row r="102">
          <cell r="F102" t="str">
            <v>IDN</v>
          </cell>
          <cell r="G102">
            <v>4.2701497171428597</v>
          </cell>
        </row>
        <row r="103">
          <cell r="F103" t="str">
            <v>KAZ</v>
          </cell>
          <cell r="G103">
            <v>4.2741421500000003</v>
          </cell>
        </row>
        <row r="104">
          <cell r="F104" t="str">
            <v>MLT</v>
          </cell>
          <cell r="G104">
            <v>4.2943423449999996</v>
          </cell>
        </row>
        <row r="105">
          <cell r="F105" t="str">
            <v>TUR</v>
          </cell>
          <cell r="G105">
            <v>4.3119214768156402</v>
          </cell>
        </row>
        <row r="106">
          <cell r="F106" t="str">
            <v>SLV</v>
          </cell>
          <cell r="G106">
            <v>4.3168178782051303</v>
          </cell>
        </row>
        <row r="107">
          <cell r="F107" t="str">
            <v>SAU</v>
          </cell>
          <cell r="G107">
            <v>4.3210807901709396</v>
          </cell>
        </row>
        <row r="108">
          <cell r="F108" t="str">
            <v>COL</v>
          </cell>
          <cell r="G108">
            <v>4.3215686346938798</v>
          </cell>
        </row>
        <row r="109">
          <cell r="F109" t="str">
            <v>ITA</v>
          </cell>
          <cell r="G109">
            <v>4.3710419031976704</v>
          </cell>
        </row>
        <row r="110">
          <cell r="F110" t="str">
            <v>MUS</v>
          </cell>
          <cell r="G110">
            <v>4.3732605583333299</v>
          </cell>
        </row>
        <row r="111">
          <cell r="F111" t="str">
            <v>BHR</v>
          </cell>
          <cell r="G111">
            <v>4.3739018584905702</v>
          </cell>
        </row>
        <row r="112">
          <cell r="F112" t="str">
            <v>FRA</v>
          </cell>
          <cell r="G112">
            <v>4.3851915258373202</v>
          </cell>
        </row>
        <row r="113">
          <cell r="F113" t="str">
            <v>CYP</v>
          </cell>
          <cell r="G113">
            <v>4.3905670010563398</v>
          </cell>
        </row>
        <row r="114">
          <cell r="F114" t="str">
            <v>BRN</v>
          </cell>
          <cell r="G114">
            <v>4.3941185333333301</v>
          </cell>
        </row>
        <row r="115">
          <cell r="F115" t="str">
            <v>GTM</v>
          </cell>
          <cell r="G115">
            <v>4.4082280541420102</v>
          </cell>
        </row>
        <row r="116">
          <cell r="F116" t="str">
            <v>CRI</v>
          </cell>
          <cell r="G116">
            <v>4.4276704107843097</v>
          </cell>
        </row>
        <row r="117">
          <cell r="F117" t="str">
            <v>AZE</v>
          </cell>
          <cell r="G117">
            <v>4.4330883749999996</v>
          </cell>
        </row>
        <row r="118">
          <cell r="F118" t="str">
            <v>AUS</v>
          </cell>
          <cell r="G118">
            <v>4.4385658799999996</v>
          </cell>
        </row>
        <row r="119">
          <cell r="F119" t="str">
            <v>CHN</v>
          </cell>
          <cell r="G119">
            <v>4.46200476190476</v>
          </cell>
        </row>
        <row r="120">
          <cell r="F120" t="str">
            <v>ZAF</v>
          </cell>
          <cell r="G120">
            <v>4.4770867195652198</v>
          </cell>
        </row>
        <row r="121">
          <cell r="F121" t="str">
            <v>PHL</v>
          </cell>
          <cell r="G121">
            <v>4.5275182264317202</v>
          </cell>
        </row>
        <row r="122">
          <cell r="F122" t="str">
            <v>OMN</v>
          </cell>
          <cell r="G122">
            <v>4.5504914999999997</v>
          </cell>
        </row>
        <row r="123">
          <cell r="F123" t="str">
            <v>ISL</v>
          </cell>
          <cell r="G123">
            <v>4.5630469421195601</v>
          </cell>
        </row>
        <row r="124">
          <cell r="F124" t="str">
            <v>DNK</v>
          </cell>
          <cell r="G124">
            <v>4.6284182036544896</v>
          </cell>
        </row>
        <row r="125">
          <cell r="F125" t="str">
            <v>LKA</v>
          </cell>
          <cell r="G125">
            <v>4.70552678658537</v>
          </cell>
        </row>
        <row r="126">
          <cell r="F126" t="str">
            <v>PRI</v>
          </cell>
          <cell r="G126">
            <v>4.7236240519531298</v>
          </cell>
        </row>
        <row r="127">
          <cell r="F127" t="str">
            <v>THA</v>
          </cell>
          <cell r="G127">
            <v>4.7705546720496903</v>
          </cell>
        </row>
        <row r="128">
          <cell r="F128" t="str">
            <v>IRL</v>
          </cell>
          <cell r="G128">
            <v>4.79058405470085</v>
          </cell>
        </row>
        <row r="129">
          <cell r="F129" t="str">
            <v>NLD</v>
          </cell>
          <cell r="G129">
            <v>4.8289676609467396</v>
          </cell>
        </row>
        <row r="130">
          <cell r="F130" t="str">
            <v>KOR</v>
          </cell>
          <cell r="G130">
            <v>4.85996634804469</v>
          </cell>
        </row>
        <row r="131">
          <cell r="F131" t="str">
            <v>GBR</v>
          </cell>
          <cell r="G131">
            <v>4.8651048295454498</v>
          </cell>
        </row>
        <row r="132">
          <cell r="F132" t="str">
            <v>CAN</v>
          </cell>
          <cell r="G132">
            <v>4.8725204614406801</v>
          </cell>
        </row>
        <row r="133">
          <cell r="F133" t="str">
            <v>NZL</v>
          </cell>
          <cell r="G133">
            <v>4.88197916902174</v>
          </cell>
        </row>
        <row r="134">
          <cell r="F134" t="str">
            <v>DEU</v>
          </cell>
          <cell r="G134">
            <v>4.8841682013468004</v>
          </cell>
        </row>
        <row r="135">
          <cell r="F135" t="str">
            <v>AUT</v>
          </cell>
          <cell r="G135">
            <v>4.9061999801470604</v>
          </cell>
        </row>
        <row r="136">
          <cell r="F136" t="str">
            <v>BEL</v>
          </cell>
          <cell r="G136">
            <v>4.9135116094674602</v>
          </cell>
        </row>
        <row r="137">
          <cell r="F137" t="str">
            <v>ARE</v>
          </cell>
          <cell r="G137">
            <v>4.9205585000000003</v>
          </cell>
        </row>
        <row r="138">
          <cell r="F138" t="str">
            <v>NOR</v>
          </cell>
          <cell r="G138">
            <v>4.9249794583916104</v>
          </cell>
        </row>
        <row r="139">
          <cell r="F139" t="str">
            <v>LUX</v>
          </cell>
          <cell r="G139">
            <v>4.9557663911764704</v>
          </cell>
        </row>
        <row r="140">
          <cell r="F140" t="str">
            <v>MYS</v>
          </cell>
          <cell r="G140">
            <v>4.9598329945945903</v>
          </cell>
        </row>
        <row r="141">
          <cell r="F141" t="str">
            <v>SGP</v>
          </cell>
          <cell r="G141">
            <v>4.9894514015243896</v>
          </cell>
        </row>
        <row r="142">
          <cell r="F142" t="str">
            <v>USA</v>
          </cell>
          <cell r="G142">
            <v>5.0210652148241204</v>
          </cell>
        </row>
        <row r="143">
          <cell r="F143" t="str">
            <v>FIN</v>
          </cell>
          <cell r="G143">
            <v>5.03709142631579</v>
          </cell>
        </row>
        <row r="144">
          <cell r="F144" t="str">
            <v>SWE</v>
          </cell>
          <cell r="G144">
            <v>5.1253541172131198</v>
          </cell>
        </row>
        <row r="145">
          <cell r="F145" t="str">
            <v>HKG</v>
          </cell>
          <cell r="G145">
            <v>5.2010794627907</v>
          </cell>
        </row>
        <row r="146">
          <cell r="F146" t="str">
            <v>TWN</v>
          </cell>
          <cell r="G146">
            <v>5.2749612297872304</v>
          </cell>
        </row>
        <row r="147">
          <cell r="F147" t="str">
            <v>QAT</v>
          </cell>
          <cell r="G147">
            <v>5.4188703091703099</v>
          </cell>
        </row>
        <row r="148">
          <cell r="F148" t="str">
            <v>CHE</v>
          </cell>
          <cell r="G148">
            <v>5.4824822316666699</v>
          </cell>
        </row>
        <row r="149">
          <cell r="F149" t="str">
            <v>JPN</v>
          </cell>
          <cell r="G149">
            <v>5.7785850373893801</v>
          </cell>
        </row>
      </sheetData>
      <sheetData sheetId="18">
        <row r="1">
          <cell r="F1" t="str">
            <v>Entity code</v>
          </cell>
          <cell r="G1" t="str">
            <v>Value</v>
          </cell>
        </row>
        <row r="2">
          <cell r="C2" t="str">
            <v>6.15 Degree of customer orientation, 1-7 (best)</v>
          </cell>
          <cell r="F2" t="str">
            <v>AGO</v>
          </cell>
          <cell r="G2">
            <v>2.424242</v>
          </cell>
        </row>
        <row r="3">
          <cell r="F3" t="str">
            <v>TCD</v>
          </cell>
          <cell r="G3">
            <v>2.6355441130434798</v>
          </cell>
        </row>
        <row r="4">
          <cell r="F4" t="str">
            <v>HTI</v>
          </cell>
          <cell r="G4">
            <v>2.8660859451087002</v>
          </cell>
        </row>
        <row r="5">
          <cell r="F5" t="str">
            <v>MRT</v>
          </cell>
          <cell r="G5">
            <v>3.0647362352941201</v>
          </cell>
        </row>
        <row r="6">
          <cell r="F6" t="str">
            <v>DZA</v>
          </cell>
          <cell r="G6">
            <v>3.1388860418367299</v>
          </cell>
        </row>
        <row r="7">
          <cell r="F7" t="str">
            <v>VEN</v>
          </cell>
          <cell r="G7">
            <v>3.3412734387096799</v>
          </cell>
        </row>
        <row r="8">
          <cell r="F8" t="str">
            <v>ETH</v>
          </cell>
          <cell r="G8">
            <v>3.4035611518987299</v>
          </cell>
        </row>
        <row r="9">
          <cell r="F9" t="str">
            <v>BOL</v>
          </cell>
          <cell r="G9">
            <v>3.5165172246575298</v>
          </cell>
        </row>
        <row r="10">
          <cell r="F10" t="str">
            <v>NAM</v>
          </cell>
          <cell r="G10">
            <v>3.5597258931677001</v>
          </cell>
        </row>
        <row r="11">
          <cell r="F11" t="str">
            <v>CPV</v>
          </cell>
          <cell r="G11">
            <v>3.57350178723404</v>
          </cell>
        </row>
        <row r="12">
          <cell r="F12" t="str">
            <v>ARG</v>
          </cell>
          <cell r="G12">
            <v>3.5800056199095001</v>
          </cell>
        </row>
        <row r="13">
          <cell r="F13" t="str">
            <v>TTO</v>
          </cell>
          <cell r="G13">
            <v>3.5837388275618398</v>
          </cell>
        </row>
        <row r="14">
          <cell r="F14" t="str">
            <v>LSO</v>
          </cell>
          <cell r="G14">
            <v>3.6063766322580602</v>
          </cell>
        </row>
        <row r="15">
          <cell r="F15" t="str">
            <v>TLS</v>
          </cell>
          <cell r="G15">
            <v>3.6451031594202901</v>
          </cell>
        </row>
        <row r="16">
          <cell r="F16" t="str">
            <v>BDI</v>
          </cell>
          <cell r="G16">
            <v>3.6687469108910902</v>
          </cell>
        </row>
        <row r="17">
          <cell r="F17" t="str">
            <v>ZWE</v>
          </cell>
          <cell r="G17">
            <v>3.67271736694215</v>
          </cell>
        </row>
        <row r="18">
          <cell r="F18" t="str">
            <v>LBY</v>
          </cell>
          <cell r="G18">
            <v>3.6899806000000002</v>
          </cell>
        </row>
        <row r="19">
          <cell r="F19" t="str">
            <v>MOZ</v>
          </cell>
          <cell r="G19">
            <v>3.7166449724719102</v>
          </cell>
        </row>
        <row r="20">
          <cell r="F20" t="str">
            <v>SUR</v>
          </cell>
          <cell r="G20">
            <v>3.7444829287356298</v>
          </cell>
        </row>
        <row r="21">
          <cell r="F21" t="str">
            <v>NIC</v>
          </cell>
          <cell r="G21">
            <v>3.7484005109588998</v>
          </cell>
        </row>
        <row r="22">
          <cell r="F22" t="str">
            <v>SRB</v>
          </cell>
          <cell r="G22">
            <v>3.7785560567839198</v>
          </cell>
        </row>
        <row r="23">
          <cell r="F23" t="str">
            <v>GEO</v>
          </cell>
          <cell r="G23">
            <v>3.81789996923077</v>
          </cell>
        </row>
        <row r="24">
          <cell r="F24" t="str">
            <v>JAM</v>
          </cell>
          <cell r="G24">
            <v>3.8774830286764699</v>
          </cell>
        </row>
        <row r="25">
          <cell r="F25" t="str">
            <v>MDA</v>
          </cell>
          <cell r="G25">
            <v>3.8967909059829098</v>
          </cell>
        </row>
        <row r="26">
          <cell r="F26" t="str">
            <v>MNG</v>
          </cell>
          <cell r="G26">
            <v>3.9211868701754402</v>
          </cell>
        </row>
        <row r="27">
          <cell r="F27" t="str">
            <v>SLE</v>
          </cell>
          <cell r="G27">
            <v>3.9223226499999999</v>
          </cell>
        </row>
        <row r="28">
          <cell r="F28" t="str">
            <v>IRN</v>
          </cell>
          <cell r="G28">
            <v>3.9387927150141602</v>
          </cell>
        </row>
        <row r="29">
          <cell r="F29" t="str">
            <v>BWA</v>
          </cell>
          <cell r="G29">
            <v>3.9437680479041899</v>
          </cell>
        </row>
        <row r="30">
          <cell r="F30" t="str">
            <v>NPL</v>
          </cell>
          <cell r="G30">
            <v>3.95530815</v>
          </cell>
        </row>
        <row r="31">
          <cell r="F31" t="str">
            <v>BTN</v>
          </cell>
          <cell r="G31">
            <v>3.9952489999999998</v>
          </cell>
        </row>
        <row r="32">
          <cell r="F32" t="str">
            <v>GIN</v>
          </cell>
          <cell r="G32">
            <v>4.0053642793103403</v>
          </cell>
        </row>
        <row r="33">
          <cell r="F33" t="str">
            <v>CMR</v>
          </cell>
          <cell r="G33">
            <v>4.0679292069930097</v>
          </cell>
        </row>
        <row r="34">
          <cell r="F34" t="str">
            <v>ROU</v>
          </cell>
          <cell r="G34">
            <v>4.07032680497512</v>
          </cell>
        </row>
        <row r="35">
          <cell r="F35" t="str">
            <v>ECU</v>
          </cell>
          <cell r="G35">
            <v>4.0963470444444399</v>
          </cell>
        </row>
        <row r="36">
          <cell r="F36" t="str">
            <v>GAB</v>
          </cell>
          <cell r="G36">
            <v>4.1090474280373801</v>
          </cell>
        </row>
        <row r="37">
          <cell r="F37" t="str">
            <v>RUS</v>
          </cell>
          <cell r="G37">
            <v>4.1264463720339002</v>
          </cell>
        </row>
        <row r="38">
          <cell r="F38" t="str">
            <v>BFA</v>
          </cell>
          <cell r="G38">
            <v>4.1379864367346899</v>
          </cell>
        </row>
        <row r="39">
          <cell r="F39" t="str">
            <v>TZA</v>
          </cell>
          <cell r="G39">
            <v>4.1408540748691101</v>
          </cell>
        </row>
        <row r="40">
          <cell r="F40" t="str">
            <v>MWI</v>
          </cell>
          <cell r="G40">
            <v>4.1503929482758597</v>
          </cell>
        </row>
        <row r="41">
          <cell r="F41" t="str">
            <v>BGD</v>
          </cell>
          <cell r="G41">
            <v>4.1618077490445904</v>
          </cell>
        </row>
        <row r="42">
          <cell r="F42" t="str">
            <v>NGA</v>
          </cell>
          <cell r="G42">
            <v>4.1672362075117402</v>
          </cell>
        </row>
        <row r="43">
          <cell r="F43" t="str">
            <v>BEN</v>
          </cell>
          <cell r="G43">
            <v>4.1804304764397902</v>
          </cell>
        </row>
        <row r="44">
          <cell r="F44" t="str">
            <v>PAK</v>
          </cell>
          <cell r="G44">
            <v>4.1976019416666697</v>
          </cell>
        </row>
        <row r="45">
          <cell r="F45" t="str">
            <v>YEM</v>
          </cell>
          <cell r="G45">
            <v>4.2012152399999998</v>
          </cell>
        </row>
        <row r="46">
          <cell r="F46" t="str">
            <v>ISR</v>
          </cell>
          <cell r="G46">
            <v>4.2043314729729699</v>
          </cell>
        </row>
        <row r="47">
          <cell r="F47" t="str">
            <v>RWA</v>
          </cell>
          <cell r="G47">
            <v>4.22056162809917</v>
          </cell>
        </row>
        <row r="48">
          <cell r="F48" t="str">
            <v>HND</v>
          </cell>
          <cell r="G48">
            <v>4.2275769702127697</v>
          </cell>
        </row>
        <row r="49">
          <cell r="F49" t="str">
            <v>MAR</v>
          </cell>
          <cell r="G49">
            <v>4.2295494295082001</v>
          </cell>
        </row>
        <row r="50">
          <cell r="F50" t="str">
            <v>VNM</v>
          </cell>
          <cell r="G50">
            <v>4.2373886536585399</v>
          </cell>
        </row>
        <row r="51">
          <cell r="F51" t="str">
            <v>KGZ</v>
          </cell>
          <cell r="G51">
            <v>4.2491700325000004</v>
          </cell>
        </row>
        <row r="52">
          <cell r="F52" t="str">
            <v>UGA</v>
          </cell>
          <cell r="G52">
            <v>4.2584150852459004</v>
          </cell>
        </row>
        <row r="53">
          <cell r="F53" t="str">
            <v>MLI</v>
          </cell>
          <cell r="G53">
            <v>4.2725331081632696</v>
          </cell>
        </row>
        <row r="54">
          <cell r="F54" t="str">
            <v>CIV</v>
          </cell>
          <cell r="G54">
            <v>4.2983972358381504</v>
          </cell>
        </row>
        <row r="55">
          <cell r="F55" t="str">
            <v>SYC</v>
          </cell>
          <cell r="G55">
            <v>4.3016787111111103</v>
          </cell>
        </row>
        <row r="56">
          <cell r="F56" t="str">
            <v>URY</v>
          </cell>
          <cell r="G56">
            <v>4.3243467606936399</v>
          </cell>
        </row>
        <row r="57">
          <cell r="F57" t="str">
            <v>HUN</v>
          </cell>
          <cell r="G57">
            <v>4.3278802963350804</v>
          </cell>
        </row>
        <row r="58">
          <cell r="F58" t="str">
            <v>PRY</v>
          </cell>
          <cell r="G58">
            <v>4.3338181739130404</v>
          </cell>
        </row>
        <row r="59">
          <cell r="F59" t="str">
            <v>GUY</v>
          </cell>
          <cell r="G59">
            <v>4.3614385839779004</v>
          </cell>
        </row>
        <row r="60">
          <cell r="F60" t="str">
            <v>LBR</v>
          </cell>
          <cell r="G60">
            <v>4.3742765810810802</v>
          </cell>
        </row>
        <row r="61">
          <cell r="F61" t="str">
            <v>SWZ</v>
          </cell>
          <cell r="G61">
            <v>4.4128482975903598</v>
          </cell>
        </row>
        <row r="62">
          <cell r="F62" t="str">
            <v>GHA</v>
          </cell>
          <cell r="G62">
            <v>4.42500813087248</v>
          </cell>
        </row>
        <row r="63">
          <cell r="F63" t="str">
            <v>TUN</v>
          </cell>
          <cell r="G63">
            <v>4.4312080005987999</v>
          </cell>
        </row>
        <row r="64">
          <cell r="F64" t="str">
            <v>MMR</v>
          </cell>
          <cell r="G64">
            <v>4.440798</v>
          </cell>
        </row>
        <row r="65">
          <cell r="F65" t="str">
            <v>CHL</v>
          </cell>
          <cell r="G65">
            <v>4.4451839125000001</v>
          </cell>
        </row>
        <row r="66">
          <cell r="F66" t="str">
            <v>HRV</v>
          </cell>
          <cell r="G66">
            <v>4.45551307112299</v>
          </cell>
        </row>
        <row r="67">
          <cell r="F67" t="str">
            <v>KWT</v>
          </cell>
          <cell r="G67">
            <v>4.4557101864864901</v>
          </cell>
        </row>
        <row r="68">
          <cell r="F68" t="str">
            <v>BRB</v>
          </cell>
          <cell r="G68">
            <v>4.4683509219512203</v>
          </cell>
        </row>
        <row r="69">
          <cell r="F69" t="str">
            <v>DOM</v>
          </cell>
          <cell r="G69">
            <v>4.4701516142857098</v>
          </cell>
        </row>
        <row r="70">
          <cell r="F70" t="str">
            <v>KAZ</v>
          </cell>
          <cell r="G70">
            <v>4.4736423380952397</v>
          </cell>
        </row>
        <row r="71">
          <cell r="F71" t="str">
            <v>SVK</v>
          </cell>
          <cell r="G71">
            <v>4.4781142549450603</v>
          </cell>
        </row>
        <row r="72">
          <cell r="F72" t="str">
            <v>IND</v>
          </cell>
          <cell r="G72">
            <v>4.48642868985507</v>
          </cell>
        </row>
        <row r="73">
          <cell r="F73" t="str">
            <v>ALB</v>
          </cell>
          <cell r="G73">
            <v>4.4882953499999996</v>
          </cell>
        </row>
        <row r="74">
          <cell r="F74" t="str">
            <v>CHN</v>
          </cell>
          <cell r="G74">
            <v>4.4947705714285702</v>
          </cell>
        </row>
        <row r="75">
          <cell r="F75" t="str">
            <v>MNE</v>
          </cell>
          <cell r="G75">
            <v>4.5099707220779202</v>
          </cell>
        </row>
        <row r="76">
          <cell r="F76" t="str">
            <v>MKD</v>
          </cell>
          <cell r="G76">
            <v>4.5215775508771898</v>
          </cell>
        </row>
        <row r="77">
          <cell r="F77" t="str">
            <v>LAO</v>
          </cell>
          <cell r="G77">
            <v>4.5254399999999997</v>
          </cell>
        </row>
        <row r="78">
          <cell r="F78" t="str">
            <v>GRC</v>
          </cell>
          <cell r="G78">
            <v>4.5357445195402297</v>
          </cell>
        </row>
        <row r="79">
          <cell r="F79" t="str">
            <v>UKR</v>
          </cell>
          <cell r="G79">
            <v>4.5417702350230398</v>
          </cell>
        </row>
        <row r="80">
          <cell r="F80" t="str">
            <v>PAN</v>
          </cell>
          <cell r="G80">
            <v>4.55298670646388</v>
          </cell>
        </row>
        <row r="81">
          <cell r="F81" t="str">
            <v>BHR</v>
          </cell>
          <cell r="G81">
            <v>4.5703078462264104</v>
          </cell>
        </row>
        <row r="82">
          <cell r="F82" t="str">
            <v>MDG</v>
          </cell>
          <cell r="G82">
            <v>4.5814516538152601</v>
          </cell>
        </row>
        <row r="83">
          <cell r="F83" t="str">
            <v>BIH</v>
          </cell>
          <cell r="G83">
            <v>4.5884</v>
          </cell>
        </row>
        <row r="84">
          <cell r="F84" t="str">
            <v>CZE</v>
          </cell>
          <cell r="G84">
            <v>4.6017900751173704</v>
          </cell>
        </row>
        <row r="85">
          <cell r="F85" t="str">
            <v>LBN</v>
          </cell>
          <cell r="G85">
            <v>4.6183470935064896</v>
          </cell>
        </row>
        <row r="86">
          <cell r="F86" t="str">
            <v>SEN</v>
          </cell>
          <cell r="G86">
            <v>4.6186200062499996</v>
          </cell>
        </row>
        <row r="87">
          <cell r="F87" t="str">
            <v>ARM</v>
          </cell>
          <cell r="G87">
            <v>4.6227103333333304</v>
          </cell>
        </row>
        <row r="88">
          <cell r="F88" t="str">
            <v>ESP</v>
          </cell>
          <cell r="G88">
            <v>4.6270246200000003</v>
          </cell>
        </row>
        <row r="89">
          <cell r="F89" t="str">
            <v>KHM</v>
          </cell>
          <cell r="G89">
            <v>4.6342131470588201</v>
          </cell>
        </row>
        <row r="90">
          <cell r="F90" t="str">
            <v>MLT</v>
          </cell>
          <cell r="G90">
            <v>4.6835976099999996</v>
          </cell>
        </row>
        <row r="91">
          <cell r="F91" t="str">
            <v>AZE</v>
          </cell>
          <cell r="G91">
            <v>4.7175705111111101</v>
          </cell>
        </row>
        <row r="92">
          <cell r="F92" t="str">
            <v>ZMB</v>
          </cell>
          <cell r="G92">
            <v>4.7194222189944099</v>
          </cell>
        </row>
        <row r="93">
          <cell r="F93" t="str">
            <v>ZAF</v>
          </cell>
          <cell r="G93">
            <v>4.7531690749999997</v>
          </cell>
        </row>
        <row r="94">
          <cell r="F94" t="str">
            <v>PER</v>
          </cell>
          <cell r="G94">
            <v>4.7624731290123501</v>
          </cell>
        </row>
        <row r="95">
          <cell r="F95" t="str">
            <v>BRA</v>
          </cell>
          <cell r="G95">
            <v>4.7989667659751003</v>
          </cell>
        </row>
        <row r="96">
          <cell r="F96" t="str">
            <v>MEX</v>
          </cell>
          <cell r="G96">
            <v>4.8114125635451499</v>
          </cell>
        </row>
        <row r="97">
          <cell r="F97" t="str">
            <v>FRA</v>
          </cell>
          <cell r="G97">
            <v>4.8142927741626798</v>
          </cell>
        </row>
        <row r="98">
          <cell r="F98" t="str">
            <v>SVN</v>
          </cell>
          <cell r="G98">
            <v>4.8217026624999999</v>
          </cell>
        </row>
        <row r="99">
          <cell r="F99" t="str">
            <v>BGR</v>
          </cell>
          <cell r="G99">
            <v>4.8309831791044804</v>
          </cell>
        </row>
        <row r="100">
          <cell r="F100" t="str">
            <v>IDN</v>
          </cell>
          <cell r="G100">
            <v>4.8442605085714296</v>
          </cell>
        </row>
        <row r="101">
          <cell r="F101" t="str">
            <v>PRT</v>
          </cell>
          <cell r="G101">
            <v>4.8580022186046499</v>
          </cell>
        </row>
        <row r="102">
          <cell r="F102" t="str">
            <v>ITA</v>
          </cell>
          <cell r="G102">
            <v>4.8681189674418599</v>
          </cell>
        </row>
        <row r="103">
          <cell r="F103" t="str">
            <v>SAU</v>
          </cell>
          <cell r="G103">
            <v>4.8742202739316198</v>
          </cell>
        </row>
        <row r="104">
          <cell r="F104" t="str">
            <v>MUS</v>
          </cell>
          <cell r="G104">
            <v>4.8834699041666703</v>
          </cell>
        </row>
        <row r="105">
          <cell r="F105" t="str">
            <v>POL</v>
          </cell>
          <cell r="G105">
            <v>4.8888040444444396</v>
          </cell>
        </row>
        <row r="106">
          <cell r="F106" t="str">
            <v>EGY</v>
          </cell>
          <cell r="G106">
            <v>4.8918254142857096</v>
          </cell>
        </row>
        <row r="107">
          <cell r="F107" t="str">
            <v>SLV</v>
          </cell>
          <cell r="G107">
            <v>4.9069656564102599</v>
          </cell>
        </row>
        <row r="108">
          <cell r="F108" t="str">
            <v>JOR</v>
          </cell>
          <cell r="G108">
            <v>4.927975</v>
          </cell>
        </row>
        <row r="109">
          <cell r="F109" t="str">
            <v>KEN</v>
          </cell>
          <cell r="G109">
            <v>4.9469273811320802</v>
          </cell>
        </row>
        <row r="110">
          <cell r="F110" t="str">
            <v>CYP</v>
          </cell>
          <cell r="G110">
            <v>5.0120075436619702</v>
          </cell>
        </row>
        <row r="111">
          <cell r="F111" t="str">
            <v>CRI</v>
          </cell>
          <cell r="G111">
            <v>5.0260230852941197</v>
          </cell>
        </row>
        <row r="112">
          <cell r="F112" t="str">
            <v>GMB</v>
          </cell>
          <cell r="G112">
            <v>5.0271584380368104</v>
          </cell>
        </row>
        <row r="113">
          <cell r="F113" t="str">
            <v>LVA</v>
          </cell>
          <cell r="G113">
            <v>5.0536049589743604</v>
          </cell>
        </row>
        <row r="114">
          <cell r="F114" t="str">
            <v>AUS</v>
          </cell>
          <cell r="G114">
            <v>5.0720088240000001</v>
          </cell>
        </row>
        <row r="115">
          <cell r="F115" t="str">
            <v>LKA</v>
          </cell>
          <cell r="G115">
            <v>5.0972009268292702</v>
          </cell>
        </row>
        <row r="116">
          <cell r="F116" t="str">
            <v>EST</v>
          </cell>
          <cell r="G116">
            <v>5.0982200305084699</v>
          </cell>
        </row>
        <row r="117">
          <cell r="F117" t="str">
            <v>COL</v>
          </cell>
          <cell r="G117">
            <v>5.1316480102040796</v>
          </cell>
        </row>
        <row r="118">
          <cell r="F118" t="str">
            <v>GBR</v>
          </cell>
          <cell r="G118">
            <v>5.1363930227272698</v>
          </cell>
        </row>
        <row r="119">
          <cell r="F119" t="str">
            <v>LUX</v>
          </cell>
          <cell r="G119">
            <v>5.1693116176470602</v>
          </cell>
        </row>
        <row r="120">
          <cell r="F120" t="str">
            <v>NLD</v>
          </cell>
          <cell r="G120">
            <v>5.2031505479289901</v>
          </cell>
        </row>
        <row r="121">
          <cell r="F121" t="str">
            <v>FIN</v>
          </cell>
          <cell r="G121">
            <v>5.2417825999999996</v>
          </cell>
        </row>
        <row r="122">
          <cell r="F122" t="str">
            <v>CAN</v>
          </cell>
          <cell r="G122">
            <v>5.2993149830508504</v>
          </cell>
        </row>
        <row r="123">
          <cell r="F123" t="str">
            <v>LTU</v>
          </cell>
          <cell r="G123">
            <v>5.3049535316326502</v>
          </cell>
        </row>
        <row r="124">
          <cell r="F124" t="str">
            <v>OMN</v>
          </cell>
          <cell r="G124">
            <v>5.30572</v>
          </cell>
        </row>
        <row r="125">
          <cell r="F125" t="str">
            <v>PRI</v>
          </cell>
          <cell r="G125">
            <v>5.3106464945312499</v>
          </cell>
        </row>
        <row r="126">
          <cell r="F126" t="str">
            <v>TUR</v>
          </cell>
          <cell r="G126">
            <v>5.32007997709497</v>
          </cell>
        </row>
        <row r="127">
          <cell r="F127" t="str">
            <v>GTM</v>
          </cell>
          <cell r="G127">
            <v>5.3268821526627201</v>
          </cell>
        </row>
        <row r="128">
          <cell r="F128" t="str">
            <v>NOR</v>
          </cell>
          <cell r="G128">
            <v>5.3331921972028002</v>
          </cell>
        </row>
        <row r="129">
          <cell r="F129" t="str">
            <v>DEU</v>
          </cell>
          <cell r="G129">
            <v>5.3449732026936001</v>
          </cell>
        </row>
        <row r="130">
          <cell r="F130" t="str">
            <v>PHL</v>
          </cell>
          <cell r="G130">
            <v>5.35343335682819</v>
          </cell>
        </row>
        <row r="131">
          <cell r="F131" t="str">
            <v>BRN</v>
          </cell>
          <cell r="G131">
            <v>5.3546634666666701</v>
          </cell>
        </row>
        <row r="132">
          <cell r="F132" t="str">
            <v>MYS</v>
          </cell>
          <cell r="G132">
            <v>5.35582595135135</v>
          </cell>
        </row>
        <row r="133">
          <cell r="F133" t="str">
            <v>ISL</v>
          </cell>
          <cell r="G133">
            <v>5.3564184304347799</v>
          </cell>
        </row>
        <row r="134">
          <cell r="F134" t="str">
            <v>IRL</v>
          </cell>
          <cell r="G134">
            <v>5.3798417777777798</v>
          </cell>
        </row>
        <row r="135">
          <cell r="F135" t="str">
            <v>THA</v>
          </cell>
          <cell r="G135">
            <v>5.3859173248447201</v>
          </cell>
        </row>
        <row r="136">
          <cell r="F136" t="str">
            <v>SGP</v>
          </cell>
          <cell r="G136">
            <v>5.4332197615853701</v>
          </cell>
        </row>
        <row r="137">
          <cell r="F137" t="str">
            <v>USA</v>
          </cell>
          <cell r="G137">
            <v>5.4467435150753802</v>
          </cell>
        </row>
        <row r="138">
          <cell r="F138" t="str">
            <v>BEL</v>
          </cell>
          <cell r="G138">
            <v>5.4740343461538501</v>
          </cell>
        </row>
        <row r="139">
          <cell r="F139" t="str">
            <v>KOR</v>
          </cell>
          <cell r="G139">
            <v>5.50450771396648</v>
          </cell>
        </row>
        <row r="140">
          <cell r="F140" t="str">
            <v>HKG</v>
          </cell>
          <cell r="G140">
            <v>5.5818416116279099</v>
          </cell>
        </row>
        <row r="141">
          <cell r="F141" t="str">
            <v>DNK</v>
          </cell>
          <cell r="G141">
            <v>5.5894570578073104</v>
          </cell>
        </row>
        <row r="142">
          <cell r="F142" t="str">
            <v>SWE</v>
          </cell>
          <cell r="G142">
            <v>5.6009156000000004</v>
          </cell>
        </row>
        <row r="143">
          <cell r="F143" t="str">
            <v>ARE</v>
          </cell>
          <cell r="G143">
            <v>5.6220020000000002</v>
          </cell>
        </row>
        <row r="144">
          <cell r="F144" t="str">
            <v>NZL</v>
          </cell>
          <cell r="G144">
            <v>5.6474857652173904</v>
          </cell>
        </row>
        <row r="145">
          <cell r="F145" t="str">
            <v>AUT</v>
          </cell>
          <cell r="G145">
            <v>5.7926595102941203</v>
          </cell>
        </row>
        <row r="146">
          <cell r="F146" t="str">
            <v>TWN</v>
          </cell>
          <cell r="G146">
            <v>5.7971569617021297</v>
          </cell>
        </row>
        <row r="147">
          <cell r="F147" t="str">
            <v>CHE</v>
          </cell>
          <cell r="G147">
            <v>5.8892237633333302</v>
          </cell>
        </row>
        <row r="148">
          <cell r="F148" t="str">
            <v>QAT</v>
          </cell>
          <cell r="G148">
            <v>5.9160054786026199</v>
          </cell>
        </row>
        <row r="149">
          <cell r="F149" t="str">
            <v>JPN</v>
          </cell>
          <cell r="G149">
            <v>6.2636050287610603</v>
          </cell>
        </row>
      </sheetData>
      <sheetData sheetId="19">
        <row r="1">
          <cell r="F1" t="str">
            <v>Entity code</v>
          </cell>
          <cell r="G1" t="str">
            <v>Value</v>
          </cell>
        </row>
        <row r="2">
          <cell r="C2" t="str">
            <v>6.16 Buyer sophistication, 1-7 (best)</v>
          </cell>
          <cell r="F2" t="str">
            <v>GIN</v>
          </cell>
          <cell r="G2">
            <v>1.9138168620689699</v>
          </cell>
        </row>
        <row r="3">
          <cell r="F3" t="str">
            <v>BFA</v>
          </cell>
          <cell r="G3">
            <v>1.9622200581632701</v>
          </cell>
        </row>
        <row r="4">
          <cell r="F4" t="str">
            <v>TCD</v>
          </cell>
          <cell r="G4">
            <v>2.0302699347826101</v>
          </cell>
        </row>
        <row r="5">
          <cell r="F5" t="str">
            <v>BDI</v>
          </cell>
          <cell r="G5">
            <v>2.1424197564356402</v>
          </cell>
        </row>
        <row r="6">
          <cell r="F6" t="str">
            <v>BEN</v>
          </cell>
          <cell r="G6">
            <v>2.2164653895287998</v>
          </cell>
        </row>
        <row r="7">
          <cell r="F7" t="str">
            <v>SRB</v>
          </cell>
          <cell r="G7">
            <v>2.34014310150754</v>
          </cell>
        </row>
        <row r="8">
          <cell r="F8" t="str">
            <v>YEM</v>
          </cell>
          <cell r="G8">
            <v>2.3719515640000002</v>
          </cell>
        </row>
        <row r="9">
          <cell r="F9" t="str">
            <v>HTI</v>
          </cell>
          <cell r="G9">
            <v>2.3911731815217401</v>
          </cell>
        </row>
        <row r="10">
          <cell r="F10" t="str">
            <v>UGA</v>
          </cell>
          <cell r="G10">
            <v>2.44581242622951</v>
          </cell>
        </row>
        <row r="11">
          <cell r="F11" t="str">
            <v>BIH</v>
          </cell>
          <cell r="G11">
            <v>2.4612609999999999</v>
          </cell>
        </row>
        <row r="12">
          <cell r="F12" t="str">
            <v>TLS</v>
          </cell>
          <cell r="G12">
            <v>2.4771540391304399</v>
          </cell>
        </row>
        <row r="13">
          <cell r="F13" t="str">
            <v>MRT</v>
          </cell>
          <cell r="G13">
            <v>2.4904484117647101</v>
          </cell>
        </row>
        <row r="14">
          <cell r="F14" t="str">
            <v>MKD</v>
          </cell>
          <cell r="G14">
            <v>2.5138381052631602</v>
          </cell>
        </row>
        <row r="15">
          <cell r="F15" t="str">
            <v>ETH</v>
          </cell>
          <cell r="G15">
            <v>2.5150174708860802</v>
          </cell>
        </row>
        <row r="16">
          <cell r="F16" t="str">
            <v>CIV</v>
          </cell>
          <cell r="G16">
            <v>2.5418640531791898</v>
          </cell>
        </row>
        <row r="17">
          <cell r="F17" t="str">
            <v>SLE</v>
          </cell>
          <cell r="G17">
            <v>2.56875695</v>
          </cell>
        </row>
        <row r="18">
          <cell r="F18" t="str">
            <v>MMR</v>
          </cell>
          <cell r="G18">
            <v>2.6160999999999999</v>
          </cell>
        </row>
        <row r="19">
          <cell r="F19" t="str">
            <v>SVK</v>
          </cell>
          <cell r="G19">
            <v>2.6165741406593401</v>
          </cell>
        </row>
        <row r="20">
          <cell r="F20" t="str">
            <v>MLI</v>
          </cell>
          <cell r="G20">
            <v>2.6206053857142901</v>
          </cell>
        </row>
        <row r="21">
          <cell r="F21" t="str">
            <v>LBY</v>
          </cell>
          <cell r="G21">
            <v>2.6228842000000001</v>
          </cell>
        </row>
        <row r="22">
          <cell r="F22" t="str">
            <v>GAB</v>
          </cell>
          <cell r="G22">
            <v>2.65985918130841</v>
          </cell>
        </row>
        <row r="23">
          <cell r="F23" t="str">
            <v>AGO</v>
          </cell>
          <cell r="G23">
            <v>2.6764709999999998</v>
          </cell>
        </row>
        <row r="24">
          <cell r="F24" t="str">
            <v>BTN</v>
          </cell>
          <cell r="G24">
            <v>2.6765180000000002</v>
          </cell>
        </row>
        <row r="25">
          <cell r="F25" t="str">
            <v>HUN</v>
          </cell>
          <cell r="G25">
            <v>2.6834587732984301</v>
          </cell>
        </row>
        <row r="26">
          <cell r="F26" t="str">
            <v>EGY</v>
          </cell>
          <cell r="G26">
            <v>2.69689481353383</v>
          </cell>
        </row>
        <row r="27">
          <cell r="F27" t="str">
            <v>MDG</v>
          </cell>
          <cell r="G27">
            <v>2.7425383349397601</v>
          </cell>
        </row>
        <row r="28">
          <cell r="F28" t="str">
            <v>MOZ</v>
          </cell>
          <cell r="G28">
            <v>2.7516071174157299</v>
          </cell>
        </row>
        <row r="29">
          <cell r="F29" t="str">
            <v>PRY</v>
          </cell>
          <cell r="G29">
            <v>2.7734170028985501</v>
          </cell>
        </row>
        <row r="30">
          <cell r="F30" t="str">
            <v>SEN</v>
          </cell>
          <cell r="G30">
            <v>2.77627333333333</v>
          </cell>
        </row>
        <row r="31">
          <cell r="F31" t="str">
            <v>DZA</v>
          </cell>
          <cell r="G31">
            <v>2.7921932908163298</v>
          </cell>
        </row>
        <row r="32">
          <cell r="F32" t="str">
            <v>BWA</v>
          </cell>
          <cell r="G32">
            <v>2.8365140167664702</v>
          </cell>
        </row>
        <row r="33">
          <cell r="F33" t="str">
            <v>MNE</v>
          </cell>
          <cell r="G33">
            <v>2.8602552753246799</v>
          </cell>
        </row>
        <row r="34">
          <cell r="F34" t="str">
            <v>HRV</v>
          </cell>
          <cell r="G34">
            <v>2.8609531203208598</v>
          </cell>
        </row>
        <row r="35">
          <cell r="F35" t="str">
            <v>ROU</v>
          </cell>
          <cell r="G35">
            <v>2.86305852537313</v>
          </cell>
        </row>
        <row r="36">
          <cell r="F36" t="str">
            <v>SVN</v>
          </cell>
          <cell r="G36">
            <v>2.8662716855769199</v>
          </cell>
        </row>
        <row r="37">
          <cell r="F37" t="str">
            <v>NPL</v>
          </cell>
          <cell r="G37">
            <v>2.8827717000000002</v>
          </cell>
        </row>
        <row r="38">
          <cell r="F38" t="str">
            <v>BGR</v>
          </cell>
          <cell r="G38">
            <v>2.9272454776119399</v>
          </cell>
        </row>
        <row r="39">
          <cell r="F39" t="str">
            <v>CPV</v>
          </cell>
          <cell r="G39">
            <v>2.93539216382979</v>
          </cell>
        </row>
        <row r="40">
          <cell r="F40" t="str">
            <v>MNG</v>
          </cell>
          <cell r="G40">
            <v>2.93681382222222</v>
          </cell>
        </row>
        <row r="41">
          <cell r="F41" t="str">
            <v>MWI</v>
          </cell>
          <cell r="G41">
            <v>2.9501232215517201</v>
          </cell>
        </row>
        <row r="42">
          <cell r="F42" t="str">
            <v>CMR</v>
          </cell>
          <cell r="G42">
            <v>2.9598264461538499</v>
          </cell>
        </row>
        <row r="43">
          <cell r="F43" t="str">
            <v>VEN</v>
          </cell>
          <cell r="G43">
            <v>2.9669425161290301</v>
          </cell>
        </row>
        <row r="44">
          <cell r="F44" t="str">
            <v>EST</v>
          </cell>
          <cell r="G44">
            <v>2.9820826988700602</v>
          </cell>
        </row>
        <row r="45">
          <cell r="F45" t="str">
            <v>TZA</v>
          </cell>
          <cell r="G45">
            <v>2.99224162879581</v>
          </cell>
        </row>
        <row r="46">
          <cell r="F46" t="str">
            <v>GHA</v>
          </cell>
          <cell r="G46">
            <v>3.0302879006711398</v>
          </cell>
        </row>
        <row r="47">
          <cell r="F47" t="str">
            <v>MDA</v>
          </cell>
          <cell r="G47">
            <v>3.0569859401709398</v>
          </cell>
        </row>
        <row r="48">
          <cell r="F48" t="str">
            <v>HND</v>
          </cell>
          <cell r="G48">
            <v>3.0596099290780101</v>
          </cell>
        </row>
        <row r="49">
          <cell r="F49" t="str">
            <v>LTU</v>
          </cell>
          <cell r="G49">
            <v>3.07273056836735</v>
          </cell>
        </row>
        <row r="50">
          <cell r="F50" t="str">
            <v>GMB</v>
          </cell>
          <cell r="G50">
            <v>3.07505748466258</v>
          </cell>
        </row>
        <row r="51">
          <cell r="F51" t="str">
            <v>LVA</v>
          </cell>
          <cell r="G51">
            <v>3.0756321999999998</v>
          </cell>
        </row>
        <row r="52">
          <cell r="F52" t="str">
            <v>SUR</v>
          </cell>
          <cell r="G52">
            <v>3.0931864195402299</v>
          </cell>
        </row>
        <row r="53">
          <cell r="F53" t="str">
            <v>ZWE</v>
          </cell>
          <cell r="G53">
            <v>3.09680119173554</v>
          </cell>
        </row>
        <row r="54">
          <cell r="F54" t="str">
            <v>GUY</v>
          </cell>
          <cell r="G54">
            <v>3.1156840121546998</v>
          </cell>
        </row>
        <row r="55">
          <cell r="F55" t="str">
            <v>MAR</v>
          </cell>
          <cell r="G55">
            <v>3.1219437737704898</v>
          </cell>
        </row>
        <row r="56">
          <cell r="F56" t="str">
            <v>GEO</v>
          </cell>
          <cell r="G56">
            <v>3.1626265213017799</v>
          </cell>
        </row>
        <row r="57">
          <cell r="F57" t="str">
            <v>POL</v>
          </cell>
          <cell r="G57">
            <v>3.18081183478261</v>
          </cell>
        </row>
        <row r="58">
          <cell r="F58" t="str">
            <v>KGZ</v>
          </cell>
          <cell r="G58">
            <v>3.1914891750000001</v>
          </cell>
        </row>
        <row r="59">
          <cell r="F59" t="str">
            <v>LSO</v>
          </cell>
          <cell r="G59">
            <v>3.1946153930107499</v>
          </cell>
        </row>
        <row r="60">
          <cell r="F60" t="str">
            <v>KEN</v>
          </cell>
          <cell r="G60">
            <v>3.2357552415094299</v>
          </cell>
        </row>
        <row r="61">
          <cell r="F61" t="str">
            <v>ALB</v>
          </cell>
          <cell r="G61">
            <v>3.2401686000000001</v>
          </cell>
        </row>
        <row r="62">
          <cell r="F62" t="str">
            <v>PAK</v>
          </cell>
          <cell r="G62">
            <v>3.2408298041666699</v>
          </cell>
        </row>
        <row r="63">
          <cell r="F63" t="str">
            <v>NGA</v>
          </cell>
          <cell r="G63">
            <v>3.24706547793427</v>
          </cell>
        </row>
        <row r="64">
          <cell r="F64" t="str">
            <v>UKR</v>
          </cell>
          <cell r="G64">
            <v>3.2630318741935498</v>
          </cell>
        </row>
        <row r="65">
          <cell r="F65" t="str">
            <v>DOM</v>
          </cell>
          <cell r="G65">
            <v>3.27000978571429</v>
          </cell>
        </row>
        <row r="66">
          <cell r="F66" t="str">
            <v>GRC</v>
          </cell>
          <cell r="G66">
            <v>3.2735602706896501</v>
          </cell>
        </row>
        <row r="67">
          <cell r="F67" t="str">
            <v>PRT</v>
          </cell>
          <cell r="G67">
            <v>3.2917921093023299</v>
          </cell>
        </row>
        <row r="68">
          <cell r="F68" t="str">
            <v>TUR</v>
          </cell>
          <cell r="G68">
            <v>3.3037629765363099</v>
          </cell>
        </row>
        <row r="69">
          <cell r="F69" t="str">
            <v>BGD</v>
          </cell>
          <cell r="G69">
            <v>3.3103510815286601</v>
          </cell>
        </row>
        <row r="70">
          <cell r="F70" t="str">
            <v>RWA</v>
          </cell>
          <cell r="G70">
            <v>3.3285480247933901</v>
          </cell>
        </row>
        <row r="71">
          <cell r="F71" t="str">
            <v>JOR</v>
          </cell>
          <cell r="G71">
            <v>3.3395350000000001</v>
          </cell>
        </row>
        <row r="72">
          <cell r="F72" t="str">
            <v>JAM</v>
          </cell>
          <cell r="G72">
            <v>3.3416742875000001</v>
          </cell>
        </row>
        <row r="73">
          <cell r="F73" t="str">
            <v>ARG</v>
          </cell>
          <cell r="G73">
            <v>3.3460870226244301</v>
          </cell>
        </row>
        <row r="74">
          <cell r="F74" t="str">
            <v>TUN</v>
          </cell>
          <cell r="G74">
            <v>3.4064720640718602</v>
          </cell>
        </row>
        <row r="75">
          <cell r="F75" t="str">
            <v>CZE</v>
          </cell>
          <cell r="G75">
            <v>3.4076463943661999</v>
          </cell>
        </row>
        <row r="76">
          <cell r="F76" t="str">
            <v>LBR</v>
          </cell>
          <cell r="G76">
            <v>3.4179131486486498</v>
          </cell>
        </row>
        <row r="77">
          <cell r="F77" t="str">
            <v>BRN</v>
          </cell>
          <cell r="G77">
            <v>3.4335735999999999</v>
          </cell>
        </row>
        <row r="78">
          <cell r="F78" t="str">
            <v>KWT</v>
          </cell>
          <cell r="G78">
            <v>3.4432313054054098</v>
          </cell>
        </row>
        <row r="79">
          <cell r="F79" t="str">
            <v>SWZ</v>
          </cell>
          <cell r="G79">
            <v>3.4555211771084302</v>
          </cell>
        </row>
        <row r="80">
          <cell r="F80" t="str">
            <v>NIC</v>
          </cell>
          <cell r="G80">
            <v>3.4661358452054798</v>
          </cell>
        </row>
        <row r="81">
          <cell r="F81" t="str">
            <v>ARM</v>
          </cell>
          <cell r="G81">
            <v>3.4749532307692301</v>
          </cell>
        </row>
        <row r="82">
          <cell r="F82" t="str">
            <v>TTO</v>
          </cell>
          <cell r="G82">
            <v>3.4882226074204898</v>
          </cell>
        </row>
        <row r="83">
          <cell r="F83" t="str">
            <v>GTM</v>
          </cell>
          <cell r="G83">
            <v>3.4895739556212999</v>
          </cell>
        </row>
        <row r="84">
          <cell r="F84" t="str">
            <v>NAM</v>
          </cell>
          <cell r="G84">
            <v>3.5016845577639799</v>
          </cell>
        </row>
        <row r="85">
          <cell r="F85" t="str">
            <v>COL</v>
          </cell>
          <cell r="G85">
            <v>3.5114892591836702</v>
          </cell>
        </row>
        <row r="86">
          <cell r="F86" t="str">
            <v>LBN</v>
          </cell>
          <cell r="G86">
            <v>3.51765127272727</v>
          </cell>
        </row>
        <row r="87">
          <cell r="F87" t="str">
            <v>ESP</v>
          </cell>
          <cell r="G87">
            <v>3.5187365399999999</v>
          </cell>
        </row>
        <row r="88">
          <cell r="F88" t="str">
            <v>KHM</v>
          </cell>
          <cell r="G88">
            <v>3.52504844117647</v>
          </cell>
        </row>
        <row r="89">
          <cell r="F89" t="str">
            <v>ZMB</v>
          </cell>
          <cell r="G89">
            <v>3.5410063564245799</v>
          </cell>
        </row>
        <row r="90">
          <cell r="F90" t="str">
            <v>VNM</v>
          </cell>
          <cell r="G90">
            <v>3.5427325024390202</v>
          </cell>
        </row>
        <row r="91">
          <cell r="F91" t="str">
            <v>IND</v>
          </cell>
          <cell r="G91">
            <v>3.5543125352657001</v>
          </cell>
        </row>
        <row r="92">
          <cell r="F92" t="str">
            <v>BRA</v>
          </cell>
          <cell r="G92">
            <v>3.56876303112033</v>
          </cell>
        </row>
        <row r="93">
          <cell r="F93" t="str">
            <v>RUS</v>
          </cell>
          <cell r="G93">
            <v>3.6400870601694901</v>
          </cell>
        </row>
        <row r="94">
          <cell r="F94" t="str">
            <v>IRN</v>
          </cell>
          <cell r="G94">
            <v>3.6467352664305901</v>
          </cell>
        </row>
        <row r="95">
          <cell r="F95" t="str">
            <v>ECU</v>
          </cell>
          <cell r="G95">
            <v>3.6529676206349202</v>
          </cell>
        </row>
        <row r="96">
          <cell r="F96" t="str">
            <v>MEX</v>
          </cell>
          <cell r="G96">
            <v>3.66573989765886</v>
          </cell>
        </row>
        <row r="97">
          <cell r="F97" t="str">
            <v>DNK</v>
          </cell>
          <cell r="G97">
            <v>3.66737934950166</v>
          </cell>
        </row>
        <row r="98">
          <cell r="F98" t="str">
            <v>URY</v>
          </cell>
          <cell r="G98">
            <v>3.6689398612716801</v>
          </cell>
        </row>
        <row r="99">
          <cell r="F99" t="str">
            <v>BRB</v>
          </cell>
          <cell r="G99">
            <v>3.6885046926829301</v>
          </cell>
        </row>
        <row r="100">
          <cell r="F100" t="str">
            <v>IDN</v>
          </cell>
          <cell r="G100">
            <v>3.6960389257142898</v>
          </cell>
        </row>
        <row r="101">
          <cell r="F101" t="str">
            <v>PHL</v>
          </cell>
          <cell r="G101">
            <v>3.7016030960352402</v>
          </cell>
        </row>
        <row r="102">
          <cell r="F102" t="str">
            <v>BOL</v>
          </cell>
          <cell r="G102">
            <v>3.70933148219178</v>
          </cell>
        </row>
        <row r="103">
          <cell r="F103" t="str">
            <v>PER</v>
          </cell>
          <cell r="G103">
            <v>3.7210513716049398</v>
          </cell>
        </row>
        <row r="104">
          <cell r="F104" t="str">
            <v>SLV</v>
          </cell>
          <cell r="G104">
            <v>3.7266701000000002</v>
          </cell>
        </row>
        <row r="105">
          <cell r="F105" t="str">
            <v>PAN</v>
          </cell>
          <cell r="G105">
            <v>3.7359830288973401</v>
          </cell>
        </row>
        <row r="106">
          <cell r="F106" t="str">
            <v>SAU</v>
          </cell>
          <cell r="G106">
            <v>3.7679413064102598</v>
          </cell>
        </row>
        <row r="107">
          <cell r="F107" t="str">
            <v>CYP</v>
          </cell>
          <cell r="G107">
            <v>3.7691264584507</v>
          </cell>
        </row>
        <row r="108">
          <cell r="F108" t="str">
            <v>ISL</v>
          </cell>
          <cell r="G108">
            <v>3.76967545380435</v>
          </cell>
        </row>
        <row r="109">
          <cell r="F109" t="str">
            <v>OMN</v>
          </cell>
          <cell r="G109">
            <v>3.7952629999999998</v>
          </cell>
        </row>
        <row r="110">
          <cell r="F110" t="str">
            <v>AUS</v>
          </cell>
          <cell r="G110">
            <v>3.8051229360000001</v>
          </cell>
        </row>
        <row r="111">
          <cell r="F111" t="str">
            <v>SYC</v>
          </cell>
          <cell r="G111">
            <v>3.8181318539682501</v>
          </cell>
        </row>
        <row r="112">
          <cell r="F112" t="str">
            <v>CRI</v>
          </cell>
          <cell r="G112">
            <v>3.8293177362745099</v>
          </cell>
        </row>
        <row r="113">
          <cell r="F113" t="str">
            <v>ISR</v>
          </cell>
          <cell r="G113">
            <v>3.8382790810810801</v>
          </cell>
        </row>
        <row r="114">
          <cell r="F114" t="str">
            <v>MUS</v>
          </cell>
          <cell r="G114">
            <v>3.8630512124999998</v>
          </cell>
        </row>
        <row r="115">
          <cell r="F115" t="str">
            <v>ITA</v>
          </cell>
          <cell r="G115">
            <v>3.8739648389534902</v>
          </cell>
        </row>
        <row r="116">
          <cell r="F116" t="str">
            <v>MLT</v>
          </cell>
          <cell r="G116">
            <v>3.9050870799999999</v>
          </cell>
        </row>
        <row r="117">
          <cell r="F117" t="str">
            <v>FRA</v>
          </cell>
          <cell r="G117">
            <v>3.9560902775119602</v>
          </cell>
        </row>
        <row r="118">
          <cell r="F118" t="str">
            <v>LAO</v>
          </cell>
          <cell r="G118">
            <v>3.985007</v>
          </cell>
        </row>
        <row r="119">
          <cell r="F119" t="str">
            <v>AUT</v>
          </cell>
          <cell r="G119">
            <v>4.0197404499999996</v>
          </cell>
        </row>
        <row r="120">
          <cell r="F120" t="str">
            <v>CHL</v>
          </cell>
          <cell r="G120">
            <v>4.0496579375000001</v>
          </cell>
        </row>
        <row r="121">
          <cell r="F121" t="str">
            <v>KAZ</v>
          </cell>
          <cell r="G121">
            <v>4.07464196190476</v>
          </cell>
        </row>
        <row r="122">
          <cell r="F122" t="str">
            <v>NZL</v>
          </cell>
          <cell r="G122">
            <v>4.1164725728260896</v>
          </cell>
        </row>
        <row r="123">
          <cell r="F123" t="str">
            <v>PRI</v>
          </cell>
          <cell r="G123">
            <v>4.136601609375</v>
          </cell>
        </row>
        <row r="124">
          <cell r="F124" t="str">
            <v>AZE</v>
          </cell>
          <cell r="G124">
            <v>4.14860623888889</v>
          </cell>
        </row>
        <row r="125">
          <cell r="F125" t="str">
            <v>THA</v>
          </cell>
          <cell r="G125">
            <v>4.1551920192546596</v>
          </cell>
        </row>
        <row r="126">
          <cell r="F126" t="str">
            <v>BHR</v>
          </cell>
          <cell r="G126">
            <v>4.1774958707547203</v>
          </cell>
        </row>
        <row r="127">
          <cell r="F127" t="str">
            <v>ZAF</v>
          </cell>
          <cell r="G127">
            <v>4.2010043641304398</v>
          </cell>
        </row>
        <row r="128">
          <cell r="F128" t="str">
            <v>IRL</v>
          </cell>
          <cell r="G128">
            <v>4.20132633162393</v>
          </cell>
        </row>
        <row r="129">
          <cell r="F129" t="str">
            <v>KOR</v>
          </cell>
          <cell r="G129">
            <v>4.2154249821229</v>
          </cell>
        </row>
        <row r="130">
          <cell r="F130" t="str">
            <v>ARE</v>
          </cell>
          <cell r="G130">
            <v>4.2191150000000004</v>
          </cell>
        </row>
        <row r="131">
          <cell r="F131" t="str">
            <v>LKA</v>
          </cell>
          <cell r="G131">
            <v>4.3138526463414602</v>
          </cell>
        </row>
        <row r="132">
          <cell r="F132" t="str">
            <v>BEL</v>
          </cell>
          <cell r="G132">
            <v>4.3529888727810704</v>
          </cell>
        </row>
        <row r="133">
          <cell r="F133" t="str">
            <v>DEU</v>
          </cell>
          <cell r="G133">
            <v>4.4233631999999998</v>
          </cell>
        </row>
        <row r="134">
          <cell r="F134" t="str">
            <v>CHN</v>
          </cell>
          <cell r="G134">
            <v>4.4292389523809499</v>
          </cell>
        </row>
        <row r="135">
          <cell r="F135" t="str">
            <v>CAN</v>
          </cell>
          <cell r="G135">
            <v>4.4457259398305098</v>
          </cell>
        </row>
        <row r="136">
          <cell r="F136" t="str">
            <v>NLD</v>
          </cell>
          <cell r="G136">
            <v>4.4547847739644997</v>
          </cell>
        </row>
        <row r="137">
          <cell r="F137" t="str">
            <v>NOR</v>
          </cell>
          <cell r="G137">
            <v>4.5167667195804198</v>
          </cell>
        </row>
        <row r="138">
          <cell r="F138" t="str">
            <v>SGP</v>
          </cell>
          <cell r="G138">
            <v>4.54568304146341</v>
          </cell>
        </row>
        <row r="139">
          <cell r="F139" t="str">
            <v>MYS</v>
          </cell>
          <cell r="G139">
            <v>4.5638400378378403</v>
          </cell>
        </row>
        <row r="140">
          <cell r="F140" t="str">
            <v>GBR</v>
          </cell>
          <cell r="G140">
            <v>4.5938166363636403</v>
          </cell>
        </row>
        <row r="141">
          <cell r="F141" t="str">
            <v>USA</v>
          </cell>
          <cell r="G141">
            <v>4.5953869145728596</v>
          </cell>
        </row>
        <row r="142">
          <cell r="F142" t="str">
            <v>SWE</v>
          </cell>
          <cell r="G142">
            <v>4.6497926344262304</v>
          </cell>
        </row>
        <row r="143">
          <cell r="F143" t="str">
            <v>LUX</v>
          </cell>
          <cell r="G143">
            <v>4.7422211647058798</v>
          </cell>
        </row>
        <row r="144">
          <cell r="F144" t="str">
            <v>TWN</v>
          </cell>
          <cell r="G144">
            <v>4.7527654978723399</v>
          </cell>
        </row>
        <row r="145">
          <cell r="F145" t="str">
            <v>HKG</v>
          </cell>
          <cell r="G145">
            <v>4.8203173139534901</v>
          </cell>
        </row>
        <row r="146">
          <cell r="F146" t="str">
            <v>FIN</v>
          </cell>
          <cell r="G146">
            <v>4.8324002526315804</v>
          </cell>
        </row>
        <row r="147">
          <cell r="F147" t="str">
            <v>QAT</v>
          </cell>
          <cell r="G147">
            <v>4.92173513973799</v>
          </cell>
        </row>
        <row r="148">
          <cell r="F148" t="str">
            <v>CHE</v>
          </cell>
          <cell r="G148">
            <v>5.0757406999999999</v>
          </cell>
        </row>
        <row r="149">
          <cell r="F149" t="str">
            <v>JPN</v>
          </cell>
          <cell r="G149">
            <v>5.2935650460176999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5"/>
  <sheetViews>
    <sheetView zoomScale="85" zoomScaleNormal="85" workbookViewId="0">
      <pane xSplit="1" ySplit="1" topLeftCell="B346" activePane="bottomRight" state="frozen"/>
      <selection activeCell="J419" sqref="J419"/>
      <selection pane="topRight" activeCell="J419" sqref="J419"/>
      <selection pane="bottomLeft" activeCell="J419" sqref="J419"/>
      <selection pane="bottomRight" activeCell="D436" sqref="D436"/>
    </sheetView>
  </sheetViews>
  <sheetFormatPr defaultRowHeight="15" x14ac:dyDescent="0.25"/>
  <cols>
    <col min="1" max="1" width="44.5703125" bestFit="1" customWidth="1"/>
    <col min="2" max="22" width="12.7109375" bestFit="1" customWidth="1"/>
  </cols>
  <sheetData>
    <row r="1" spans="1:23" ht="15.75" x14ac:dyDescent="0.25">
      <c r="A1" s="1" t="s">
        <v>0</v>
      </c>
      <c r="B1">
        <v>1991</v>
      </c>
      <c r="C1">
        <f>+B1+1</f>
        <v>1992</v>
      </c>
      <c r="D1">
        <f t="shared" ref="D1:W1" si="0">+C1+1</f>
        <v>1993</v>
      </c>
      <c r="E1">
        <f t="shared" si="0"/>
        <v>1994</v>
      </c>
      <c r="F1">
        <f t="shared" si="0"/>
        <v>1995</v>
      </c>
      <c r="G1">
        <f t="shared" si="0"/>
        <v>1996</v>
      </c>
      <c r="H1">
        <f t="shared" si="0"/>
        <v>1997</v>
      </c>
      <c r="I1">
        <f t="shared" si="0"/>
        <v>1998</v>
      </c>
      <c r="J1">
        <f t="shared" si="0"/>
        <v>1999</v>
      </c>
      <c r="K1">
        <f t="shared" si="0"/>
        <v>2000</v>
      </c>
      <c r="L1">
        <f t="shared" si="0"/>
        <v>2001</v>
      </c>
      <c r="M1">
        <f t="shared" si="0"/>
        <v>2002</v>
      </c>
      <c r="N1">
        <f t="shared" si="0"/>
        <v>2003</v>
      </c>
      <c r="O1">
        <f t="shared" si="0"/>
        <v>2004</v>
      </c>
      <c r="P1">
        <f t="shared" si="0"/>
        <v>2005</v>
      </c>
      <c r="Q1">
        <f t="shared" si="0"/>
        <v>2006</v>
      </c>
      <c r="R1">
        <f t="shared" si="0"/>
        <v>2007</v>
      </c>
      <c r="S1">
        <f t="shared" si="0"/>
        <v>2008</v>
      </c>
      <c r="T1">
        <f t="shared" si="0"/>
        <v>2009</v>
      </c>
      <c r="U1">
        <f t="shared" si="0"/>
        <v>2010</v>
      </c>
      <c r="V1">
        <f t="shared" si="0"/>
        <v>2011</v>
      </c>
      <c r="W1">
        <f t="shared" si="0"/>
        <v>2012</v>
      </c>
    </row>
    <row r="2" spans="1:23" ht="15.75" x14ac:dyDescent="0.25">
      <c r="A2" s="1" t="s">
        <v>1</v>
      </c>
      <c r="W2" s="2"/>
    </row>
    <row r="3" spans="1:23" ht="15.75" x14ac:dyDescent="0.25">
      <c r="A3" s="1" t="s">
        <v>2</v>
      </c>
      <c r="W3" s="2"/>
    </row>
    <row r="4" spans="1:23" ht="15.75" x14ac:dyDescent="0.25">
      <c r="A4" s="1" t="s">
        <v>3</v>
      </c>
      <c r="W4" s="2"/>
    </row>
    <row r="5" spans="1:23" ht="15.75" x14ac:dyDescent="0.25">
      <c r="A5" s="1" t="s">
        <v>4</v>
      </c>
      <c r="W5" s="2"/>
    </row>
    <row r="6" spans="1:23" ht="15.75" x14ac:dyDescent="0.25">
      <c r="A6" s="1" t="s">
        <v>5</v>
      </c>
      <c r="W6" s="2"/>
    </row>
    <row r="7" spans="1:23" ht="15.75" x14ac:dyDescent="0.25">
      <c r="A7" s="1" t="s">
        <v>6</v>
      </c>
      <c r="W7" s="2"/>
    </row>
    <row r="8" spans="1:23" ht="15.75" x14ac:dyDescent="0.25">
      <c r="A8" s="1" t="s">
        <v>7</v>
      </c>
      <c r="W8" s="2"/>
    </row>
    <row r="9" spans="1:23" ht="15.75" x14ac:dyDescent="0.25">
      <c r="A9" s="1" t="s">
        <v>8</v>
      </c>
      <c r="W9" s="2"/>
    </row>
    <row r="10" spans="1:23" ht="15.75" x14ac:dyDescent="0.25">
      <c r="A10" s="1" t="s">
        <v>9</v>
      </c>
      <c r="W10" s="2"/>
    </row>
    <row r="11" spans="1:23" ht="15.75" x14ac:dyDescent="0.25">
      <c r="A11" s="1" t="s">
        <v>10</v>
      </c>
      <c r="W11" s="2"/>
    </row>
    <row r="12" spans="1:23" ht="15.75" x14ac:dyDescent="0.25">
      <c r="A12" s="1" t="s">
        <v>11</v>
      </c>
      <c r="W12" s="2"/>
    </row>
    <row r="13" spans="1:23" ht="15.75" x14ac:dyDescent="0.25">
      <c r="A13" s="1" t="s">
        <v>12</v>
      </c>
      <c r="W13" s="2"/>
    </row>
    <row r="14" spans="1:23" ht="15.75" x14ac:dyDescent="0.25">
      <c r="A14" s="1" t="s">
        <v>13</v>
      </c>
      <c r="W14" s="2"/>
    </row>
    <row r="15" spans="1:23" ht="15.75" x14ac:dyDescent="0.25">
      <c r="A15" s="1" t="s">
        <v>14</v>
      </c>
      <c r="W15" s="2"/>
    </row>
    <row r="16" spans="1:23" ht="15.75" x14ac:dyDescent="0.25">
      <c r="A16" s="1" t="s">
        <v>15</v>
      </c>
      <c r="W16" s="2"/>
    </row>
    <row r="17" spans="1:23" ht="15.75" x14ac:dyDescent="0.25">
      <c r="A17" s="1" t="s">
        <v>16</v>
      </c>
      <c r="W17" s="2"/>
    </row>
    <row r="18" spans="1:23" ht="15.75" x14ac:dyDescent="0.25">
      <c r="A18" s="1" t="s">
        <v>17</v>
      </c>
      <c r="W18" s="2"/>
    </row>
    <row r="19" spans="1:23" ht="15.75" x14ac:dyDescent="0.25">
      <c r="A19" s="1" t="s">
        <v>18</v>
      </c>
      <c r="W19" s="2"/>
    </row>
    <row r="20" spans="1:23" ht="15.75" x14ac:dyDescent="0.25">
      <c r="A20" s="1" t="s">
        <v>19</v>
      </c>
      <c r="W20" s="2"/>
    </row>
    <row r="21" spans="1:23" ht="15.75" x14ac:dyDescent="0.25">
      <c r="A21" s="1" t="s">
        <v>20</v>
      </c>
      <c r="W21" s="2"/>
    </row>
    <row r="22" spans="1:23" ht="15.75" x14ac:dyDescent="0.25">
      <c r="A22" s="1" t="s">
        <v>21</v>
      </c>
      <c r="W22" s="2"/>
    </row>
    <row r="23" spans="1:23" ht="15.75" x14ac:dyDescent="0.25">
      <c r="A23" s="1" t="s">
        <v>22</v>
      </c>
      <c r="W23" s="2"/>
    </row>
    <row r="24" spans="1:23" ht="15.75" x14ac:dyDescent="0.25">
      <c r="A24" s="1" t="s">
        <v>23</v>
      </c>
      <c r="W24" s="2"/>
    </row>
    <row r="25" spans="1:23" ht="15.75" x14ac:dyDescent="0.25">
      <c r="A25" s="1" t="s">
        <v>24</v>
      </c>
      <c r="W25" s="2"/>
    </row>
    <row r="26" spans="1:23" ht="15.75" x14ac:dyDescent="0.25">
      <c r="A26" s="1" t="s">
        <v>25</v>
      </c>
      <c r="W26" s="2"/>
    </row>
    <row r="27" spans="1:23" ht="15.75" x14ac:dyDescent="0.25">
      <c r="A27" s="1" t="s">
        <v>26</v>
      </c>
      <c r="W27" s="2"/>
    </row>
    <row r="28" spans="1:23" ht="15.75" x14ac:dyDescent="0.25">
      <c r="A28" s="1" t="s">
        <v>27</v>
      </c>
      <c r="W28" s="2"/>
    </row>
    <row r="29" spans="1:23" ht="15.75" x14ac:dyDescent="0.25">
      <c r="A29" s="1" t="s">
        <v>28</v>
      </c>
      <c r="W29" s="2"/>
    </row>
    <row r="30" spans="1:23" ht="15.75" x14ac:dyDescent="0.25">
      <c r="A30" s="1" t="s">
        <v>29</v>
      </c>
      <c r="W30" s="2"/>
    </row>
    <row r="31" spans="1:23" ht="15.75" x14ac:dyDescent="0.25">
      <c r="A31" s="1" t="s">
        <v>30</v>
      </c>
      <c r="W31" s="2"/>
    </row>
    <row r="32" spans="1:23" ht="15.75" x14ac:dyDescent="0.25">
      <c r="A32" s="1" t="s">
        <v>31</v>
      </c>
      <c r="W32" s="2"/>
    </row>
    <row r="33" spans="1:23" ht="15.75" x14ac:dyDescent="0.25">
      <c r="A33" s="1" t="s">
        <v>32</v>
      </c>
      <c r="W33" s="2"/>
    </row>
    <row r="34" spans="1:23" ht="15.75" x14ac:dyDescent="0.25">
      <c r="A34" s="1" t="s">
        <v>33</v>
      </c>
      <c r="W34" s="2"/>
    </row>
    <row r="35" spans="1:23" ht="15.75" x14ac:dyDescent="0.25">
      <c r="A35" s="1" t="s">
        <v>34</v>
      </c>
      <c r="W35" s="2"/>
    </row>
    <row r="36" spans="1:23" ht="15.75" x14ac:dyDescent="0.25">
      <c r="A36" s="1" t="s">
        <v>35</v>
      </c>
      <c r="W36" s="2"/>
    </row>
    <row r="37" spans="1:23" ht="15.75" x14ac:dyDescent="0.25">
      <c r="A37" s="1" t="s">
        <v>36</v>
      </c>
      <c r="W37" s="2"/>
    </row>
    <row r="38" spans="1:23" ht="15.75" x14ac:dyDescent="0.25">
      <c r="A38" s="1" t="s">
        <v>37</v>
      </c>
      <c r="W38" s="2"/>
    </row>
    <row r="39" spans="1:23" ht="15.75" x14ac:dyDescent="0.25">
      <c r="A39" s="1" t="s">
        <v>38</v>
      </c>
      <c r="W39" s="2"/>
    </row>
    <row r="40" spans="1:23" ht="15.75" x14ac:dyDescent="0.25">
      <c r="A40" s="1" t="s">
        <v>39</v>
      </c>
      <c r="W40" s="2"/>
    </row>
    <row r="41" spans="1:23" ht="15.75" x14ac:dyDescent="0.25">
      <c r="A41" s="1" t="s">
        <v>40</v>
      </c>
      <c r="W41" s="2"/>
    </row>
    <row r="42" spans="1:23" ht="15.75" x14ac:dyDescent="0.25">
      <c r="A42" s="1" t="s">
        <v>41</v>
      </c>
      <c r="W42" s="2"/>
    </row>
    <row r="43" spans="1:23" ht="15.75" x14ac:dyDescent="0.25">
      <c r="A43" s="1" t="s">
        <v>42</v>
      </c>
      <c r="W43" s="2"/>
    </row>
    <row r="44" spans="1:23" ht="15.75" x14ac:dyDescent="0.25">
      <c r="A44" s="1" t="s">
        <v>43</v>
      </c>
      <c r="W44" s="2"/>
    </row>
    <row r="45" spans="1:23" ht="15.75" x14ac:dyDescent="0.25">
      <c r="A45" s="1" t="s">
        <v>44</v>
      </c>
      <c r="W45" s="2"/>
    </row>
    <row r="46" spans="1:23" ht="15.75" x14ac:dyDescent="0.25">
      <c r="A46" s="1" t="s">
        <v>45</v>
      </c>
      <c r="W46" s="2"/>
    </row>
    <row r="47" spans="1:23" ht="15.75" x14ac:dyDescent="0.25">
      <c r="A47" s="1" t="s">
        <v>46</v>
      </c>
      <c r="W47" s="2"/>
    </row>
    <row r="48" spans="1:23" ht="15.75" x14ac:dyDescent="0.25">
      <c r="A48" s="1" t="s">
        <v>47</v>
      </c>
      <c r="W48" s="2"/>
    </row>
    <row r="49" spans="1:23" ht="15.75" x14ac:dyDescent="0.25">
      <c r="A49" s="1" t="s">
        <v>48</v>
      </c>
      <c r="W49" s="2"/>
    </row>
    <row r="50" spans="1:23" ht="15.75" x14ac:dyDescent="0.25">
      <c r="A50" s="1" t="s">
        <v>49</v>
      </c>
      <c r="W50" s="2"/>
    </row>
    <row r="51" spans="1:23" ht="15.75" x14ac:dyDescent="0.25">
      <c r="A51" s="1" t="s">
        <v>50</v>
      </c>
      <c r="W51" s="2"/>
    </row>
    <row r="52" spans="1:23" ht="15.75" x14ac:dyDescent="0.25">
      <c r="A52" s="1" t="s">
        <v>51</v>
      </c>
      <c r="W52" s="2"/>
    </row>
    <row r="53" spans="1:23" ht="15.75" x14ac:dyDescent="0.25">
      <c r="A53" s="1" t="s">
        <v>52</v>
      </c>
      <c r="W53" s="2"/>
    </row>
    <row r="54" spans="1:23" ht="15.75" x14ac:dyDescent="0.25">
      <c r="A54" s="1" t="s">
        <v>53</v>
      </c>
      <c r="W54" s="2"/>
    </row>
    <row r="55" spans="1:23" ht="15.75" x14ac:dyDescent="0.25">
      <c r="A55" s="1" t="s">
        <v>54</v>
      </c>
      <c r="W55" s="2"/>
    </row>
    <row r="56" spans="1:23" ht="15.75" x14ac:dyDescent="0.25">
      <c r="A56" s="1" t="s">
        <v>55</v>
      </c>
      <c r="W56" s="2"/>
    </row>
    <row r="57" spans="1:23" ht="15.75" x14ac:dyDescent="0.25">
      <c r="A57" s="1" t="s">
        <v>56</v>
      </c>
      <c r="W57" s="2"/>
    </row>
    <row r="58" spans="1:23" ht="15.75" x14ac:dyDescent="0.25">
      <c r="A58" s="1" t="s">
        <v>57</v>
      </c>
      <c r="W58" s="2"/>
    </row>
    <row r="59" spans="1:23" ht="15.75" x14ac:dyDescent="0.25">
      <c r="A59" s="1" t="s">
        <v>58</v>
      </c>
      <c r="W59" s="2"/>
    </row>
    <row r="60" spans="1:23" ht="15.75" x14ac:dyDescent="0.25">
      <c r="A60" s="1" t="s">
        <v>59</v>
      </c>
      <c r="W60" s="2"/>
    </row>
    <row r="61" spans="1:23" ht="15.75" x14ac:dyDescent="0.25">
      <c r="A61" s="1" t="s">
        <v>60</v>
      </c>
      <c r="W61" s="2"/>
    </row>
    <row r="62" spans="1:23" ht="15.75" x14ac:dyDescent="0.25">
      <c r="A62" s="1" t="s">
        <v>61</v>
      </c>
      <c r="W62" s="2"/>
    </row>
    <row r="63" spans="1:23" ht="15.75" x14ac:dyDescent="0.25">
      <c r="A63" s="1" t="s">
        <v>62</v>
      </c>
      <c r="W63" s="2"/>
    </row>
    <row r="64" spans="1:23" ht="15.75" x14ac:dyDescent="0.25">
      <c r="A64" s="1" t="s">
        <v>63</v>
      </c>
      <c r="W64" s="2"/>
    </row>
    <row r="65" spans="1:23" ht="15.75" x14ac:dyDescent="0.25">
      <c r="A65" s="1" t="s">
        <v>64</v>
      </c>
      <c r="W65" s="2"/>
    </row>
    <row r="66" spans="1:23" ht="15.75" x14ac:dyDescent="0.25">
      <c r="A66" s="1" t="s">
        <v>65</v>
      </c>
      <c r="W66" s="2"/>
    </row>
    <row r="67" spans="1:23" ht="15.75" x14ac:dyDescent="0.25">
      <c r="A67" s="1" t="s">
        <v>66</v>
      </c>
      <c r="W67" s="2"/>
    </row>
    <row r="68" spans="1:23" ht="15.75" x14ac:dyDescent="0.25">
      <c r="A68" s="1" t="s">
        <v>67</v>
      </c>
      <c r="W68" s="2"/>
    </row>
    <row r="69" spans="1:23" ht="15.75" x14ac:dyDescent="0.25">
      <c r="A69" s="1" t="s">
        <v>68</v>
      </c>
      <c r="W69" s="2"/>
    </row>
    <row r="70" spans="1:23" ht="15.75" x14ac:dyDescent="0.25">
      <c r="A70" s="1" t="s">
        <v>69</v>
      </c>
      <c r="W70" s="2"/>
    </row>
    <row r="71" spans="1:23" ht="15.75" x14ac:dyDescent="0.25">
      <c r="A71" s="1" t="s">
        <v>70</v>
      </c>
      <c r="W71" s="2"/>
    </row>
    <row r="72" spans="1:23" ht="15.75" x14ac:dyDescent="0.25">
      <c r="A72" s="1" t="s">
        <v>71</v>
      </c>
      <c r="W72" s="2"/>
    </row>
    <row r="73" spans="1:23" ht="15.75" x14ac:dyDescent="0.25">
      <c r="A73" s="1" t="s">
        <v>72</v>
      </c>
      <c r="W73" s="2"/>
    </row>
    <row r="74" spans="1:23" ht="15.75" x14ac:dyDescent="0.25">
      <c r="A74" s="1" t="s">
        <v>73</v>
      </c>
      <c r="W74" s="2"/>
    </row>
    <row r="75" spans="1:23" ht="15.75" x14ac:dyDescent="0.25">
      <c r="A75" s="1" t="s">
        <v>74</v>
      </c>
      <c r="W75" s="2"/>
    </row>
    <row r="76" spans="1:23" ht="15.75" x14ac:dyDescent="0.25">
      <c r="A76" s="1" t="s">
        <v>75</v>
      </c>
      <c r="W76" s="2"/>
    </row>
    <row r="77" spans="1:23" ht="15.75" x14ac:dyDescent="0.25">
      <c r="A77" s="1" t="s">
        <v>76</v>
      </c>
      <c r="W77" s="2"/>
    </row>
    <row r="78" spans="1:23" ht="15.75" x14ac:dyDescent="0.25">
      <c r="A78" s="1" t="s">
        <v>77</v>
      </c>
      <c r="W78" s="2"/>
    </row>
    <row r="79" spans="1:23" ht="15.75" x14ac:dyDescent="0.25">
      <c r="A79" s="1" t="s">
        <v>78</v>
      </c>
      <c r="W79" s="2"/>
    </row>
    <row r="80" spans="1:23" ht="15.75" x14ac:dyDescent="0.25">
      <c r="A80" s="1" t="s">
        <v>79</v>
      </c>
      <c r="W80" s="2"/>
    </row>
    <row r="81" spans="1:23" ht="15.75" x14ac:dyDescent="0.25">
      <c r="A81" s="1" t="s">
        <v>80</v>
      </c>
      <c r="W81" s="2"/>
    </row>
    <row r="82" spans="1:23" ht="15.75" x14ac:dyDescent="0.25">
      <c r="A82" s="1" t="s">
        <v>81</v>
      </c>
      <c r="W82" s="2"/>
    </row>
    <row r="83" spans="1:23" ht="15.75" x14ac:dyDescent="0.25">
      <c r="A83" s="1" t="s">
        <v>82</v>
      </c>
      <c r="W83" s="2"/>
    </row>
    <row r="84" spans="1:23" ht="15.75" x14ac:dyDescent="0.25">
      <c r="A84" s="1" t="s">
        <v>83</v>
      </c>
      <c r="W84" s="2"/>
    </row>
    <row r="85" spans="1:23" ht="15.75" x14ac:dyDescent="0.25">
      <c r="A85" s="1" t="s">
        <v>84</v>
      </c>
      <c r="W85" s="2"/>
    </row>
    <row r="86" spans="1:23" ht="15.75" x14ac:dyDescent="0.25">
      <c r="A86" s="1" t="s">
        <v>85</v>
      </c>
      <c r="W86" s="2"/>
    </row>
    <row r="87" spans="1:23" ht="15.75" x14ac:dyDescent="0.25">
      <c r="A87" s="1" t="s">
        <v>86</v>
      </c>
      <c r="W87" s="2"/>
    </row>
    <row r="88" spans="1:23" ht="15.75" x14ac:dyDescent="0.25">
      <c r="A88" s="1" t="s">
        <v>87</v>
      </c>
      <c r="W88" s="2"/>
    </row>
    <row r="89" spans="1:23" ht="15.75" x14ac:dyDescent="0.25">
      <c r="A89" s="1" t="s">
        <v>88</v>
      </c>
      <c r="W89" s="2"/>
    </row>
    <row r="90" spans="1:23" ht="15.75" x14ac:dyDescent="0.25">
      <c r="A90" s="1" t="s">
        <v>89</v>
      </c>
      <c r="W90" s="2"/>
    </row>
    <row r="91" spans="1:23" ht="15.75" x14ac:dyDescent="0.25">
      <c r="A91" s="1" t="s">
        <v>90</v>
      </c>
      <c r="W91" s="2"/>
    </row>
    <row r="92" spans="1:23" ht="15.75" x14ac:dyDescent="0.25">
      <c r="A92" s="1" t="s">
        <v>91</v>
      </c>
      <c r="W92" s="2"/>
    </row>
    <row r="93" spans="1:23" ht="15.75" x14ac:dyDescent="0.25">
      <c r="A93" s="1" t="s">
        <v>92</v>
      </c>
      <c r="W93" s="2"/>
    </row>
    <row r="94" spans="1:23" ht="15.75" x14ac:dyDescent="0.25">
      <c r="A94" s="1" t="s">
        <v>93</v>
      </c>
      <c r="W94" s="2"/>
    </row>
    <row r="95" spans="1:23" ht="15.75" x14ac:dyDescent="0.25">
      <c r="A95" s="1" t="s">
        <v>94</v>
      </c>
      <c r="W95" s="2"/>
    </row>
    <row r="96" spans="1:23" ht="15.75" x14ac:dyDescent="0.25">
      <c r="A96" s="1" t="s">
        <v>95</v>
      </c>
      <c r="W96" s="2"/>
    </row>
    <row r="97" spans="1:23" ht="15.75" x14ac:dyDescent="0.25">
      <c r="A97" s="1" t="s">
        <v>96</v>
      </c>
      <c r="W97" s="2"/>
    </row>
    <row r="98" spans="1:23" ht="15.75" x14ac:dyDescent="0.25">
      <c r="A98" s="1" t="s">
        <v>97</v>
      </c>
      <c r="W98" s="2"/>
    </row>
    <row r="99" spans="1:23" ht="15.75" x14ac:dyDescent="0.25">
      <c r="A99" s="1" t="s">
        <v>98</v>
      </c>
      <c r="W99" s="2"/>
    </row>
    <row r="100" spans="1:23" ht="15.75" x14ac:dyDescent="0.25">
      <c r="A100" s="1" t="s">
        <v>99</v>
      </c>
      <c r="W100" s="2"/>
    </row>
    <row r="101" spans="1:23" ht="15.75" x14ac:dyDescent="0.25">
      <c r="A101" s="1" t="s">
        <v>100</v>
      </c>
      <c r="W101" s="2"/>
    </row>
    <row r="102" spans="1:23" ht="15.75" x14ac:dyDescent="0.25">
      <c r="A102" s="1" t="s">
        <v>101</v>
      </c>
      <c r="W102" s="2"/>
    </row>
    <row r="103" spans="1:23" ht="15.75" x14ac:dyDescent="0.25">
      <c r="A103" s="1" t="s">
        <v>102</v>
      </c>
      <c r="W103" s="2"/>
    </row>
    <row r="104" spans="1:23" ht="15.75" x14ac:dyDescent="0.25">
      <c r="A104" s="1" t="s">
        <v>103</v>
      </c>
      <c r="W104" s="2"/>
    </row>
    <row r="105" spans="1:23" ht="15.75" x14ac:dyDescent="0.25">
      <c r="A105" s="1" t="s">
        <v>104</v>
      </c>
      <c r="W105" s="2"/>
    </row>
    <row r="106" spans="1:23" ht="15.75" x14ac:dyDescent="0.25">
      <c r="A106" s="1" t="s">
        <v>105</v>
      </c>
      <c r="W106" s="2"/>
    </row>
    <row r="107" spans="1:23" ht="15.75" x14ac:dyDescent="0.25">
      <c r="A107" s="1" t="s">
        <v>106</v>
      </c>
      <c r="W107" s="2"/>
    </row>
    <row r="108" spans="1:23" ht="15.75" x14ac:dyDescent="0.25">
      <c r="A108" s="1" t="s">
        <v>107</v>
      </c>
      <c r="W108" s="2"/>
    </row>
    <row r="109" spans="1:23" ht="15.75" x14ac:dyDescent="0.25">
      <c r="A109" s="1" t="s">
        <v>108</v>
      </c>
      <c r="W109" s="2"/>
    </row>
    <row r="110" spans="1:23" ht="15.75" x14ac:dyDescent="0.25">
      <c r="A110" s="1" t="s">
        <v>109</v>
      </c>
      <c r="W110" s="2"/>
    </row>
    <row r="111" spans="1:23" ht="15.75" x14ac:dyDescent="0.25">
      <c r="A111" s="1" t="s">
        <v>110</v>
      </c>
      <c r="W111" s="2"/>
    </row>
    <row r="112" spans="1:23" ht="15.75" x14ac:dyDescent="0.25">
      <c r="A112" s="1" t="s">
        <v>111</v>
      </c>
      <c r="W112" s="2"/>
    </row>
    <row r="113" spans="1:23" ht="15.75" x14ac:dyDescent="0.25">
      <c r="A113" s="1" t="s">
        <v>112</v>
      </c>
      <c r="W113" s="2"/>
    </row>
    <row r="114" spans="1:23" ht="15.75" x14ac:dyDescent="0.25">
      <c r="A114" s="1" t="s">
        <v>113</v>
      </c>
      <c r="W114" s="2"/>
    </row>
    <row r="115" spans="1:23" ht="15.75" x14ac:dyDescent="0.25">
      <c r="A115" s="1" t="s">
        <v>114</v>
      </c>
      <c r="W115" s="2"/>
    </row>
    <row r="116" spans="1:23" ht="15.75" x14ac:dyDescent="0.25">
      <c r="A116" s="1" t="s">
        <v>115</v>
      </c>
      <c r="W116" s="2"/>
    </row>
    <row r="117" spans="1:23" ht="15.75" x14ac:dyDescent="0.25">
      <c r="A117" s="1" t="s">
        <v>116</v>
      </c>
      <c r="W117" s="2"/>
    </row>
    <row r="118" spans="1:23" ht="15.75" x14ac:dyDescent="0.25">
      <c r="A118" s="1" t="s">
        <v>117</v>
      </c>
      <c r="W118" s="2"/>
    </row>
    <row r="119" spans="1:23" ht="15.75" x14ac:dyDescent="0.25">
      <c r="A119" s="1" t="s">
        <v>118</v>
      </c>
      <c r="W119" s="2"/>
    </row>
    <row r="120" spans="1:23" ht="15.75" x14ac:dyDescent="0.25">
      <c r="A120" s="1" t="s">
        <v>119</v>
      </c>
      <c r="W120" s="2"/>
    </row>
    <row r="121" spans="1:23" ht="15.75" x14ac:dyDescent="0.25">
      <c r="A121" s="1" t="s">
        <v>120</v>
      </c>
      <c r="W121" s="2"/>
    </row>
    <row r="122" spans="1:23" ht="15.75" x14ac:dyDescent="0.25">
      <c r="A122" s="1" t="s">
        <v>121</v>
      </c>
      <c r="W122" s="2"/>
    </row>
    <row r="123" spans="1:23" ht="15.75" x14ac:dyDescent="0.25">
      <c r="A123" s="1" t="s">
        <v>122</v>
      </c>
      <c r="W123" s="2"/>
    </row>
    <row r="124" spans="1:23" ht="15.75" x14ac:dyDescent="0.25">
      <c r="A124" s="1" t="s">
        <v>123</v>
      </c>
      <c r="W124" s="2"/>
    </row>
    <row r="125" spans="1:23" ht="15.75" x14ac:dyDescent="0.25">
      <c r="A125" s="1" t="s">
        <v>124</v>
      </c>
      <c r="W125" s="2"/>
    </row>
    <row r="126" spans="1:23" ht="15.75" x14ac:dyDescent="0.25">
      <c r="A126" s="1" t="s">
        <v>125</v>
      </c>
      <c r="W126" s="2"/>
    </row>
    <row r="127" spans="1:23" ht="15.75" x14ac:dyDescent="0.25">
      <c r="A127" s="1" t="s">
        <v>126</v>
      </c>
      <c r="W127" s="2"/>
    </row>
    <row r="128" spans="1:23" ht="15.75" x14ac:dyDescent="0.25">
      <c r="A128" s="1" t="s">
        <v>127</v>
      </c>
      <c r="W128" s="2"/>
    </row>
    <row r="129" spans="1:23" ht="15.75" x14ac:dyDescent="0.25">
      <c r="A129" s="1" t="s">
        <v>128</v>
      </c>
      <c r="W129" s="2"/>
    </row>
    <row r="130" spans="1:23" ht="15.75" x14ac:dyDescent="0.25">
      <c r="A130" s="1" t="s">
        <v>129</v>
      </c>
      <c r="W130" s="2"/>
    </row>
    <row r="131" spans="1:23" ht="15.75" x14ac:dyDescent="0.25">
      <c r="A131" s="1" t="s">
        <v>130</v>
      </c>
      <c r="W131" s="2"/>
    </row>
    <row r="132" spans="1:23" ht="15.75" x14ac:dyDescent="0.25">
      <c r="A132" s="1" t="s">
        <v>131</v>
      </c>
      <c r="W132" s="2"/>
    </row>
    <row r="133" spans="1:23" ht="15.75" x14ac:dyDescent="0.25">
      <c r="A133" s="1" t="s">
        <v>132</v>
      </c>
      <c r="W133" s="2"/>
    </row>
    <row r="134" spans="1:23" ht="15.75" x14ac:dyDescent="0.25">
      <c r="A134" s="1" t="s">
        <v>133</v>
      </c>
      <c r="W134" s="2"/>
    </row>
    <row r="135" spans="1:23" ht="15.75" x14ac:dyDescent="0.25">
      <c r="A135" s="1" t="s">
        <v>134</v>
      </c>
      <c r="W135" s="2"/>
    </row>
    <row r="136" spans="1:23" ht="15.75" x14ac:dyDescent="0.25">
      <c r="A136" s="1" t="s">
        <v>135</v>
      </c>
      <c r="W136" s="2"/>
    </row>
    <row r="137" spans="1:23" ht="15.75" x14ac:dyDescent="0.25">
      <c r="A137" s="1" t="s">
        <v>136</v>
      </c>
      <c r="W137" s="2"/>
    </row>
    <row r="138" spans="1:23" ht="15.75" x14ac:dyDescent="0.25">
      <c r="A138" s="1" t="s">
        <v>137</v>
      </c>
      <c r="W138" s="2"/>
    </row>
    <row r="139" spans="1:23" ht="15.75" x14ac:dyDescent="0.25">
      <c r="A139" s="1" t="s">
        <v>138</v>
      </c>
      <c r="W139" s="2"/>
    </row>
    <row r="140" spans="1:23" ht="15.75" x14ac:dyDescent="0.25">
      <c r="A140" s="1" t="s">
        <v>139</v>
      </c>
      <c r="W140" s="2"/>
    </row>
    <row r="141" spans="1:23" ht="15.75" x14ac:dyDescent="0.25">
      <c r="A141" s="1" t="s">
        <v>140</v>
      </c>
      <c r="W141" s="2"/>
    </row>
    <row r="142" spans="1:23" ht="15.75" x14ac:dyDescent="0.25">
      <c r="A142" s="1" t="s">
        <v>141</v>
      </c>
      <c r="W142" s="2"/>
    </row>
    <row r="143" spans="1:23" ht="15.75" x14ac:dyDescent="0.25">
      <c r="A143" s="1" t="s">
        <v>142</v>
      </c>
      <c r="W143" s="2"/>
    </row>
    <row r="144" spans="1:23" ht="15.75" x14ac:dyDescent="0.25">
      <c r="A144" s="1" t="s">
        <v>143</v>
      </c>
      <c r="W144" s="2"/>
    </row>
    <row r="145" spans="1:23" ht="15.75" x14ac:dyDescent="0.25">
      <c r="A145" s="1" t="s">
        <v>144</v>
      </c>
      <c r="W145" s="2"/>
    </row>
    <row r="146" spans="1:23" ht="15.75" x14ac:dyDescent="0.25">
      <c r="A146" s="1" t="s">
        <v>145</v>
      </c>
      <c r="W146" s="2"/>
    </row>
    <row r="147" spans="1:23" ht="15.75" x14ac:dyDescent="0.25">
      <c r="A147" s="1" t="s">
        <v>146</v>
      </c>
      <c r="W147" s="2"/>
    </row>
    <row r="148" spans="1:23" ht="15.75" x14ac:dyDescent="0.25">
      <c r="A148" s="1" t="s">
        <v>147</v>
      </c>
      <c r="W148" s="2"/>
    </row>
    <row r="149" spans="1:23" ht="15.75" x14ac:dyDescent="0.25">
      <c r="A149" s="1" t="s">
        <v>148</v>
      </c>
      <c r="W149" s="2"/>
    </row>
    <row r="150" spans="1:23" ht="15.75" x14ac:dyDescent="0.25">
      <c r="A150" s="1" t="s">
        <v>149</v>
      </c>
      <c r="W150" s="2"/>
    </row>
    <row r="151" spans="1:23" ht="15.75" x14ac:dyDescent="0.25">
      <c r="A151" s="1" t="s">
        <v>150</v>
      </c>
      <c r="W151" s="2"/>
    </row>
    <row r="152" spans="1:23" ht="15.75" x14ac:dyDescent="0.25">
      <c r="A152" s="1" t="s">
        <v>151</v>
      </c>
      <c r="W152" s="2"/>
    </row>
    <row r="153" spans="1:23" ht="15.75" x14ac:dyDescent="0.25">
      <c r="A153" s="1" t="s">
        <v>152</v>
      </c>
      <c r="W153" s="2"/>
    </row>
    <row r="154" spans="1:23" ht="15.75" x14ac:dyDescent="0.25">
      <c r="A154" s="1" t="s">
        <v>153</v>
      </c>
      <c r="W154" s="2"/>
    </row>
    <row r="155" spans="1:23" ht="15.75" x14ac:dyDescent="0.25">
      <c r="A155" s="1" t="s">
        <v>154</v>
      </c>
      <c r="W155" s="2"/>
    </row>
    <row r="156" spans="1:23" ht="15.75" x14ac:dyDescent="0.25">
      <c r="A156" s="1" t="s">
        <v>155</v>
      </c>
      <c r="W156" s="2"/>
    </row>
    <row r="157" spans="1:23" ht="15.75" x14ac:dyDescent="0.25">
      <c r="A157" s="1" t="s">
        <v>156</v>
      </c>
      <c r="W157" s="2"/>
    </row>
    <row r="158" spans="1:23" ht="15.75" x14ac:dyDescent="0.25">
      <c r="A158" s="1" t="s">
        <v>157</v>
      </c>
      <c r="W158" s="2"/>
    </row>
    <row r="159" spans="1:23" ht="15.75" x14ac:dyDescent="0.25">
      <c r="A159" s="1" t="s">
        <v>158</v>
      </c>
      <c r="W159" s="2"/>
    </row>
    <row r="160" spans="1:23" ht="15.75" x14ac:dyDescent="0.25">
      <c r="A160" s="1" t="s">
        <v>159</v>
      </c>
      <c r="W160" s="2"/>
    </row>
    <row r="161" spans="1:23" ht="15.75" x14ac:dyDescent="0.25">
      <c r="A161" s="1" t="s">
        <v>160</v>
      </c>
      <c r="W161" s="2"/>
    </row>
    <row r="162" spans="1:23" ht="15.75" x14ac:dyDescent="0.25">
      <c r="A162" s="1" t="s">
        <v>161</v>
      </c>
      <c r="W162" s="2"/>
    </row>
    <row r="163" spans="1:23" ht="15.75" x14ac:dyDescent="0.25">
      <c r="A163" s="1" t="s">
        <v>162</v>
      </c>
      <c r="W163" s="2"/>
    </row>
    <row r="164" spans="1:23" ht="15.75" x14ac:dyDescent="0.25">
      <c r="A164" s="1" t="s">
        <v>163</v>
      </c>
      <c r="W164" s="2"/>
    </row>
    <row r="165" spans="1:23" ht="15.75" x14ac:dyDescent="0.25">
      <c r="A165" s="1" t="s">
        <v>164</v>
      </c>
      <c r="W165" s="2"/>
    </row>
    <row r="166" spans="1:23" ht="15.75" x14ac:dyDescent="0.25">
      <c r="A166" s="1" t="s">
        <v>165</v>
      </c>
      <c r="W166" s="2"/>
    </row>
    <row r="167" spans="1:23" ht="15.75" x14ac:dyDescent="0.25">
      <c r="A167" s="1" t="s">
        <v>166</v>
      </c>
      <c r="W167" s="2"/>
    </row>
    <row r="168" spans="1:23" ht="15.75" x14ac:dyDescent="0.25">
      <c r="A168" s="1" t="s">
        <v>167</v>
      </c>
      <c r="W168" s="2"/>
    </row>
    <row r="169" spans="1:23" ht="15.75" x14ac:dyDescent="0.25">
      <c r="A169" s="1" t="s">
        <v>168</v>
      </c>
      <c r="W169" s="2"/>
    </row>
    <row r="170" spans="1:23" ht="15.75" x14ac:dyDescent="0.25">
      <c r="A170" s="1" t="s">
        <v>169</v>
      </c>
      <c r="W170" s="2"/>
    </row>
    <row r="171" spans="1:23" ht="15.75" x14ac:dyDescent="0.25">
      <c r="A171" s="1" t="s">
        <v>170</v>
      </c>
      <c r="W171" s="2"/>
    </row>
    <row r="172" spans="1:23" ht="15.75" x14ac:dyDescent="0.25">
      <c r="A172" s="1" t="s">
        <v>171</v>
      </c>
      <c r="W172" s="2"/>
    </row>
    <row r="173" spans="1:23" ht="15.75" x14ac:dyDescent="0.25">
      <c r="A173" s="1" t="s">
        <v>172</v>
      </c>
      <c r="W173" s="2"/>
    </row>
    <row r="174" spans="1:23" ht="15.75" x14ac:dyDescent="0.25">
      <c r="A174" s="1" t="s">
        <v>173</v>
      </c>
      <c r="W174" s="2"/>
    </row>
    <row r="175" spans="1:23" ht="15.75" x14ac:dyDescent="0.25">
      <c r="A175" s="1" t="s">
        <v>174</v>
      </c>
      <c r="W175" s="2"/>
    </row>
    <row r="176" spans="1:23" ht="15.75" x14ac:dyDescent="0.25">
      <c r="A176" s="1" t="s">
        <v>175</v>
      </c>
      <c r="W176" s="2"/>
    </row>
    <row r="177" spans="1:23" ht="15.75" x14ac:dyDescent="0.25">
      <c r="A177" s="1" t="s">
        <v>176</v>
      </c>
      <c r="W177" s="2"/>
    </row>
    <row r="178" spans="1:23" ht="15.75" x14ac:dyDescent="0.25">
      <c r="A178" s="1" t="s">
        <v>177</v>
      </c>
      <c r="W178" s="2"/>
    </row>
    <row r="179" spans="1:23" ht="15.75" x14ac:dyDescent="0.25">
      <c r="A179" s="1" t="s">
        <v>178</v>
      </c>
      <c r="W179" s="2"/>
    </row>
    <row r="180" spans="1:23" ht="15.75" x14ac:dyDescent="0.25">
      <c r="A180" s="1" t="s">
        <v>179</v>
      </c>
      <c r="W180" s="2"/>
    </row>
    <row r="181" spans="1:23" ht="15.75" x14ac:dyDescent="0.25">
      <c r="A181" s="1" t="s">
        <v>180</v>
      </c>
      <c r="W181" s="2"/>
    </row>
    <row r="182" spans="1:23" ht="15.75" x14ac:dyDescent="0.25">
      <c r="A182" s="1" t="s">
        <v>181</v>
      </c>
      <c r="W182" s="2"/>
    </row>
    <row r="183" spans="1:23" ht="15.75" x14ac:dyDescent="0.25">
      <c r="A183" s="1" t="s">
        <v>182</v>
      </c>
      <c r="W183" s="2"/>
    </row>
    <row r="184" spans="1:23" ht="15.75" x14ac:dyDescent="0.25">
      <c r="A184" s="1" t="s">
        <v>183</v>
      </c>
      <c r="W184" s="2"/>
    </row>
    <row r="185" spans="1:23" ht="15.75" x14ac:dyDescent="0.25">
      <c r="A185" s="1" t="s">
        <v>184</v>
      </c>
      <c r="W185" s="2"/>
    </row>
    <row r="186" spans="1:23" ht="15.75" x14ac:dyDescent="0.25">
      <c r="A186" s="1" t="s">
        <v>185</v>
      </c>
      <c r="W186" s="2"/>
    </row>
    <row r="187" spans="1:23" ht="15.75" x14ac:dyDescent="0.25">
      <c r="A187" s="1" t="s">
        <v>186</v>
      </c>
      <c r="W187" s="2"/>
    </row>
    <row r="188" spans="1:23" ht="15.75" x14ac:dyDescent="0.25">
      <c r="A188" s="1" t="s">
        <v>187</v>
      </c>
      <c r="W188" s="2"/>
    </row>
    <row r="189" spans="1:23" ht="15.75" x14ac:dyDescent="0.25">
      <c r="A189" s="1" t="s">
        <v>188</v>
      </c>
      <c r="W189" s="2"/>
    </row>
    <row r="190" spans="1:23" ht="15.75" x14ac:dyDescent="0.25">
      <c r="A190" s="1" t="s">
        <v>189</v>
      </c>
      <c r="W190" s="2"/>
    </row>
    <row r="191" spans="1:23" ht="15.75" x14ac:dyDescent="0.25">
      <c r="A191" s="1" t="s">
        <v>190</v>
      </c>
      <c r="W191" s="2"/>
    </row>
    <row r="192" spans="1:23" ht="15.75" x14ac:dyDescent="0.25">
      <c r="A192" s="1" t="s">
        <v>191</v>
      </c>
      <c r="W192" s="2"/>
    </row>
    <row r="193" spans="1:23" ht="15.75" x14ac:dyDescent="0.25">
      <c r="A193" s="1" t="s">
        <v>192</v>
      </c>
      <c r="W193" s="2"/>
    </row>
    <row r="194" spans="1:23" ht="15.75" x14ac:dyDescent="0.25">
      <c r="A194" s="1" t="s">
        <v>193</v>
      </c>
      <c r="W194" s="2"/>
    </row>
    <row r="195" spans="1:23" ht="15.75" x14ac:dyDescent="0.25">
      <c r="A195" s="1" t="s">
        <v>194</v>
      </c>
      <c r="W195" s="2"/>
    </row>
    <row r="196" spans="1:23" ht="15.75" x14ac:dyDescent="0.25">
      <c r="A196" s="1" t="s">
        <v>195</v>
      </c>
      <c r="W196" s="2"/>
    </row>
    <row r="197" spans="1:23" ht="15.75" x14ac:dyDescent="0.25">
      <c r="A197" s="1" t="s">
        <v>196</v>
      </c>
      <c r="W197" s="2"/>
    </row>
    <row r="198" spans="1:23" ht="15.75" x14ac:dyDescent="0.25">
      <c r="A198" s="1" t="s">
        <v>197</v>
      </c>
      <c r="W198" s="2"/>
    </row>
    <row r="199" spans="1:23" ht="15.75" x14ac:dyDescent="0.25">
      <c r="A199" s="1" t="s">
        <v>198</v>
      </c>
      <c r="W199" s="2"/>
    </row>
    <row r="200" spans="1:23" ht="15.75" x14ac:dyDescent="0.25">
      <c r="A200" s="1" t="s">
        <v>199</v>
      </c>
      <c r="W200" s="2"/>
    </row>
    <row r="201" spans="1:23" ht="15.75" x14ac:dyDescent="0.25">
      <c r="A201" s="1" t="s">
        <v>200</v>
      </c>
      <c r="W201" s="2"/>
    </row>
    <row r="202" spans="1:23" ht="15.75" x14ac:dyDescent="0.25">
      <c r="A202" s="1" t="s">
        <v>201</v>
      </c>
      <c r="W202" s="2"/>
    </row>
    <row r="203" spans="1:23" ht="15.75" x14ac:dyDescent="0.25">
      <c r="A203" s="1" t="s">
        <v>202</v>
      </c>
      <c r="W203" s="2"/>
    </row>
    <row r="204" spans="1:23" ht="15.75" x14ac:dyDescent="0.25">
      <c r="A204" s="1" t="s">
        <v>203</v>
      </c>
      <c r="W204" s="2"/>
    </row>
    <row r="205" spans="1:23" ht="15.75" x14ac:dyDescent="0.25">
      <c r="A205" s="1" t="s">
        <v>204</v>
      </c>
      <c r="W205" s="2"/>
    </row>
    <row r="206" spans="1:23" ht="15.75" x14ac:dyDescent="0.25">
      <c r="A206" s="1" t="s">
        <v>205</v>
      </c>
      <c r="W206" s="2"/>
    </row>
    <row r="207" spans="1:23" ht="15.75" x14ac:dyDescent="0.25">
      <c r="A207" s="1" t="s">
        <v>206</v>
      </c>
      <c r="W207" s="2"/>
    </row>
    <row r="208" spans="1:23" ht="15.75" x14ac:dyDescent="0.25">
      <c r="A208" s="1" t="s">
        <v>207</v>
      </c>
      <c r="W208" s="2"/>
    </row>
    <row r="209" spans="1:23" ht="15.75" x14ac:dyDescent="0.25">
      <c r="A209" s="1" t="s">
        <v>208</v>
      </c>
      <c r="W209" s="2"/>
    </row>
    <row r="210" spans="1:23" ht="15.75" x14ac:dyDescent="0.25">
      <c r="A210" s="1" t="s">
        <v>209</v>
      </c>
      <c r="W210" s="2"/>
    </row>
    <row r="211" spans="1:23" ht="15.75" x14ac:dyDescent="0.25">
      <c r="A211" s="1" t="s">
        <v>210</v>
      </c>
      <c r="W211" s="2"/>
    </row>
    <row r="212" spans="1:23" ht="15.75" x14ac:dyDescent="0.25">
      <c r="A212" s="1" t="s">
        <v>211</v>
      </c>
      <c r="W212" s="2"/>
    </row>
    <row r="213" spans="1:23" ht="15.75" x14ac:dyDescent="0.25">
      <c r="A213" s="1" t="s">
        <v>212</v>
      </c>
      <c r="W213" s="2"/>
    </row>
    <row r="214" spans="1:23" ht="15.75" x14ac:dyDescent="0.25">
      <c r="A214" s="1" t="s">
        <v>213</v>
      </c>
      <c r="W214" s="2"/>
    </row>
    <row r="215" spans="1:23" ht="15.75" x14ac:dyDescent="0.25">
      <c r="A215" s="1" t="s">
        <v>214</v>
      </c>
      <c r="W215" s="2"/>
    </row>
    <row r="216" spans="1:23" ht="15.75" x14ac:dyDescent="0.25">
      <c r="A216" s="1" t="s">
        <v>215</v>
      </c>
      <c r="W216" s="2"/>
    </row>
    <row r="217" spans="1:23" ht="15.75" x14ac:dyDescent="0.25">
      <c r="A217" s="1" t="s">
        <v>216</v>
      </c>
      <c r="W217" s="2"/>
    </row>
    <row r="218" spans="1:23" ht="15.75" x14ac:dyDescent="0.25">
      <c r="A218" s="1" t="s">
        <v>217</v>
      </c>
      <c r="W218" s="2"/>
    </row>
    <row r="219" spans="1:23" ht="15.75" x14ac:dyDescent="0.25">
      <c r="A219" s="1" t="s">
        <v>218</v>
      </c>
      <c r="W219" s="2"/>
    </row>
    <row r="220" spans="1:23" ht="15.75" x14ac:dyDescent="0.25">
      <c r="A220" s="1" t="s">
        <v>219</v>
      </c>
      <c r="W220" s="2"/>
    </row>
    <row r="221" spans="1:23" ht="15.75" x14ac:dyDescent="0.25">
      <c r="A221" s="1" t="s">
        <v>220</v>
      </c>
      <c r="W221" s="2"/>
    </row>
    <row r="222" spans="1:23" ht="15.75" x14ac:dyDescent="0.25">
      <c r="A222" s="1" t="s">
        <v>221</v>
      </c>
      <c r="W222" s="2"/>
    </row>
    <row r="223" spans="1:23" ht="15.75" x14ac:dyDescent="0.25">
      <c r="A223" s="1" t="s">
        <v>222</v>
      </c>
      <c r="W223" s="2"/>
    </row>
    <row r="224" spans="1:23" ht="15.75" x14ac:dyDescent="0.25">
      <c r="A224" s="1" t="s">
        <v>223</v>
      </c>
      <c r="W224" s="2"/>
    </row>
    <row r="225" spans="1:23" ht="15.75" x14ac:dyDescent="0.25">
      <c r="A225" s="1" t="s">
        <v>224</v>
      </c>
      <c r="W225" s="2"/>
    </row>
    <row r="226" spans="1:23" ht="15.75" x14ac:dyDescent="0.25">
      <c r="A226" s="1" t="s">
        <v>225</v>
      </c>
      <c r="W226" s="2"/>
    </row>
    <row r="227" spans="1:23" ht="15.75" x14ac:dyDescent="0.25">
      <c r="A227" s="1" t="s">
        <v>226</v>
      </c>
      <c r="W227" s="2"/>
    </row>
    <row r="228" spans="1:23" ht="15.75" x14ac:dyDescent="0.25">
      <c r="A228" s="1" t="s">
        <v>227</v>
      </c>
      <c r="W228" s="2"/>
    </row>
    <row r="229" spans="1:23" ht="15.75" x14ac:dyDescent="0.25">
      <c r="A229" s="1" t="s">
        <v>228</v>
      </c>
      <c r="W229" s="2"/>
    </row>
    <row r="230" spans="1:23" ht="15.75" x14ac:dyDescent="0.25">
      <c r="A230" s="1" t="s">
        <v>229</v>
      </c>
      <c r="W230" s="2"/>
    </row>
    <row r="231" spans="1:23" ht="15.75" x14ac:dyDescent="0.25">
      <c r="A231" s="1" t="s">
        <v>230</v>
      </c>
      <c r="W231" s="2"/>
    </row>
    <row r="232" spans="1:23" ht="15.75" x14ac:dyDescent="0.25">
      <c r="A232" s="1" t="s">
        <v>231</v>
      </c>
      <c r="W232" s="2"/>
    </row>
    <row r="233" spans="1:23" ht="15.75" x14ac:dyDescent="0.25">
      <c r="A233" s="1" t="s">
        <v>232</v>
      </c>
      <c r="W233" s="2"/>
    </row>
    <row r="234" spans="1:23" ht="15.75" x14ac:dyDescent="0.25">
      <c r="A234" s="1" t="s">
        <v>233</v>
      </c>
      <c r="W234" s="2"/>
    </row>
    <row r="235" spans="1:23" ht="15.75" x14ac:dyDescent="0.25">
      <c r="A235" s="1" t="s">
        <v>234</v>
      </c>
      <c r="W235" s="2"/>
    </row>
    <row r="236" spans="1:23" ht="15.75" x14ac:dyDescent="0.25">
      <c r="A236" s="1" t="s">
        <v>235</v>
      </c>
      <c r="W236" s="2"/>
    </row>
    <row r="237" spans="1:23" ht="15.75" x14ac:dyDescent="0.25">
      <c r="A237" s="1" t="s">
        <v>236</v>
      </c>
      <c r="W237" s="2"/>
    </row>
    <row r="238" spans="1:23" ht="15.75" x14ac:dyDescent="0.25">
      <c r="A238" s="1" t="s">
        <v>237</v>
      </c>
      <c r="W238" s="2"/>
    </row>
    <row r="239" spans="1:23" ht="15.75" x14ac:dyDescent="0.25">
      <c r="A239" s="1" t="s">
        <v>238</v>
      </c>
      <c r="W239" s="2"/>
    </row>
    <row r="240" spans="1:23" ht="15.75" x14ac:dyDescent="0.25">
      <c r="A240" s="1" t="s">
        <v>239</v>
      </c>
      <c r="W240" s="2"/>
    </row>
    <row r="241" spans="1:23" ht="15.75" x14ac:dyDescent="0.25">
      <c r="A241" s="1" t="s">
        <v>240</v>
      </c>
      <c r="W241" s="2"/>
    </row>
    <row r="242" spans="1:23" ht="15.75" x14ac:dyDescent="0.25">
      <c r="A242" s="1" t="s">
        <v>241</v>
      </c>
      <c r="W242" s="2"/>
    </row>
    <row r="243" spans="1:23" ht="15.75" x14ac:dyDescent="0.25">
      <c r="A243" s="1" t="s">
        <v>242</v>
      </c>
      <c r="W243" s="2"/>
    </row>
    <row r="244" spans="1:23" ht="15.75" x14ac:dyDescent="0.25">
      <c r="A244" s="1" t="s">
        <v>243</v>
      </c>
      <c r="W244" s="2"/>
    </row>
    <row r="245" spans="1:23" ht="15.75" x14ac:dyDescent="0.25">
      <c r="A245" s="1" t="s">
        <v>244</v>
      </c>
      <c r="W245" s="2"/>
    </row>
    <row r="246" spans="1:23" ht="15.75" x14ac:dyDescent="0.25">
      <c r="A246" s="1" t="s">
        <v>245</v>
      </c>
      <c r="W246" s="2"/>
    </row>
    <row r="247" spans="1:23" ht="15.75" x14ac:dyDescent="0.25">
      <c r="A247" s="1" t="s">
        <v>246</v>
      </c>
      <c r="W247" s="2"/>
    </row>
    <row r="248" spans="1:23" x14ac:dyDescent="0.25">
      <c r="B248" s="2"/>
      <c r="C248" s="2"/>
      <c r="D248" s="2"/>
      <c r="E248" s="2"/>
      <c r="F248" s="2"/>
      <c r="G248" s="2"/>
      <c r="H248" s="2"/>
      <c r="I248" s="2"/>
      <c r="J248" s="2"/>
      <c r="K248" s="2"/>
      <c r="L248" s="2"/>
      <c r="M248" s="2"/>
      <c r="N248" s="2"/>
      <c r="O248" s="2"/>
      <c r="P248" s="2"/>
      <c r="Q248" s="2"/>
      <c r="R248" s="2"/>
      <c r="S248" s="2"/>
      <c r="T248" s="2"/>
      <c r="U248" s="2"/>
      <c r="V248" s="2"/>
      <c r="W248" s="2"/>
    </row>
    <row r="249" spans="1:23" ht="15.75" x14ac:dyDescent="0.25">
      <c r="A249" s="3" t="s">
        <v>247</v>
      </c>
      <c r="B249" s="4">
        <v>1991</v>
      </c>
      <c r="C249" s="4">
        <f>+B249+1</f>
        <v>1992</v>
      </c>
      <c r="D249" s="4">
        <f t="shared" ref="D249:V249" si="1">+C249+1</f>
        <v>1993</v>
      </c>
      <c r="E249" s="4">
        <f t="shared" si="1"/>
        <v>1994</v>
      </c>
      <c r="F249" s="4">
        <f t="shared" si="1"/>
        <v>1995</v>
      </c>
      <c r="G249" s="4">
        <f t="shared" si="1"/>
        <v>1996</v>
      </c>
      <c r="H249" s="4">
        <f t="shared" si="1"/>
        <v>1997</v>
      </c>
      <c r="I249" s="4">
        <f t="shared" si="1"/>
        <v>1998</v>
      </c>
      <c r="J249" s="4">
        <f t="shared" si="1"/>
        <v>1999</v>
      </c>
      <c r="K249" s="4">
        <f t="shared" si="1"/>
        <v>2000</v>
      </c>
      <c r="L249" s="4">
        <f t="shared" si="1"/>
        <v>2001</v>
      </c>
      <c r="M249" s="4">
        <f t="shared" si="1"/>
        <v>2002</v>
      </c>
      <c r="N249" s="4">
        <f t="shared" si="1"/>
        <v>2003</v>
      </c>
      <c r="O249" s="4">
        <f t="shared" si="1"/>
        <v>2004</v>
      </c>
      <c r="P249" s="4">
        <f t="shared" si="1"/>
        <v>2005</v>
      </c>
      <c r="Q249" s="4">
        <f t="shared" si="1"/>
        <v>2006</v>
      </c>
      <c r="R249" s="4">
        <f t="shared" si="1"/>
        <v>2007</v>
      </c>
      <c r="S249" s="4">
        <f t="shared" si="1"/>
        <v>2008</v>
      </c>
      <c r="T249" s="4">
        <f t="shared" si="1"/>
        <v>2009</v>
      </c>
      <c r="U249" s="4">
        <f t="shared" si="1"/>
        <v>2010</v>
      </c>
      <c r="V249" s="4">
        <f t="shared" si="1"/>
        <v>2011</v>
      </c>
    </row>
    <row r="250" spans="1:23" ht="15.75" x14ac:dyDescent="0.25">
      <c r="A250" s="1" t="s">
        <v>46</v>
      </c>
      <c r="B250" s="2">
        <f>+'[3]Labor force 1'!C8/[3]Population!B250*100</f>
        <v>49.450439916425459</v>
      </c>
      <c r="C250" s="2">
        <f>+'[3]Labor force 1'!D8/[3]Population!C250*100</f>
        <v>50.215795395110639</v>
      </c>
      <c r="D250" s="2">
        <f>+'[3]Labor force 1'!E8/[3]Population!D250*100</f>
        <v>50.884924695512758</v>
      </c>
      <c r="E250" s="2">
        <f>+'[3]Labor force 1'!F8/[3]Population!E250*100</f>
        <v>51.498406105451188</v>
      </c>
      <c r="F250" s="2">
        <f>+'[3]Labor force 1'!G8/[3]Population!F250*100</f>
        <v>51.056924517646387</v>
      </c>
      <c r="G250" s="2">
        <f>+'[3]Labor force 1'!H8/[3]Population!G250*100</f>
        <v>50.448221040126619</v>
      </c>
      <c r="H250" s="2">
        <f>+'[3]Labor force 1'!I8/[3]Population!H250*100</f>
        <v>49.593164749997385</v>
      </c>
      <c r="I250" s="2">
        <f>+'[3]Labor force 1'!J8/[3]Population!I250*100</f>
        <v>48.492795220445259</v>
      </c>
      <c r="J250" s="2">
        <f>+'[3]Labor force 1'!K8/[3]Population!J250*100</f>
        <v>49.110167761949469</v>
      </c>
      <c r="K250" s="2">
        <f>+'[3]Labor force 1'!L8/[3]Population!K250*100</f>
        <v>49.85402367201857</v>
      </c>
      <c r="L250" s="2">
        <f>+'[3]Labor force 1'!M8/[3]Population!L250*100</f>
        <v>50.58486900127982</v>
      </c>
      <c r="M250" s="2">
        <f>+'[3]Labor force 1'!N8/[3]Population!M250*100</f>
        <v>51.4380266905602</v>
      </c>
      <c r="N250" s="2">
        <f>+'[3]Labor force 1'!O8/[3]Population!N250*100</f>
        <v>52.3283290511636</v>
      </c>
      <c r="O250" s="2">
        <f>+'[3]Labor force 1'!P8/[3]Population!O250*100</f>
        <v>53.233631675769445</v>
      </c>
      <c r="P250" s="2">
        <f>+'[3]Labor force 1'!Q8/[3]Population!P250*100</f>
        <v>54.064091082734734</v>
      </c>
      <c r="Q250" s="2">
        <f>+'[3]Labor force 1'!R8/[3]Population!Q250*100</f>
        <v>54.88665889047293</v>
      </c>
      <c r="R250" s="2">
        <f>+'[3]Labor force 1'!S8/[3]Population!R250*100</f>
        <v>55.621371947418517</v>
      </c>
      <c r="S250" s="2">
        <f>+'[3]Labor force 1'!T8/[3]Population!S250*100</f>
        <v>56.332325324206302</v>
      </c>
      <c r="T250" s="2">
        <f>+'[3]Labor force 1'!U8/[3]Population!T250*100</f>
        <v>57.009439705873667</v>
      </c>
      <c r="U250" s="2">
        <f>+'[3]Labor force 1'!V8/[3]Population!U250*100</f>
        <v>57.490003703952141</v>
      </c>
      <c r="V250" s="2">
        <f>+'[3]Labor force 1'!W8/[3]Population!V250*100</f>
        <v>57.770410397032059</v>
      </c>
    </row>
    <row r="251" spans="1:23" ht="15.75" x14ac:dyDescent="0.25">
      <c r="A251" s="1" t="s">
        <v>49</v>
      </c>
      <c r="B251" s="2">
        <f>+'[3]Labor force 1'!C9/[3]Population!B251*100</f>
        <v>51.619544384311943</v>
      </c>
      <c r="C251" s="2">
        <f>+'[3]Labor force 1'!D9/[3]Population!C251*100</f>
        <v>52.3190980944795</v>
      </c>
      <c r="D251" s="2">
        <f>+'[3]Labor force 1'!E9/[3]Population!D251*100</f>
        <v>52.75139851461519</v>
      </c>
      <c r="E251" s="2">
        <f>+'[3]Labor force 1'!F9/[3]Population!E251*100</f>
        <v>53.012332611170557</v>
      </c>
      <c r="F251" s="2">
        <f>+'[3]Labor force 1'!G9/[3]Population!F251*100</f>
        <v>53.504722568105201</v>
      </c>
      <c r="G251" s="2">
        <f>+'[3]Labor force 1'!H9/[3]Population!G251*100</f>
        <v>53.151148400867399</v>
      </c>
      <c r="H251" s="2">
        <f>+'[3]Labor force 1'!I9/[3]Population!H251*100</f>
        <v>53.416601279575083</v>
      </c>
      <c r="I251" s="2">
        <f>+'[3]Labor force 1'!J9/[3]Population!I251*100</f>
        <v>53.776965567550697</v>
      </c>
      <c r="J251" s="2">
        <f>+'[3]Labor force 1'!K9/[3]Population!J251*100</f>
        <v>54.015249776951393</v>
      </c>
      <c r="K251" s="2">
        <f>+'[3]Labor force 1'!L9/[3]Population!K251*100</f>
        <v>54.37533409841091</v>
      </c>
      <c r="L251" s="2">
        <f>+'[3]Labor force 1'!M9/[3]Population!L251*100</f>
        <v>54.864425486218828</v>
      </c>
      <c r="M251" s="2">
        <f>+'[3]Labor force 1'!N9/[3]Population!M251*100</f>
        <v>54.533448903140844</v>
      </c>
      <c r="N251" s="2">
        <f>+'[3]Labor force 1'!O9/[3]Population!N251*100</f>
        <v>55.020063922431873</v>
      </c>
      <c r="O251" s="2">
        <f>+'[3]Labor force 1'!P9/[3]Population!O251*100</f>
        <v>55.920236194512249</v>
      </c>
      <c r="P251" s="2">
        <f>+'[3]Labor force 1'!Q9/[3]Population!P251*100</f>
        <v>56.342443521883304</v>
      </c>
      <c r="Q251" s="2">
        <f>+'[3]Labor force 1'!R9/[3]Population!Q251*100</f>
        <v>56.757125676044595</v>
      </c>
      <c r="R251" s="2">
        <f>+'[3]Labor force 1'!S9/[3]Population!R251*100</f>
        <v>57.082373038605695</v>
      </c>
      <c r="S251" s="2">
        <f>+'[3]Labor force 1'!T9/[3]Population!S251*100</f>
        <v>57.479609082225004</v>
      </c>
      <c r="T251" s="2">
        <f>+'[3]Labor force 1'!U9/[3]Population!T251*100</f>
        <v>57.947937671860686</v>
      </c>
      <c r="U251" s="2">
        <f>+'[3]Labor force 1'!V9/[3]Population!U251*100</f>
        <v>58.238545938806794</v>
      </c>
      <c r="V251" s="2">
        <f>+'[3]Labor force 1'!W9/[3]Population!V251*100</f>
        <v>58.432417632563663</v>
      </c>
    </row>
    <row r="252" spans="1:23" ht="15.75" x14ac:dyDescent="0.25">
      <c r="A252" s="1" t="s">
        <v>113</v>
      </c>
      <c r="B252" s="2">
        <f>+'[3]Labor force 1'!C10/[3]Population!B252*100</f>
        <v>39.04855635788612</v>
      </c>
      <c r="C252" s="2">
        <f>+'[3]Labor force 1'!D10/[3]Population!C252*100</f>
        <v>39.209800791857546</v>
      </c>
      <c r="D252" s="2">
        <f>+'[3]Labor force 1'!E10/[3]Population!D252*100</f>
        <v>39.266859702390235</v>
      </c>
      <c r="E252" s="2">
        <f>+'[3]Labor force 1'!F10/[3]Population!E252*100</f>
        <v>39.08309384600139</v>
      </c>
      <c r="F252" s="2">
        <f>+'[3]Labor force 1'!G10/[3]Population!F252*100</f>
        <v>38.901671614153706</v>
      </c>
      <c r="G252" s="2">
        <f>+'[3]Labor force 1'!H10/[3]Population!G252*100</f>
        <v>38.873098396411471</v>
      </c>
      <c r="H252" s="2">
        <f>+'[3]Labor force 1'!I10/[3]Population!H252*100</f>
        <v>38.858337798375594</v>
      </c>
      <c r="I252" s="2">
        <f>+'[3]Labor force 1'!J10/[3]Population!I252*100</f>
        <v>38.905043137319325</v>
      </c>
      <c r="J252" s="2">
        <f>+'[3]Labor force 1'!K10/[3]Population!J252*100</f>
        <v>38.853527565427562</v>
      </c>
      <c r="K252" s="2">
        <f>+'[3]Labor force 1'!L10/[3]Population!K252*100</f>
        <v>38.818116466898836</v>
      </c>
      <c r="L252" s="2">
        <f>+'[3]Labor force 1'!M10/[3]Population!L252*100</f>
        <v>38.534964716377885</v>
      </c>
      <c r="M252" s="2">
        <f>+'[3]Labor force 1'!N10/[3]Population!M252*100</f>
        <v>38.224227010166516</v>
      </c>
      <c r="N252" s="2">
        <f>+'[3]Labor force 1'!O10/[3]Population!N252*100</f>
        <v>38.001687080338762</v>
      </c>
      <c r="O252" s="2">
        <f>+'[3]Labor force 1'!P10/[3]Population!O252*100</f>
        <v>37.871415260378924</v>
      </c>
      <c r="P252" s="2">
        <f>+'[3]Labor force 1'!Q10/[3]Population!P252*100</f>
        <v>38.00773214871991</v>
      </c>
      <c r="Q252" s="2">
        <f>+'[3]Labor force 1'!R10/[3]Population!Q252*100</f>
        <v>38.172655852234541</v>
      </c>
      <c r="R252" s="2">
        <f>+'[3]Labor force 1'!S10/[3]Population!R252*100</f>
        <v>38.477311390433933</v>
      </c>
      <c r="S252" s="2">
        <f>+'[3]Labor force 1'!T10/[3]Population!S252*100</f>
        <v>38.902016823270507</v>
      </c>
      <c r="T252" s="2">
        <f>+'[3]Labor force 1'!U10/[3]Population!T252*100</f>
        <v>39.414193380459565</v>
      </c>
      <c r="U252" s="2">
        <f>+'[3]Labor force 1'!V10/[3]Population!U252*100</f>
        <v>39.985791783356504</v>
      </c>
      <c r="V252" s="2">
        <f>+'[3]Labor force 1'!W10/[3]Population!V252*100</f>
        <v>40.676948309613245</v>
      </c>
    </row>
    <row r="253" spans="1:23" ht="15.75" x14ac:dyDescent="0.25">
      <c r="A253" s="1" t="s">
        <v>127</v>
      </c>
      <c r="B253" s="2">
        <f>+'[3]Labor force 1'!C11/[3]Population!B253*100</f>
        <v>48.206847840953827</v>
      </c>
      <c r="C253" s="2">
        <f>+'[3]Labor force 1'!D11/[3]Population!C253*100</f>
        <v>48.462231380430396</v>
      </c>
      <c r="D253" s="2">
        <f>+'[3]Labor force 1'!E11/[3]Population!D253*100</f>
        <v>48.695882241612978</v>
      </c>
      <c r="E253" s="2">
        <f>+'[3]Labor force 1'!F11/[3]Population!E253*100</f>
        <v>48.857438866918841</v>
      </c>
      <c r="F253" s="2">
        <f>+'[3]Labor force 1'!G11/[3]Population!F253*100</f>
        <v>48.363266129032255</v>
      </c>
      <c r="G253" s="2">
        <f>+'[3]Labor force 1'!H11/[3]Population!G253*100</f>
        <v>47.807235392139212</v>
      </c>
      <c r="H253" s="2">
        <f>+'[3]Labor force 1'!I11/[3]Population!H253*100</f>
        <v>47.187000563542853</v>
      </c>
      <c r="I253" s="2">
        <f>+'[3]Labor force 1'!J11/[3]Population!I253*100</f>
        <v>46.433833815419277</v>
      </c>
      <c r="J253" s="2">
        <f>+'[3]Labor force 1'!K11/[3]Population!J253*100</f>
        <v>46.214773544540243</v>
      </c>
      <c r="K253" s="2">
        <f>+'[3]Labor force 1'!L11/[3]Population!K253*100</f>
        <v>45.996148370859743</v>
      </c>
      <c r="L253" s="2">
        <f>+'[3]Labor force 1'!M11/[3]Population!L253*100</f>
        <v>45.847559039651678</v>
      </c>
      <c r="M253" s="2">
        <f>+'[3]Labor force 1'!N11/[3]Population!M253*100</f>
        <v>45.704534199263996</v>
      </c>
      <c r="N253" s="2">
        <f>+'[3]Labor force 1'!O11/[3]Population!N253*100</f>
        <v>45.499904787294817</v>
      </c>
      <c r="O253" s="2">
        <f>+'[3]Labor force 1'!P11/[3]Population!O253*100</f>
        <v>45.576285963382738</v>
      </c>
      <c r="P253" s="2">
        <f>+'[3]Labor force 1'!Q11/[3]Population!P253*100</f>
        <v>45.87017054029581</v>
      </c>
      <c r="Q253" s="2">
        <f>+'[3]Labor force 1'!R11/[3]Population!Q253*100</f>
        <v>46.172993879313587</v>
      </c>
      <c r="R253" s="2">
        <f>+'[3]Labor force 1'!S11/[3]Population!R253*100</f>
        <v>46.485798639659166</v>
      </c>
      <c r="S253" s="2">
        <f>+'[3]Labor force 1'!T11/[3]Population!S253*100</f>
        <v>46.750223280738311</v>
      </c>
      <c r="T253" s="2">
        <f>+'[3]Labor force 1'!U11/[3]Population!T253*100</f>
        <v>45.571115892565658</v>
      </c>
      <c r="U253" s="2">
        <f>+'[3]Labor force 1'!V11/[3]Population!U253*100</f>
        <v>45.264956315711537</v>
      </c>
      <c r="V253" s="2">
        <f>+'[3]Labor force 1'!W11/[3]Population!V253*100</f>
        <v>45.569148346573066</v>
      </c>
    </row>
    <row r="254" spans="1:23" ht="15.75" x14ac:dyDescent="0.25">
      <c r="A254" s="1" t="s">
        <v>215</v>
      </c>
      <c r="B254" s="2">
        <f>+'[3]Labor force 1'!C12/[3]Population!B254*100</f>
        <v>37.238233364244536</v>
      </c>
      <c r="C254" s="2">
        <f>+'[3]Labor force 1'!D12/[3]Population!C254*100</f>
        <v>35.936231579550551</v>
      </c>
      <c r="D254" s="2">
        <f>+'[3]Labor force 1'!E12/[3]Population!D254*100</f>
        <v>34.140014842562813</v>
      </c>
      <c r="E254" s="2">
        <f>+'[3]Labor force 1'!F12/[3]Population!E254*100</f>
        <v>34.369521648353178</v>
      </c>
      <c r="F254" s="2">
        <f>+'[3]Labor force 1'!G12/[3]Population!F254*100</f>
        <v>33.947054505413838</v>
      </c>
      <c r="G254" s="2">
        <f>+'[3]Labor force 1'!H12/[3]Population!G254*100</f>
        <v>34.437514709343375</v>
      </c>
      <c r="H254" s="2">
        <f>+'[3]Labor force 1'!I12/[3]Population!H254*100</f>
        <v>34.88861654131982</v>
      </c>
      <c r="I254" s="2">
        <f>+'[3]Labor force 1'!J12/[3]Population!I254*100</f>
        <v>35.14480626436832</v>
      </c>
      <c r="J254" s="2">
        <f>+'[3]Labor force 1'!K12/[3]Population!J254*100</f>
        <v>35.38624600635508</v>
      </c>
      <c r="K254" s="2">
        <f>+'[3]Labor force 1'!L12/[3]Population!K254*100</f>
        <v>35.666365353885439</v>
      </c>
      <c r="L254" s="2">
        <f>+'[3]Labor force 1'!M12/[3]Population!L254*100</f>
        <v>35.913153131079291</v>
      </c>
      <c r="M254" s="2">
        <f>+'[3]Labor force 1'!N12/[3]Population!M254*100</f>
        <v>36.135271133771546</v>
      </c>
      <c r="N254" s="2">
        <f>+'[3]Labor force 1'!O12/[3]Population!N254*100</f>
        <v>36.343672966310599</v>
      </c>
      <c r="O254" s="2">
        <f>+'[3]Labor force 1'!P12/[3]Population!O254*100</f>
        <v>36.623036436918639</v>
      </c>
      <c r="P254" s="2">
        <f>+'[3]Labor force 1'!Q12/[3]Population!P254*100</f>
        <v>36.915725003705226</v>
      </c>
      <c r="Q254" s="2">
        <f>+'[3]Labor force 1'!R12/[3]Population!Q254*100</f>
        <v>37.222848292676161</v>
      </c>
      <c r="R254" s="2">
        <f>+'[3]Labor force 1'!S12/[3]Population!R254*100</f>
        <v>37.613695171483684</v>
      </c>
      <c r="S254" s="2">
        <f>+'[3]Labor force 1'!T12/[3]Population!S254*100</f>
        <v>38.024641502254077</v>
      </c>
      <c r="T254" s="2">
        <f>+'[3]Labor force 1'!U12/[3]Population!T254*100</f>
        <v>38.462973756446431</v>
      </c>
      <c r="U254" s="2">
        <f>+'[3]Labor force 1'!V12/[3]Population!U254*100</f>
        <v>38.789941978819606</v>
      </c>
      <c r="V254" s="2">
        <f>+'[3]Labor force 1'!W12/[3]Population!V254*100</f>
        <v>39.148764966878787</v>
      </c>
    </row>
    <row r="255" spans="1:23" ht="15.75" x14ac:dyDescent="0.25">
      <c r="A255" s="1" t="s">
        <v>226</v>
      </c>
      <c r="B255" s="2">
        <f>+'[3]Labor force 1'!C13/[3]Population!B255*100</f>
        <v>36.435302756909834</v>
      </c>
      <c r="C255" s="2">
        <f>+'[3]Labor force 1'!D13/[3]Population!C255*100</f>
        <v>37.857172383775357</v>
      </c>
      <c r="D255" s="2">
        <f>+'[3]Labor force 1'!E13/[3]Population!D255*100</f>
        <v>38.972169284088807</v>
      </c>
      <c r="E255" s="2">
        <f>+'[3]Labor force 1'!F13/[3]Population!E255*100</f>
        <v>40.180446927374305</v>
      </c>
      <c r="F255" s="2">
        <f>+'[3]Labor force 1'!G13/[3]Population!F255*100</f>
        <v>41.20907563797968</v>
      </c>
      <c r="G255" s="2">
        <f>+'[3]Labor force 1'!H13/[3]Population!G255*100</f>
        <v>42.468579841131856</v>
      </c>
      <c r="H255" s="2">
        <f>+'[3]Labor force 1'!I13/[3]Population!H255*100</f>
        <v>43.324369247173564</v>
      </c>
      <c r="I255" s="2">
        <f>+'[3]Labor force 1'!J13/[3]Population!I255*100</f>
        <v>44.084342389081911</v>
      </c>
      <c r="J255" s="2">
        <f>+'[3]Labor force 1'!K13/[3]Population!J255*100</f>
        <v>44.776982308250012</v>
      </c>
      <c r="K255" s="2">
        <f>+'[3]Labor force 1'!L13/[3]Population!K255*100</f>
        <v>45.368628962476912</v>
      </c>
      <c r="L255" s="2">
        <f>+'[3]Labor force 1'!M13/[3]Population!L255*100</f>
        <v>46.071897249109846</v>
      </c>
      <c r="M255" s="2">
        <f>+'[3]Labor force 1'!N13/[3]Population!M255*100</f>
        <v>46.73872290208179</v>
      </c>
      <c r="N255" s="2">
        <f>+'[3]Labor force 1'!O13/[3]Population!N255*100</f>
        <v>48.196605835084775</v>
      </c>
      <c r="O255" s="2">
        <f>+'[3]Labor force 1'!P13/[3]Population!O255*100</f>
        <v>49.526026573642135</v>
      </c>
      <c r="P255" s="2">
        <f>+'[3]Labor force 1'!Q13/[3]Population!P255*100</f>
        <v>50.86636166113977</v>
      </c>
      <c r="Q255" s="2">
        <f>+'[3]Labor force 1'!R13/[3]Population!Q255*100</f>
        <v>51.186215274254067</v>
      </c>
      <c r="R255" s="2">
        <f>+'[3]Labor force 1'!S13/[3]Population!R255*100</f>
        <v>51.339169870073441</v>
      </c>
      <c r="S255" s="2">
        <f>+'[3]Labor force 1'!T13/[3]Population!S255*100</f>
        <v>51.498752854910443</v>
      </c>
      <c r="T255" s="2">
        <f>+'[3]Labor force 1'!U13/[3]Population!T255*100</f>
        <v>51.92730342148645</v>
      </c>
      <c r="U255" s="2">
        <f>+'[3]Labor force 1'!V13/[3]Population!U255*100</f>
        <v>52.248400070072641</v>
      </c>
      <c r="V255" s="2">
        <f>+'[3]Labor force 1'!W13/[3]Population!V255*100</f>
        <v>52.546291826048211</v>
      </c>
    </row>
    <row r="256" spans="1:23" x14ac:dyDescent="0.25">
      <c r="B256" s="2">
        <f>+'[3]Labor force 1'!C14/[3]Population!B256*100</f>
        <v>43.601276971574073</v>
      </c>
      <c r="C256" s="2">
        <f>+'[3]Labor force 1'!D14/[3]Population!C256*100</f>
        <v>44.040214745085244</v>
      </c>
      <c r="D256" s="2">
        <f>+'[3]Labor force 1'!E14/[3]Population!D256*100</f>
        <v>44.32601860421461</v>
      </c>
      <c r="E256" s="2">
        <f>+'[3]Labor force 1'!F14/[3]Population!E256*100</f>
        <v>44.717707697818874</v>
      </c>
      <c r="F256" s="2">
        <f>+'[3]Labor force 1'!G14/[3]Population!F256*100</f>
        <v>44.67625408091574</v>
      </c>
      <c r="G256" s="2">
        <f>+'[3]Labor force 1'!H14/[3]Population!G256*100</f>
        <v>44.708844481996998</v>
      </c>
      <c r="H256" s="2">
        <f>+'[3]Labor force 1'!I14/[3]Population!H256*100</f>
        <v>44.628828796773604</v>
      </c>
      <c r="I256" s="2">
        <f>+'[3]Labor force 1'!J14/[3]Population!I256*100</f>
        <v>44.446907520933436</v>
      </c>
      <c r="J256" s="2">
        <f>+'[3]Labor force 1'!K14/[3]Population!J256*100</f>
        <v>44.560181697214404</v>
      </c>
      <c r="K256" s="2">
        <f>+'[3]Labor force 1'!L14/[3]Population!K256*100</f>
        <v>44.666912014611512</v>
      </c>
      <c r="L256" s="2">
        <f>+'[3]Labor force 1'!M14/[3]Population!L256*100</f>
        <v>44.801419547369662</v>
      </c>
      <c r="M256" s="2">
        <f>+'[3]Labor force 1'!N14/[3]Population!M256*100</f>
        <v>44.891773688963667</v>
      </c>
      <c r="N256" s="2">
        <f>+'[3]Labor force 1'!O14/[3]Population!N256*100</f>
        <v>45.184872836761294</v>
      </c>
      <c r="O256" s="2">
        <f>+'[3]Labor force 1'!P14/[3]Population!O256*100</f>
        <v>45.616576496515741</v>
      </c>
      <c r="P256" s="2">
        <f>+'[3]Labor force 1'!Q14/[3]Population!P256*100</f>
        <v>46.160347488164469</v>
      </c>
      <c r="Q256" s="2">
        <f>+'[3]Labor force 1'!R14/[3]Population!Q256*100</f>
        <v>46.482746558571165</v>
      </c>
      <c r="R256" s="2">
        <f>+'[3]Labor force 1'!S14/[3]Population!R256*100</f>
        <v>46.790062698785682</v>
      </c>
      <c r="S256" s="2">
        <f>+'[3]Labor force 1'!T14/[3]Population!S256*100</f>
        <v>47.097411608927594</v>
      </c>
      <c r="T256" s="2">
        <f>+'[3]Labor force 1'!U14/[3]Population!T256*100</f>
        <v>46.823433200961944</v>
      </c>
      <c r="U256" s="2">
        <f>+'[3]Labor force 1'!V14/[3]Population!U256*100</f>
        <v>46.902830278602131</v>
      </c>
      <c r="V256" s="2">
        <f>+'[3]Labor force 1'!W14/[3]Population!V256*100</f>
        <v>47.256473375720084</v>
      </c>
    </row>
    <row r="258" spans="1:23" ht="15.75" x14ac:dyDescent="0.25">
      <c r="A258" s="3" t="s">
        <v>248</v>
      </c>
    </row>
    <row r="259" spans="1:23" x14ac:dyDescent="0.25">
      <c r="A259" s="5" t="s">
        <v>47</v>
      </c>
      <c r="B259" s="2">
        <f>+'[3]Labor force 2'!C3/[3]Population!B259*100</f>
        <v>43.723417902641678</v>
      </c>
      <c r="C259" s="2">
        <f>+'[3]Labor force 2'!D3/[3]Population!C259*100</f>
        <v>44.110403004833593</v>
      </c>
      <c r="D259" s="2">
        <f>+'[3]Labor force 2'!E3/[3]Population!D259*100</f>
        <v>44.601229990119506</v>
      </c>
      <c r="E259" s="2">
        <f>+'[3]Labor force 2'!F3/[3]Population!E259*100</f>
        <v>45.167045948409125</v>
      </c>
      <c r="F259" s="2">
        <f>+'[3]Labor force 2'!G3/[3]Population!F259*100</f>
        <v>45.717791542725493</v>
      </c>
      <c r="G259" s="2">
        <f>+'[3]Labor force 2'!H3/[3]Population!G259*100</f>
        <v>45.925999366861824</v>
      </c>
      <c r="H259" s="2">
        <f>+'[3]Labor force 2'!I3/[3]Population!H259*100</f>
        <v>46.142573349117853</v>
      </c>
      <c r="I259" s="2">
        <f>+'[3]Labor force 2'!J3/[3]Population!I259*100</f>
        <v>46.525652079308024</v>
      </c>
      <c r="J259" s="2">
        <f>+'[3]Labor force 2'!K3/[3]Population!J259*100</f>
        <v>46.946303638524803</v>
      </c>
      <c r="K259" s="2">
        <f>+'[3]Labor force 2'!L3/[3]Population!K259*100</f>
        <v>47.240411599625823</v>
      </c>
      <c r="L259" s="2">
        <f>+'[3]Labor force 2'!M3/[3]Population!L259*100</f>
        <v>46.911954677748206</v>
      </c>
      <c r="M259" s="2">
        <f>+'[3]Labor force 2'!N3/[3]Population!M259*100</f>
        <v>46.016322207858956</v>
      </c>
      <c r="N259" s="2">
        <f>+'[3]Labor force 2'!O3/[3]Population!N259*100</f>
        <v>45.432687850374862</v>
      </c>
      <c r="O259" s="2">
        <f>+'[3]Labor force 2'!P3/[3]Population!O259*100</f>
        <v>45.532928426819105</v>
      </c>
      <c r="P259" s="2">
        <f>+'[3]Labor force 2'!Q3/[3]Population!P259*100</f>
        <v>46.93649481862068</v>
      </c>
      <c r="Q259" s="2">
        <f>+'[3]Labor force 2'!R3/[3]Population!Q259*100</f>
        <v>48.633243366485502</v>
      </c>
      <c r="R259" s="2">
        <f>+'[3]Labor force 2'!S3/[3]Population!R259*100</f>
        <v>50.918137303088471</v>
      </c>
      <c r="S259" s="2">
        <f>+'[3]Labor force 2'!T3/[3]Population!S259*100</f>
        <v>53.140230662730112</v>
      </c>
      <c r="T259" s="2">
        <f>+'[3]Labor force 2'!U3/[3]Population!T259*100</f>
        <v>55.047889067680821</v>
      </c>
      <c r="U259" s="2">
        <f>+'[3]Labor force 2'!V3/[3]Population!U259*100</f>
        <v>56.375912857069267</v>
      </c>
      <c r="V259" s="2">
        <f>+'[3]Labor force 2'!W3/[3]Population!V259*100</f>
        <v>56.683427336640136</v>
      </c>
      <c r="W259" s="2"/>
    </row>
    <row r="260" spans="1:23" x14ac:dyDescent="0.25">
      <c r="A260" s="5" t="s">
        <v>52</v>
      </c>
      <c r="B260" s="2">
        <f>+'[3]Labor force 2'!C4/[3]Population!B260*100</f>
        <v>32.847422680412372</v>
      </c>
      <c r="C260" s="2">
        <f>+'[3]Labor force 2'!D4/[3]Population!C260*100</f>
        <v>32.744723618090454</v>
      </c>
      <c r="D260" s="2">
        <f>+'[3]Labor force 2'!E4/[3]Population!D260*100</f>
        <v>32.752682926829266</v>
      </c>
      <c r="E260" s="2">
        <f>+'[3]Labor force 2'!F4/[3]Population!E260*100</f>
        <v>32.91137440758294</v>
      </c>
      <c r="F260" s="2">
        <f>+'[3]Labor force 2'!G4/[3]Population!F260*100</f>
        <v>33.862355658198609</v>
      </c>
      <c r="G260" s="2">
        <f>+'[3]Labor force 2'!H4/[3]Population!G260*100</f>
        <v>34.776576576576581</v>
      </c>
      <c r="H260" s="2">
        <f>+'[3]Labor force 2'!I4/[3]Population!H260*100</f>
        <v>35.075652173913042</v>
      </c>
      <c r="I260" s="2">
        <f>+'[3]Labor force 2'!J4/[3]Population!I260*100</f>
        <v>35.420545073375266</v>
      </c>
      <c r="J260" s="2">
        <f>+'[3]Labor force 2'!K4/[3]Population!J260*100</f>
        <v>35.788975730152202</v>
      </c>
      <c r="K260" s="2">
        <f>+'[3]Labor force 2'!L4/[3]Population!K260*100</f>
        <v>36.167734187349879</v>
      </c>
      <c r="L260" s="2">
        <f>+'[3]Labor force 2'!M4/[3]Population!L260*100</f>
        <v>36.6113486202876</v>
      </c>
      <c r="M260" s="2">
        <f>+'[3]Labor force 2'!N4/[3]Population!M260*100</f>
        <v>37.005279034690794</v>
      </c>
      <c r="N260" s="2">
        <f>+'[3]Labor force 2'!O4/[3]Population!N260*100</f>
        <v>37.477164778955057</v>
      </c>
      <c r="O260" s="2">
        <f>+'[3]Labor force 2'!P4/[3]Population!O260*100</f>
        <v>37.977353149327669</v>
      </c>
      <c r="P260" s="2">
        <f>+'[3]Labor force 2'!Q4/[3]Population!P260*100</f>
        <v>38.449965729952027</v>
      </c>
      <c r="Q260" s="2">
        <f>+'[3]Labor force 2'!R4/[3]Population!Q260*100</f>
        <v>39.140504203911263</v>
      </c>
      <c r="R260" s="2">
        <f>+'[3]Labor force 2'!S4/[3]Population!R260*100</f>
        <v>39.858426966292136</v>
      </c>
      <c r="S260" s="2">
        <f>+'[3]Labor force 2'!T4/[3]Population!S260*100</f>
        <v>40.590189382179446</v>
      </c>
      <c r="T260" s="2">
        <f>+'[3]Labor force 2'!U4/[3]Population!T260*100</f>
        <v>41.38175270108043</v>
      </c>
      <c r="U260" s="2">
        <f>+'[3]Labor force 2'!V4/[3]Population!U260*100</f>
        <v>42.027270089933275</v>
      </c>
      <c r="V260" s="2">
        <f>+'[3]Labor force 2'!W4/[3]Population!V260*100</f>
        <v>42.584969153112731</v>
      </c>
      <c r="W260" s="2"/>
    </row>
    <row r="261" spans="1:23" x14ac:dyDescent="0.25">
      <c r="A261" s="5" t="s">
        <v>55</v>
      </c>
      <c r="B261" s="2">
        <f>+'[3]Labor force 2'!C5/[3]Population!B261*100</f>
        <v>36.641853217381296</v>
      </c>
      <c r="C261" s="2">
        <f>+'[3]Labor force 2'!D5/[3]Population!C261*100</f>
        <v>36.319359538469421</v>
      </c>
      <c r="D261" s="2">
        <f>+'[3]Labor force 2'!E5/[3]Population!D261*100</f>
        <v>35.995841879021157</v>
      </c>
      <c r="E261" s="2">
        <f>+'[3]Labor force 2'!F5/[3]Population!E261*100</f>
        <v>35.802811142931922</v>
      </c>
      <c r="F261" s="2">
        <f>+'[3]Labor force 2'!G5/[3]Population!F261*100</f>
        <v>35.916457121700631</v>
      </c>
      <c r="G261" s="2">
        <f>+'[3]Labor force 2'!H5/[3]Population!G261*100</f>
        <v>36.237174105573366</v>
      </c>
      <c r="H261" s="2">
        <f>+'[3]Labor force 2'!I5/[3]Population!H261*100</f>
        <v>36.862909912877541</v>
      </c>
      <c r="I261" s="2">
        <f>+'[3]Labor force 2'!J5/[3]Population!I261*100</f>
        <v>37.735681499037014</v>
      </c>
      <c r="J261" s="2">
        <f>+'[3]Labor force 2'!K5/[3]Population!J261*100</f>
        <v>38.732968776164661</v>
      </c>
      <c r="K261" s="2">
        <f>+'[3]Labor force 2'!L5/[3]Population!K261*100</f>
        <v>39.963099243429461</v>
      </c>
      <c r="L261" s="2">
        <f>+'[3]Labor force 2'!M5/[3]Population!L261*100</f>
        <v>41.370801802567811</v>
      </c>
      <c r="M261" s="2">
        <f>+'[3]Labor force 2'!N5/[3]Population!M261*100</f>
        <v>42.873714572360171</v>
      </c>
      <c r="N261" s="2">
        <f>+'[3]Labor force 2'!O5/[3]Population!N261*100</f>
        <v>44.484178396011728</v>
      </c>
      <c r="O261" s="2">
        <f>+'[3]Labor force 2'!P5/[3]Population!O261*100</f>
        <v>45.885429638854298</v>
      </c>
      <c r="P261" s="2">
        <f>+'[3]Labor force 2'!Q5/[3]Population!P261*100</f>
        <v>47.094235795010711</v>
      </c>
      <c r="Q261" s="2">
        <f>+'[3]Labor force 2'!R5/[3]Population!Q261*100</f>
        <v>47.964000764805888</v>
      </c>
      <c r="R261" s="2">
        <f>+'[3]Labor force 2'!S5/[3]Population!R261*100</f>
        <v>48.631460931974594</v>
      </c>
      <c r="S261" s="2">
        <f>+'[3]Labor force 2'!T5/[3]Population!S261*100</f>
        <v>49.094121018645126</v>
      </c>
      <c r="T261" s="2">
        <f>+'[3]Labor force 2'!U5/[3]Population!T261*100</f>
        <v>49.4208066810058</v>
      </c>
      <c r="U261" s="2">
        <f>+'[3]Labor force 2'!V5/[3]Population!U261*100</f>
        <v>50.178389398572889</v>
      </c>
      <c r="V261" s="2">
        <f>+'[3]Labor force 2'!W5/[3]Population!V261*100</f>
        <v>50.879153476994098</v>
      </c>
      <c r="W261" s="2"/>
    </row>
    <row r="262" spans="1:23" x14ac:dyDescent="0.25">
      <c r="A262" s="5" t="s">
        <v>58</v>
      </c>
      <c r="B262" s="2">
        <f>+'[3]Labor force 2'!C6/[3]Population!B262*100</f>
        <v>41.090427586982024</v>
      </c>
      <c r="C262" s="2">
        <f>+'[3]Labor force 2'!D6/[3]Population!C262*100</f>
        <v>41.593830123610509</v>
      </c>
      <c r="D262" s="2">
        <f>+'[3]Labor force 2'!E6/[3]Population!D262*100</f>
        <v>42.136215776903221</v>
      </c>
      <c r="E262" s="2">
        <f>+'[3]Labor force 2'!F6/[3]Population!E262*100</f>
        <v>42.762869451518156</v>
      </c>
      <c r="F262" s="2">
        <f>+'[3]Labor force 2'!G6/[3]Population!F262*100</f>
        <v>43.349265941700402</v>
      </c>
      <c r="G262" s="2">
        <f>+'[3]Labor force 2'!H6/[3]Population!G262*100</f>
        <v>43.950128841217371</v>
      </c>
      <c r="H262" s="2">
        <f>+'[3]Labor force 2'!I6/[3]Population!H262*100</f>
        <v>44.562244284683636</v>
      </c>
      <c r="I262" s="2">
        <f>+'[3]Labor force 2'!J6/[3]Population!I262*100</f>
        <v>45.234718124165852</v>
      </c>
      <c r="J262" s="2">
        <f>+'[3]Labor force 2'!K6/[3]Population!J262*100</f>
        <v>45.834661802972953</v>
      </c>
      <c r="K262" s="2">
        <f>+'[3]Labor force 2'!L6/[3]Population!K262*100</f>
        <v>46.476385511327273</v>
      </c>
      <c r="L262" s="2">
        <f>+'[3]Labor force 2'!M6/[3]Population!L262*100</f>
        <v>47.032949666815924</v>
      </c>
      <c r="M262" s="2">
        <f>+'[3]Labor force 2'!N6/[3]Population!M262*100</f>
        <v>47.631080751483736</v>
      </c>
      <c r="N262" s="2">
        <f>+'[3]Labor force 2'!O6/[3]Population!N262*100</f>
        <v>48.148024699925195</v>
      </c>
      <c r="O262" s="2">
        <f>+'[3]Labor force 2'!P6/[3]Population!O262*100</f>
        <v>48.715152385513136</v>
      </c>
      <c r="P262" s="2">
        <f>+'[3]Labor force 2'!Q6/[3]Population!P262*100</f>
        <v>49.269782099545068</v>
      </c>
      <c r="Q262" s="2">
        <f>+'[3]Labor force 2'!R6/[3]Population!Q262*100</f>
        <v>49.810642825391064</v>
      </c>
      <c r="R262" s="2">
        <f>+'[3]Labor force 2'!S6/[3]Population!R262*100</f>
        <v>50.266972410429879</v>
      </c>
      <c r="S262" s="2">
        <f>+'[3]Labor force 2'!T6/[3]Population!S262*100</f>
        <v>50.763957025243222</v>
      </c>
      <c r="T262" s="2">
        <f>+'[3]Labor force 2'!U6/[3]Population!T262*100</f>
        <v>51.228971283463267</v>
      </c>
      <c r="U262" s="2">
        <f>+'[3]Labor force 2'!V6/[3]Population!U262*100</f>
        <v>51.658316495967746</v>
      </c>
      <c r="V262" s="2">
        <f>+'[3]Labor force 2'!W6/[3]Population!V262*100</f>
        <v>51.985485079808427</v>
      </c>
      <c r="W262" s="2"/>
    </row>
    <row r="263" spans="1:23" x14ac:dyDescent="0.25">
      <c r="A263" s="5" t="s">
        <v>60</v>
      </c>
      <c r="B263" s="2">
        <f>+'[3]Labor force 2'!C7/[3]Population!B263*100</f>
        <v>42.055159490586327</v>
      </c>
      <c r="C263" s="2">
        <f>+'[3]Labor force 2'!D7/[3]Population!C263*100</f>
        <v>42.370518077617938</v>
      </c>
      <c r="D263" s="2">
        <f>+'[3]Labor force 2'!E7/[3]Population!D263*100</f>
        <v>42.727183266453089</v>
      </c>
      <c r="E263" s="2">
        <f>+'[3]Labor force 2'!F7/[3]Population!E263*100</f>
        <v>43.10780141843972</v>
      </c>
      <c r="F263" s="2">
        <f>+'[3]Labor force 2'!G7/[3]Population!F263*100</f>
        <v>43.676755957930204</v>
      </c>
      <c r="G263" s="2">
        <f>+'[3]Labor force 2'!H7/[3]Population!G263*100</f>
        <v>44.107433678345018</v>
      </c>
      <c r="H263" s="2">
        <f>+'[3]Labor force 2'!I7/[3]Population!H263*100</f>
        <v>44.715580554334053</v>
      </c>
      <c r="I263" s="2">
        <f>+'[3]Labor force 2'!J7/[3]Population!I263*100</f>
        <v>45.480372562584876</v>
      </c>
      <c r="J263" s="2">
        <f>+'[3]Labor force 2'!K7/[3]Population!J263*100</f>
        <v>46.235617261163632</v>
      </c>
      <c r="K263" s="2">
        <f>+'[3]Labor force 2'!L7/[3]Population!K263*100</f>
        <v>47.028767475140356</v>
      </c>
      <c r="L263" s="2">
        <f>+'[3]Labor force 2'!M7/[3]Population!L263*100</f>
        <v>47.435606015289459</v>
      </c>
      <c r="M263" s="2">
        <f>+'[3]Labor force 2'!N7/[3]Population!M263*100</f>
        <v>47.598401569155548</v>
      </c>
      <c r="N263" s="2">
        <f>+'[3]Labor force 2'!O7/[3]Population!N263*100</f>
        <v>47.808160655559092</v>
      </c>
      <c r="O263" s="2">
        <f>+'[3]Labor force 2'!P7/[3]Population!O263*100</f>
        <v>48.009372287135861</v>
      </c>
      <c r="P263" s="2">
        <f>+'[3]Labor force 2'!Q7/[3]Population!P263*100</f>
        <v>48.210936790013307</v>
      </c>
      <c r="Q263" s="2">
        <f>+'[3]Labor force 2'!R7/[3]Population!Q263*100</f>
        <v>48.27215601768215</v>
      </c>
      <c r="R263" s="2">
        <f>+'[3]Labor force 2'!S7/[3]Population!R263*100</f>
        <v>48.403101350152177</v>
      </c>
      <c r="S263" s="2">
        <f>+'[3]Labor force 2'!T7/[3]Population!S263*100</f>
        <v>48.525975123149507</v>
      </c>
      <c r="T263" s="2">
        <f>+'[3]Labor force 2'!U7/[3]Population!T263*100</f>
        <v>48.705711813840956</v>
      </c>
      <c r="U263" s="2">
        <f>+'[3]Labor force 2'!V7/[3]Population!U263*100</f>
        <v>48.937631605334403</v>
      </c>
      <c r="V263" s="2">
        <f>+'[3]Labor force 2'!W7/[3]Population!V263*100</f>
        <v>48.924958983884238</v>
      </c>
      <c r="W263" s="2"/>
    </row>
    <row r="264" spans="1:23" x14ac:dyDescent="0.25">
      <c r="A264" s="5" t="s">
        <v>67</v>
      </c>
      <c r="B264" s="2">
        <f>+'[3]Labor force 2'!C8/[3]Population!B264*100</f>
        <v>33.837286134034386</v>
      </c>
      <c r="C264" s="2">
        <f>+'[3]Labor force 2'!D8/[3]Population!C264*100</f>
        <v>34.067124177809703</v>
      </c>
      <c r="D264" s="2">
        <f>+'[3]Labor force 2'!E8/[3]Population!D264*100</f>
        <v>34.302331785923911</v>
      </c>
      <c r="E264" s="2">
        <f>+'[3]Labor force 2'!F8/[3]Population!E264*100</f>
        <v>34.639743859403119</v>
      </c>
      <c r="F264" s="2">
        <f>+'[3]Labor force 2'!G8/[3]Population!F264*100</f>
        <v>34.961741605181466</v>
      </c>
      <c r="G264" s="2">
        <f>+'[3]Labor force 2'!H8/[3]Population!G264*100</f>
        <v>35.321130426606892</v>
      </c>
      <c r="H264" s="2">
        <f>+'[3]Labor force 2'!I8/[3]Population!H264*100</f>
        <v>35.667594267764287</v>
      </c>
      <c r="I264" s="2">
        <f>+'[3]Labor force 2'!J8/[3]Population!I264*100</f>
        <v>36.122249841525345</v>
      </c>
      <c r="J264" s="2">
        <f>+'[3]Labor force 2'!K8/[3]Population!J264*100</f>
        <v>36.582587507396141</v>
      </c>
      <c r="K264" s="2">
        <f>+'[3]Labor force 2'!L8/[3]Population!K264*100</f>
        <v>37.166485987036808</v>
      </c>
      <c r="L264" s="2">
        <f>+'[3]Labor force 2'!M8/[3]Population!L264*100</f>
        <v>37.816785592321658</v>
      </c>
      <c r="M264" s="2">
        <f>+'[3]Labor force 2'!N8/[3]Population!M264*100</f>
        <v>38.52387683880373</v>
      </c>
      <c r="N264" s="2">
        <f>+'[3]Labor force 2'!O8/[3]Population!N264*100</f>
        <v>39.275614034706358</v>
      </c>
      <c r="O264" s="2">
        <f>+'[3]Labor force 2'!P8/[3]Population!O264*100</f>
        <v>40.117698978542535</v>
      </c>
      <c r="P264" s="2">
        <f>+'[3]Labor force 2'!Q8/[3]Population!P264*100</f>
        <v>40.916040542798115</v>
      </c>
      <c r="Q264" s="2">
        <f>+'[3]Labor force 2'!R8/[3]Population!Q264*100</f>
        <v>41.793809733893411</v>
      </c>
      <c r="R264" s="2">
        <f>+'[3]Labor force 2'!S8/[3]Population!R264*100</f>
        <v>42.686373112667511</v>
      </c>
      <c r="S264" s="2">
        <f>+'[3]Labor force 2'!T8/[3]Population!S264*100</f>
        <v>43.578300719575026</v>
      </c>
      <c r="T264" s="2">
        <f>+'[3]Labor force 2'!U8/[3]Population!T264*100</f>
        <v>44.449484460590575</v>
      </c>
      <c r="U264" s="2">
        <f>+'[3]Labor force 2'!V8/[3]Population!U264*100</f>
        <v>45.284163879362659</v>
      </c>
      <c r="V264" s="2">
        <f>+'[3]Labor force 2'!W8/[3]Population!V264*100</f>
        <v>46.142613142623127</v>
      </c>
      <c r="W264" s="2"/>
    </row>
    <row r="265" spans="1:23" x14ac:dyDescent="0.25">
      <c r="A265" s="5" t="s">
        <v>75</v>
      </c>
      <c r="B265" s="2">
        <f>+'[3]Labor force 2'!C9/[3]Population!B265*100</f>
        <v>29.053270794692537</v>
      </c>
      <c r="C265" s="2">
        <f>+'[3]Labor force 2'!D9/[3]Population!C265*100</f>
        <v>29.353775176000784</v>
      </c>
      <c r="D265" s="2">
        <f>+'[3]Labor force 2'!E9/[3]Population!D265*100</f>
        <v>29.67297908723036</v>
      </c>
      <c r="E265" s="2">
        <f>+'[3]Labor force 2'!F9/[3]Population!E265*100</f>
        <v>30.012582892655693</v>
      </c>
      <c r="F265" s="2">
        <f>+'[3]Labor force 2'!G9/[3]Population!F265*100</f>
        <v>30.313497247647053</v>
      </c>
      <c r="G265" s="2">
        <f>+'[3]Labor force 2'!H9/[3]Population!G265*100</f>
        <v>30.688752065822328</v>
      </c>
      <c r="H265" s="2">
        <f>+'[3]Labor force 2'!I9/[3]Population!H265*100</f>
        <v>31.012725150965775</v>
      </c>
      <c r="I265" s="2">
        <f>+'[3]Labor force 2'!J9/[3]Population!I265*100</f>
        <v>31.368383187760649</v>
      </c>
      <c r="J265" s="2">
        <f>+'[3]Labor force 2'!K9/[3]Population!J265*100</f>
        <v>31.662237343574319</v>
      </c>
      <c r="K265" s="2">
        <f>+'[3]Labor force 2'!L9/[3]Population!K265*100</f>
        <v>31.93047083483712</v>
      </c>
      <c r="L265" s="2">
        <f>+'[3]Labor force 2'!M9/[3]Population!L265*100</f>
        <v>32.112180536005219</v>
      </c>
      <c r="M265" s="2">
        <f>+'[3]Labor force 2'!N9/[3]Population!M265*100</f>
        <v>32.279616298868788</v>
      </c>
      <c r="N265" s="2">
        <f>+'[3]Labor force 2'!O9/[3]Population!N265*100</f>
        <v>32.45025612576341</v>
      </c>
      <c r="O265" s="2">
        <f>+'[3]Labor force 2'!P9/[3]Population!O265*100</f>
        <v>32.586966108302597</v>
      </c>
      <c r="P265" s="2">
        <f>+'[3]Labor force 2'!Q9/[3]Population!P265*100</f>
        <v>32.650775925620636</v>
      </c>
      <c r="Q265" s="2">
        <f>+'[3]Labor force 2'!R9/[3]Population!Q265*100</f>
        <v>32.76255413975133</v>
      </c>
      <c r="R265" s="2">
        <f>+'[3]Labor force 2'!S9/[3]Population!R265*100</f>
        <v>32.809363957076457</v>
      </c>
      <c r="S265" s="2">
        <f>+'[3]Labor force 2'!T9/[3]Population!S265*100</f>
        <v>32.864393989389328</v>
      </c>
      <c r="T265" s="2">
        <f>+'[3]Labor force 2'!U9/[3]Population!T265*100</f>
        <v>32.943219507833476</v>
      </c>
      <c r="U265" s="2">
        <f>+'[3]Labor force 2'!V9/[3]Population!U265*100</f>
        <v>33.000204151071792</v>
      </c>
      <c r="V265" s="2">
        <f>+'[3]Labor force 2'!W9/[3]Population!V265*100</f>
        <v>33.096135914784007</v>
      </c>
      <c r="W265" s="2"/>
    </row>
    <row r="266" spans="1:23" x14ac:dyDescent="0.25">
      <c r="A266" s="5" t="s">
        <v>83</v>
      </c>
      <c r="B266" s="2">
        <f>+'[3]Labor force 2'!C10/[3]Population!B266*100</f>
        <v>45.357378614868189</v>
      </c>
      <c r="C266" s="2">
        <f>+'[3]Labor force 2'!D10/[3]Population!C266*100</f>
        <v>44.937661341789195</v>
      </c>
      <c r="D266" s="2">
        <f>+'[3]Labor force 2'!E10/[3]Population!D266*100</f>
        <v>45.681668860779276</v>
      </c>
      <c r="E266" s="2">
        <f>+'[3]Labor force 2'!F10/[3]Population!E266*100</f>
        <v>45.629923375995126</v>
      </c>
      <c r="F266" s="2">
        <f>+'[3]Labor force 2'!G10/[3]Population!F266*100</f>
        <v>45.59446543468502</v>
      </c>
      <c r="G266" s="2">
        <f>+'[3]Labor force 2'!H10/[3]Population!G266*100</f>
        <v>46.256227978064231</v>
      </c>
      <c r="H266" s="2">
        <f>+'[3]Labor force 2'!I10/[3]Population!H266*100</f>
        <v>46.405533264927172</v>
      </c>
      <c r="I266" s="2">
        <f>+'[3]Labor force 2'!J10/[3]Population!I266*100</f>
        <v>46.417688718464326</v>
      </c>
      <c r="J266" s="2">
        <f>+'[3]Labor force 2'!K10/[3]Population!J266*100</f>
        <v>46.752796314224469</v>
      </c>
      <c r="K266" s="2">
        <f>+'[3]Labor force 2'!L10/[3]Population!K266*100</f>
        <v>47.182108653293668</v>
      </c>
      <c r="L266" s="2">
        <f>+'[3]Labor force 2'!M10/[3]Population!L266*100</f>
        <v>48.484631017533346</v>
      </c>
      <c r="M266" s="2">
        <f>+'[3]Labor force 2'!N10/[3]Population!M266*100</f>
        <v>48.786884844377951</v>
      </c>
      <c r="N266" s="2">
        <f>+'[3]Labor force 2'!O10/[3]Population!N266*100</f>
        <v>49.963031015875629</v>
      </c>
      <c r="O266" s="2">
        <f>+'[3]Labor force 2'!P10/[3]Population!O266*100</f>
        <v>50.672766256548982</v>
      </c>
      <c r="P266" s="2">
        <f>+'[3]Labor force 2'!Q10/[3]Population!P266*100</f>
        <v>50.743587310011421</v>
      </c>
      <c r="Q266" s="2">
        <f>+'[3]Labor force 2'!R10/[3]Population!Q266*100</f>
        <v>51.209705114703063</v>
      </c>
      <c r="R266" s="2">
        <f>+'[3]Labor force 2'!S10/[3]Population!R266*100</f>
        <v>51.833020233728774</v>
      </c>
      <c r="S266" s="2">
        <f>+'[3]Labor force 2'!T10/[3]Population!S266*100</f>
        <v>52.039598849026135</v>
      </c>
      <c r="T266" s="2">
        <f>+'[3]Labor force 2'!U10/[3]Population!T266*100</f>
        <v>52.387817029857686</v>
      </c>
      <c r="U266" s="2">
        <f>+'[3]Labor force 2'!V10/[3]Population!U266*100</f>
        <v>52.956425378766944</v>
      </c>
      <c r="V266" s="2">
        <f>+'[3]Labor force 2'!W10/[3]Population!V266*100</f>
        <v>53.251582533558306</v>
      </c>
      <c r="W266" s="2"/>
    </row>
    <row r="267" spans="1:23" x14ac:dyDescent="0.25">
      <c r="A267" s="5" t="s">
        <v>86</v>
      </c>
      <c r="B267" s="2"/>
      <c r="C267" s="2"/>
      <c r="D267" s="2"/>
      <c r="E267" s="2"/>
      <c r="F267" s="2"/>
      <c r="G267" s="2"/>
      <c r="H267" s="2"/>
      <c r="I267" s="2"/>
      <c r="J267" s="2"/>
      <c r="K267" s="2"/>
      <c r="L267" s="2"/>
      <c r="M267" s="2"/>
      <c r="N267" s="2"/>
      <c r="O267" s="2"/>
      <c r="P267" s="2"/>
      <c r="Q267" s="2"/>
      <c r="R267" s="2"/>
      <c r="S267" s="2"/>
      <c r="T267" s="2"/>
      <c r="U267" s="2"/>
      <c r="V267" s="2"/>
      <c r="W267" s="2"/>
    </row>
    <row r="268" spans="1:23" x14ac:dyDescent="0.25">
      <c r="A268" s="5" t="s">
        <v>92</v>
      </c>
      <c r="B268" s="2">
        <f>+'[3]Labor force 2'!C12/[3]Population!B268*100</f>
        <v>53.00618829811453</v>
      </c>
      <c r="C268" s="2">
        <f>+'[3]Labor force 2'!D12/[3]Population!C268*100</f>
        <v>52.367304166885496</v>
      </c>
      <c r="D268" s="2">
        <f>+'[3]Labor force 2'!E12/[3]Population!D268*100</f>
        <v>51.720445701302786</v>
      </c>
      <c r="E268" s="2">
        <f>+'[3]Labor force 2'!F12/[3]Population!E268*100</f>
        <v>51.174635810329313</v>
      </c>
      <c r="F268" s="2">
        <f>+'[3]Labor force 2'!G12/[3]Population!F268*100</f>
        <v>50.70266898968876</v>
      </c>
      <c r="G268" s="2">
        <f>+'[3]Labor force 2'!H12/[3]Population!G268*100</f>
        <v>50.313018645546556</v>
      </c>
      <c r="H268" s="2">
        <f>+'[3]Labor force 2'!I12/[3]Population!H268*100</f>
        <v>50.05989595458913</v>
      </c>
      <c r="I268" s="2">
        <f>+'[3]Labor force 2'!J12/[3]Population!I268*100</f>
        <v>49.885972227629352</v>
      </c>
      <c r="J268" s="2">
        <f>+'[3]Labor force 2'!K12/[3]Population!J268*100</f>
        <v>49.900099404564671</v>
      </c>
      <c r="K268" s="2">
        <f>+'[3]Labor force 2'!L12/[3]Population!K268*100</f>
        <v>50.034397939966944</v>
      </c>
      <c r="L268" s="2">
        <f>+'[3]Labor force 2'!M12/[3]Population!L268*100</f>
        <v>50.228687906626092</v>
      </c>
      <c r="M268" s="2">
        <f>+'[3]Labor force 2'!N12/[3]Population!M268*100</f>
        <v>50.520445359099185</v>
      </c>
      <c r="N268" s="2">
        <f>+'[3]Labor force 2'!O12/[3]Population!N268*100</f>
        <v>50.861102904026055</v>
      </c>
      <c r="O268" s="2">
        <f>+'[3]Labor force 2'!P12/[3]Population!O268*100</f>
        <v>51.253827607605359</v>
      </c>
      <c r="P268" s="2">
        <f>+'[3]Labor force 2'!Q12/[3]Population!P268*100</f>
        <v>51.544001619116095</v>
      </c>
      <c r="Q268" s="2">
        <f>+'[3]Labor force 2'!R12/[3]Population!Q268*100</f>
        <v>51.781065779023514</v>
      </c>
      <c r="R268" s="2">
        <f>+'[3]Labor force 2'!S12/[3]Population!R268*100</f>
        <v>52.033276598916665</v>
      </c>
      <c r="S268" s="2">
        <f>+'[3]Labor force 2'!T12/[3]Population!S268*100</f>
        <v>52.248360704002707</v>
      </c>
      <c r="T268" s="2">
        <f>+'[3]Labor force 2'!U12/[3]Population!T268*100</f>
        <v>52.437400438986067</v>
      </c>
      <c r="U268" s="2">
        <f>+'[3]Labor force 2'!V12/[3]Population!U268*100</f>
        <v>52.670398814393472</v>
      </c>
      <c r="V268" s="2">
        <f>+'[3]Labor force 2'!W12/[3]Population!V268*100</f>
        <v>52.826455506912538</v>
      </c>
      <c r="W268" s="2"/>
    </row>
    <row r="269" spans="1:23" x14ac:dyDescent="0.25">
      <c r="A269" s="5" t="s">
        <v>94</v>
      </c>
      <c r="B269" s="2">
        <f>+'[3]Labor force 2'!C13/[3]Population!B269*100</f>
        <v>52.847665492015061</v>
      </c>
      <c r="C269" s="2">
        <f>+'[3]Labor force 2'!D13/[3]Population!C269*100</f>
        <v>51.906442605168259</v>
      </c>
      <c r="D269" s="2">
        <f>+'[3]Labor force 2'!E13/[3]Population!D269*100</f>
        <v>50.846112247411199</v>
      </c>
      <c r="E269" s="2">
        <f>+'[3]Labor force 2'!F13/[3]Population!E269*100</f>
        <v>49.892855726509282</v>
      </c>
      <c r="F269" s="2">
        <f>+'[3]Labor force 2'!G13/[3]Population!F269*100</f>
        <v>48.800181535450228</v>
      </c>
      <c r="G269" s="2">
        <f>+'[3]Labor force 2'!H13/[3]Population!G269*100</f>
        <v>48.991801321565362</v>
      </c>
      <c r="H269" s="2">
        <f>+'[3]Labor force 2'!I13/[3]Population!H269*100</f>
        <v>49.121886912438775</v>
      </c>
      <c r="I269" s="2">
        <f>+'[3]Labor force 2'!J13/[3]Population!I269*100</f>
        <v>48.867299207304228</v>
      </c>
      <c r="J269" s="2">
        <f>+'[3]Labor force 2'!K13/[3]Population!J269*100</f>
        <v>48.144155434433365</v>
      </c>
      <c r="K269" s="2">
        <f>+'[3]Labor force 2'!L13/[3]Population!K269*100</f>
        <v>47.924849307966689</v>
      </c>
      <c r="L269" s="2">
        <f>+'[3]Labor force 2'!M13/[3]Population!L269*100</f>
        <v>48.304561025906438</v>
      </c>
      <c r="M269" s="2">
        <f>+'[3]Labor force 2'!N13/[3]Population!M269*100</f>
        <v>47.618360659598835</v>
      </c>
      <c r="N269" s="2">
        <f>+'[3]Labor force 2'!O13/[3]Population!N269*100</f>
        <v>49.331723747134404</v>
      </c>
      <c r="O269" s="2">
        <f>+'[3]Labor force 2'!P13/[3]Population!O269*100</f>
        <v>49.484024931630714</v>
      </c>
      <c r="P269" s="2">
        <f>+'[3]Labor force 2'!Q13/[3]Population!P269*100</f>
        <v>49.88325507002839</v>
      </c>
      <c r="Q269" s="2">
        <f>+'[3]Labor force 2'!R13/[3]Population!Q269*100</f>
        <v>51.541330522862253</v>
      </c>
      <c r="R269" s="2">
        <f>+'[3]Labor force 2'!S13/[3]Population!R269*100</f>
        <v>51.745434055417419</v>
      </c>
      <c r="S269" s="2">
        <f>+'[3]Labor force 2'!T13/[3]Population!S269*100</f>
        <v>52.465437186491883</v>
      </c>
      <c r="T269" s="2">
        <f>+'[3]Labor force 2'!U13/[3]Population!T269*100</f>
        <v>52.283530718787475</v>
      </c>
      <c r="U269" s="2">
        <f>+'[3]Labor force 2'!V13/[3]Population!U269*100</f>
        <v>52.074414939697547</v>
      </c>
      <c r="V269" s="2">
        <f>+'[3]Labor force 2'!W13/[3]Population!V269*100</f>
        <v>52.266465063794477</v>
      </c>
      <c r="W269" s="2"/>
    </row>
    <row r="270" spans="1:23" x14ac:dyDescent="0.25">
      <c r="A270" s="5" t="s">
        <v>97</v>
      </c>
      <c r="B270" s="2">
        <f>+'[3]Labor force 2'!C14/[3]Population!B270*100</f>
        <v>35.287965378327726</v>
      </c>
      <c r="C270" s="2">
        <f>+'[3]Labor force 2'!D14/[3]Population!C270*100</f>
        <v>35.757849316761508</v>
      </c>
      <c r="D270" s="2">
        <f>+'[3]Labor force 2'!E14/[3]Population!D270*100</f>
        <v>36.309258113780345</v>
      </c>
      <c r="E270" s="2">
        <f>+'[3]Labor force 2'!F14/[3]Population!E270*100</f>
        <v>36.848999314375263</v>
      </c>
      <c r="F270" s="2">
        <f>+'[3]Labor force 2'!G14/[3]Population!F270*100</f>
        <v>37.359327842032044</v>
      </c>
      <c r="G270" s="2">
        <f>+'[3]Labor force 2'!H14/[3]Population!G270*100</f>
        <v>37.824274607404234</v>
      </c>
      <c r="H270" s="2">
        <f>+'[3]Labor force 2'!I14/[3]Population!H270*100</f>
        <v>37.937503545920457</v>
      </c>
      <c r="I270" s="2">
        <f>+'[3]Labor force 2'!J14/[3]Population!I270*100</f>
        <v>37.998338922297783</v>
      </c>
      <c r="J270" s="2">
        <f>+'[3]Labor force 2'!K14/[3]Population!J270*100</f>
        <v>37.939491428592675</v>
      </c>
      <c r="K270" s="2">
        <f>+'[3]Labor force 2'!L14/[3]Population!K270*100</f>
        <v>38.314661002959156</v>
      </c>
      <c r="L270" s="2">
        <f>+'[3]Labor force 2'!M14/[3]Population!L270*100</f>
        <v>38.822995164338842</v>
      </c>
      <c r="M270" s="2">
        <f>+'[3]Labor force 2'!N14/[3]Population!M270*100</f>
        <v>39.507629211501147</v>
      </c>
      <c r="N270" s="2">
        <f>+'[3]Labor force 2'!O14/[3]Population!N270*100</f>
        <v>40.313382819124008</v>
      </c>
      <c r="O270" s="2">
        <f>+'[3]Labor force 2'!P14/[3]Population!O270*100</f>
        <v>40.951554263083231</v>
      </c>
      <c r="P270" s="2">
        <f>+'[3]Labor force 2'!Q14/[3]Population!P270*100</f>
        <v>41.559145732858546</v>
      </c>
      <c r="Q270" s="2">
        <f>+'[3]Labor force 2'!R14/[3]Population!Q270*100</f>
        <v>41.835840037872288</v>
      </c>
      <c r="R270" s="2">
        <f>+'[3]Labor force 2'!S14/[3]Population!R270*100</f>
        <v>42.076006833742987</v>
      </c>
      <c r="S270" s="2">
        <f>+'[3]Labor force 2'!T14/[3]Population!S270*100</f>
        <v>42.161746978312124</v>
      </c>
      <c r="T270" s="2">
        <f>+'[3]Labor force 2'!U14/[3]Population!T270*100</f>
        <v>42.342867668712444</v>
      </c>
      <c r="U270" s="2">
        <f>+'[3]Labor force 2'!V14/[3]Population!U270*100</f>
        <v>42.365588649152997</v>
      </c>
      <c r="V270" s="2">
        <f>+'[3]Labor force 2'!W14/[3]Population!V270*100</f>
        <v>42.446620589908406</v>
      </c>
      <c r="W270" s="2"/>
    </row>
    <row r="271" spans="1:23" x14ac:dyDescent="0.25">
      <c r="A271" s="5" t="s">
        <v>101</v>
      </c>
      <c r="B271" s="2">
        <f>+'[3]Labor force 2'!C15/[3]Population!B271*100</f>
        <v>36.764027006213844</v>
      </c>
      <c r="C271" s="2">
        <f>+'[3]Labor force 2'!D15/[3]Population!C271*100</f>
        <v>36.589934923115258</v>
      </c>
      <c r="D271" s="2">
        <f>+'[3]Labor force 2'!E15/[3]Population!D271*100</f>
        <v>36.385707907234853</v>
      </c>
      <c r="E271" s="2">
        <f>+'[3]Labor force 2'!F15/[3]Population!E271*100</f>
        <v>36.223024001924777</v>
      </c>
      <c r="F271" s="2">
        <f>+'[3]Labor force 2'!G15/[3]Population!F271*100</f>
        <v>36.051804103089502</v>
      </c>
      <c r="G271" s="2">
        <f>+'[3]Labor force 2'!H15/[3]Population!G271*100</f>
        <v>35.929673631636135</v>
      </c>
      <c r="H271" s="2">
        <f>+'[3]Labor force 2'!I15/[3]Population!H271*100</f>
        <v>35.851381380962991</v>
      </c>
      <c r="I271" s="2">
        <f>+'[3]Labor force 2'!J15/[3]Population!I271*100</f>
        <v>35.81323603319705</v>
      </c>
      <c r="J271" s="2">
        <f>+'[3]Labor force 2'!K15/[3]Population!J271*100</f>
        <v>35.869386889304664</v>
      </c>
      <c r="K271" s="2">
        <f>+'[3]Labor force 2'!L15/[3]Population!K271*100</f>
        <v>35.898432250658558</v>
      </c>
      <c r="L271" s="2">
        <f>+'[3]Labor force 2'!M15/[3]Population!L271*100</f>
        <v>36.072563758495527</v>
      </c>
      <c r="M271" s="2">
        <f>+'[3]Labor force 2'!N15/[3]Population!M271*100</f>
        <v>36.212662684846251</v>
      </c>
      <c r="N271" s="2">
        <f>+'[3]Labor force 2'!O15/[3]Population!N271*100</f>
        <v>36.439531713478111</v>
      </c>
      <c r="O271" s="2">
        <f>+'[3]Labor force 2'!P15/[3]Population!O271*100</f>
        <v>36.635368565457817</v>
      </c>
      <c r="P271" s="2">
        <f>+'[3]Labor force 2'!Q15/[3]Population!P271*100</f>
        <v>36.85885393830582</v>
      </c>
      <c r="Q271" s="2">
        <f>+'[3]Labor force 2'!R15/[3]Population!Q271*100</f>
        <v>37.29573315621618</v>
      </c>
      <c r="R271" s="2">
        <f>+'[3]Labor force 2'!S15/[3]Population!R271*100</f>
        <v>37.691771146717876</v>
      </c>
      <c r="S271" s="2">
        <f>+'[3]Labor force 2'!T15/[3]Population!S271*100</f>
        <v>38.150671235804765</v>
      </c>
      <c r="T271" s="2">
        <f>+'[3]Labor force 2'!U15/[3]Population!T271*100</f>
        <v>38.584473649657461</v>
      </c>
      <c r="U271" s="2">
        <f>+'[3]Labor force 2'!V15/[3]Population!U271*100</f>
        <v>39.039684137039572</v>
      </c>
      <c r="V271" s="2">
        <f>+'[3]Labor force 2'!W15/[3]Population!V271*100</f>
        <v>39.447239128649478</v>
      </c>
      <c r="W271" s="2"/>
    </row>
    <row r="272" spans="1:23" x14ac:dyDescent="0.25">
      <c r="A272" s="5" t="s">
        <v>102</v>
      </c>
      <c r="B272" s="2">
        <f>+'[3]Labor force 2'!C16/[3]Population!B272*100</f>
        <v>41.299992409503297</v>
      </c>
      <c r="C272" s="2">
        <f>+'[3]Labor force 2'!D16/[3]Population!C272*100</f>
        <v>41.236258740041094</v>
      </c>
      <c r="D272" s="2">
        <f>+'[3]Labor force 2'!E16/[3]Population!D272*100</f>
        <v>41.123339865216501</v>
      </c>
      <c r="E272" s="2">
        <f>+'[3]Labor force 2'!F16/[3]Population!E272*100</f>
        <v>41.056591298058223</v>
      </c>
      <c r="F272" s="2">
        <f>+'[3]Labor force 2'!G16/[3]Population!F272*100</f>
        <v>41.112767640783069</v>
      </c>
      <c r="G272" s="2">
        <f>+'[3]Labor force 2'!H16/[3]Population!G272*100</f>
        <v>41.192066358861375</v>
      </c>
      <c r="H272" s="2">
        <f>+'[3]Labor force 2'!I16/[3]Population!H272*100</f>
        <v>41.38201997221185</v>
      </c>
      <c r="I272" s="2">
        <f>+'[3]Labor force 2'!J16/[3]Population!I272*100</f>
        <v>41.598424219864754</v>
      </c>
      <c r="J272" s="2">
        <f>+'[3]Labor force 2'!K16/[3]Population!J272*100</f>
        <v>41.747052051007593</v>
      </c>
      <c r="K272" s="2">
        <f>+'[3]Labor force 2'!L16/[3]Population!K272*100</f>
        <v>41.911163810516513</v>
      </c>
      <c r="L272" s="2">
        <f>+'[3]Labor force 2'!M16/[3]Population!L272*100</f>
        <v>42.032262363421012</v>
      </c>
      <c r="M272" s="2">
        <f>+'[3]Labor force 2'!N16/[3]Population!M272*100</f>
        <v>42.232864716377129</v>
      </c>
      <c r="N272" s="2">
        <f>+'[3]Labor force 2'!O16/[3]Population!N272*100</f>
        <v>42.364534799247863</v>
      </c>
      <c r="O272" s="2">
        <f>+'[3]Labor force 2'!P16/[3]Population!O272*100</f>
        <v>42.447310599913862</v>
      </c>
      <c r="P272" s="2">
        <f>+'[3]Labor force 2'!Q16/[3]Population!P272*100</f>
        <v>42.550133738739277</v>
      </c>
      <c r="Q272" s="2">
        <f>+'[3]Labor force 2'!R16/[3]Population!Q272*100</f>
        <v>42.729045363445941</v>
      </c>
      <c r="R272" s="2">
        <f>+'[3]Labor force 2'!S16/[3]Population!R272*100</f>
        <v>42.870393004209618</v>
      </c>
      <c r="S272" s="2">
        <f>+'[3]Labor force 2'!T16/[3]Population!S272*100</f>
        <v>43.031232064895512</v>
      </c>
      <c r="T272" s="2">
        <f>+'[3]Labor force 2'!U16/[3]Population!T272*100</f>
        <v>43.268376568470401</v>
      </c>
      <c r="U272" s="2">
        <f>+'[3]Labor force 2'!V16/[3]Population!U272*100</f>
        <v>43.470701703431047</v>
      </c>
      <c r="V272" s="2">
        <f>+'[3]Labor force 2'!W16/[3]Population!V272*100</f>
        <v>43.693693440076395</v>
      </c>
      <c r="W272" s="2"/>
    </row>
    <row r="273" spans="1:23" x14ac:dyDescent="0.25">
      <c r="A273" s="5" t="s">
        <v>112</v>
      </c>
      <c r="B273" s="2">
        <f>+'[3]Labor force 2'!C17/[3]Population!B273*100</f>
        <v>38.857716802370476</v>
      </c>
      <c r="C273" s="2">
        <f>+'[3]Labor force 2'!D17/[3]Population!C273*100</f>
        <v>38.857654468715261</v>
      </c>
      <c r="D273" s="2">
        <f>+'[3]Labor force 2'!E17/[3]Population!D273*100</f>
        <v>38.749425176749476</v>
      </c>
      <c r="E273" s="2">
        <f>+'[3]Labor force 2'!F17/[3]Population!E273*100</f>
        <v>38.720293598476161</v>
      </c>
      <c r="F273" s="2">
        <f>+'[3]Labor force 2'!G17/[3]Population!F273*100</f>
        <v>38.651154442185472</v>
      </c>
      <c r="G273" s="2">
        <f>+'[3]Labor force 2'!H17/[3]Population!G273*100</f>
        <v>38.55056328555947</v>
      </c>
      <c r="H273" s="2">
        <f>+'[3]Labor force 2'!I17/[3]Population!H273*100</f>
        <v>38.674837842201434</v>
      </c>
      <c r="I273" s="2">
        <f>+'[3]Labor force 2'!J17/[3]Population!I273*100</f>
        <v>39.905578572116774</v>
      </c>
      <c r="J273" s="2">
        <f>+'[3]Labor force 2'!K17/[3]Population!J273*100</f>
        <v>40.069126355285803</v>
      </c>
      <c r="K273" s="2">
        <f>+'[3]Labor force 2'!L17/[3]Population!K273*100</f>
        <v>40.154595757885957</v>
      </c>
      <c r="L273" s="2">
        <f>+'[3]Labor force 2'!M17/[3]Population!L273*100</f>
        <v>40.441868830814599</v>
      </c>
      <c r="M273" s="2">
        <f>+'[3]Labor force 2'!N17/[3]Population!M273*100</f>
        <v>40.885953443358261</v>
      </c>
      <c r="N273" s="2">
        <f>+'[3]Labor force 2'!O17/[3]Population!N273*100</f>
        <v>41.210759091721521</v>
      </c>
      <c r="O273" s="2">
        <f>+'[3]Labor force 2'!P17/[3]Population!O273*100</f>
        <v>41.372330539508091</v>
      </c>
      <c r="P273" s="2">
        <f>+'[3]Labor force 2'!Q17/[3]Population!P273*100</f>
        <v>41.551807968881945</v>
      </c>
      <c r="Q273" s="2">
        <f>+'[3]Labor force 2'!R17/[3]Population!Q273*100</f>
        <v>41.808050494019312</v>
      </c>
      <c r="R273" s="2">
        <f>+'[3]Labor force 2'!S17/[3]Population!R273*100</f>
        <v>42.078204398146035</v>
      </c>
      <c r="S273" s="2">
        <f>+'[3]Labor force 2'!T17/[3]Population!S273*100</f>
        <v>42.297990654559186</v>
      </c>
      <c r="T273" s="2">
        <f>+'[3]Labor force 2'!U17/[3]Population!T273*100</f>
        <v>42.575532975770152</v>
      </c>
      <c r="U273" s="2">
        <f>+'[3]Labor force 2'!V17/[3]Population!U273*100</f>
        <v>42.788788984334992</v>
      </c>
      <c r="V273" s="2">
        <f>+'[3]Labor force 2'!W17/[3]Population!V273*100</f>
        <v>42.994749399021757</v>
      </c>
      <c r="W273" s="2"/>
    </row>
    <row r="274" spans="1:23" x14ac:dyDescent="0.25">
      <c r="A274" s="5" t="s">
        <v>118</v>
      </c>
      <c r="B274" s="2">
        <f>+'[3]Labor force 2'!C18/[3]Population!B274*100</f>
        <v>56.406397281582024</v>
      </c>
      <c r="C274" s="2">
        <f>+'[3]Labor force 2'!D18/[3]Population!C274*100</f>
        <v>57.156866125022511</v>
      </c>
      <c r="D274" s="2">
        <f>+'[3]Labor force 2'!E18/[3]Population!D274*100</f>
        <v>56.379941226656562</v>
      </c>
      <c r="E274" s="2">
        <f>+'[3]Labor force 2'!F18/[3]Population!E274*100</f>
        <v>56.365098995943931</v>
      </c>
      <c r="F274" s="2">
        <f>+'[3]Labor force 2'!G18/[3]Population!F274*100</f>
        <v>57.515665425396676</v>
      </c>
      <c r="G274" s="2">
        <f>+'[3]Labor force 2'!H18/[3]Population!G274*100</f>
        <v>56.739651043448511</v>
      </c>
      <c r="H274" s="2">
        <f>+'[3]Labor force 2'!I18/[3]Population!H274*100</f>
        <v>56.597990616977953</v>
      </c>
      <c r="I274" s="2">
        <f>+'[3]Labor force 2'!J18/[3]Population!I274*100</f>
        <v>57.69448306312421</v>
      </c>
      <c r="J274" s="2">
        <f>+'[3]Labor force 2'!K18/[3]Population!J274*100</f>
        <v>58.497878369462939</v>
      </c>
      <c r="K274" s="2">
        <f>+'[3]Labor force 2'!L18/[3]Population!K274*100</f>
        <v>58.996106043633645</v>
      </c>
      <c r="L274" s="2">
        <f>+'[3]Labor force 2'!M18/[3]Population!L274*100</f>
        <v>59.104180118469444</v>
      </c>
      <c r="M274" s="2">
        <f>+'[3]Labor force 2'!N18/[3]Population!M274*100</f>
        <v>58.667306615470757</v>
      </c>
      <c r="N274" s="2">
        <f>+'[3]Labor force 2'!O18/[3]Population!N274*100</f>
        <v>58.693151792097986</v>
      </c>
      <c r="O274" s="2">
        <f>+'[3]Labor force 2'!P18/[3]Population!O274*100</f>
        <v>57.871635270513636</v>
      </c>
      <c r="P274" s="2">
        <f>+'[3]Labor force 2'!Q18/[3]Population!P274*100</f>
        <v>58.847317799780271</v>
      </c>
      <c r="Q274" s="2">
        <f>+'[3]Labor force 2'!R18/[3]Population!Q274*100</f>
        <v>59.918955040127464</v>
      </c>
      <c r="R274" s="2">
        <f>+'[3]Labor force 2'!S18/[3]Population!R274*100</f>
        <v>60.060147769653938</v>
      </c>
      <c r="S274" s="2">
        <f>+'[3]Labor force 2'!T18/[3]Population!S274*100</f>
        <v>59.716647658893429</v>
      </c>
      <c r="T274" s="2">
        <f>+'[3]Labor force 2'!U18/[3]Population!T274*100</f>
        <v>58.627185642655078</v>
      </c>
      <c r="U274" s="2">
        <f>+'[3]Labor force 2'!V18/[3]Population!U274*100</f>
        <v>58.994595036489002</v>
      </c>
      <c r="V274" s="2">
        <f>+'[3]Labor force 2'!W18/[3]Population!V274*100</f>
        <v>59.160099556759263</v>
      </c>
      <c r="W274" s="2"/>
    </row>
    <row r="275" spans="1:23" x14ac:dyDescent="0.25">
      <c r="A275" s="5" t="s">
        <v>132</v>
      </c>
      <c r="B275" s="2"/>
      <c r="C275" s="2"/>
      <c r="D275" s="2"/>
      <c r="E275" s="2"/>
      <c r="F275" s="2"/>
      <c r="G275" s="2"/>
      <c r="H275" s="2"/>
      <c r="I275" s="2"/>
      <c r="J275" s="2"/>
      <c r="K275" s="2"/>
      <c r="L275" s="2"/>
      <c r="M275" s="2"/>
      <c r="N275" s="2"/>
      <c r="O275" s="2"/>
      <c r="P275" s="2"/>
      <c r="Q275" s="2"/>
      <c r="R275" s="2"/>
      <c r="S275" s="2"/>
      <c r="T275" s="2"/>
      <c r="U275" s="2"/>
      <c r="V275" s="2"/>
      <c r="W275" s="2"/>
    </row>
    <row r="276" spans="1:23" x14ac:dyDescent="0.25">
      <c r="A276" s="5" t="s">
        <v>139</v>
      </c>
      <c r="B276" s="2">
        <f>+'[3]Labor force 2'!C20/[3]Population!B276*100</f>
        <v>53.051085780815598</v>
      </c>
      <c r="C276" s="2">
        <f>+'[3]Labor force 2'!D20/[3]Population!C276*100</f>
        <v>51.913180315628658</v>
      </c>
      <c r="D276" s="2">
        <f>+'[3]Labor force 2'!E20/[3]Population!D276*100</f>
        <v>50.810130730428469</v>
      </c>
      <c r="E276" s="2">
        <f>+'[3]Labor force 2'!F20/[3]Population!E276*100</f>
        <v>49.601704577461717</v>
      </c>
      <c r="F276" s="2">
        <f>+'[3]Labor force 2'!G20/[3]Population!F276*100</f>
        <v>48.453877900538259</v>
      </c>
      <c r="G276" s="2">
        <f>+'[3]Labor force 2'!H20/[3]Population!G276*100</f>
        <v>47.204566783139661</v>
      </c>
      <c r="H276" s="2">
        <f>+'[3]Labor force 2'!I20/[3]Population!H276*100</f>
        <v>47.362168912111756</v>
      </c>
      <c r="I276" s="2">
        <f>+'[3]Labor force 2'!J20/[3]Population!I276*100</f>
        <v>47.566056533164264</v>
      </c>
      <c r="J276" s="2">
        <f>+'[3]Labor force 2'!K20/[3]Population!J276*100</f>
        <v>46.738733025389855</v>
      </c>
      <c r="K276" s="2">
        <f>+'[3]Labor force 2'!L20/[3]Population!K276*100</f>
        <v>45.907454113700673</v>
      </c>
      <c r="L276" s="2">
        <f>+'[3]Labor force 2'!M20/[3]Population!L276*100</f>
        <v>46.728529081180511</v>
      </c>
      <c r="M276" s="2">
        <f>+'[3]Labor force 2'!N20/[3]Population!M276*100</f>
        <v>48.820032634574858</v>
      </c>
      <c r="N276" s="2">
        <f>+'[3]Labor force 2'!O20/[3]Population!N276*100</f>
        <v>48.473944907888814</v>
      </c>
      <c r="O276" s="2">
        <f>+'[3]Labor force 2'!P20/[3]Population!O276*100</f>
        <v>49.003791476981121</v>
      </c>
      <c r="P276" s="2">
        <f>+'[3]Labor force 2'!Q20/[3]Population!P276*100</f>
        <v>49.378920866311496</v>
      </c>
      <c r="Q276" s="2">
        <f>+'[3]Labor force 2'!R20/[3]Population!Q276*100</f>
        <v>50.961691437043157</v>
      </c>
      <c r="R276" s="2">
        <f>+'[3]Labor force 2'!S20/[3]Population!R276*100</f>
        <v>52.385440007029572</v>
      </c>
      <c r="S276" s="2">
        <f>+'[3]Labor force 2'!T20/[3]Population!S276*100</f>
        <v>53.82283347469258</v>
      </c>
      <c r="T276" s="2">
        <f>+'[3]Labor force 2'!U20/[3]Population!T276*100</f>
        <v>52.781801232374534</v>
      </c>
      <c r="U276" s="2">
        <f>+'[3]Labor force 2'!V20/[3]Population!U276*100</f>
        <v>51.604951835813004</v>
      </c>
      <c r="V276" s="2">
        <f>+'[3]Labor force 2'!W20/[3]Population!V276*100</f>
        <v>52.102630279897234</v>
      </c>
      <c r="W276" s="2"/>
    </row>
    <row r="277" spans="1:23" x14ac:dyDescent="0.25">
      <c r="A277" s="5" t="s">
        <v>141</v>
      </c>
      <c r="B277" s="2">
        <f>+'[3]Labor force 2'!C21/[3]Population!B277*100</f>
        <v>41.757618964887158</v>
      </c>
      <c r="C277" s="2">
        <f>+'[3]Labor force 2'!D21/[3]Population!C277*100</f>
        <v>41.822555852935707</v>
      </c>
      <c r="D277" s="2">
        <f>+'[3]Labor force 2'!E21/[3]Population!D277*100</f>
        <v>41.914716260399473</v>
      </c>
      <c r="E277" s="2">
        <f>+'[3]Labor force 2'!F21/[3]Population!E277*100</f>
        <v>42.094838773404</v>
      </c>
      <c r="F277" s="2">
        <f>+'[3]Labor force 2'!G21/[3]Population!F277*100</f>
        <v>42.307711597069101</v>
      </c>
      <c r="G277" s="2">
        <f>+'[3]Labor force 2'!H21/[3]Population!G277*100</f>
        <v>42.555414269017099</v>
      </c>
      <c r="H277" s="2">
        <f>+'[3]Labor force 2'!I21/[3]Population!H277*100</f>
        <v>42.889517471952338</v>
      </c>
      <c r="I277" s="2">
        <f>+'[3]Labor force 2'!J21/[3]Population!I277*100</f>
        <v>43.178979905963402</v>
      </c>
      <c r="J277" s="2">
        <f>+'[3]Labor force 2'!K21/[3]Population!J277*100</f>
        <v>43.520854949266855</v>
      </c>
      <c r="K277" s="2">
        <f>+'[3]Labor force 2'!L21/[3]Population!K277*100</f>
        <v>43.199934008120664</v>
      </c>
      <c r="L277" s="2">
        <f>+'[3]Labor force 2'!M21/[3]Population!L277*100</f>
        <v>42.792120395196939</v>
      </c>
      <c r="M277" s="2">
        <f>+'[3]Labor force 2'!N21/[3]Population!M277*100</f>
        <v>42.36315582901922</v>
      </c>
      <c r="N277" s="2">
        <f>+'[3]Labor force 2'!O21/[3]Population!N277*100</f>
        <v>41.926272168818166</v>
      </c>
      <c r="O277" s="2">
        <f>+'[3]Labor force 2'!P21/[3]Population!O277*100</f>
        <v>41.557718931942553</v>
      </c>
      <c r="P277" s="2">
        <f>+'[3]Labor force 2'!Q21/[3]Population!P277*100</f>
        <v>41.147001188913286</v>
      </c>
      <c r="Q277" s="2">
        <f>+'[3]Labor force 2'!R21/[3]Population!Q277*100</f>
        <v>40.875284875388438</v>
      </c>
      <c r="R277" s="2">
        <f>+'[3]Labor force 2'!S21/[3]Population!R277*100</f>
        <v>40.614910394809812</v>
      </c>
      <c r="S277" s="2">
        <f>+'[3]Labor force 2'!T21/[3]Population!S277*100</f>
        <v>40.419815249702459</v>
      </c>
      <c r="T277" s="2">
        <f>+'[3]Labor force 2'!U21/[3]Population!T277*100</f>
        <v>40.778503267028071</v>
      </c>
      <c r="U277" s="2">
        <f>+'[3]Labor force 2'!V21/[3]Population!U277*100</f>
        <v>41.194426610934002</v>
      </c>
      <c r="V277" s="2">
        <f>+'[3]Labor force 2'!W21/[3]Population!V277*100</f>
        <v>41.541897027271325</v>
      </c>
      <c r="W277" s="2"/>
    </row>
    <row r="278" spans="1:23" x14ac:dyDescent="0.25">
      <c r="A278" s="5" t="s">
        <v>146</v>
      </c>
      <c r="B278" s="2">
        <f>+'[3]Labor force 2'!C22/[3]Population!B278*100</f>
        <v>42.864857881136956</v>
      </c>
      <c r="C278" s="2">
        <f>+'[3]Labor force 2'!D22/[3]Population!C278*100</f>
        <v>43.410722254095745</v>
      </c>
      <c r="D278" s="2">
        <f>+'[3]Labor force 2'!E22/[3]Population!D278*100</f>
        <v>42.798163406503555</v>
      </c>
      <c r="E278" s="2">
        <f>+'[3]Labor force 2'!F22/[3]Population!E278*100</f>
        <v>42.682881429546441</v>
      </c>
      <c r="F278" s="2">
        <f>+'[3]Labor force 2'!G22/[3]Population!F278*100</f>
        <v>41.110798409299484</v>
      </c>
      <c r="G278" s="2">
        <f>+'[3]Labor force 2'!H22/[3]Population!G278*100</f>
        <v>41.432071941577647</v>
      </c>
      <c r="H278" s="2">
        <f>+'[3]Labor force 2'!I22/[3]Population!H278*100</f>
        <v>41.523423530814163</v>
      </c>
      <c r="I278" s="2">
        <f>+'[3]Labor force 2'!J22/[3]Population!I278*100</f>
        <v>41.631740051801266</v>
      </c>
      <c r="J278" s="2">
        <f>+'[3]Labor force 2'!K22/[3]Population!J278*100</f>
        <v>42.24333584993321</v>
      </c>
      <c r="K278" s="2">
        <f>+'[3]Labor force 2'!L22/[3]Population!K278*100</f>
        <v>43.277561311024527</v>
      </c>
      <c r="L278" s="2">
        <f>+'[3]Labor force 2'!M22/[3]Population!L278*100</f>
        <v>42.870279146141215</v>
      </c>
      <c r="M278" s="2">
        <f>+'[3]Labor force 2'!N22/[3]Population!M278*100</f>
        <v>43.778113968734239</v>
      </c>
      <c r="N278" s="2">
        <f>+'[3]Labor force 2'!O22/[3]Population!N278*100</f>
        <v>43.246241392290145</v>
      </c>
      <c r="O278" s="2">
        <f>+'[3]Labor force 2'!P22/[3]Population!O278*100</f>
        <v>44.033661140156518</v>
      </c>
      <c r="P278" s="2">
        <f>+'[3]Labor force 2'!Q22/[3]Population!P278*100</f>
        <v>44.680302176894735</v>
      </c>
      <c r="Q278" s="2">
        <f>+'[3]Labor force 2'!R22/[3]Population!Q278*100</f>
        <v>45.185628717176186</v>
      </c>
      <c r="R278" s="2">
        <f>+'[3]Labor force 2'!S22/[3]Population!R278*100</f>
        <v>44.971280831178788</v>
      </c>
      <c r="S278" s="2">
        <f>+'[3]Labor force 2'!T22/[3]Population!S278*100</f>
        <v>45.168525529520103</v>
      </c>
      <c r="T278" s="2">
        <f>+'[3]Labor force 2'!U22/[3]Population!T278*100</f>
        <v>47.166134640998187</v>
      </c>
      <c r="U278" s="2">
        <f>+'[3]Labor force 2'!V22/[3]Population!U278*100</f>
        <v>47.01500928093926</v>
      </c>
      <c r="V278" s="2">
        <f>+'[3]Labor force 2'!W22/[3]Population!V278*100</f>
        <v>47.092727090295838</v>
      </c>
      <c r="W278" s="2"/>
    </row>
    <row r="279" spans="1:23" x14ac:dyDescent="0.25">
      <c r="A279" s="5" t="s">
        <v>249</v>
      </c>
      <c r="B279" s="2"/>
      <c r="C279" s="2"/>
      <c r="D279" s="2"/>
      <c r="E279" s="2"/>
      <c r="F279" s="2"/>
      <c r="G279" s="2"/>
      <c r="H279" s="2"/>
      <c r="I279" s="2"/>
      <c r="J279" s="2"/>
      <c r="K279" s="2"/>
      <c r="L279" s="2"/>
      <c r="M279" s="2"/>
      <c r="N279" s="2"/>
      <c r="O279" s="2"/>
      <c r="P279" s="2"/>
      <c r="Q279" s="2"/>
      <c r="R279" s="2"/>
      <c r="S279" s="2"/>
      <c r="T279" s="2"/>
      <c r="U279" s="2"/>
      <c r="V279" s="2"/>
      <c r="W279" s="2"/>
    </row>
    <row r="280" spans="1:23" x14ac:dyDescent="0.25">
      <c r="A280" s="5" t="s">
        <v>152</v>
      </c>
      <c r="B280" s="2">
        <f>+'[3]Labor force 2'!C24/[3]Population!B280*100</f>
        <v>26.53372262515008</v>
      </c>
      <c r="C280" s="2">
        <f>+'[3]Labor force 2'!D24/[3]Population!C280*100</f>
        <v>26.677194980928213</v>
      </c>
      <c r="D280" s="2">
        <f>+'[3]Labor force 2'!E24/[3]Population!D280*100</f>
        <v>26.893260271205271</v>
      </c>
      <c r="E280" s="2">
        <f>+'[3]Labor force 2'!F24/[3]Population!E280*100</f>
        <v>27.212895057059228</v>
      </c>
      <c r="F280" s="2">
        <f>+'[3]Labor force 2'!G24/[3]Population!F280*100</f>
        <v>27.655280002573257</v>
      </c>
      <c r="G280" s="2">
        <f>+'[3]Labor force 2'!H24/[3]Population!G280*100</f>
        <v>28.442274373917154</v>
      </c>
      <c r="H280" s="2">
        <f>+'[3]Labor force 2'!I24/[3]Population!H280*100</f>
        <v>29.296298870278992</v>
      </c>
      <c r="I280" s="2">
        <f>+'[3]Labor force 2'!J24/[3]Population!I280*100</f>
        <v>30.314893488007215</v>
      </c>
      <c r="J280" s="2">
        <f>+'[3]Labor force 2'!K24/[3]Population!J280*100</f>
        <v>31.366344005956815</v>
      </c>
      <c r="K280" s="2">
        <f>+'[3]Labor force 2'!L24/[3]Population!K280*100</f>
        <v>32.606977118681286</v>
      </c>
      <c r="L280" s="2">
        <f>+'[3]Labor force 2'!M24/[3]Population!L280*100</f>
        <v>34.286207976500314</v>
      </c>
      <c r="M280" s="2">
        <f>+'[3]Labor force 2'!N24/[3]Population!M280*100</f>
        <v>36.04720370147308</v>
      </c>
      <c r="N280" s="2">
        <f>+'[3]Labor force 2'!O24/[3]Population!N280*100</f>
        <v>37.995220902447109</v>
      </c>
      <c r="O280" s="2">
        <f>+'[3]Labor force 2'!P24/[3]Population!O280*100</f>
        <v>39.976906264175845</v>
      </c>
      <c r="P280" s="2">
        <f>+'[3]Labor force 2'!Q24/[3]Population!P280*100</f>
        <v>42.034277198211626</v>
      </c>
      <c r="Q280" s="2">
        <f>+'[3]Labor force 2'!R24/[3]Population!Q280*100</f>
        <v>44.158186354239376</v>
      </c>
      <c r="R280" s="2">
        <f>+'[3]Labor force 2'!S24/[3]Population!R280*100</f>
        <v>45.223513288243026</v>
      </c>
      <c r="S280" s="2">
        <f>+'[3]Labor force 2'!T24/[3]Population!S280*100</f>
        <v>46.298174442190671</v>
      </c>
      <c r="T280" s="2">
        <f>+'[3]Labor force 2'!U24/[3]Population!T280*100</f>
        <v>47.300145313868327</v>
      </c>
      <c r="U280" s="2">
        <f>+'[3]Labor force 2'!V24/[3]Population!U280*100</f>
        <v>48.294157683967263</v>
      </c>
      <c r="V280" s="2">
        <f>+'[3]Labor force 2'!W24/[3]Population!V280*100</f>
        <v>49.201920763806662</v>
      </c>
      <c r="W280" s="2"/>
    </row>
    <row r="281" spans="1:23" x14ac:dyDescent="0.25">
      <c r="A281" s="5" t="s">
        <v>154</v>
      </c>
      <c r="B281" s="2">
        <f>+'[3]Labor force 2'!C25/[3]Population!B281*100</f>
        <v>38.993981443950275</v>
      </c>
      <c r="C281" s="2">
        <f>+'[3]Labor force 2'!D25/[3]Population!C281*100</f>
        <v>38.892487405192938</v>
      </c>
      <c r="D281" s="2">
        <f>+'[3]Labor force 2'!E25/[3]Population!D281*100</f>
        <v>38.891539440203559</v>
      </c>
      <c r="E281" s="2">
        <f>+'[3]Labor force 2'!F25/[3]Population!E281*100</f>
        <v>38.754582935851126</v>
      </c>
      <c r="F281" s="2">
        <f>+'[3]Labor force 2'!G25/[3]Population!F281*100</f>
        <v>38.939025410803033</v>
      </c>
      <c r="G281" s="2">
        <f>+'[3]Labor force 2'!H25/[3]Population!G281*100</f>
        <v>39.134984584919785</v>
      </c>
      <c r="H281" s="2">
        <f>+'[3]Labor force 2'!I25/[3]Population!H281*100</f>
        <v>39.187338101887882</v>
      </c>
      <c r="I281" s="2">
        <f>+'[3]Labor force 2'!J25/[3]Population!I281*100</f>
        <v>39.412899055934055</v>
      </c>
      <c r="J281" s="2">
        <f>+'[3]Labor force 2'!K25/[3]Population!J281*100</f>
        <v>39.663907633909744</v>
      </c>
      <c r="K281" s="2">
        <f>+'[3]Labor force 2'!L25/[3]Population!K281*100</f>
        <v>39.943833040960975</v>
      </c>
      <c r="L281" s="2">
        <f>+'[3]Labor force 2'!M25/[3]Population!L281*100</f>
        <v>40.814140468363576</v>
      </c>
      <c r="M281" s="2">
        <f>+'[3]Labor force 2'!N25/[3]Population!M281*100</f>
        <v>40.745361379299894</v>
      </c>
      <c r="N281" s="2">
        <f>+'[3]Labor force 2'!O25/[3]Population!N281*100</f>
        <v>40.92156695485496</v>
      </c>
      <c r="O281" s="2">
        <f>+'[3]Labor force 2'!P25/[3]Population!O281*100</f>
        <v>40.015650388269187</v>
      </c>
      <c r="P281" s="2">
        <f>+'[3]Labor force 2'!Q25/[3]Population!P281*100</f>
        <v>40.723113533430563</v>
      </c>
      <c r="Q281" s="2">
        <f>+'[3]Labor force 2'!R25/[3]Population!Q281*100</f>
        <v>40.991319068522273</v>
      </c>
      <c r="R281" s="2">
        <f>+'[3]Labor force 2'!S25/[3]Population!R281*100</f>
        <v>41.9031903190319</v>
      </c>
      <c r="S281" s="2">
        <f>+'[3]Labor force 2'!T25/[3]Population!S281*100</f>
        <v>42.376987498482826</v>
      </c>
      <c r="T281" s="2">
        <f>+'[3]Labor force 2'!U25/[3]Population!T281*100</f>
        <v>42.664454058180006</v>
      </c>
      <c r="U281" s="2">
        <f>+'[3]Labor force 2'!V25/[3]Population!U281*100</f>
        <v>43.531773218428107</v>
      </c>
      <c r="V281" s="2">
        <f>+'[3]Labor force 2'!W25/[3]Population!V281*100</f>
        <v>43.62089622618813</v>
      </c>
      <c r="W281" s="2"/>
    </row>
    <row r="282" spans="1:23" x14ac:dyDescent="0.25">
      <c r="A282" s="5" t="s">
        <v>157</v>
      </c>
      <c r="B282" s="2">
        <f>+'[3]Labor force 2'!C26/[3]Population!B282*100</f>
        <v>42.197360282397085</v>
      </c>
      <c r="C282" s="2">
        <f>+'[3]Labor force 2'!D26/[3]Population!C282*100</f>
        <v>42.442327429523594</v>
      </c>
      <c r="D282" s="2">
        <f>+'[3]Labor force 2'!E26/[3]Population!D282*100</f>
        <v>42.761082365720348</v>
      </c>
      <c r="E282" s="2">
        <f>+'[3]Labor force 2'!F26/[3]Population!E282*100</f>
        <v>42.985821937626589</v>
      </c>
      <c r="F282" s="2">
        <f>+'[3]Labor force 2'!G26/[3]Population!F282*100</f>
        <v>43.245220084154674</v>
      </c>
      <c r="G282" s="2">
        <f>+'[3]Labor force 2'!H26/[3]Population!G282*100</f>
        <v>43.465849967724751</v>
      </c>
      <c r="H282" s="2">
        <f>+'[3]Labor force 2'!I26/[3]Population!H282*100</f>
        <v>43.659669559098617</v>
      </c>
      <c r="I282" s="2">
        <f>+'[3]Labor force 2'!J26/[3]Population!I282*100</f>
        <v>43.916130438866588</v>
      </c>
      <c r="J282" s="2">
        <f>+'[3]Labor force 2'!K26/[3]Population!J282*100</f>
        <v>44.18468314008647</v>
      </c>
      <c r="K282" s="2">
        <f>+'[3]Labor force 2'!L26/[3]Population!K282*100</f>
        <v>44.407784152137594</v>
      </c>
      <c r="L282" s="2">
        <f>+'[3]Labor force 2'!M26/[3]Population!L282*100</f>
        <v>44.659928776270313</v>
      </c>
      <c r="M282" s="2">
        <f>+'[3]Labor force 2'!N26/[3]Population!M282*100</f>
        <v>44.34620507752463</v>
      </c>
      <c r="N282" s="2">
        <f>+'[3]Labor force 2'!O26/[3]Population!N282*100</f>
        <v>44.055050208086122</v>
      </c>
      <c r="O282" s="2">
        <f>+'[3]Labor force 2'!P26/[3]Population!O282*100</f>
        <v>43.713565745030344</v>
      </c>
      <c r="P282" s="2">
        <f>+'[3]Labor force 2'!Q26/[3]Population!P282*100</f>
        <v>44.222455123776093</v>
      </c>
      <c r="Q282" s="2">
        <f>+'[3]Labor force 2'!R26/[3]Population!Q282*100</f>
        <v>44.389310113051991</v>
      </c>
      <c r="R282" s="2">
        <f>+'[3]Labor force 2'!S26/[3]Population!R282*100</f>
        <v>44.507034654788988</v>
      </c>
      <c r="S282" s="2">
        <f>+'[3]Labor force 2'!T26/[3]Population!S282*100</f>
        <v>44.941804322206586</v>
      </c>
      <c r="T282" s="2">
        <f>+'[3]Labor force 2'!U26/[3]Population!T282*100</f>
        <v>45.368273110008218</v>
      </c>
      <c r="U282" s="2">
        <f>+'[3]Labor force 2'!V26/[3]Population!U282*100</f>
        <v>46.47340513566769</v>
      </c>
      <c r="V282" s="2">
        <f>+'[3]Labor force 2'!W26/[3]Population!V282*100</f>
        <v>46.76968487252838</v>
      </c>
      <c r="W282" s="2"/>
    </row>
    <row r="283" spans="1:23" x14ac:dyDescent="0.25">
      <c r="A283" s="5" t="s">
        <v>162</v>
      </c>
      <c r="B283" s="2">
        <f>+'[3]Labor force 2'!C27/[3]Population!B283*100</f>
        <v>34.796666829854807</v>
      </c>
      <c r="C283" s="2">
        <f>+'[3]Labor force 2'!D27/[3]Population!C283*100</f>
        <v>35.570534771018281</v>
      </c>
      <c r="D283" s="2">
        <f>+'[3]Labor force 2'!E27/[3]Population!D283*100</f>
        <v>36.065780922810312</v>
      </c>
      <c r="E283" s="2">
        <f>+'[3]Labor force 2'!F27/[3]Population!E283*100</f>
        <v>36.413735541018276</v>
      </c>
      <c r="F283" s="2">
        <f>+'[3]Labor force 2'!G27/[3]Population!F283*100</f>
        <v>36.683215307369785</v>
      </c>
      <c r="G283" s="2">
        <f>+'[3]Labor force 2'!H27/[3]Population!G283*100</f>
        <v>37.110411293863471</v>
      </c>
      <c r="H283" s="2">
        <f>+'[3]Labor force 2'!I27/[3]Population!H283*100</f>
        <v>37.511137789699774</v>
      </c>
      <c r="I283" s="2">
        <f>+'[3]Labor force 2'!J27/[3]Population!I283*100</f>
        <v>37.970505662481855</v>
      </c>
      <c r="J283" s="2">
        <f>+'[3]Labor force 2'!K27/[3]Population!J283*100</f>
        <v>38.519428916362685</v>
      </c>
      <c r="K283" s="2">
        <f>+'[3]Labor force 2'!L27/[3]Population!K283*100</f>
        <v>39.237047502891507</v>
      </c>
      <c r="L283" s="2">
        <f>+'[3]Labor force 2'!M27/[3]Population!L283*100</f>
        <v>39.873979006085406</v>
      </c>
      <c r="M283" s="2">
        <f>+'[3]Labor force 2'!N27/[3]Population!M283*100</f>
        <v>40.526172162386281</v>
      </c>
      <c r="N283" s="2">
        <f>+'[3]Labor force 2'!O27/[3]Population!N283*100</f>
        <v>41.050838632419342</v>
      </c>
      <c r="O283" s="2">
        <f>+'[3]Labor force 2'!P27/[3]Population!O283*100</f>
        <v>41.768775984683806</v>
      </c>
      <c r="P283" s="2">
        <f>+'[3]Labor force 2'!Q27/[3]Population!P283*100</f>
        <v>42.41838247677282</v>
      </c>
      <c r="Q283" s="2">
        <f>+'[3]Labor force 2'!R27/[3]Population!Q283*100</f>
        <v>42.909699656714047</v>
      </c>
      <c r="R283" s="2">
        <f>+'[3]Labor force 2'!S27/[3]Population!R283*100</f>
        <v>43.333095828591176</v>
      </c>
      <c r="S283" s="2">
        <f>+'[3]Labor force 2'!T27/[3]Population!S283*100</f>
        <v>42.345829800028042</v>
      </c>
      <c r="T283" s="2">
        <f>+'[3]Labor force 2'!U27/[3]Population!T283*100</f>
        <v>42.511761250216196</v>
      </c>
      <c r="U283" s="2">
        <f>+'[3]Labor force 2'!V27/[3]Population!U283*100</f>
        <v>42.929846542145668</v>
      </c>
      <c r="V283" s="2">
        <f>+'[3]Labor force 2'!W27/[3]Population!V283*100</f>
        <v>43.321164781148198</v>
      </c>
      <c r="W283" s="2"/>
    </row>
    <row r="284" spans="1:23" x14ac:dyDescent="0.25">
      <c r="A284" s="5" t="s">
        <v>163</v>
      </c>
      <c r="B284" s="2"/>
      <c r="C284" s="2"/>
      <c r="D284" s="2"/>
      <c r="E284" s="2"/>
      <c r="F284" s="2"/>
      <c r="G284" s="2"/>
      <c r="H284" s="2"/>
      <c r="I284" s="2"/>
      <c r="J284" s="2"/>
      <c r="K284" s="2"/>
      <c r="L284" s="2"/>
      <c r="M284" s="2"/>
      <c r="N284" s="2"/>
      <c r="O284" s="2"/>
      <c r="P284" s="2"/>
      <c r="Q284" s="2"/>
      <c r="R284" s="2"/>
      <c r="S284" s="2"/>
      <c r="T284" s="2"/>
      <c r="U284" s="2"/>
      <c r="V284" s="2"/>
      <c r="W284" s="2"/>
    </row>
    <row r="285" spans="1:23" x14ac:dyDescent="0.25">
      <c r="A285" s="5" t="s">
        <v>167</v>
      </c>
      <c r="B285" s="2">
        <f>+'[3]Labor force 2'!C29/[3]Population!B285*100</f>
        <v>31.744177078776222</v>
      </c>
      <c r="C285" s="2">
        <f>+'[3]Labor force 2'!D29/[3]Population!C285*100</f>
        <v>32.051061669104094</v>
      </c>
      <c r="D285" s="2">
        <f>+'[3]Labor force 2'!E29/[3]Population!D285*100</f>
        <v>32.439740573984871</v>
      </c>
      <c r="E285" s="2">
        <f>+'[3]Labor force 2'!F29/[3]Population!E285*100</f>
        <v>32.711418978529991</v>
      </c>
      <c r="F285" s="2">
        <f>+'[3]Labor force 2'!G29/[3]Population!F285*100</f>
        <v>32.477630450685254</v>
      </c>
      <c r="G285" s="2">
        <f>+'[3]Labor force 2'!H29/[3]Population!G285*100</f>
        <v>32.317053454636316</v>
      </c>
      <c r="H285" s="2">
        <f>+'[3]Labor force 2'!I29/[3]Population!H285*100</f>
        <v>32.221075512366198</v>
      </c>
      <c r="I285" s="2">
        <f>+'[3]Labor force 2'!J29/[3]Population!I285*100</f>
        <v>32.712186262016814</v>
      </c>
      <c r="J285" s="2">
        <f>+'[3]Labor force 2'!K29/[3]Population!J285*100</f>
        <v>33.194203888205188</v>
      </c>
      <c r="K285" s="2">
        <f>+'[3]Labor force 2'!L29/[3]Population!K285*100</f>
        <v>33.660664223069574</v>
      </c>
      <c r="L285" s="2">
        <f>+'[3]Labor force 2'!M29/[3]Population!L285*100</f>
        <v>34.528575980466833</v>
      </c>
      <c r="M285" s="2">
        <f>+'[3]Labor force 2'!N29/[3]Population!M285*100</f>
        <v>35.329744279946162</v>
      </c>
      <c r="N285" s="2">
        <f>+'[3]Labor force 2'!O29/[3]Population!N285*100</f>
        <v>36.080657577245312</v>
      </c>
      <c r="O285" s="2">
        <f>+'[3]Labor force 2'!P29/[3]Population!O285*100</f>
        <v>36.803340023363717</v>
      </c>
      <c r="P285" s="2">
        <f>+'[3]Labor force 2'!Q29/[3]Population!P285*100</f>
        <v>37.573048595856342</v>
      </c>
      <c r="Q285" s="2">
        <f>+'[3]Labor force 2'!R29/[3]Population!Q285*100</f>
        <v>38.332893588520633</v>
      </c>
      <c r="R285" s="2">
        <f>+'[3]Labor force 2'!S29/[3]Population!R285*100</f>
        <v>39.135491508969032</v>
      </c>
      <c r="S285" s="2">
        <f>+'[3]Labor force 2'!T29/[3]Population!S285*100</f>
        <v>39.904209283491987</v>
      </c>
      <c r="T285" s="2">
        <f>+'[3]Labor force 2'!U29/[3]Population!T285*100</f>
        <v>40.302522927391465</v>
      </c>
      <c r="U285" s="2">
        <f>+'[3]Labor force 2'!V29/[3]Population!U285*100</f>
        <v>40.68889220768812</v>
      </c>
      <c r="V285" s="2">
        <f>+'[3]Labor force 2'!W29/[3]Population!V285*100</f>
        <v>41.124929216989301</v>
      </c>
      <c r="W285" s="2"/>
    </row>
    <row r="286" spans="1:23" x14ac:dyDescent="0.25">
      <c r="A286" s="5" t="s">
        <v>188</v>
      </c>
      <c r="B286" s="2">
        <f>+'[3]Labor force 2'!C30/[3]Population!B286*100</f>
        <v>57.871392304411032</v>
      </c>
      <c r="C286" s="2">
        <f>+'[3]Labor force 2'!D30/[3]Population!C286*100</f>
        <v>57.896494088536755</v>
      </c>
      <c r="D286" s="2">
        <f>+'[3]Labor force 2'!E30/[3]Population!D286*100</f>
        <v>58.31467990720769</v>
      </c>
      <c r="E286" s="2">
        <f>+'[3]Labor force 2'!F30/[3]Population!E286*100</f>
        <v>58.697180111729132</v>
      </c>
      <c r="F286" s="2">
        <f>+'[3]Labor force 2'!G30/[3]Population!F286*100</f>
        <v>58.8540222709331</v>
      </c>
      <c r="G286" s="2">
        <f>+'[3]Labor force 2'!H30/[3]Population!G286*100</f>
        <v>58.45240836654164</v>
      </c>
      <c r="H286" s="2">
        <f>+'[3]Labor force 2'!I30/[3]Population!H286*100</f>
        <v>57.396078194055455</v>
      </c>
      <c r="I286" s="2">
        <f>+'[3]Labor force 2'!J30/[3]Population!I286*100</f>
        <v>56.862441420627228</v>
      </c>
      <c r="J286" s="2">
        <f>+'[3]Labor force 2'!K30/[3]Population!J286*100</f>
        <v>56.567111797427486</v>
      </c>
      <c r="K286" s="2">
        <f>+'[3]Labor force 2'!L30/[3]Population!K286*100</f>
        <v>56.249270251473462</v>
      </c>
      <c r="L286" s="2">
        <f>+'[3]Labor force 2'!M30/[3]Population!L286*100</f>
        <v>56.46822584066954</v>
      </c>
      <c r="M286" s="2">
        <f>+'[3]Labor force 2'!N30/[3]Population!M286*100</f>
        <v>56.840971974116151</v>
      </c>
      <c r="N286" s="2">
        <f>+'[3]Labor force 2'!O30/[3]Population!N286*100</f>
        <v>58.15455241009947</v>
      </c>
      <c r="O286" s="2">
        <f>+'[3]Labor force 2'!P30/[3]Population!O286*100</f>
        <v>60.220989839836903</v>
      </c>
      <c r="P286" s="2">
        <f>+'[3]Labor force 2'!Q30/[3]Population!P286*100</f>
        <v>63.743839724428916</v>
      </c>
      <c r="Q286" s="2">
        <f>+'[3]Labor force 2'!R30/[3]Population!Q286*100</f>
        <v>65.99082523795505</v>
      </c>
      <c r="R286" s="2">
        <f>+'[3]Labor force 2'!S30/[3]Population!R286*100</f>
        <v>68.557416787756154</v>
      </c>
      <c r="S286" s="2">
        <f>+'[3]Labor force 2'!T30/[3]Population!S286*100</f>
        <v>71.12387719725514</v>
      </c>
      <c r="T286" s="2">
        <f>+'[3]Labor force 2'!U30/[3]Population!T286*100</f>
        <v>73.283868403676394</v>
      </c>
      <c r="U286" s="2">
        <f>+'[3]Labor force 2'!V30/[3]Population!U286*100</f>
        <v>74.748421218415132</v>
      </c>
      <c r="V286" s="2">
        <f>+'[3]Labor force 2'!W30/[3]Population!V286*100</f>
        <v>74.814937212606566</v>
      </c>
      <c r="W286" s="2"/>
    </row>
    <row r="287" spans="1:23" x14ac:dyDescent="0.25">
      <c r="A287" s="5" t="s">
        <v>192</v>
      </c>
      <c r="B287" s="2"/>
      <c r="C287" s="2"/>
      <c r="D287" s="2"/>
      <c r="E287" s="2"/>
      <c r="F287" s="2"/>
      <c r="G287" s="2"/>
      <c r="H287" s="2"/>
      <c r="I287" s="2"/>
      <c r="J287" s="2"/>
      <c r="K287" s="2"/>
      <c r="L287" s="2"/>
      <c r="M287" s="2"/>
      <c r="N287" s="2"/>
      <c r="O287" s="2"/>
      <c r="P287" s="2"/>
      <c r="Q287" s="2"/>
      <c r="R287" s="2"/>
      <c r="S287" s="2"/>
      <c r="T287" s="2"/>
      <c r="U287" s="2"/>
      <c r="V287" s="2"/>
      <c r="W287" s="2"/>
    </row>
    <row r="288" spans="1:23" ht="15.75" x14ac:dyDescent="0.25">
      <c r="A288" s="1" t="s">
        <v>194</v>
      </c>
      <c r="B288" s="2"/>
      <c r="C288" s="2"/>
      <c r="D288" s="2"/>
      <c r="E288" s="2"/>
      <c r="F288" s="2"/>
      <c r="G288" s="2"/>
      <c r="H288" s="2"/>
      <c r="I288" s="2"/>
      <c r="J288" s="2"/>
      <c r="K288" s="2"/>
      <c r="L288" s="2"/>
      <c r="M288" s="2"/>
      <c r="N288" s="2"/>
      <c r="O288" s="2"/>
      <c r="P288" s="2"/>
      <c r="Q288" s="2"/>
      <c r="R288" s="2"/>
      <c r="S288" s="2"/>
      <c r="T288" s="2"/>
      <c r="U288" s="2"/>
      <c r="V288" s="2"/>
      <c r="W288" s="2"/>
    </row>
    <row r="289" spans="1:23" x14ac:dyDescent="0.25">
      <c r="A289" s="5" t="s">
        <v>198</v>
      </c>
      <c r="B289" s="2"/>
      <c r="C289" s="2"/>
      <c r="D289" s="2"/>
      <c r="E289" s="2"/>
      <c r="F289" s="2"/>
      <c r="G289" s="2"/>
      <c r="H289" s="2"/>
      <c r="I289" s="2"/>
      <c r="J289" s="2"/>
      <c r="K289" s="2"/>
      <c r="L289" s="2"/>
      <c r="M289" s="2"/>
      <c r="N289" s="2"/>
      <c r="O289" s="2"/>
      <c r="P289" s="2"/>
      <c r="Q289" s="2"/>
      <c r="R289" s="2"/>
      <c r="S289" s="2"/>
      <c r="T289" s="2"/>
      <c r="U289" s="2"/>
      <c r="V289" s="2"/>
      <c r="W289" s="2"/>
    </row>
    <row r="290" spans="1:23" x14ac:dyDescent="0.25">
      <c r="A290" s="5" t="s">
        <v>203</v>
      </c>
      <c r="B290" s="2">
        <f>+'[3]Labor force 2'!C34/[3]Population!B290*100</f>
        <v>42.066459974322669</v>
      </c>
      <c r="C290" s="2">
        <f>+'[3]Labor force 2'!D34/[3]Population!C290*100</f>
        <v>42.360773714774567</v>
      </c>
      <c r="D290" s="2">
        <f>+'[3]Labor force 2'!E34/[3]Population!D290*100</f>
        <v>42.512097426077425</v>
      </c>
      <c r="E290" s="2">
        <f>+'[3]Labor force 2'!F34/[3]Population!E290*100</f>
        <v>47.372254445088394</v>
      </c>
      <c r="F290" s="2">
        <f>+'[3]Labor force 2'!G34/[3]Population!F290*100</f>
        <v>48.269888716460152</v>
      </c>
      <c r="G290" s="2">
        <f>+'[3]Labor force 2'!H34/[3]Population!G290*100</f>
        <v>47.503756358655316</v>
      </c>
      <c r="H290" s="2">
        <f>+'[3]Labor force 2'!I34/[3]Population!H290*100</f>
        <v>48.358825673882002</v>
      </c>
      <c r="I290" s="2">
        <f>+'[3]Labor force 2'!J34/[3]Population!I290*100</f>
        <v>49.451890338706185</v>
      </c>
      <c r="J290" s="2">
        <f>+'[3]Labor force 2'!K34/[3]Population!J290*100</f>
        <v>48.701769248806755</v>
      </c>
      <c r="K290" s="2">
        <f>+'[3]Labor force 2'!L34/[3]Population!K290*100</f>
        <v>48.355669519966817</v>
      </c>
      <c r="L290" s="2">
        <f>+'[3]Labor force 2'!M34/[3]Population!L290*100</f>
        <v>48.67418652048633</v>
      </c>
      <c r="M290" s="2">
        <f>+'[3]Labor force 2'!N34/[3]Population!M290*100</f>
        <v>48.812953427624556</v>
      </c>
      <c r="N290" s="2">
        <f>+'[3]Labor force 2'!O34/[3]Population!N290*100</f>
        <v>48.249790928946908</v>
      </c>
      <c r="O290" s="2">
        <f>+'[3]Labor force 2'!P34/[3]Population!O290*100</f>
        <v>50.559535946704379</v>
      </c>
      <c r="P290" s="2">
        <f>+'[3]Labor force 2'!Q34/[3]Population!P290*100</f>
        <v>50.784764010929408</v>
      </c>
      <c r="Q290" s="2">
        <f>+'[3]Labor force 2'!R34/[3]Population!Q290*100</f>
        <v>50.882619086058476</v>
      </c>
      <c r="R290" s="2">
        <f>+'[3]Labor force 2'!S34/[3]Population!R290*100</f>
        <v>51.372365000728401</v>
      </c>
      <c r="S290" s="2">
        <f>+'[3]Labor force 2'!T34/[3]Population!S290*100</f>
        <v>51.055747839526333</v>
      </c>
      <c r="T290" s="2">
        <f>+'[3]Labor force 2'!U34/[3]Population!T290*100</f>
        <v>50.974888572606638</v>
      </c>
      <c r="U290" s="2">
        <f>+'[3]Labor force 2'!V34/[3]Population!U290*100</f>
        <v>50.793304445072515</v>
      </c>
      <c r="V290" s="2">
        <f>+'[3]Labor force 2'!W34/[3]Population!V290*100</f>
        <v>50.686389558285747</v>
      </c>
      <c r="W290" s="2"/>
    </row>
    <row r="291" spans="1:23" x14ac:dyDescent="0.25">
      <c r="A291" s="5" t="s">
        <v>204</v>
      </c>
      <c r="B291" s="2">
        <f>+'[3]Labor force 2'!C35/[3]Population!B291*100</f>
        <v>35.937004312578722</v>
      </c>
      <c r="C291" s="2">
        <f>+'[3]Labor force 2'!D35/[3]Population!C291*100</f>
        <v>36.237401878917588</v>
      </c>
      <c r="D291" s="2">
        <f>+'[3]Labor force 2'!E35/[3]Population!D291*100</f>
        <v>36.528668091168093</v>
      </c>
      <c r="E291" s="2">
        <f>+'[3]Labor force 2'!F35/[3]Population!E291*100</f>
        <v>36.802472020981021</v>
      </c>
      <c r="F291" s="2">
        <f>+'[3]Labor force 2'!G35/[3]Population!F291*100</f>
        <v>37.10929170267449</v>
      </c>
      <c r="G291" s="2">
        <f>+'[3]Labor force 2'!H35/[3]Population!G291*100</f>
        <v>37.448377701896753</v>
      </c>
      <c r="H291" s="2">
        <f>+'[3]Labor force 2'!I35/[3]Population!H291*100</f>
        <v>37.707530457277478</v>
      </c>
      <c r="I291" s="2">
        <f>+'[3]Labor force 2'!J35/[3]Population!I291*100</f>
        <v>38.004579923805778</v>
      </c>
      <c r="J291" s="2">
        <f>+'[3]Labor force 2'!K35/[3]Population!J291*100</f>
        <v>38.288395908728532</v>
      </c>
      <c r="K291" s="2">
        <f>+'[3]Labor force 2'!L35/[3]Population!K291*100</f>
        <v>38.561698129825899</v>
      </c>
      <c r="L291" s="2">
        <f>+'[3]Labor force 2'!M35/[3]Population!L291*100</f>
        <v>38.768109044527783</v>
      </c>
      <c r="M291" s="2">
        <f>+'[3]Labor force 2'!N35/[3]Population!M291*100</f>
        <v>39.024593445604907</v>
      </c>
      <c r="N291" s="2">
        <f>+'[3]Labor force 2'!O35/[3]Population!N291*100</f>
        <v>39.275201195470174</v>
      </c>
      <c r="O291" s="2">
        <f>+'[3]Labor force 2'!P35/[3]Population!O291*100</f>
        <v>39.463012043710158</v>
      </c>
      <c r="P291" s="2">
        <f>+'[3]Labor force 2'!Q35/[3]Population!P291*100</f>
        <v>39.648577601345238</v>
      </c>
      <c r="Q291" s="2">
        <f>+'[3]Labor force 2'!R35/[3]Population!Q291*100</f>
        <v>39.774534161490685</v>
      </c>
      <c r="R291" s="2">
        <f>+'[3]Labor force 2'!S35/[3]Population!R291*100</f>
        <v>39.90191141815545</v>
      </c>
      <c r="S291" s="2">
        <f>+'[3]Labor force 2'!T35/[3]Population!S291*100</f>
        <v>39.973070492982451</v>
      </c>
      <c r="T291" s="2">
        <f>+'[3]Labor force 2'!U35/[3]Population!T291*100</f>
        <v>40.10913427140472</v>
      </c>
      <c r="U291" s="2">
        <f>+'[3]Labor force 2'!V35/[3]Population!U291*100</f>
        <v>40.312516259467657</v>
      </c>
      <c r="V291" s="2">
        <f>+'[3]Labor force 2'!W35/[3]Population!V291*100</f>
        <v>40.524239181410444</v>
      </c>
      <c r="W291" s="2"/>
    </row>
    <row r="292" spans="1:23" x14ac:dyDescent="0.25">
      <c r="A292" s="5" t="s">
        <v>216</v>
      </c>
      <c r="B292" s="2">
        <f>+'[3]Labor force 2'!C36/[3]Population!B292*100</f>
        <v>29.166943672271756</v>
      </c>
      <c r="C292" s="2">
        <f>+'[3]Labor force 2'!D36/[3]Population!C292*100</f>
        <v>29.222448076215812</v>
      </c>
      <c r="D292" s="2">
        <f>+'[3]Labor force 2'!E36/[3]Population!D292*100</f>
        <v>29.345005505062499</v>
      </c>
      <c r="E292" s="2">
        <f>+'[3]Labor force 2'!F36/[3]Population!E292*100</f>
        <v>29.423318833888885</v>
      </c>
      <c r="F292" s="2">
        <f>+'[3]Labor force 2'!G36/[3]Population!F292*100</f>
        <v>29.640376466778957</v>
      </c>
      <c r="G292" s="2">
        <f>+'[3]Labor force 2'!H36/[3]Population!G292*100</f>
        <v>29.900409493089803</v>
      </c>
      <c r="H292" s="2">
        <f>+'[3]Labor force 2'!I36/[3]Population!H292*100</f>
        <v>30.182137096453797</v>
      </c>
      <c r="I292" s="2">
        <f>+'[3]Labor force 2'!J36/[3]Population!I292*100</f>
        <v>30.504204264672769</v>
      </c>
      <c r="J292" s="2">
        <f>+'[3]Labor force 2'!K36/[3]Population!J292*100</f>
        <v>30.824774335687056</v>
      </c>
      <c r="K292" s="2">
        <f>+'[3]Labor force 2'!L36/[3]Population!K292*100</f>
        <v>31.174520447928199</v>
      </c>
      <c r="L292" s="2">
        <f>+'[3]Labor force 2'!M36/[3]Population!L292*100</f>
        <v>31.436966893947403</v>
      </c>
      <c r="M292" s="2">
        <f>+'[3]Labor force 2'!N36/[3]Population!M292*100</f>
        <v>31.735470483118338</v>
      </c>
      <c r="N292" s="2">
        <f>+'[3]Labor force 2'!O36/[3]Population!N292*100</f>
        <v>32.032736643459323</v>
      </c>
      <c r="O292" s="2">
        <f>+'[3]Labor force 2'!P36/[3]Population!O292*100</f>
        <v>32.351829653555676</v>
      </c>
      <c r="P292" s="2">
        <f>+'[3]Labor force 2'!Q36/[3]Population!P292*100</f>
        <v>32.705015111678989</v>
      </c>
      <c r="Q292" s="2">
        <f>+'[3]Labor force 2'!R36/[3]Population!Q292*100</f>
        <v>33.092157313120488</v>
      </c>
      <c r="R292" s="2">
        <f>+'[3]Labor force 2'!S36/[3]Population!R292*100</f>
        <v>33.55811477675762</v>
      </c>
      <c r="S292" s="2">
        <f>+'[3]Labor force 2'!T36/[3]Population!S292*100</f>
        <v>33.963268126779141</v>
      </c>
      <c r="T292" s="2">
        <f>+'[3]Labor force 2'!U36/[3]Population!T292*100</f>
        <v>34.463526428617293</v>
      </c>
      <c r="U292" s="2">
        <f>+'[3]Labor force 2'!V36/[3]Population!U292*100</f>
        <v>34.861762983820086</v>
      </c>
      <c r="V292" s="2">
        <f>+'[3]Labor force 2'!W36/[3]Population!V292*100</f>
        <v>35.277441928200091</v>
      </c>
      <c r="W292" s="2"/>
    </row>
    <row r="293" spans="1:23" x14ac:dyDescent="0.25">
      <c r="A293" s="5" t="s">
        <v>223</v>
      </c>
      <c r="B293" s="2">
        <f>+'[3]Labor force 2'!C37/[3]Population!B293*100</f>
        <v>36.317735547078136</v>
      </c>
      <c r="C293" s="2">
        <f>+'[3]Labor force 2'!D37/[3]Population!C293*100</f>
        <v>36.21282695727578</v>
      </c>
      <c r="D293" s="2">
        <f>+'[3]Labor force 2'!E37/[3]Population!D293*100</f>
        <v>35.997593592330674</v>
      </c>
      <c r="E293" s="2">
        <f>+'[3]Labor force 2'!F37/[3]Population!E293*100</f>
        <v>35.515696452481741</v>
      </c>
      <c r="F293" s="2">
        <f>+'[3]Labor force 2'!G37/[3]Population!F293*100</f>
        <v>34.864806869469064</v>
      </c>
      <c r="G293" s="2">
        <f>+'[3]Labor force 2'!H37/[3]Population!G293*100</f>
        <v>33.880297554794197</v>
      </c>
      <c r="H293" s="2">
        <f>+'[3]Labor force 2'!I37/[3]Population!H293*100</f>
        <v>32.641649878137244</v>
      </c>
      <c r="I293" s="2">
        <f>+'[3]Labor force 2'!J37/[3]Population!I293*100</f>
        <v>31.399428893091631</v>
      </c>
      <c r="J293" s="2">
        <f>+'[3]Labor force 2'!K37/[3]Population!J293*100</f>
        <v>30.080059656102971</v>
      </c>
      <c r="K293" s="2">
        <f>+'[3]Labor force 2'!L37/[3]Population!K293*100</f>
        <v>28.897262823624935</v>
      </c>
      <c r="L293" s="2">
        <f>+'[3]Labor force 2'!M37/[3]Population!L293*100</f>
        <v>29.246635277447385</v>
      </c>
      <c r="M293" s="2">
        <f>+'[3]Labor force 2'!N37/[3]Population!M293*100</f>
        <v>29.561231349207688</v>
      </c>
      <c r="N293" s="2">
        <f>+'[3]Labor force 2'!O37/[3]Population!N293*100</f>
        <v>30.111110633893251</v>
      </c>
      <c r="O293" s="2">
        <f>+'[3]Labor force 2'!P37/[3]Population!O293*100</f>
        <v>30.573168628288421</v>
      </c>
      <c r="P293" s="2">
        <f>+'[3]Labor force 2'!Q37/[3]Population!P293*100</f>
        <v>30.878575969485063</v>
      </c>
      <c r="Q293" s="2">
        <f>+'[3]Labor force 2'!R37/[3]Population!Q293*100</f>
        <v>30.899344366689373</v>
      </c>
      <c r="R293" s="2">
        <f>+'[3]Labor force 2'!S37/[3]Population!R293*100</f>
        <v>30.802940642237793</v>
      </c>
      <c r="S293" s="2">
        <f>+'[3]Labor force 2'!T37/[3]Population!S293*100</f>
        <v>30.661807885808756</v>
      </c>
      <c r="T293" s="2">
        <f>+'[3]Labor force 2'!U37/[3]Population!T293*100</f>
        <v>30.522371992422105</v>
      </c>
      <c r="U293" s="2">
        <f>+'[3]Labor force 2'!V37/[3]Population!U293*100</f>
        <v>30.498677464021945</v>
      </c>
      <c r="V293" s="2">
        <f>+'[3]Labor force 2'!W37/[3]Population!V293*100</f>
        <v>30.653893254413717</v>
      </c>
      <c r="W293" s="2"/>
    </row>
    <row r="294" spans="1:23" x14ac:dyDescent="0.25">
      <c r="A294" s="5" t="s">
        <v>225</v>
      </c>
      <c r="B294" s="2"/>
      <c r="C294" s="2"/>
      <c r="D294" s="2"/>
      <c r="E294" s="2"/>
      <c r="F294" s="2"/>
      <c r="G294" s="2"/>
      <c r="H294" s="2"/>
      <c r="I294" s="2"/>
      <c r="J294" s="2"/>
      <c r="K294" s="2"/>
      <c r="L294" s="2"/>
      <c r="M294" s="2"/>
      <c r="N294" s="2"/>
      <c r="O294" s="2"/>
      <c r="P294" s="2"/>
      <c r="Q294" s="2"/>
      <c r="R294" s="2"/>
      <c r="S294" s="2"/>
      <c r="T294" s="2"/>
      <c r="U294" s="2"/>
      <c r="V294" s="2"/>
      <c r="W294" s="2"/>
    </row>
    <row r="295" spans="1:23" x14ac:dyDescent="0.25">
      <c r="A295" s="5" t="s">
        <v>231</v>
      </c>
      <c r="B295" s="2"/>
      <c r="C295" s="2"/>
      <c r="D295" s="2"/>
      <c r="E295" s="2"/>
      <c r="F295" s="2"/>
      <c r="G295" s="2"/>
      <c r="H295" s="2"/>
      <c r="I295" s="2"/>
      <c r="J295" s="2"/>
      <c r="K295" s="2"/>
      <c r="L295" s="2"/>
      <c r="M295" s="2"/>
      <c r="N295" s="2"/>
      <c r="O295" s="2"/>
      <c r="P295" s="2"/>
      <c r="Q295" s="2"/>
      <c r="R295" s="2"/>
      <c r="S295" s="2"/>
      <c r="T295" s="2"/>
      <c r="U295" s="2"/>
      <c r="V295" s="2"/>
      <c r="W295" s="2"/>
    </row>
    <row r="296" spans="1:23" x14ac:dyDescent="0.25">
      <c r="A296" s="5" t="s">
        <v>239</v>
      </c>
      <c r="B296" s="2"/>
      <c r="C296" s="2"/>
      <c r="D296" s="2"/>
      <c r="E296" s="2"/>
      <c r="F296" s="2"/>
      <c r="G296" s="2"/>
      <c r="H296" s="2"/>
      <c r="I296" s="2"/>
      <c r="J296" s="2"/>
      <c r="K296" s="2"/>
      <c r="L296" s="2"/>
      <c r="M296" s="2"/>
      <c r="N296" s="2"/>
      <c r="O296" s="2"/>
      <c r="P296" s="2"/>
      <c r="Q296" s="2"/>
      <c r="R296" s="2"/>
      <c r="S296" s="2"/>
      <c r="T296" s="2"/>
      <c r="U296" s="2"/>
      <c r="V296" s="2"/>
      <c r="W296" s="2"/>
    </row>
    <row r="297" spans="1:23" s="4" customFormat="1" x14ac:dyDescent="0.25">
      <c r="A297" s="6" t="s">
        <v>250</v>
      </c>
      <c r="B297" s="2">
        <f>+'[3]Labor force 2'!C41/[3]Population!B297*100</f>
        <v>45.862966119629107</v>
      </c>
      <c r="C297" s="2">
        <f>+'[3]Labor force 2'!D41/[3]Population!C297*100</f>
        <v>45.791332219604151</v>
      </c>
      <c r="D297" s="2">
        <f>+'[3]Labor force 2'!E41/[3]Population!D297*100</f>
        <v>45.713998870650848</v>
      </c>
      <c r="E297" s="2">
        <f>+'[3]Labor force 2'!F41/[3]Population!E297*100</f>
        <v>45.971904436609243</v>
      </c>
      <c r="F297" s="2">
        <f>+'[3]Labor force 2'!G41/[3]Population!F297*100</f>
        <v>45.916428062080328</v>
      </c>
      <c r="G297" s="2">
        <f>+'[3]Labor force 2'!H41/[3]Population!G297*100</f>
        <v>45.84270315107441</v>
      </c>
      <c r="H297" s="2">
        <f>+'[3]Labor force 2'!I41/[3]Population!H297*100</f>
        <v>46.00014157988894</v>
      </c>
      <c r="I297" s="2">
        <f>+'[3]Labor force 2'!J41/[3]Population!I297*100</f>
        <v>46.307070646765361</v>
      </c>
      <c r="J297" s="2">
        <f>+'[3]Labor force 2'!K41/[3]Population!J297*100</f>
        <v>46.361204161077026</v>
      </c>
      <c r="K297" s="2">
        <f>+'[3]Labor force 2'!L41/[3]Population!K297*100</f>
        <v>46.486936074778725</v>
      </c>
      <c r="L297" s="2">
        <f>+'[3]Labor force 2'!M41/[3]Population!L297*100</f>
        <v>46.900708084562645</v>
      </c>
      <c r="M297" s="2">
        <f>+'[3]Labor force 2'!N41/[3]Population!M297*100</f>
        <v>47.303886207148246</v>
      </c>
      <c r="N297" s="2">
        <f>+'[3]Labor force 2'!O41/[3]Population!N297*100</f>
        <v>47.622157268693712</v>
      </c>
      <c r="O297" s="2">
        <f>+'[3]Labor force 2'!P41/[3]Population!O297*100</f>
        <v>48.029581489272736</v>
      </c>
      <c r="P297" s="2">
        <f>+'[3]Labor force 2'!Q41/[3]Population!P297*100</f>
        <v>48.632753129182056</v>
      </c>
      <c r="Q297" s="2">
        <f>+'[3]Labor force 2'!R41/[3]Population!Q297*100</f>
        <v>49.344453435914275</v>
      </c>
      <c r="R297" s="2">
        <f>+'[3]Labor force 2'!S41/[3]Population!R297*100</f>
        <v>49.997154892341733</v>
      </c>
      <c r="S297" s="2">
        <f>+'[3]Labor force 2'!T41/[3]Population!S297*100</f>
        <v>50.527598826238233</v>
      </c>
      <c r="T297" s="2">
        <f>+'[3]Labor force 2'!U41/[3]Population!T297*100</f>
        <v>50.975957991602058</v>
      </c>
      <c r="U297" s="2">
        <f>+'[3]Labor force 2'!V41/[3]Population!U297*100</f>
        <v>51.381026757268621</v>
      </c>
      <c r="V297" s="2">
        <f>+'[3]Labor force 2'!W41/[3]Population!V297*100</f>
        <v>51.707559150664849</v>
      </c>
    </row>
    <row r="300" spans="1:23" x14ac:dyDescent="0.25">
      <c r="A300" s="4" t="s">
        <v>251</v>
      </c>
    </row>
    <row r="301" spans="1:23" ht="15.75" x14ac:dyDescent="0.25">
      <c r="A301" s="1" t="s">
        <v>46</v>
      </c>
      <c r="C301" s="7">
        <f t="shared" ref="C301:C306" si="2">+C250/B250*100-100</f>
        <v>1.5477222851377803</v>
      </c>
      <c r="D301" s="7">
        <f t="shared" ref="D301:V306" si="3">+D250/C250*100-100</f>
        <v>1.3325076206345869</v>
      </c>
      <c r="E301" s="7">
        <f t="shared" si="3"/>
        <v>1.2056250718840715</v>
      </c>
      <c r="F301" s="7">
        <f t="shared" si="3"/>
        <v>-0.85727233363455468</v>
      </c>
      <c r="G301" s="7">
        <f t="shared" si="3"/>
        <v>-1.1922055299460652</v>
      </c>
      <c r="H301" s="7">
        <f t="shared" si="3"/>
        <v>-1.6949186165536361</v>
      </c>
      <c r="I301" s="7">
        <f t="shared" si="3"/>
        <v>-2.2187927209307361</v>
      </c>
      <c r="J301" s="7">
        <f t="shared" si="3"/>
        <v>1.2731222003138214</v>
      </c>
      <c r="K301" s="7">
        <f t="shared" si="3"/>
        <v>1.5146678253570087</v>
      </c>
      <c r="L301" s="7">
        <f t="shared" si="3"/>
        <v>1.4659705986208138</v>
      </c>
      <c r="M301" s="7">
        <f t="shared" si="3"/>
        <v>1.6865867326033737</v>
      </c>
      <c r="N301" s="7">
        <f t="shared" si="3"/>
        <v>1.7308252627171328</v>
      </c>
      <c r="O301" s="7">
        <f t="shared" si="3"/>
        <v>1.7300430589341005</v>
      </c>
      <c r="P301" s="7">
        <f t="shared" si="3"/>
        <v>1.5600277133511753</v>
      </c>
      <c r="Q301" s="7">
        <f t="shared" si="3"/>
        <v>1.5214679304964278</v>
      </c>
      <c r="R301" s="7">
        <f t="shared" si="3"/>
        <v>1.3386004391553854</v>
      </c>
      <c r="S301" s="7">
        <f t="shared" si="3"/>
        <v>1.2782017988694889</v>
      </c>
      <c r="T301" s="7">
        <f t="shared" si="3"/>
        <v>1.2019997004746585</v>
      </c>
      <c r="U301" s="7">
        <f t="shared" si="3"/>
        <v>0.8429551326198208</v>
      </c>
      <c r="V301" s="7">
        <f t="shared" si="3"/>
        <v>0.48774860847788659</v>
      </c>
    </row>
    <row r="302" spans="1:23" ht="15.75" x14ac:dyDescent="0.25">
      <c r="A302" s="1" t="s">
        <v>49</v>
      </c>
      <c r="C302" s="7">
        <f t="shared" si="2"/>
        <v>1.3552109351437025</v>
      </c>
      <c r="D302" s="7">
        <f t="shared" ref="D302:R302" si="4">+D251/C251*100-100</f>
        <v>0.82627651446709649</v>
      </c>
      <c r="E302" s="7">
        <f t="shared" si="4"/>
        <v>0.49464868022992903</v>
      </c>
      <c r="F302" s="7">
        <f t="shared" si="4"/>
        <v>0.92882152639117521</v>
      </c>
      <c r="G302" s="7">
        <f t="shared" si="4"/>
        <v>-0.66082796109772346</v>
      </c>
      <c r="H302" s="7">
        <f t="shared" si="4"/>
        <v>0.49943018484874813</v>
      </c>
      <c r="I302" s="7">
        <f t="shared" si="4"/>
        <v>0.67462975805877079</v>
      </c>
      <c r="J302" s="7">
        <f t="shared" si="4"/>
        <v>0.44309716415922651</v>
      </c>
      <c r="K302" s="7">
        <f t="shared" si="4"/>
        <v>0.66663455773404223</v>
      </c>
      <c r="L302" s="7">
        <f t="shared" si="4"/>
        <v>0.89947288769340616</v>
      </c>
      <c r="M302" s="7">
        <f t="shared" si="4"/>
        <v>-0.60326264267747831</v>
      </c>
      <c r="N302" s="7">
        <f t="shared" si="4"/>
        <v>0.89232393893759365</v>
      </c>
      <c r="O302" s="7">
        <f t="shared" si="4"/>
        <v>1.6360800186445772</v>
      </c>
      <c r="P302" s="7">
        <f t="shared" si="4"/>
        <v>0.75501706735010998</v>
      </c>
      <c r="Q302" s="7">
        <f t="shared" si="4"/>
        <v>0.73600314122022326</v>
      </c>
      <c r="R302" s="7">
        <f t="shared" si="4"/>
        <v>0.57305115205714685</v>
      </c>
      <c r="S302" s="7">
        <f t="shared" si="3"/>
        <v>0.69589966652341673</v>
      </c>
      <c r="T302" s="7">
        <f t="shared" si="3"/>
        <v>0.81477344246675898</v>
      </c>
      <c r="U302" s="7">
        <f t="shared" si="3"/>
        <v>0.50149889473500764</v>
      </c>
      <c r="V302" s="7">
        <f t="shared" si="3"/>
        <v>0.33289240078310911</v>
      </c>
    </row>
    <row r="303" spans="1:23" ht="15.75" x14ac:dyDescent="0.25">
      <c r="A303" s="1" t="s">
        <v>113</v>
      </c>
      <c r="C303" s="7">
        <f t="shared" si="2"/>
        <v>0.41293315044374879</v>
      </c>
      <c r="D303" s="7">
        <f t="shared" si="3"/>
        <v>0.14552206178140636</v>
      </c>
      <c r="E303" s="7">
        <f t="shared" si="3"/>
        <v>-0.46799224022913677</v>
      </c>
      <c r="F303" s="7">
        <f t="shared" si="3"/>
        <v>-0.46419618815885144</v>
      </c>
      <c r="G303" s="7">
        <f t="shared" si="3"/>
        <v>-7.3449845614959486E-2</v>
      </c>
      <c r="H303" s="7">
        <f t="shared" si="3"/>
        <v>-3.7971241410588163E-2</v>
      </c>
      <c r="I303" s="7">
        <f t="shared" si="3"/>
        <v>0.1201938672366083</v>
      </c>
      <c r="J303" s="7">
        <f t="shared" si="3"/>
        <v>-0.13241360948998704</v>
      </c>
      <c r="K303" s="7">
        <f t="shared" si="3"/>
        <v>-9.1139983284904247E-2</v>
      </c>
      <c r="L303" s="7">
        <f t="shared" si="3"/>
        <v>-0.72943196706208369</v>
      </c>
      <c r="M303" s="7">
        <f t="shared" si="3"/>
        <v>-0.80637859278823498</v>
      </c>
      <c r="N303" s="7">
        <f t="shared" si="3"/>
        <v>-0.58219602392107106</v>
      </c>
      <c r="O303" s="7">
        <f t="shared" si="3"/>
        <v>-0.34280535936321144</v>
      </c>
      <c r="P303" s="7">
        <f t="shared" si="3"/>
        <v>0.35994664420053368</v>
      </c>
      <c r="Q303" s="7">
        <f t="shared" si="3"/>
        <v>0.43392145279624117</v>
      </c>
      <c r="R303" s="7">
        <f t="shared" si="3"/>
        <v>0.79809887836650262</v>
      </c>
      <c r="S303" s="7">
        <f t="shared" si="3"/>
        <v>1.1037814688428682</v>
      </c>
      <c r="T303" s="7">
        <f t="shared" si="3"/>
        <v>1.3165809873453327</v>
      </c>
      <c r="U303" s="7">
        <f t="shared" si="3"/>
        <v>1.4502349379051935</v>
      </c>
      <c r="V303" s="7">
        <f t="shared" si="3"/>
        <v>1.7285052900826088</v>
      </c>
    </row>
    <row r="304" spans="1:23" ht="15.75" x14ac:dyDescent="0.25">
      <c r="A304" s="1" t="s">
        <v>127</v>
      </c>
      <c r="C304" s="7">
        <f t="shared" si="2"/>
        <v>0.5297661036024266</v>
      </c>
      <c r="D304" s="7">
        <f t="shared" si="3"/>
        <v>0.48212980402905714</v>
      </c>
      <c r="E304" s="7">
        <f t="shared" si="3"/>
        <v>0.33176650235901661</v>
      </c>
      <c r="F304" s="7">
        <f t="shared" si="3"/>
        <v>-1.0114585400856697</v>
      </c>
      <c r="G304" s="7">
        <f t="shared" si="3"/>
        <v>-1.1496964150633744</v>
      </c>
      <c r="H304" s="7">
        <f t="shared" si="3"/>
        <v>-1.2973660231738506</v>
      </c>
      <c r="I304" s="7">
        <f t="shared" si="3"/>
        <v>-1.5961318565043143</v>
      </c>
      <c r="J304" s="7">
        <f t="shared" si="3"/>
        <v>-0.47176864988108491</v>
      </c>
      <c r="K304" s="7">
        <f t="shared" si="3"/>
        <v>-0.47306338842014384</v>
      </c>
      <c r="L304" s="7">
        <f t="shared" si="3"/>
        <v>-0.32304733433332444</v>
      </c>
      <c r="M304" s="7">
        <f t="shared" si="3"/>
        <v>-0.31195737217761632</v>
      </c>
      <c r="N304" s="7">
        <f t="shared" si="3"/>
        <v>-0.44772234430183744</v>
      </c>
      <c r="O304" s="7">
        <f t="shared" si="3"/>
        <v>0.16787106796154205</v>
      </c>
      <c r="P304" s="7">
        <f t="shared" si="3"/>
        <v>0.6448190560090552</v>
      </c>
      <c r="Q304" s="7">
        <f t="shared" si="3"/>
        <v>0.66017487062043756</v>
      </c>
      <c r="R304" s="7">
        <f t="shared" si="3"/>
        <v>0.67746259028207589</v>
      </c>
      <c r="S304" s="7">
        <f t="shared" si="3"/>
        <v>0.56882886562597434</v>
      </c>
      <c r="T304" s="7">
        <f t="shared" si="3"/>
        <v>-2.5221427951093034</v>
      </c>
      <c r="U304" s="7">
        <f t="shared" si="3"/>
        <v>-0.67182813248614082</v>
      </c>
      <c r="V304" s="7">
        <f t="shared" si="3"/>
        <v>0.672025459916199</v>
      </c>
    </row>
    <row r="305" spans="1:22" ht="15.75" x14ac:dyDescent="0.25">
      <c r="A305" s="1" t="s">
        <v>215</v>
      </c>
      <c r="C305" s="7">
        <f t="shared" si="2"/>
        <v>-3.4964112608632689</v>
      </c>
      <c r="D305" s="7">
        <f t="shared" si="3"/>
        <v>-4.9983447290835983</v>
      </c>
      <c r="E305" s="7">
        <f t="shared" si="3"/>
        <v>0.6722516286203728</v>
      </c>
      <c r="F305" s="7">
        <f t="shared" si="3"/>
        <v>-1.2291912214017771</v>
      </c>
      <c r="G305" s="7">
        <f t="shared" si="3"/>
        <v>1.4447798522588187</v>
      </c>
      <c r="H305" s="7">
        <f t="shared" si="3"/>
        <v>1.3099140161065606</v>
      </c>
      <c r="I305" s="7">
        <f t="shared" si="3"/>
        <v>0.73430748606809004</v>
      </c>
      <c r="J305" s="7">
        <f t="shared" si="3"/>
        <v>0.68698555391253535</v>
      </c>
      <c r="K305" s="7">
        <f t="shared" si="3"/>
        <v>0.79160515495215122</v>
      </c>
      <c r="L305" s="7">
        <f t="shared" si="3"/>
        <v>0.69193419274769496</v>
      </c>
      <c r="M305" s="7">
        <f t="shared" si="3"/>
        <v>0.61848649680396761</v>
      </c>
      <c r="N305" s="7">
        <f t="shared" si="3"/>
        <v>0.57672690974852969</v>
      </c>
      <c r="O305" s="7">
        <f t="shared" si="3"/>
        <v>0.76867153979456759</v>
      </c>
      <c r="P305" s="7">
        <f t="shared" si="3"/>
        <v>0.79919251723086404</v>
      </c>
      <c r="Q305" s="7">
        <f t="shared" si="3"/>
        <v>0.83195789582923396</v>
      </c>
      <c r="R305" s="7">
        <f t="shared" si="3"/>
        <v>1.050018729717749</v>
      </c>
      <c r="S305" s="7">
        <f t="shared" si="3"/>
        <v>1.0925444280251071</v>
      </c>
      <c r="T305" s="7">
        <f t="shared" si="3"/>
        <v>1.1527584136891136</v>
      </c>
      <c r="U305" s="7">
        <f t="shared" si="3"/>
        <v>0.85008565495634514</v>
      </c>
      <c r="V305" s="7">
        <f t="shared" si="3"/>
        <v>0.92504131162431236</v>
      </c>
    </row>
    <row r="306" spans="1:22" ht="15.75" x14ac:dyDescent="0.25">
      <c r="A306" s="1" t="s">
        <v>226</v>
      </c>
      <c r="C306" s="7">
        <f t="shared" si="2"/>
        <v>3.9024504238430353</v>
      </c>
      <c r="D306" s="7">
        <f t="shared" si="3"/>
        <v>2.9452725338549328</v>
      </c>
      <c r="E306" s="7">
        <f t="shared" si="3"/>
        <v>3.1003602454811272</v>
      </c>
      <c r="F306" s="7">
        <f t="shared" si="3"/>
        <v>2.560023069092793</v>
      </c>
      <c r="G306" s="7">
        <f t="shared" si="3"/>
        <v>3.0563757707571</v>
      </c>
      <c r="H306" s="7">
        <f t="shared" si="3"/>
        <v>2.01511189976938</v>
      </c>
      <c r="I306" s="7">
        <f t="shared" si="3"/>
        <v>1.7541470426783548</v>
      </c>
      <c r="J306" s="7">
        <f t="shared" si="3"/>
        <v>1.5711699021275365</v>
      </c>
      <c r="K306" s="7">
        <f t="shared" si="3"/>
        <v>1.3213187305788807</v>
      </c>
      <c r="L306" s="7">
        <f t="shared" si="3"/>
        <v>1.5501202101888367</v>
      </c>
      <c r="M306" s="7">
        <f t="shared" si="3"/>
        <v>1.4473587865644504</v>
      </c>
      <c r="N306" s="7">
        <f t="shared" si="3"/>
        <v>3.1192185889573238</v>
      </c>
      <c r="O306" s="7">
        <f t="shared" si="3"/>
        <v>2.7583285493303578</v>
      </c>
      <c r="P306" s="7">
        <f t="shared" si="3"/>
        <v>2.706324694763552</v>
      </c>
      <c r="Q306" s="7">
        <f t="shared" si="3"/>
        <v>0.62881165994352273</v>
      </c>
      <c r="R306" s="7">
        <f t="shared" si="3"/>
        <v>0.29881989711458345</v>
      </c>
      <c r="S306" s="7">
        <f t="shared" si="3"/>
        <v>0.31084060229424892</v>
      </c>
      <c r="T306" s="7">
        <f t="shared" si="3"/>
        <v>0.83215717433660075</v>
      </c>
      <c r="U306" s="7">
        <f t="shared" si="3"/>
        <v>0.61835802637371273</v>
      </c>
      <c r="V306" s="7">
        <f t="shared" si="3"/>
        <v>0.57014522086045361</v>
      </c>
    </row>
    <row r="307" spans="1:22" x14ac:dyDescent="0.25">
      <c r="A307" t="s">
        <v>248</v>
      </c>
      <c r="C307" s="7">
        <f t="shared" ref="C307:V307" si="5">+C297/B297*100-100</f>
        <v>-0.15619116268690902</v>
      </c>
      <c r="D307" s="7">
        <f t="shared" si="5"/>
        <v>-0.16888206829717944</v>
      </c>
      <c r="E307" s="7">
        <f t="shared" si="5"/>
        <v>0.56417196554636462</v>
      </c>
      <c r="F307" s="7">
        <f t="shared" si="5"/>
        <v>-0.12067451894539261</v>
      </c>
      <c r="G307" s="7">
        <f t="shared" si="5"/>
        <v>-0.16056325397576643</v>
      </c>
      <c r="H307" s="7">
        <f t="shared" si="5"/>
        <v>0.34343181791808775</v>
      </c>
      <c r="I307" s="7">
        <f t="shared" si="5"/>
        <v>0.66723504827344016</v>
      </c>
      <c r="J307" s="7">
        <f t="shared" si="5"/>
        <v>0.11690118497152469</v>
      </c>
      <c r="K307" s="7">
        <f t="shared" si="5"/>
        <v>0.27120070752447134</v>
      </c>
      <c r="L307" s="7">
        <f t="shared" si="5"/>
        <v>0.89008234295830846</v>
      </c>
      <c r="M307" s="7">
        <f t="shared" si="5"/>
        <v>0.85964186693870204</v>
      </c>
      <c r="N307" s="7">
        <f t="shared" si="5"/>
        <v>0.67282222892160348</v>
      </c>
      <c r="O307" s="7">
        <f t="shared" si="5"/>
        <v>0.85553499451999926</v>
      </c>
      <c r="P307" s="7">
        <f t="shared" si="5"/>
        <v>1.2558336367016523</v>
      </c>
      <c r="Q307" s="7">
        <f t="shared" si="5"/>
        <v>1.4634176782913073</v>
      </c>
      <c r="R307" s="7">
        <f t="shared" si="5"/>
        <v>1.3227453360591994</v>
      </c>
      <c r="S307" s="7">
        <f t="shared" si="5"/>
        <v>1.0609482380321396</v>
      </c>
      <c r="T307" s="7">
        <f t="shared" si="5"/>
        <v>0.88735498179066497</v>
      </c>
      <c r="U307" s="7">
        <f t="shared" si="5"/>
        <v>0.79462707838328583</v>
      </c>
      <c r="V307" s="7">
        <f t="shared" si="5"/>
        <v>0.63551161587101035</v>
      </c>
    </row>
    <row r="309" spans="1:22" x14ac:dyDescent="0.25">
      <c r="B309" s="8" t="s">
        <v>252</v>
      </c>
      <c r="C309" s="8" t="s">
        <v>253</v>
      </c>
      <c r="D309" s="8" t="s">
        <v>254</v>
      </c>
      <c r="E309" s="8" t="s">
        <v>255</v>
      </c>
    </row>
    <row r="310" spans="1:22" ht="15.75" x14ac:dyDescent="0.25">
      <c r="A310" s="1" t="s">
        <v>679</v>
      </c>
      <c r="B310" s="7">
        <f t="shared" ref="B310:B315" si="6">+((1+C301/100)*(1+D301/100)*(1+E301/100)*(1+F301/100)*(1+G301/100))^(1/5)*100-100</f>
        <v>0.40032978991564505</v>
      </c>
      <c r="C310" s="7">
        <f t="shared" ref="C310:C316" si="7">+((1+H301/100)*(1+I301/100)*(1+J301/100)*(1+K301/100)*(1+L301/100))^(1/5)*100-100</f>
        <v>5.4114949704484161E-2</v>
      </c>
      <c r="D310" s="7">
        <f t="shared" ref="D310:D315" si="8">+((1+M301/100)*(1+N301/100)*(1+O301/100)*(1+P301/100)*(1+Q301/100))^(1/5)*100-100</f>
        <v>1.6457519546202235</v>
      </c>
      <c r="E310" s="7">
        <f t="shared" ref="E310:E315" si="9">+((1+R301/100)*(1+S301/100)*(1+T301/100)*(1+U301/100)*(1+V301/100))^(1/5)*100-100</f>
        <v>1.0293901840971529</v>
      </c>
    </row>
    <row r="311" spans="1:22" ht="15.75" x14ac:dyDescent="0.25">
      <c r="A311" s="1" t="s">
        <v>49</v>
      </c>
      <c r="B311" s="7">
        <f t="shared" si="6"/>
        <v>0.58650008499452611</v>
      </c>
      <c r="C311" s="7">
        <f t="shared" si="7"/>
        <v>0.63652606409418411</v>
      </c>
      <c r="D311" s="7">
        <f t="shared" si="8"/>
        <v>0.6806270103578953</v>
      </c>
      <c r="E311" s="7">
        <f t="shared" si="9"/>
        <v>0.58348812342296696</v>
      </c>
    </row>
    <row r="312" spans="1:22" ht="15.75" x14ac:dyDescent="0.25">
      <c r="A312" s="1" t="s">
        <v>113</v>
      </c>
      <c r="B312" s="7">
        <f t="shared" si="6"/>
        <v>-9.0028511577216364E-2</v>
      </c>
      <c r="C312" s="7">
        <f t="shared" si="7"/>
        <v>-0.1745764347744938</v>
      </c>
      <c r="D312" s="7">
        <f t="shared" si="8"/>
        <v>-0.1887528312923763</v>
      </c>
      <c r="E312" s="7">
        <f t="shared" si="9"/>
        <v>1.2789516652319151</v>
      </c>
    </row>
    <row r="313" spans="1:22" ht="15.75" x14ac:dyDescent="0.25">
      <c r="A313" s="1" t="s">
        <v>127</v>
      </c>
      <c r="B313" s="7">
        <f t="shared" si="6"/>
        <v>-0.16634322156015457</v>
      </c>
      <c r="C313" s="7">
        <f t="shared" si="7"/>
        <v>-0.83360680285741751</v>
      </c>
      <c r="D313" s="7">
        <f t="shared" si="8"/>
        <v>0.1415625008091439</v>
      </c>
      <c r="E313" s="7">
        <f t="shared" si="9"/>
        <v>-0.26293697181067444</v>
      </c>
    </row>
    <row r="314" spans="1:22" ht="15.75" x14ac:dyDescent="0.25">
      <c r="A314" s="1" t="s">
        <v>215</v>
      </c>
      <c r="B314" s="7">
        <f t="shared" si="6"/>
        <v>-1.5516262530874059</v>
      </c>
      <c r="C314" s="7">
        <f t="shared" si="7"/>
        <v>0.84267260138722122</v>
      </c>
      <c r="D314" s="7">
        <f t="shared" si="8"/>
        <v>0.71895542896507436</v>
      </c>
      <c r="E314" s="7">
        <f t="shared" si="9"/>
        <v>1.0140288104380204</v>
      </c>
    </row>
    <row r="315" spans="1:22" ht="15.75" x14ac:dyDescent="0.25">
      <c r="A315" s="1" t="s">
        <v>226</v>
      </c>
      <c r="B315" s="7">
        <f t="shared" si="6"/>
        <v>3.1119668699538323</v>
      </c>
      <c r="C315" s="7">
        <f t="shared" si="7"/>
        <v>1.642109925984812</v>
      </c>
      <c r="D315" s="7">
        <f t="shared" si="8"/>
        <v>2.1276607367669982</v>
      </c>
      <c r="E315" s="7">
        <f t="shared" si="9"/>
        <v>0.52586317781377545</v>
      </c>
    </row>
    <row r="316" spans="1:22" x14ac:dyDescent="0.25">
      <c r="A316" t="s">
        <v>248</v>
      </c>
      <c r="B316" s="7">
        <f>+((1+C307/100)*(1+D307/100)*(1+E307/100)*(1+F307/100)*(1+G307/100))^(1/5)*100-100</f>
        <v>-8.8378716931174495E-3</v>
      </c>
      <c r="C316" s="7">
        <f t="shared" si="7"/>
        <v>0.4573774553879133</v>
      </c>
      <c r="D316" s="7">
        <f>+((1+M307/100)*(1+N307/100)*(1+O307/100)*(1+P307/100)*(1+Q307/100))^(1/5)*100-100</f>
        <v>1.0210291733859407</v>
      </c>
      <c r="E316" s="7">
        <f>+((1+R307/100)*(1+S307/100)*(1+T307/100)*(1+U307/100)*(1+V307/100))^(1/5)*100-100</f>
        <v>0.93996246723943955</v>
      </c>
    </row>
    <row r="317" spans="1:22" x14ac:dyDescent="0.25">
      <c r="B317" s="7"/>
      <c r="C317" s="7"/>
      <c r="D317" s="7"/>
      <c r="E317" s="7"/>
    </row>
    <row r="318" spans="1:22" hidden="1" x14ac:dyDescent="0.25">
      <c r="B318" s="7"/>
      <c r="C318" s="7"/>
      <c r="D318" s="7"/>
      <c r="E318" s="7"/>
    </row>
    <row r="319" spans="1:22" hidden="1" x14ac:dyDescent="0.25">
      <c r="B319" s="7"/>
      <c r="C319" s="7"/>
      <c r="D319" s="7"/>
      <c r="E319" s="7"/>
    </row>
    <row r="320" spans="1:22" hidden="1" x14ac:dyDescent="0.25">
      <c r="B320" s="7"/>
      <c r="C320" s="7"/>
      <c r="D320" s="7"/>
      <c r="E320" s="7"/>
    </row>
    <row r="321" spans="2:5" hidden="1" x14ac:dyDescent="0.25">
      <c r="B321" s="7"/>
      <c r="C321" s="7"/>
      <c r="D321" s="7"/>
      <c r="E321" s="7"/>
    </row>
    <row r="322" spans="2:5" hidden="1" x14ac:dyDescent="0.25"/>
    <row r="323" spans="2:5" hidden="1" x14ac:dyDescent="0.25"/>
    <row r="324" spans="2:5" hidden="1" x14ac:dyDescent="0.25"/>
    <row r="325" spans="2:5" hidden="1" x14ac:dyDescent="0.25"/>
    <row r="326" spans="2:5" hidden="1" x14ac:dyDescent="0.25"/>
    <row r="327" spans="2:5" hidden="1" x14ac:dyDescent="0.25"/>
    <row r="328" spans="2:5" hidden="1" x14ac:dyDescent="0.25"/>
    <row r="329" spans="2:5" hidden="1" x14ac:dyDescent="0.25"/>
    <row r="330" spans="2:5" hidden="1" x14ac:dyDescent="0.25"/>
    <row r="331" spans="2:5" hidden="1" x14ac:dyDescent="0.25"/>
    <row r="332" spans="2:5" hidden="1" x14ac:dyDescent="0.25"/>
    <row r="333" spans="2:5" hidden="1" x14ac:dyDescent="0.25"/>
    <row r="334" spans="2:5" hidden="1" x14ac:dyDescent="0.25"/>
    <row r="335" spans="2:5" hidden="1" x14ac:dyDescent="0.25"/>
    <row r="336" spans="2:5" hidden="1" x14ac:dyDescent="0.25"/>
    <row r="337" spans="1:22" hidden="1" x14ac:dyDescent="0.25"/>
    <row r="340" spans="1:22" x14ac:dyDescent="0.25">
      <c r="A340" s="4" t="s">
        <v>256</v>
      </c>
    </row>
    <row r="341" spans="1:22" ht="15.75" x14ac:dyDescent="0.25">
      <c r="A341" s="1" t="s">
        <v>679</v>
      </c>
      <c r="C341" s="9">
        <f t="shared" ref="C341:C346" si="10">+C250-B250</f>
        <v>0.76535547868517995</v>
      </c>
      <c r="D341" s="9">
        <f t="shared" ref="D341:V346" si="11">+D250-C250</f>
        <v>0.66912930040211904</v>
      </c>
      <c r="E341" s="9">
        <f t="shared" si="11"/>
        <v>0.61348140993843003</v>
      </c>
      <c r="F341" s="9">
        <f t="shared" si="11"/>
        <v>-0.44148158780480173</v>
      </c>
      <c r="G341" s="9">
        <f t="shared" si="11"/>
        <v>-0.60870347751976794</v>
      </c>
      <c r="H341" s="9">
        <f t="shared" si="11"/>
        <v>-0.85505629012923379</v>
      </c>
      <c r="I341" s="9">
        <f t="shared" si="11"/>
        <v>-1.1003695295521254</v>
      </c>
      <c r="J341" s="9">
        <f t="shared" si="11"/>
        <v>0.61737254150420995</v>
      </c>
      <c r="K341" s="9">
        <f t="shared" si="11"/>
        <v>0.7438559100691009</v>
      </c>
      <c r="L341" s="9">
        <f t="shared" si="11"/>
        <v>0.73084532926124979</v>
      </c>
      <c r="M341" s="9">
        <f t="shared" si="11"/>
        <v>0.85315768928037983</v>
      </c>
      <c r="N341" s="9">
        <f t="shared" si="11"/>
        <v>0.89030236060339973</v>
      </c>
      <c r="O341" s="9">
        <f t="shared" si="11"/>
        <v>0.9053026246058451</v>
      </c>
      <c r="P341" s="9">
        <f t="shared" si="11"/>
        <v>0.8304594069652893</v>
      </c>
      <c r="Q341" s="9">
        <f t="shared" si="11"/>
        <v>0.82256780773819571</v>
      </c>
      <c r="R341" s="9">
        <f t="shared" si="11"/>
        <v>0.73471305694558708</v>
      </c>
      <c r="S341" s="9">
        <f t="shared" si="11"/>
        <v>0.71095337678778492</v>
      </c>
      <c r="T341" s="9">
        <f t="shared" si="11"/>
        <v>0.67711438166736571</v>
      </c>
      <c r="U341" s="9">
        <f t="shared" si="11"/>
        <v>0.48056399807847328</v>
      </c>
      <c r="V341" s="9">
        <f t="shared" si="11"/>
        <v>0.28040669307991806</v>
      </c>
    </row>
    <row r="342" spans="1:22" ht="15.75" x14ac:dyDescent="0.25">
      <c r="A342" s="1" t="s">
        <v>49</v>
      </c>
      <c r="C342" s="9">
        <f t="shared" si="10"/>
        <v>0.69955371016755663</v>
      </c>
      <c r="D342" s="9">
        <f t="shared" ref="D342:R342" si="12">+D251-C251</f>
        <v>0.43230042013568948</v>
      </c>
      <c r="E342" s="9">
        <f t="shared" si="12"/>
        <v>0.26093409655536703</v>
      </c>
      <c r="F342" s="9">
        <f t="shared" si="12"/>
        <v>0.4923899569346446</v>
      </c>
      <c r="G342" s="9">
        <f t="shared" si="12"/>
        <v>-0.35357416723780233</v>
      </c>
      <c r="H342" s="9">
        <f t="shared" si="12"/>
        <v>0.26545287870768419</v>
      </c>
      <c r="I342" s="9">
        <f t="shared" si="12"/>
        <v>0.36036428797561371</v>
      </c>
      <c r="J342" s="9">
        <f t="shared" si="12"/>
        <v>0.23828420940069606</v>
      </c>
      <c r="K342" s="9">
        <f t="shared" si="12"/>
        <v>0.3600843214595173</v>
      </c>
      <c r="L342" s="9">
        <f t="shared" si="12"/>
        <v>0.4890913878079175</v>
      </c>
      <c r="M342" s="9">
        <f t="shared" si="12"/>
        <v>-0.33097658307798383</v>
      </c>
      <c r="N342" s="9">
        <f t="shared" si="12"/>
        <v>0.48661501929102968</v>
      </c>
      <c r="O342" s="9">
        <f t="shared" si="12"/>
        <v>0.90017227208037554</v>
      </c>
      <c r="P342" s="9">
        <f t="shared" si="12"/>
        <v>0.42220732737105493</v>
      </c>
      <c r="Q342" s="9">
        <f t="shared" si="12"/>
        <v>0.41468215416129084</v>
      </c>
      <c r="R342" s="9">
        <f t="shared" si="12"/>
        <v>0.32524736256110032</v>
      </c>
      <c r="S342" s="9">
        <f t="shared" si="11"/>
        <v>0.39723604361930853</v>
      </c>
      <c r="T342" s="9">
        <f t="shared" si="11"/>
        <v>0.46832858963568214</v>
      </c>
      <c r="U342" s="9">
        <f t="shared" si="11"/>
        <v>0.29060826694610853</v>
      </c>
      <c r="V342" s="9">
        <f t="shared" si="11"/>
        <v>0.19387169375686852</v>
      </c>
    </row>
    <row r="343" spans="1:22" ht="15.75" x14ac:dyDescent="0.25">
      <c r="A343" s="1" t="s">
        <v>113</v>
      </c>
      <c r="C343" s="9">
        <f t="shared" si="10"/>
        <v>0.16124443397142585</v>
      </c>
      <c r="D343" s="9">
        <f t="shared" si="11"/>
        <v>5.7058910532688856E-2</v>
      </c>
      <c r="E343" s="9">
        <f t="shared" si="11"/>
        <v>-0.18376585638884535</v>
      </c>
      <c r="F343" s="9">
        <f t="shared" si="11"/>
        <v>-0.18142223184768369</v>
      </c>
      <c r="G343" s="9">
        <f t="shared" si="11"/>
        <v>-2.8573217742234647E-2</v>
      </c>
      <c r="H343" s="9">
        <f t="shared" si="11"/>
        <v>-1.4760598035877592E-2</v>
      </c>
      <c r="I343" s="9">
        <f t="shared" si="11"/>
        <v>4.6705338943731078E-2</v>
      </c>
      <c r="J343" s="9">
        <f t="shared" si="11"/>
        <v>-5.151557189176259E-2</v>
      </c>
      <c r="K343" s="9">
        <f t="shared" si="11"/>
        <v>-3.541109852872637E-2</v>
      </c>
      <c r="L343" s="9">
        <f t="shared" si="11"/>
        <v>-0.28315175052095043</v>
      </c>
      <c r="M343" s="9">
        <f t="shared" si="11"/>
        <v>-0.31073770621136987</v>
      </c>
      <c r="N343" s="9">
        <f t="shared" si="11"/>
        <v>-0.22253992982775372</v>
      </c>
      <c r="O343" s="9">
        <f t="shared" si="11"/>
        <v>-0.13027181995983739</v>
      </c>
      <c r="P343" s="9">
        <f t="shared" si="11"/>
        <v>0.13631688834098554</v>
      </c>
      <c r="Q343" s="9">
        <f t="shared" si="11"/>
        <v>0.16492370351463137</v>
      </c>
      <c r="R343" s="9">
        <f t="shared" si="11"/>
        <v>0.30465553819939117</v>
      </c>
      <c r="S343" s="9">
        <f t="shared" si="11"/>
        <v>0.42470543283657491</v>
      </c>
      <c r="T343" s="9">
        <f t="shared" si="11"/>
        <v>0.51217655718905775</v>
      </c>
      <c r="U343" s="9">
        <f t="shared" si="11"/>
        <v>0.57159840289693875</v>
      </c>
      <c r="V343" s="9">
        <f t="shared" si="11"/>
        <v>0.69115652625674073</v>
      </c>
    </row>
    <row r="344" spans="1:22" ht="15.75" x14ac:dyDescent="0.25">
      <c r="A344" s="1" t="s">
        <v>127</v>
      </c>
      <c r="C344" s="9">
        <f t="shared" si="10"/>
        <v>0.25538353947656844</v>
      </c>
      <c r="D344" s="9">
        <f t="shared" si="11"/>
        <v>0.23365086118258205</v>
      </c>
      <c r="E344" s="9">
        <f t="shared" si="11"/>
        <v>0.16155662530586312</v>
      </c>
      <c r="F344" s="9">
        <f t="shared" si="11"/>
        <v>-0.49417273788658633</v>
      </c>
      <c r="G344" s="9">
        <f t="shared" si="11"/>
        <v>-0.55603073689304239</v>
      </c>
      <c r="H344" s="9">
        <f t="shared" si="11"/>
        <v>-0.62023482859635948</v>
      </c>
      <c r="I344" s="9">
        <f t="shared" si="11"/>
        <v>-0.75316674812357576</v>
      </c>
      <c r="J344" s="9">
        <f t="shared" si="11"/>
        <v>-0.21906027087903368</v>
      </c>
      <c r="K344" s="9">
        <f t="shared" si="11"/>
        <v>-0.2186251736805005</v>
      </c>
      <c r="L344" s="9">
        <f t="shared" si="11"/>
        <v>-0.14858933120806483</v>
      </c>
      <c r="M344" s="9">
        <f t="shared" si="11"/>
        <v>-0.14302484038768171</v>
      </c>
      <c r="N344" s="9">
        <f t="shared" si="11"/>
        <v>-0.20462941196917939</v>
      </c>
      <c r="O344" s="9">
        <f t="shared" si="11"/>
        <v>7.6381176087920721E-2</v>
      </c>
      <c r="P344" s="9">
        <f t="shared" si="11"/>
        <v>0.29388457691307224</v>
      </c>
      <c r="Q344" s="9">
        <f t="shared" si="11"/>
        <v>0.30282333901777747</v>
      </c>
      <c r="R344" s="9">
        <f t="shared" si="11"/>
        <v>0.31280476034557836</v>
      </c>
      <c r="S344" s="9">
        <f t="shared" si="11"/>
        <v>0.26442464107914532</v>
      </c>
      <c r="T344" s="9">
        <f t="shared" si="11"/>
        <v>-1.1791073881726533</v>
      </c>
      <c r="U344" s="9">
        <f t="shared" si="11"/>
        <v>-0.30615957685412098</v>
      </c>
      <c r="V344" s="9">
        <f t="shared" si="11"/>
        <v>0.30419203086152891</v>
      </c>
    </row>
    <row r="345" spans="1:22" ht="15.75" x14ac:dyDescent="0.25">
      <c r="A345" s="1" t="s">
        <v>215</v>
      </c>
      <c r="C345" s="9">
        <f t="shared" si="10"/>
        <v>-1.3020017846939851</v>
      </c>
      <c r="D345" s="9">
        <f t="shared" si="11"/>
        <v>-1.7962167369877378</v>
      </c>
      <c r="E345" s="9">
        <f t="shared" si="11"/>
        <v>0.22950680579036487</v>
      </c>
      <c r="F345" s="9">
        <f t="shared" si="11"/>
        <v>-0.42246714293933962</v>
      </c>
      <c r="G345" s="9">
        <f t="shared" si="11"/>
        <v>0.49046020392953693</v>
      </c>
      <c r="H345" s="9">
        <f t="shared" si="11"/>
        <v>0.4511018319764446</v>
      </c>
      <c r="I345" s="9">
        <f t="shared" si="11"/>
        <v>0.25618972304850018</v>
      </c>
      <c r="J345" s="9">
        <f t="shared" si="11"/>
        <v>0.24143974198675977</v>
      </c>
      <c r="K345" s="9">
        <f t="shared" si="11"/>
        <v>0.28011934753035916</v>
      </c>
      <c r="L345" s="9">
        <f t="shared" si="11"/>
        <v>0.24678777719385181</v>
      </c>
      <c r="M345" s="9">
        <f t="shared" si="11"/>
        <v>0.22211800269225535</v>
      </c>
      <c r="N345" s="9">
        <f t="shared" si="11"/>
        <v>0.20840183253905309</v>
      </c>
      <c r="O345" s="9">
        <f t="shared" si="11"/>
        <v>0.27936347060803968</v>
      </c>
      <c r="P345" s="9">
        <f t="shared" si="11"/>
        <v>0.2926885667865875</v>
      </c>
      <c r="Q345" s="9">
        <f t="shared" si="11"/>
        <v>0.30712328897093499</v>
      </c>
      <c r="R345" s="9">
        <f t="shared" si="11"/>
        <v>0.39084687880752256</v>
      </c>
      <c r="S345" s="9">
        <f t="shared" si="11"/>
        <v>0.41094633077039333</v>
      </c>
      <c r="T345" s="9">
        <f t="shared" si="11"/>
        <v>0.43833225419235333</v>
      </c>
      <c r="U345" s="9">
        <f t="shared" si="11"/>
        <v>0.32696822237317491</v>
      </c>
      <c r="V345" s="9">
        <f t="shared" si="11"/>
        <v>0.35882298805918111</v>
      </c>
    </row>
    <row r="346" spans="1:22" ht="15.75" x14ac:dyDescent="0.25">
      <c r="A346" s="1" t="s">
        <v>226</v>
      </c>
      <c r="C346" s="9">
        <f t="shared" si="10"/>
        <v>1.4218696268655222</v>
      </c>
      <c r="D346" s="9">
        <f t="shared" si="11"/>
        <v>1.1149969003134501</v>
      </c>
      <c r="E346" s="9">
        <f t="shared" si="11"/>
        <v>1.2082776432854985</v>
      </c>
      <c r="F346" s="9">
        <f t="shared" si="11"/>
        <v>1.0286287106053749</v>
      </c>
      <c r="G346" s="9">
        <f t="shared" si="11"/>
        <v>1.2595042031521757</v>
      </c>
      <c r="H346" s="9">
        <f t="shared" si="11"/>
        <v>0.85578940604170839</v>
      </c>
      <c r="I346" s="9">
        <f t="shared" si="11"/>
        <v>0.75997314190834686</v>
      </c>
      <c r="J346" s="9">
        <f t="shared" si="11"/>
        <v>0.69263991916810141</v>
      </c>
      <c r="K346" s="9">
        <f t="shared" si="11"/>
        <v>0.59164665422689922</v>
      </c>
      <c r="L346" s="9">
        <f t="shared" si="11"/>
        <v>0.70326828663293384</v>
      </c>
      <c r="M346" s="9">
        <f t="shared" si="11"/>
        <v>0.66682565297194429</v>
      </c>
      <c r="N346" s="9">
        <f t="shared" si="11"/>
        <v>1.4578829330029848</v>
      </c>
      <c r="O346" s="9">
        <f t="shared" si="11"/>
        <v>1.32942073855736</v>
      </c>
      <c r="P346" s="9">
        <f t="shared" si="11"/>
        <v>1.3403350874976354</v>
      </c>
      <c r="Q346" s="9">
        <f t="shared" si="11"/>
        <v>0.31985361311429727</v>
      </c>
      <c r="R346" s="9">
        <f t="shared" si="11"/>
        <v>0.15295459581937365</v>
      </c>
      <c r="S346" s="9">
        <f t="shared" si="11"/>
        <v>0.15958298483700162</v>
      </c>
      <c r="T346" s="9">
        <f t="shared" si="11"/>
        <v>0.42855056657600699</v>
      </c>
      <c r="U346" s="9">
        <f t="shared" si="11"/>
        <v>0.32109664858619169</v>
      </c>
      <c r="V346" s="9">
        <f t="shared" si="11"/>
        <v>0.29789175597557005</v>
      </c>
    </row>
    <row r="347" spans="1:22" x14ac:dyDescent="0.25">
      <c r="A347" t="s">
        <v>248</v>
      </c>
      <c r="C347" s="9">
        <f>+C297-B297</f>
        <v>-7.1633900024956176E-2</v>
      </c>
      <c r="D347" s="9">
        <f t="shared" ref="D347:U347" si="13">+D297-C297</f>
        <v>-7.7333348953303016E-2</v>
      </c>
      <c r="E347" s="9">
        <f t="shared" si="13"/>
        <v>0.25790556595839575</v>
      </c>
      <c r="F347" s="9">
        <f t="shared" si="13"/>
        <v>-5.5476374528915073E-2</v>
      </c>
      <c r="G347" s="9">
        <f t="shared" si="13"/>
        <v>-7.3724911005918159E-2</v>
      </c>
      <c r="H347" s="9">
        <f t="shared" si="13"/>
        <v>0.15743842881452963</v>
      </c>
      <c r="I347" s="9">
        <f t="shared" si="13"/>
        <v>0.30692906687642107</v>
      </c>
      <c r="J347" s="9">
        <f t="shared" si="13"/>
        <v>5.4133514311665465E-2</v>
      </c>
      <c r="K347" s="9">
        <f t="shared" si="13"/>
        <v>0.12573191370169923</v>
      </c>
      <c r="L347" s="9">
        <f t="shared" si="13"/>
        <v>0.41377200978391926</v>
      </c>
      <c r="M347" s="9">
        <f t="shared" si="13"/>
        <v>0.40317812258560082</v>
      </c>
      <c r="N347" s="9">
        <f t="shared" si="13"/>
        <v>0.31827106154546669</v>
      </c>
      <c r="O347" s="9">
        <f t="shared" si="13"/>
        <v>0.40742422057902417</v>
      </c>
      <c r="P347" s="9">
        <f t="shared" si="13"/>
        <v>0.60317163990931988</v>
      </c>
      <c r="Q347" s="9">
        <f t="shared" si="13"/>
        <v>0.71170030673221873</v>
      </c>
      <c r="R347" s="9">
        <f t="shared" si="13"/>
        <v>0.65270145642745803</v>
      </c>
      <c r="S347" s="9">
        <f t="shared" si="13"/>
        <v>0.53044393389649969</v>
      </c>
      <c r="T347" s="9">
        <f t="shared" si="13"/>
        <v>0.4483591653638257</v>
      </c>
      <c r="U347" s="9">
        <f t="shared" si="13"/>
        <v>0.40506876566656302</v>
      </c>
      <c r="V347" s="9">
        <f>+V297-U297</f>
        <v>0.32653239339622786</v>
      </c>
    </row>
    <row r="349" spans="1:22" x14ac:dyDescent="0.25">
      <c r="B349" s="8" t="s">
        <v>252</v>
      </c>
      <c r="C349" s="8" t="s">
        <v>253</v>
      </c>
      <c r="D349" s="8" t="s">
        <v>254</v>
      </c>
      <c r="E349" s="8" t="s">
        <v>255</v>
      </c>
    </row>
    <row r="350" spans="1:22" ht="15.75" x14ac:dyDescent="0.25">
      <c r="A350" s="1" t="s">
        <v>679</v>
      </c>
      <c r="B350" s="7">
        <f>+AVERAGE(C341:G341)</f>
        <v>0.19955622474023188</v>
      </c>
      <c r="C350" s="7">
        <f>+AVERAGE(H341:L341)</f>
        <v>2.7329592230640288E-2</v>
      </c>
      <c r="D350" s="7">
        <f>+AVERAGE(M341:Q341)</f>
        <v>0.86035797783862189</v>
      </c>
      <c r="E350" s="7">
        <f>+AVERAGE(R341:V341)</f>
        <v>0.57675030131182581</v>
      </c>
    </row>
    <row r="351" spans="1:22" ht="15.75" x14ac:dyDescent="0.25">
      <c r="A351" s="1" t="s">
        <v>49</v>
      </c>
      <c r="B351" s="7">
        <f t="shared" ref="B351:B356" si="14">+AVERAGE(C342:G342)</f>
        <v>0.30632080331109107</v>
      </c>
      <c r="C351" s="7">
        <f t="shared" ref="C351:C356" si="15">+AVERAGE(H342:L342)</f>
        <v>0.34265541707028574</v>
      </c>
      <c r="D351" s="7">
        <f t="shared" ref="D351:D356" si="16">+AVERAGE(M342:Q342)</f>
        <v>0.37854003796515345</v>
      </c>
      <c r="E351" s="7">
        <f t="shared" ref="E351:E356" si="17">+AVERAGE(R342:V342)</f>
        <v>0.3350583913038136</v>
      </c>
    </row>
    <row r="352" spans="1:22" ht="15.75" x14ac:dyDescent="0.25">
      <c r="A352" s="1" t="s">
        <v>113</v>
      </c>
      <c r="B352" s="7">
        <f t="shared" si="14"/>
        <v>-3.5091592294929794E-2</v>
      </c>
      <c r="C352" s="7">
        <f t="shared" si="15"/>
        <v>-6.7626736006717175E-2</v>
      </c>
      <c r="D352" s="7">
        <f t="shared" si="16"/>
        <v>-7.2461772828668808E-2</v>
      </c>
      <c r="E352" s="7">
        <f t="shared" si="17"/>
        <v>0.50085849147574069</v>
      </c>
    </row>
    <row r="353" spans="1:24" ht="15.75" x14ac:dyDescent="0.25">
      <c r="A353" s="1" t="s">
        <v>127</v>
      </c>
      <c r="B353" s="7">
        <f t="shared" si="14"/>
        <v>-7.9922489762923016E-2</v>
      </c>
      <c r="C353" s="7">
        <f t="shared" si="15"/>
        <v>-0.39193527049750687</v>
      </c>
      <c r="D353" s="7">
        <f t="shared" si="16"/>
        <v>6.5086967932381862E-2</v>
      </c>
      <c r="E353" s="7">
        <f t="shared" si="17"/>
        <v>-0.12076910654810433</v>
      </c>
    </row>
    <row r="354" spans="1:24" ht="15.75" x14ac:dyDescent="0.25">
      <c r="A354" s="1" t="s">
        <v>215</v>
      </c>
      <c r="B354" s="7">
        <f t="shared" si="14"/>
        <v>-0.56014373098023218</v>
      </c>
      <c r="C354" s="7">
        <f t="shared" si="15"/>
        <v>0.29512768434718312</v>
      </c>
      <c r="D354" s="7">
        <f t="shared" si="16"/>
        <v>0.2619390323193741</v>
      </c>
      <c r="E354" s="7">
        <f t="shared" si="17"/>
        <v>0.38518333484052503</v>
      </c>
    </row>
    <row r="355" spans="1:24" ht="15.75" x14ac:dyDescent="0.25">
      <c r="A355" s="1" t="s">
        <v>226</v>
      </c>
      <c r="B355" s="7">
        <f t="shared" si="14"/>
        <v>1.2066554168444044</v>
      </c>
      <c r="C355" s="7">
        <f t="shared" si="15"/>
        <v>0.7206634815955979</v>
      </c>
      <c r="D355" s="7">
        <f t="shared" si="16"/>
        <v>1.0228636050288444</v>
      </c>
      <c r="E355" s="7">
        <f t="shared" si="17"/>
        <v>0.27201531035882881</v>
      </c>
    </row>
    <row r="356" spans="1:24" x14ac:dyDescent="0.25">
      <c r="A356" t="s">
        <v>248</v>
      </c>
      <c r="B356" s="7">
        <f t="shared" si="14"/>
        <v>-4.0525937109393336E-3</v>
      </c>
      <c r="C356" s="7">
        <f t="shared" si="15"/>
        <v>0.21160098669764693</v>
      </c>
      <c r="D356" s="7">
        <f t="shared" si="16"/>
        <v>0.48874907027032605</v>
      </c>
      <c r="E356" s="7">
        <f t="shared" si="17"/>
        <v>0.47262114295011487</v>
      </c>
    </row>
    <row r="357" spans="1:24" x14ac:dyDescent="0.25">
      <c r="B357" s="32"/>
      <c r="C357" s="52" t="s">
        <v>695</v>
      </c>
      <c r="D357" s="49"/>
      <c r="E357" s="49"/>
      <c r="F357" s="49"/>
      <c r="G357" s="49"/>
      <c r="H357" s="49"/>
    </row>
    <row r="358" spans="1:24" x14ac:dyDescent="0.25">
      <c r="B358" s="5"/>
      <c r="C358" s="5"/>
      <c r="D358" s="5"/>
      <c r="E358" s="5"/>
      <c r="F358" s="5"/>
      <c r="G358" s="5"/>
      <c r="H358" s="5"/>
      <c r="I358" s="5"/>
      <c r="J358" s="5"/>
    </row>
    <row r="359" spans="1:24" x14ac:dyDescent="0.25">
      <c r="B359" s="5"/>
      <c r="C359" s="5"/>
      <c r="D359" s="5"/>
      <c r="E359" s="5"/>
      <c r="F359" s="5"/>
      <c r="G359" s="5"/>
      <c r="H359" s="5"/>
      <c r="I359" s="5"/>
      <c r="J359" s="5"/>
    </row>
    <row r="360" spans="1:24" x14ac:dyDescent="0.25">
      <c r="B360" s="5"/>
      <c r="C360" s="5"/>
      <c r="D360" s="5"/>
      <c r="E360" s="5"/>
      <c r="F360" s="5"/>
      <c r="G360" s="5"/>
      <c r="H360" s="5"/>
      <c r="I360" s="5"/>
      <c r="J360" s="5"/>
    </row>
    <row r="361" spans="1:24" x14ac:dyDescent="0.25">
      <c r="B361" s="5"/>
      <c r="C361" s="5"/>
      <c r="D361" s="5"/>
      <c r="E361" s="5"/>
      <c r="F361" s="5"/>
      <c r="G361" s="5"/>
      <c r="H361" s="5"/>
      <c r="I361" s="5"/>
      <c r="J361" s="5"/>
      <c r="M361" s="25"/>
      <c r="N361" s="25"/>
      <c r="O361" s="25"/>
      <c r="P361" s="25"/>
      <c r="Q361" s="25"/>
      <c r="R361" s="25"/>
      <c r="S361" s="25"/>
      <c r="T361" s="25"/>
      <c r="U361" s="25"/>
      <c r="V361" s="25"/>
      <c r="W361" s="25"/>
      <c r="X361" s="25"/>
    </row>
    <row r="362" spans="1:24" x14ac:dyDescent="0.25">
      <c r="B362" s="5"/>
      <c r="C362" s="5"/>
      <c r="D362" s="5"/>
      <c r="E362" s="5"/>
      <c r="F362" s="5"/>
      <c r="G362" s="5"/>
      <c r="H362" s="5"/>
      <c r="I362" s="5"/>
      <c r="J362" s="5"/>
    </row>
    <row r="363" spans="1:24" x14ac:dyDescent="0.25">
      <c r="B363" s="5"/>
      <c r="C363" s="5"/>
      <c r="D363" s="5"/>
      <c r="E363" s="5"/>
      <c r="F363" s="5"/>
      <c r="G363" s="5"/>
      <c r="H363" s="5"/>
      <c r="I363" s="5"/>
      <c r="J363" s="5"/>
      <c r="M363" s="25"/>
      <c r="N363" s="25"/>
      <c r="O363" s="25"/>
      <c r="P363" s="25"/>
      <c r="Q363" s="25"/>
      <c r="R363" s="25"/>
      <c r="S363" s="25"/>
      <c r="T363" s="25"/>
      <c r="U363" s="25"/>
      <c r="V363" s="25"/>
    </row>
    <row r="364" spans="1:24" x14ac:dyDescent="0.25">
      <c r="B364" s="5"/>
      <c r="C364" s="5"/>
      <c r="D364" s="5"/>
      <c r="E364" s="5"/>
      <c r="F364" s="5"/>
      <c r="G364" s="5"/>
      <c r="H364" s="5"/>
      <c r="I364" s="5"/>
      <c r="J364" s="5"/>
    </row>
    <row r="365" spans="1:24" x14ac:dyDescent="0.25">
      <c r="B365" s="5"/>
      <c r="C365" s="5"/>
      <c r="D365" s="5"/>
      <c r="E365" s="5"/>
      <c r="F365" s="5"/>
      <c r="G365" s="5"/>
      <c r="H365" s="5"/>
      <c r="I365" s="5"/>
      <c r="J365" s="5"/>
    </row>
    <row r="366" spans="1:24" x14ac:dyDescent="0.25">
      <c r="B366" s="5"/>
      <c r="C366" s="5"/>
      <c r="D366" s="5"/>
      <c r="E366" s="5"/>
      <c r="F366" s="5"/>
      <c r="G366" s="5"/>
      <c r="H366" s="5"/>
      <c r="I366" s="5"/>
      <c r="J366" s="5"/>
    </row>
    <row r="367" spans="1:24" x14ac:dyDescent="0.25">
      <c r="B367" s="5"/>
      <c r="C367" s="5"/>
      <c r="D367" s="5"/>
      <c r="E367" s="5"/>
      <c r="F367" s="5"/>
      <c r="G367" s="5"/>
      <c r="H367" s="5"/>
      <c r="I367" s="5"/>
      <c r="J367" s="5"/>
    </row>
    <row r="368" spans="1:24" x14ac:dyDescent="0.25">
      <c r="B368" s="5"/>
      <c r="C368" s="5"/>
      <c r="D368" s="5"/>
      <c r="E368" s="5"/>
      <c r="F368" s="5"/>
      <c r="G368" s="5"/>
      <c r="H368" s="5"/>
      <c r="I368" s="5"/>
      <c r="J368" s="5"/>
    </row>
    <row r="369" spans="1:10" x14ac:dyDescent="0.25">
      <c r="B369" s="5"/>
      <c r="C369" s="5"/>
      <c r="D369" s="5"/>
      <c r="E369" s="5"/>
      <c r="F369" s="5"/>
      <c r="G369" s="5"/>
      <c r="H369" s="5"/>
      <c r="I369" s="5"/>
      <c r="J369" s="5"/>
    </row>
    <row r="370" spans="1:10" x14ac:dyDescent="0.25">
      <c r="B370" s="5"/>
      <c r="C370" s="5"/>
      <c r="D370" s="5"/>
      <c r="E370" s="5"/>
      <c r="F370" s="5"/>
      <c r="G370" s="5"/>
      <c r="H370" s="5"/>
      <c r="I370" s="5"/>
      <c r="J370" s="5"/>
    </row>
    <row r="371" spans="1:10" x14ac:dyDescent="0.25">
      <c r="B371" s="5"/>
      <c r="C371" s="5"/>
      <c r="D371" s="5"/>
      <c r="E371" s="5"/>
      <c r="F371" s="5"/>
      <c r="G371" s="5"/>
      <c r="H371" s="5"/>
      <c r="I371" s="5"/>
      <c r="J371" s="5"/>
    </row>
    <row r="372" spans="1:10" x14ac:dyDescent="0.25">
      <c r="B372" s="5"/>
      <c r="C372" s="5"/>
      <c r="D372" s="5"/>
      <c r="E372" s="5"/>
      <c r="F372" s="5"/>
      <c r="G372" s="5"/>
      <c r="H372" s="5"/>
      <c r="I372" s="5"/>
      <c r="J372" s="5"/>
    </row>
    <row r="373" spans="1:10" x14ac:dyDescent="0.25">
      <c r="B373" s="5"/>
      <c r="C373" s="5"/>
      <c r="D373" s="5"/>
      <c r="E373" s="5"/>
      <c r="F373" s="5"/>
      <c r="G373" s="5"/>
      <c r="H373" s="5"/>
      <c r="I373" s="5"/>
      <c r="J373" s="5"/>
    </row>
    <row r="374" spans="1:10" x14ac:dyDescent="0.25">
      <c r="B374" s="5"/>
      <c r="C374" s="5"/>
      <c r="D374" s="5"/>
      <c r="E374" s="5"/>
      <c r="F374" s="5"/>
      <c r="G374" s="5"/>
      <c r="H374" s="5"/>
      <c r="I374" s="5"/>
      <c r="J374" s="5"/>
    </row>
    <row r="375" spans="1:10" x14ac:dyDescent="0.25">
      <c r="B375" s="5"/>
      <c r="C375" s="5"/>
      <c r="D375" s="5"/>
      <c r="E375" s="5"/>
      <c r="F375" s="5"/>
      <c r="G375" s="5"/>
      <c r="H375" s="5"/>
      <c r="I375" s="5"/>
      <c r="J375" s="5"/>
    </row>
    <row r="376" spans="1:10" x14ac:dyDescent="0.25">
      <c r="B376" s="5"/>
      <c r="C376" s="5"/>
      <c r="D376" s="5"/>
      <c r="E376" s="5"/>
      <c r="F376" s="5"/>
      <c r="G376" s="5"/>
      <c r="H376" s="5"/>
      <c r="I376" s="5"/>
      <c r="J376" s="5"/>
    </row>
    <row r="377" spans="1:10" hidden="1" x14ac:dyDescent="0.25">
      <c r="A377" s="4" t="s">
        <v>257</v>
      </c>
      <c r="B377" s="34" t="s">
        <v>252</v>
      </c>
      <c r="C377" s="34" t="s">
        <v>253</v>
      </c>
      <c r="D377" s="34" t="s">
        <v>254</v>
      </c>
      <c r="E377" s="34" t="s">
        <v>255</v>
      </c>
      <c r="F377" s="5"/>
      <c r="G377" s="5"/>
      <c r="H377" s="5"/>
      <c r="I377" s="5"/>
      <c r="J377" s="5"/>
    </row>
    <row r="378" spans="1:10" ht="15.75" hidden="1" x14ac:dyDescent="0.25">
      <c r="A378" s="1" t="s">
        <v>679</v>
      </c>
      <c r="B378" s="35">
        <f t="shared" ref="B378:B384" si="18">+AVERAGE(C250:G250)</f>
        <v>50.820854350769523</v>
      </c>
      <c r="C378" s="35">
        <f>+AVERAGE(H250:L250)</f>
        <v>49.527004081138102</v>
      </c>
      <c r="D378" s="35">
        <f>+AVERAGE(M250:Q250)</f>
        <v>53.190147478140183</v>
      </c>
      <c r="E378" s="35">
        <f>+AVERAGE(R250:V250)</f>
        <v>56.844710215696537</v>
      </c>
      <c r="F378" s="5"/>
      <c r="G378" s="5"/>
      <c r="H378" s="5"/>
      <c r="I378" s="5"/>
      <c r="J378" s="5"/>
    </row>
    <row r="379" spans="1:10" ht="15.75" hidden="1" x14ac:dyDescent="0.25">
      <c r="A379" s="1" t="s">
        <v>49</v>
      </c>
      <c r="B379" s="35">
        <f t="shared" si="18"/>
        <v>52.947740037847566</v>
      </c>
      <c r="C379" s="35">
        <f t="shared" ref="C379:C384" si="19">+AVERAGE(H251:L251)</f>
        <v>54.089715241741388</v>
      </c>
      <c r="D379" s="35">
        <f t="shared" ref="D379:D384" si="20">+AVERAGE(M251:Q251)</f>
        <v>55.71466364360257</v>
      </c>
      <c r="E379" s="35">
        <f t="shared" ref="E379:E384" si="21">+AVERAGE(R251:V251)</f>
        <v>57.836176672812371</v>
      </c>
      <c r="F379" s="5"/>
      <c r="G379" s="5"/>
      <c r="H379" s="5"/>
      <c r="I379" s="5"/>
      <c r="J379" s="5"/>
    </row>
    <row r="380" spans="1:10" ht="15.75" hidden="1" x14ac:dyDescent="0.25">
      <c r="A380" s="1" t="s">
        <v>113</v>
      </c>
      <c r="B380" s="35">
        <f t="shared" si="18"/>
        <v>39.066904870162872</v>
      </c>
      <c r="C380" s="35">
        <f t="shared" si="19"/>
        <v>38.79399793687984</v>
      </c>
      <c r="D380" s="35">
        <f>+AVERAGE(M252:Q252)</f>
        <v>38.055543470367731</v>
      </c>
      <c r="E380" s="35">
        <f t="shared" si="21"/>
        <v>39.491252337426751</v>
      </c>
      <c r="F380" s="5"/>
      <c r="G380" s="5"/>
      <c r="H380" s="5"/>
      <c r="I380" s="5"/>
      <c r="J380" s="5"/>
    </row>
    <row r="381" spans="1:10" ht="15.75" hidden="1" x14ac:dyDescent="0.25">
      <c r="A381" s="1" t="s">
        <v>127</v>
      </c>
      <c r="B381" s="35">
        <f t="shared" si="18"/>
        <v>48.437210802026733</v>
      </c>
      <c r="C381" s="35">
        <f t="shared" si="19"/>
        <v>46.335863066802759</v>
      </c>
      <c r="D381" s="35">
        <f t="shared" si="20"/>
        <v>45.764777873910191</v>
      </c>
      <c r="E381" s="35">
        <f t="shared" si="21"/>
        <v>45.928248495049544</v>
      </c>
      <c r="F381" s="5"/>
      <c r="G381" s="5"/>
      <c r="H381" s="5"/>
      <c r="I381" s="5"/>
      <c r="J381" s="5"/>
    </row>
    <row r="382" spans="1:10" ht="15.75" hidden="1" x14ac:dyDescent="0.25">
      <c r="A382" s="1" t="s">
        <v>215</v>
      </c>
      <c r="B382" s="35">
        <f t="shared" si="18"/>
        <v>34.566067457044753</v>
      </c>
      <c r="C382" s="35">
        <f t="shared" si="19"/>
        <v>35.399837459401589</v>
      </c>
      <c r="D382" s="35">
        <f t="shared" si="20"/>
        <v>36.648110766676432</v>
      </c>
      <c r="E382" s="35">
        <f t="shared" si="21"/>
        <v>38.408003475176521</v>
      </c>
      <c r="F382" s="5"/>
      <c r="G382" s="5"/>
      <c r="H382" s="5"/>
      <c r="I382" s="5"/>
      <c r="J382" s="5"/>
    </row>
    <row r="383" spans="1:10" ht="15.75" hidden="1" x14ac:dyDescent="0.25">
      <c r="A383" s="1" t="s">
        <v>226</v>
      </c>
      <c r="B383" s="35">
        <f t="shared" si="18"/>
        <v>40.137488814869997</v>
      </c>
      <c r="C383" s="35">
        <f t="shared" si="19"/>
        <v>44.725244031218452</v>
      </c>
      <c r="D383" s="35">
        <f t="shared" si="20"/>
        <v>49.302786449240507</v>
      </c>
      <c r="E383" s="35">
        <f t="shared" si="21"/>
        <v>51.911983608518234</v>
      </c>
      <c r="F383" s="5"/>
      <c r="G383" s="5"/>
      <c r="H383" s="5"/>
      <c r="I383" s="5"/>
      <c r="J383" s="5"/>
    </row>
    <row r="384" spans="1:10" ht="15.75" hidden="1" x14ac:dyDescent="0.25">
      <c r="A384" s="10" t="s">
        <v>247</v>
      </c>
      <c r="B384" s="35">
        <f t="shared" si="18"/>
        <v>44.493807922006297</v>
      </c>
      <c r="C384" s="35">
        <f t="shared" si="19"/>
        <v>44.620849915380532</v>
      </c>
      <c r="D384" s="35">
        <f t="shared" si="20"/>
        <v>45.667263413795261</v>
      </c>
      <c r="E384" s="35">
        <f t="shared" si="21"/>
        <v>46.974042232599487</v>
      </c>
      <c r="F384" s="5"/>
      <c r="G384" s="5"/>
      <c r="H384" s="5"/>
      <c r="I384" s="5"/>
      <c r="J384" s="5"/>
    </row>
    <row r="385" spans="1:10" hidden="1" x14ac:dyDescent="0.25">
      <c r="A385" t="s">
        <v>248</v>
      </c>
      <c r="B385" s="35">
        <f>+AVERAGE(C297:G297)</f>
        <v>45.847273348003789</v>
      </c>
      <c r="C385" s="35">
        <f>+AVERAGE(H297:L297)</f>
        <v>46.411212109414535</v>
      </c>
      <c r="D385" s="35">
        <f>+AVERAGE(M297:Q297)</f>
        <v>48.186566306042209</v>
      </c>
      <c r="E385" s="35">
        <f>+AVERAGE(R297:V297)</f>
        <v>50.9178595236231</v>
      </c>
      <c r="F385" s="5"/>
      <c r="G385" s="5"/>
      <c r="H385" s="5"/>
      <c r="I385" s="5"/>
      <c r="J385" s="5"/>
    </row>
    <row r="386" spans="1:10" hidden="1" x14ac:dyDescent="0.25">
      <c r="B386" s="5"/>
      <c r="C386" s="5"/>
      <c r="D386" s="5"/>
      <c r="E386" s="5"/>
      <c r="F386" s="5"/>
      <c r="G386" s="5"/>
      <c r="H386" s="5"/>
      <c r="I386" s="5"/>
      <c r="J386" s="5"/>
    </row>
    <row r="387" spans="1:10" hidden="1" x14ac:dyDescent="0.25">
      <c r="B387" s="5"/>
      <c r="C387" s="5"/>
      <c r="D387" s="5"/>
      <c r="E387" s="5"/>
      <c r="F387" s="5"/>
      <c r="G387" s="5"/>
      <c r="H387" s="5"/>
      <c r="I387" s="5"/>
      <c r="J387" s="5"/>
    </row>
    <row r="388" spans="1:10" hidden="1" x14ac:dyDescent="0.25">
      <c r="B388" s="5"/>
      <c r="C388" s="5"/>
      <c r="D388" s="5"/>
      <c r="E388" s="5"/>
      <c r="F388" s="5"/>
      <c r="G388" s="5"/>
      <c r="H388" s="5"/>
      <c r="I388" s="5"/>
      <c r="J388" s="5"/>
    </row>
    <row r="389" spans="1:10" hidden="1" x14ac:dyDescent="0.25">
      <c r="B389" s="5"/>
      <c r="C389" s="5"/>
      <c r="D389" s="5"/>
      <c r="E389" s="5"/>
      <c r="F389" s="5"/>
      <c r="G389" s="5"/>
      <c r="H389" s="5"/>
      <c r="I389" s="5"/>
      <c r="J389" s="5"/>
    </row>
    <row r="390" spans="1:10" hidden="1" x14ac:dyDescent="0.25">
      <c r="B390" s="5"/>
      <c r="C390" s="5"/>
      <c r="D390" s="5"/>
      <c r="E390" s="5"/>
      <c r="F390" s="5"/>
      <c r="G390" s="5"/>
      <c r="H390" s="5"/>
      <c r="I390" s="5"/>
      <c r="J390" s="5"/>
    </row>
    <row r="391" spans="1:10" hidden="1" x14ac:dyDescent="0.25">
      <c r="B391" s="5"/>
      <c r="C391" s="5"/>
      <c r="D391" s="5"/>
      <c r="E391" s="5"/>
      <c r="F391" s="5"/>
      <c r="G391" s="5"/>
      <c r="H391" s="5"/>
      <c r="I391" s="5"/>
      <c r="J391" s="5"/>
    </row>
    <row r="392" spans="1:10" hidden="1" x14ac:dyDescent="0.25">
      <c r="B392" s="5"/>
      <c r="C392" s="5"/>
      <c r="D392" s="5"/>
      <c r="E392" s="5"/>
      <c r="F392" s="5"/>
      <c r="G392" s="5"/>
      <c r="H392" s="5"/>
      <c r="I392" s="5"/>
      <c r="J392" s="5"/>
    </row>
    <row r="393" spans="1:10" hidden="1" x14ac:dyDescent="0.25">
      <c r="B393" s="5"/>
      <c r="C393" s="5"/>
      <c r="D393" s="5"/>
      <c r="E393" s="5"/>
      <c r="F393" s="5"/>
      <c r="G393" s="5"/>
      <c r="H393" s="5"/>
      <c r="I393" s="5"/>
      <c r="J393" s="5"/>
    </row>
    <row r="394" spans="1:10" hidden="1" x14ac:dyDescent="0.25">
      <c r="B394" s="5"/>
      <c r="C394" s="5"/>
      <c r="D394" s="5"/>
      <c r="E394" s="5"/>
      <c r="F394" s="5"/>
      <c r="G394" s="5"/>
      <c r="H394" s="5"/>
      <c r="I394" s="5"/>
      <c r="J394" s="5"/>
    </row>
    <row r="395" spans="1:10" hidden="1" x14ac:dyDescent="0.25">
      <c r="B395" s="5"/>
      <c r="C395" s="5"/>
      <c r="D395" s="5"/>
      <c r="E395" s="5"/>
      <c r="F395" s="5"/>
      <c r="G395" s="5"/>
      <c r="H395" s="5"/>
      <c r="I395" s="5"/>
      <c r="J395" s="5"/>
    </row>
    <row r="396" spans="1:10" hidden="1" x14ac:dyDescent="0.25">
      <c r="B396" s="5"/>
      <c r="C396" s="5"/>
      <c r="D396" s="5"/>
      <c r="E396" s="5"/>
      <c r="F396" s="5"/>
      <c r="G396" s="5"/>
      <c r="H396" s="5"/>
      <c r="I396" s="5"/>
      <c r="J396" s="5"/>
    </row>
    <row r="397" spans="1:10" hidden="1" x14ac:dyDescent="0.25">
      <c r="B397" s="5"/>
      <c r="C397" s="5"/>
      <c r="D397" s="5"/>
      <c r="E397" s="5"/>
      <c r="F397" s="5"/>
      <c r="G397" s="5"/>
      <c r="H397" s="5"/>
      <c r="I397" s="5"/>
      <c r="J397" s="5"/>
    </row>
    <row r="398" spans="1:10" hidden="1" x14ac:dyDescent="0.25">
      <c r="B398" s="5"/>
      <c r="C398" s="5"/>
      <c r="D398" s="5"/>
      <c r="E398" s="5"/>
      <c r="F398" s="5"/>
      <c r="G398" s="5"/>
      <c r="H398" s="5"/>
      <c r="I398" s="5"/>
      <c r="J398" s="5"/>
    </row>
    <row r="399" spans="1:10" hidden="1" x14ac:dyDescent="0.25">
      <c r="B399" s="5"/>
      <c r="C399" s="5"/>
      <c r="D399" s="5"/>
      <c r="E399" s="5"/>
      <c r="F399" s="5"/>
      <c r="G399" s="5"/>
      <c r="H399" s="5"/>
      <c r="I399" s="5"/>
      <c r="J399" s="5"/>
    </row>
    <row r="400" spans="1:10" hidden="1" x14ac:dyDescent="0.25">
      <c r="B400" s="5"/>
      <c r="C400" s="5"/>
      <c r="D400" s="5"/>
      <c r="E400" s="5"/>
      <c r="F400" s="5"/>
      <c r="G400" s="5"/>
      <c r="H400" s="5"/>
      <c r="I400" s="5"/>
      <c r="J400" s="5"/>
    </row>
    <row r="401" spans="1:10" hidden="1" x14ac:dyDescent="0.25">
      <c r="B401" s="5"/>
      <c r="C401" s="5"/>
      <c r="D401" s="5"/>
      <c r="E401" s="5"/>
      <c r="F401" s="5"/>
      <c r="G401" s="5"/>
      <c r="H401" s="5"/>
      <c r="I401" s="5"/>
      <c r="J401" s="5"/>
    </row>
    <row r="402" spans="1:10" hidden="1" x14ac:dyDescent="0.25">
      <c r="B402" s="5"/>
      <c r="C402" s="5"/>
      <c r="D402" s="5"/>
      <c r="E402" s="5"/>
      <c r="F402" s="5"/>
      <c r="G402" s="5"/>
      <c r="H402" s="5"/>
      <c r="I402" s="5"/>
      <c r="J402" s="5"/>
    </row>
    <row r="403" spans="1:10" hidden="1" x14ac:dyDescent="0.25">
      <c r="B403" s="5"/>
      <c r="C403" s="5"/>
      <c r="D403" s="5"/>
      <c r="E403" s="5"/>
      <c r="F403" s="5"/>
      <c r="G403" s="5"/>
      <c r="H403" s="5"/>
      <c r="I403" s="5"/>
      <c r="J403" s="5"/>
    </row>
    <row r="404" spans="1:10" hidden="1" x14ac:dyDescent="0.25">
      <c r="B404" s="5"/>
      <c r="C404" s="5"/>
      <c r="D404" s="5"/>
      <c r="E404" s="5"/>
      <c r="F404" s="5"/>
      <c r="G404" s="5"/>
      <c r="H404" s="5"/>
      <c r="I404" s="5"/>
      <c r="J404" s="5"/>
    </row>
    <row r="405" spans="1:10" hidden="1" x14ac:dyDescent="0.25">
      <c r="A405" s="4" t="s">
        <v>258</v>
      </c>
      <c r="B405" s="34" t="s">
        <v>252</v>
      </c>
      <c r="C405" s="34" t="s">
        <v>253</v>
      </c>
      <c r="D405" s="34" t="s">
        <v>254</v>
      </c>
      <c r="E405" s="34" t="s">
        <v>255</v>
      </c>
      <c r="F405" s="5"/>
      <c r="G405" s="5"/>
      <c r="H405" s="5"/>
      <c r="I405" s="5"/>
      <c r="J405" s="5"/>
    </row>
    <row r="406" spans="1:10" ht="15.75" hidden="1" x14ac:dyDescent="0.25">
      <c r="A406" s="1" t="s">
        <v>679</v>
      </c>
      <c r="B406" s="35">
        <f>+'[3]Labor force 1'!B55-[3]Population!B311</f>
        <v>0.40710480700585094</v>
      </c>
      <c r="C406" s="35">
        <f>+'[3]Labor force 1'!C55-[3]Population!C311</f>
        <v>5.4782321136102041E-2</v>
      </c>
      <c r="D406" s="35">
        <f>+'[3]Labor force 1'!D55-[3]Population!D311</f>
        <v>1.66956402392195</v>
      </c>
      <c r="E406" s="35">
        <f>+'[3]Labor force 1'!E55-[3]Population!E311</f>
        <v>1.0436701633752108</v>
      </c>
      <c r="F406" s="5"/>
      <c r="G406" s="5"/>
      <c r="H406" s="5"/>
      <c r="I406" s="5"/>
      <c r="J406" s="5"/>
    </row>
    <row r="407" spans="1:10" ht="15.75" hidden="1" x14ac:dyDescent="0.25">
      <c r="A407" s="1" t="s">
        <v>49</v>
      </c>
      <c r="B407" s="35">
        <f>+'[3]Labor force 1'!B56-[3]Population!B312</f>
        <v>0.5882405450324768</v>
      </c>
      <c r="C407" s="35">
        <f>+'[3]Labor force 1'!C56-[3]Population!C312</f>
        <v>0.63842021394961534</v>
      </c>
      <c r="D407" s="35">
        <f>+'[3]Labor force 1'!D56-[3]Population!D312</f>
        <v>0.68207753181388853</v>
      </c>
      <c r="E407" s="35">
        <f>+'[3]Labor force 1'!E56-[3]Population!E312</f>
        <v>0.58471552759588974</v>
      </c>
      <c r="F407" s="5"/>
      <c r="G407" s="5"/>
      <c r="H407" s="5"/>
      <c r="I407" s="5"/>
      <c r="J407" s="5"/>
    </row>
    <row r="408" spans="1:10" ht="15.75" hidden="1" x14ac:dyDescent="0.25">
      <c r="A408" s="1" t="s">
        <v>113</v>
      </c>
      <c r="B408" s="35">
        <f>+'[3]Labor force 1'!B57-[3]Population!B313</f>
        <v>-9.0166024196690842E-2</v>
      </c>
      <c r="C408" s="35">
        <f>+'[3]Labor force 1'!C57-[3]Population!C313</f>
        <v>-0.17487889820512237</v>
      </c>
      <c r="D408" s="35">
        <f>+'[3]Labor force 1'!D57-[3]Population!D313</f>
        <v>-0.18941525752373423</v>
      </c>
      <c r="E408" s="35">
        <f>+'[3]Labor force 1'!E57-[3]Population!E313</f>
        <v>1.2815793464066161</v>
      </c>
      <c r="F408" s="5"/>
      <c r="G408" s="5"/>
      <c r="H408" s="5"/>
      <c r="I408" s="5"/>
      <c r="J408" s="5"/>
    </row>
    <row r="409" spans="1:10" ht="15.75" hidden="1" x14ac:dyDescent="0.25">
      <c r="A409" s="1" t="s">
        <v>127</v>
      </c>
      <c r="B409" s="35">
        <f>+'[3]Labor force 1'!B58-[3]Population!B314</f>
        <v>-0.16775542058368842</v>
      </c>
      <c r="C409" s="35">
        <f>+'[3]Labor force 1'!C58-[3]Population!C314</f>
        <v>-0.8398150494397072</v>
      </c>
      <c r="D409" s="35">
        <f>+'[3]Labor force 1'!D58-[3]Population!D314</f>
        <v>0.14219071038503728</v>
      </c>
      <c r="E409" s="35">
        <f>+'[3]Labor force 1'!E58-[3]Population!E314</f>
        <v>-0.2637884453283732</v>
      </c>
      <c r="F409" s="5"/>
      <c r="G409" s="5"/>
      <c r="H409" s="5"/>
      <c r="I409" s="5"/>
      <c r="J409" s="5"/>
    </row>
    <row r="410" spans="1:10" ht="15.75" hidden="1" x14ac:dyDescent="0.25">
      <c r="A410" s="1" t="s">
        <v>215</v>
      </c>
      <c r="B410" s="35">
        <f>+'[3]Labor force 1'!B59-[3]Population!B315</f>
        <v>-1.5727467973172509</v>
      </c>
      <c r="C410" s="35">
        <f>+'[3]Labor force 1'!C59-[3]Population!C315</f>
        <v>0.85437040822552035</v>
      </c>
      <c r="D410" s="35">
        <f>+'[3]Labor force 1'!D59-[3]Population!D315</f>
        <v>0.72827254795535623</v>
      </c>
      <c r="E410" s="35">
        <f>+'[3]Labor force 1'!E59-[3]Population!E315</f>
        <v>1.0236862935762758</v>
      </c>
      <c r="F410" s="5"/>
      <c r="G410" s="5"/>
      <c r="H410" s="5"/>
      <c r="I410" s="5"/>
      <c r="J410" s="5"/>
    </row>
    <row r="411" spans="1:10" ht="15.75" hidden="1" x14ac:dyDescent="0.25">
      <c r="A411" s="1" t="s">
        <v>259</v>
      </c>
      <c r="B411" s="35">
        <f>+'[3]Labor force 1'!B60-[3]Population!B316</f>
        <v>3.1343267824295111</v>
      </c>
      <c r="C411" s="35">
        <f>+'[3]Labor force 1'!C60-[3]Population!C316</f>
        <v>1.649322377375384</v>
      </c>
      <c r="D411" s="35">
        <f>+'[3]Labor force 1'!D60-[3]Population!D316</f>
        <v>2.1353015541768343</v>
      </c>
      <c r="E411" s="35">
        <f>+'[3]Labor force 1'!E60-[3]Population!E316</f>
        <v>0.52791265056086445</v>
      </c>
      <c r="F411" s="5"/>
      <c r="G411" s="5"/>
      <c r="H411" s="5"/>
      <c r="I411" s="5"/>
      <c r="J411" s="5"/>
    </row>
    <row r="412" spans="1:10" ht="15.75" hidden="1" x14ac:dyDescent="0.25">
      <c r="A412" s="10" t="s">
        <v>247</v>
      </c>
      <c r="B412" s="35">
        <f>+'[3]Labor force 1'!B61-[3]Population!B317</f>
        <v>0.50688501543618258</v>
      </c>
      <c r="C412" s="35">
        <f>+'[3]Labor force 1'!C61-[3]Population!C317</f>
        <v>4.1649644976203604E-2</v>
      </c>
      <c r="D412" s="35">
        <f>+'[3]Labor force 1'!D61-[3]Population!D317</f>
        <v>0.74345414981272029</v>
      </c>
      <c r="E412" s="35">
        <f>+'[3]Labor force 1'!E61-[3]Population!E317</f>
        <v>0.33214846979227275</v>
      </c>
      <c r="F412" s="5"/>
      <c r="G412" s="5"/>
      <c r="H412" s="5"/>
      <c r="I412" s="5"/>
      <c r="J412" s="5"/>
    </row>
    <row r="413" spans="1:10" hidden="1" x14ac:dyDescent="0.25">
      <c r="A413" t="s">
        <v>248</v>
      </c>
      <c r="B413" s="35">
        <f>+'[3]Labor force 1'!B62-[3]Population!B318</f>
        <v>-8.947794705292722E-3</v>
      </c>
      <c r="C413" s="35">
        <f>+'[3]Labor force 1'!C62-[3]Population!C318</f>
        <v>0.46342011508147607</v>
      </c>
      <c r="D413" s="35">
        <f>+'[3]Labor force 1'!D62-[3]Population!D318</f>
        <v>1.0372635954454381</v>
      </c>
      <c r="E413" s="35">
        <f>+'[3]Labor force 1'!E62-[3]Population!E318</f>
        <v>0.95918876609302117</v>
      </c>
      <c r="F413" s="5"/>
      <c r="G413" s="5"/>
      <c r="H413" s="5"/>
      <c r="I413" s="5"/>
      <c r="J413" s="5"/>
    </row>
    <row r="414" spans="1:10" hidden="1" x14ac:dyDescent="0.25">
      <c r="B414" s="5"/>
      <c r="C414" s="5"/>
      <c r="D414" s="5"/>
      <c r="E414" s="5"/>
      <c r="F414" s="5"/>
      <c r="G414" s="5"/>
      <c r="H414" s="5"/>
      <c r="I414" s="5"/>
      <c r="J414" s="5"/>
    </row>
    <row r="415" spans="1:10" hidden="1" x14ac:dyDescent="0.25">
      <c r="B415" s="5"/>
      <c r="C415" s="5"/>
      <c r="D415" s="5"/>
      <c r="E415" s="5"/>
      <c r="F415" s="5"/>
      <c r="G415" s="5"/>
      <c r="H415" s="5"/>
      <c r="I415" s="5"/>
      <c r="J415" s="5"/>
    </row>
    <row r="416" spans="1:10" hidden="1" x14ac:dyDescent="0.25">
      <c r="B416" s="5"/>
      <c r="C416" s="5"/>
      <c r="D416" s="5"/>
      <c r="E416" s="5"/>
      <c r="F416" s="5"/>
      <c r="G416" s="5"/>
      <c r="H416" s="5"/>
      <c r="I416" s="5"/>
      <c r="J416" s="5"/>
    </row>
    <row r="417" spans="2:10" hidden="1" x14ac:dyDescent="0.25">
      <c r="B417" s="5"/>
      <c r="C417" s="5"/>
      <c r="D417" s="5"/>
      <c r="E417" s="5"/>
      <c r="F417" s="5"/>
      <c r="G417" s="5"/>
      <c r="H417" s="5"/>
      <c r="I417" s="5"/>
      <c r="J417" s="5"/>
    </row>
    <row r="418" spans="2:10" hidden="1" x14ac:dyDescent="0.25">
      <c r="B418" s="5"/>
      <c r="C418" s="5"/>
      <c r="D418" s="5"/>
      <c r="E418" s="5"/>
      <c r="F418" s="5"/>
      <c r="G418" s="5"/>
      <c r="H418" s="5"/>
      <c r="I418" s="5"/>
      <c r="J418" s="5"/>
    </row>
    <row r="419" spans="2:10" hidden="1" x14ac:dyDescent="0.25">
      <c r="B419" s="5"/>
      <c r="C419" s="5"/>
      <c r="D419" s="5"/>
      <c r="E419" s="5"/>
      <c r="F419" s="5"/>
      <c r="G419" s="5"/>
      <c r="H419" s="5"/>
      <c r="I419" s="5"/>
      <c r="J419" s="5"/>
    </row>
    <row r="420" spans="2:10" hidden="1" x14ac:dyDescent="0.25">
      <c r="B420" s="5"/>
      <c r="C420" s="5"/>
      <c r="D420" s="5"/>
      <c r="E420" s="5"/>
      <c r="F420" s="5"/>
      <c r="G420" s="5"/>
      <c r="H420" s="5"/>
      <c r="I420" s="5"/>
      <c r="J420" s="5"/>
    </row>
    <row r="421" spans="2:10" hidden="1" x14ac:dyDescent="0.25">
      <c r="B421" s="5"/>
      <c r="C421" s="5"/>
      <c r="D421" s="5"/>
      <c r="E421" s="5"/>
      <c r="F421" s="5"/>
      <c r="G421" s="5"/>
      <c r="H421" s="5"/>
      <c r="I421" s="5"/>
      <c r="J421" s="5"/>
    </row>
    <row r="422" spans="2:10" hidden="1" x14ac:dyDescent="0.25">
      <c r="B422" s="5"/>
      <c r="C422" s="5"/>
      <c r="D422" s="5"/>
      <c r="E422" s="5"/>
      <c r="F422" s="5"/>
      <c r="G422" s="5"/>
      <c r="H422" s="5"/>
      <c r="I422" s="5"/>
      <c r="J422" s="5"/>
    </row>
    <row r="423" spans="2:10" hidden="1" x14ac:dyDescent="0.25">
      <c r="B423" s="5"/>
      <c r="C423" s="5"/>
      <c r="D423" s="5"/>
      <c r="E423" s="5"/>
      <c r="F423" s="5"/>
      <c r="G423" s="5"/>
      <c r="H423" s="5"/>
      <c r="I423" s="5"/>
      <c r="J423" s="5"/>
    </row>
    <row r="424" spans="2:10" hidden="1" x14ac:dyDescent="0.25">
      <c r="B424" s="5"/>
      <c r="C424" s="5"/>
      <c r="D424" s="5"/>
      <c r="E424" s="5"/>
      <c r="F424" s="5"/>
      <c r="G424" s="5"/>
      <c r="H424" s="5"/>
      <c r="I424" s="5"/>
      <c r="J424" s="5"/>
    </row>
    <row r="425" spans="2:10" hidden="1" x14ac:dyDescent="0.25">
      <c r="B425" s="5"/>
      <c r="C425" s="5"/>
      <c r="D425" s="5"/>
      <c r="E425" s="5"/>
      <c r="F425" s="5"/>
      <c r="G425" s="5"/>
      <c r="H425" s="5"/>
      <c r="I425" s="5"/>
      <c r="J425" s="5"/>
    </row>
    <row r="426" spans="2:10" hidden="1" x14ac:dyDescent="0.25">
      <c r="B426" s="5"/>
      <c r="C426" s="5"/>
      <c r="D426" s="5"/>
      <c r="E426" s="5"/>
      <c r="F426" s="5"/>
      <c r="G426" s="5"/>
      <c r="H426" s="5"/>
      <c r="I426" s="5"/>
      <c r="J426" s="5"/>
    </row>
    <row r="427" spans="2:10" hidden="1" x14ac:dyDescent="0.25">
      <c r="B427" s="5"/>
      <c r="C427" s="5"/>
      <c r="D427" s="5"/>
      <c r="E427" s="5"/>
      <c r="F427" s="5"/>
      <c r="G427" s="5"/>
      <c r="H427" s="5"/>
      <c r="I427" s="5"/>
      <c r="J427" s="5"/>
    </row>
    <row r="428" spans="2:10" hidden="1" x14ac:dyDescent="0.25">
      <c r="B428" s="5"/>
      <c r="C428" s="5"/>
      <c r="D428" s="5"/>
      <c r="E428" s="5"/>
      <c r="F428" s="5"/>
      <c r="G428" s="5"/>
      <c r="H428" s="5"/>
      <c r="I428" s="5"/>
      <c r="J428" s="5"/>
    </row>
    <row r="429" spans="2:10" hidden="1" x14ac:dyDescent="0.25">
      <c r="B429" s="5"/>
      <c r="C429" s="5"/>
      <c r="D429" s="5"/>
      <c r="E429" s="5"/>
      <c r="F429" s="5"/>
      <c r="G429" s="5"/>
      <c r="H429" s="5"/>
      <c r="I429" s="5"/>
      <c r="J429" s="5"/>
    </row>
    <row r="430" spans="2:10" hidden="1" x14ac:dyDescent="0.25">
      <c r="B430" s="5"/>
      <c r="C430" s="5"/>
      <c r="D430" s="5"/>
      <c r="E430" s="5"/>
      <c r="F430" s="5"/>
      <c r="G430" s="5"/>
      <c r="H430" s="5"/>
      <c r="I430" s="5"/>
      <c r="J430" s="5"/>
    </row>
    <row r="431" spans="2:10" hidden="1" x14ac:dyDescent="0.25">
      <c r="B431" s="5"/>
      <c r="C431" s="5"/>
      <c r="D431" s="5"/>
      <c r="E431" s="5"/>
      <c r="F431" s="5"/>
      <c r="G431" s="5"/>
      <c r="H431" s="5"/>
      <c r="I431" s="5"/>
      <c r="J431" s="5"/>
    </row>
    <row r="432" spans="2:10" x14ac:dyDescent="0.25">
      <c r="B432" s="5"/>
      <c r="C432" s="5"/>
      <c r="D432" s="5"/>
      <c r="E432" s="5"/>
      <c r="F432" s="5"/>
      <c r="G432" s="5"/>
      <c r="H432" s="5"/>
      <c r="I432" s="5"/>
      <c r="J432" s="5"/>
    </row>
    <row r="433" spans="2:10" x14ac:dyDescent="0.25">
      <c r="B433" s="5"/>
      <c r="C433" s="5"/>
      <c r="D433" s="5"/>
      <c r="E433" s="5"/>
      <c r="F433" s="5"/>
      <c r="G433" s="5"/>
      <c r="H433" s="5"/>
      <c r="I433" s="5"/>
      <c r="J433" s="5"/>
    </row>
    <row r="434" spans="2:10" x14ac:dyDescent="0.25">
      <c r="B434" s="5"/>
      <c r="C434" s="5"/>
      <c r="D434" s="50" t="s">
        <v>696</v>
      </c>
      <c r="E434" s="47"/>
      <c r="F434" s="47"/>
      <c r="G434" s="5"/>
      <c r="H434" s="5"/>
      <c r="I434" s="5"/>
      <c r="J434" s="5"/>
    </row>
    <row r="435" spans="2:10" x14ac:dyDescent="0.25">
      <c r="D435" s="52" t="s">
        <v>726</v>
      </c>
      <c r="E435" s="47"/>
      <c r="F435" s="47"/>
    </row>
  </sheetData>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10"/>
  <sheetViews>
    <sheetView tabSelected="1" topLeftCell="F1" zoomScaleNormal="100" zoomScalePageLayoutView="85" workbookViewId="0">
      <selection activeCell="AE5" sqref="AE5"/>
    </sheetView>
  </sheetViews>
  <sheetFormatPr defaultRowHeight="15" outlineLevelCol="1" x14ac:dyDescent="0.25"/>
  <cols>
    <col min="1" max="1" width="13.85546875" customWidth="1"/>
    <col min="3" max="14" width="11.140625" bestFit="1" customWidth="1"/>
    <col min="16" max="16" width="12" customWidth="1"/>
    <col min="17" max="17" width="12" customWidth="1" outlineLevel="1"/>
    <col min="18" max="28" width="9.140625" customWidth="1" outlineLevel="1"/>
    <col min="31" max="31" width="10" bestFit="1" customWidth="1"/>
  </cols>
  <sheetData>
    <row r="2" spans="1:42" x14ac:dyDescent="0.25">
      <c r="Q2" s="23" t="s">
        <v>378</v>
      </c>
      <c r="AE2" s="4">
        <v>2000</v>
      </c>
      <c r="AF2" s="4">
        <v>2001</v>
      </c>
      <c r="AG2" s="4">
        <v>2002</v>
      </c>
      <c r="AH2" s="4">
        <v>2003</v>
      </c>
      <c r="AI2" s="4">
        <v>2004</v>
      </c>
      <c r="AJ2" s="4">
        <v>2005</v>
      </c>
      <c r="AK2" s="4">
        <v>2006</v>
      </c>
      <c r="AL2" s="4">
        <v>2007</v>
      </c>
      <c r="AM2" s="4">
        <v>2008</v>
      </c>
      <c r="AN2" s="4">
        <v>2009</v>
      </c>
      <c r="AO2" s="4">
        <v>2010</v>
      </c>
      <c r="AP2" s="4">
        <v>2011</v>
      </c>
    </row>
    <row r="3" spans="1:42" ht="30" x14ac:dyDescent="0.25">
      <c r="A3" s="4" t="s">
        <v>379</v>
      </c>
      <c r="B3" s="4" t="s">
        <v>380</v>
      </c>
      <c r="C3" s="4">
        <v>2000</v>
      </c>
      <c r="D3" s="4">
        <v>2001</v>
      </c>
      <c r="E3" s="4">
        <v>2002</v>
      </c>
      <c r="F3" s="4">
        <v>2003</v>
      </c>
      <c r="G3" s="4">
        <v>2004</v>
      </c>
      <c r="H3" s="4">
        <v>2005</v>
      </c>
      <c r="I3" s="4">
        <v>2006</v>
      </c>
      <c r="J3" s="4">
        <v>2007</v>
      </c>
      <c r="K3" s="4">
        <v>2008</v>
      </c>
      <c r="L3" s="4">
        <v>2009</v>
      </c>
      <c r="M3" s="4">
        <v>2010</v>
      </c>
      <c r="N3" s="4">
        <v>2011</v>
      </c>
      <c r="O3" s="4" t="s">
        <v>381</v>
      </c>
      <c r="P3" s="24" t="s">
        <v>382</v>
      </c>
      <c r="Q3" s="4">
        <v>2000</v>
      </c>
      <c r="R3" s="4">
        <v>2001</v>
      </c>
      <c r="S3" s="4">
        <v>2002</v>
      </c>
      <c r="T3" s="4">
        <v>2003</v>
      </c>
      <c r="U3" s="4">
        <v>2004</v>
      </c>
      <c r="V3" s="4">
        <v>2005</v>
      </c>
      <c r="W3" s="4">
        <v>2006</v>
      </c>
      <c r="X3" s="4">
        <v>2007</v>
      </c>
      <c r="Y3" s="4">
        <v>2008</v>
      </c>
      <c r="Z3" s="4">
        <v>2009</v>
      </c>
      <c r="AA3" s="4">
        <v>2010</v>
      </c>
      <c r="AB3" s="4">
        <v>2011</v>
      </c>
      <c r="AD3" t="s">
        <v>270</v>
      </c>
      <c r="AE3">
        <f t="shared" ref="AE3:AP3" si="0">+SUMIF($P$4:$P$168,1,Q4:Q168)</f>
        <v>0.96460167368528626</v>
      </c>
      <c r="AF3">
        <f t="shared" si="0"/>
        <v>0.96256528544154107</v>
      </c>
      <c r="AG3">
        <f t="shared" si="0"/>
        <v>0.96361967630416512</v>
      </c>
      <c r="AH3">
        <f t="shared" si="0"/>
        <v>0.96175059654426709</v>
      </c>
      <c r="AI3">
        <f t="shared" si="0"/>
        <v>0.96242900962427458</v>
      </c>
      <c r="AJ3">
        <f t="shared" si="0"/>
        <v>0.96368637781961763</v>
      </c>
      <c r="AK3">
        <f t="shared" si="0"/>
        <v>0.96283621319979351</v>
      </c>
      <c r="AL3">
        <f t="shared" si="0"/>
        <v>0.96136153536463842</v>
      </c>
      <c r="AM3">
        <f t="shared" si="0"/>
        <v>0.96015174333519115</v>
      </c>
      <c r="AN3">
        <f t="shared" si="0"/>
        <v>0.96246702055440903</v>
      </c>
      <c r="AO3">
        <f t="shared" si="0"/>
        <v>0.96336163306572298</v>
      </c>
      <c r="AP3">
        <f t="shared" si="0"/>
        <v>0.95270076744991616</v>
      </c>
    </row>
    <row r="4" spans="1:42" x14ac:dyDescent="0.25">
      <c r="A4" t="s">
        <v>36</v>
      </c>
      <c r="B4" t="s">
        <v>383</v>
      </c>
      <c r="C4" s="25">
        <v>44158</v>
      </c>
      <c r="D4" s="25">
        <v>36009</v>
      </c>
      <c r="E4" s="25">
        <v>0</v>
      </c>
      <c r="F4" s="25">
        <v>0</v>
      </c>
      <c r="G4" s="25">
        <v>0</v>
      </c>
      <c r="H4" s="25">
        <v>24496</v>
      </c>
      <c r="I4" s="25">
        <v>25347</v>
      </c>
      <c r="J4" s="25"/>
      <c r="K4" s="25"/>
      <c r="L4" s="25"/>
      <c r="M4" s="25"/>
      <c r="N4" s="25"/>
      <c r="O4" s="26"/>
      <c r="P4">
        <f>+VLOOKUP(A4,'[6]All from RAW'!$A$2:$AC$211,29,FALSE)</f>
        <v>1</v>
      </c>
      <c r="Q4">
        <f t="shared" ref="Q4:AB25" si="1">+IFERROR(C4/C$170,"")</f>
        <v>9.5686484565970267E-5</v>
      </c>
      <c r="R4">
        <f t="shared" si="1"/>
        <v>7.7101221382140056E-5</v>
      </c>
      <c r="S4">
        <f t="shared" si="1"/>
        <v>0</v>
      </c>
      <c r="T4">
        <f t="shared" si="1"/>
        <v>0</v>
      </c>
      <c r="U4">
        <f t="shared" si="1"/>
        <v>0</v>
      </c>
      <c r="V4">
        <f t="shared" si="1"/>
        <v>4.3529589979801141E-5</v>
      </c>
      <c r="W4">
        <f t="shared" si="1"/>
        <v>4.2109815281101235E-5</v>
      </c>
      <c r="X4">
        <f t="shared" si="1"/>
        <v>0</v>
      </c>
      <c r="Y4">
        <f t="shared" si="1"/>
        <v>0</v>
      </c>
      <c r="Z4">
        <f t="shared" si="1"/>
        <v>0</v>
      </c>
      <c r="AA4">
        <f t="shared" si="1"/>
        <v>0</v>
      </c>
      <c r="AB4">
        <f t="shared" si="1"/>
        <v>0</v>
      </c>
      <c r="AD4" t="s">
        <v>248</v>
      </c>
      <c r="AE4">
        <f t="shared" ref="AE4:AP4" si="2">+SUMIF($P$4:$P$168,3,Q4:Q168)</f>
        <v>2.1555652655348052E-2</v>
      </c>
      <c r="AF4">
        <f t="shared" si="2"/>
        <v>2.48278116081063E-2</v>
      </c>
      <c r="AG4">
        <f t="shared" si="2"/>
        <v>2.4979371903422167E-2</v>
      </c>
      <c r="AH4">
        <f t="shared" si="2"/>
        <v>2.5313527547786638E-2</v>
      </c>
      <c r="AI4">
        <f t="shared" si="2"/>
        <v>2.4819600548908135E-2</v>
      </c>
      <c r="AJ4">
        <f t="shared" si="2"/>
        <v>2.4477197025355283E-2</v>
      </c>
      <c r="AK4">
        <f t="shared" si="2"/>
        <v>2.6435064111367246E-2</v>
      </c>
      <c r="AL4">
        <f t="shared" si="2"/>
        <v>2.85978514757965E-2</v>
      </c>
      <c r="AM4">
        <f t="shared" si="2"/>
        <v>2.9916321427718533E-2</v>
      </c>
      <c r="AN4">
        <f t="shared" si="2"/>
        <v>2.7691391341190922E-2</v>
      </c>
      <c r="AO4">
        <f t="shared" si="2"/>
        <v>2.7366135391262637E-2</v>
      </c>
      <c r="AP4">
        <f t="shared" si="2"/>
        <v>3.6067810694806357E-2</v>
      </c>
    </row>
    <row r="5" spans="1:42" x14ac:dyDescent="0.25">
      <c r="A5" t="s">
        <v>37</v>
      </c>
      <c r="B5" t="s">
        <v>383</v>
      </c>
      <c r="C5" s="25">
        <v>2949087</v>
      </c>
      <c r="D5" s="25">
        <v>3516261</v>
      </c>
      <c r="E5" s="25">
        <v>3387586</v>
      </c>
      <c r="F5" s="25">
        <v>3137738</v>
      </c>
      <c r="G5" s="25">
        <v>2791116</v>
      </c>
      <c r="H5" s="25">
        <v>2418409</v>
      </c>
      <c r="I5" s="25">
        <v>2226922</v>
      </c>
      <c r="J5" s="25">
        <v>2189421</v>
      </c>
      <c r="K5" s="25">
        <v>2059451</v>
      </c>
      <c r="L5" s="25">
        <v>1829869</v>
      </c>
      <c r="M5" s="25">
        <v>1808001</v>
      </c>
      <c r="N5" s="25">
        <v>0</v>
      </c>
      <c r="O5" s="26"/>
      <c r="P5">
        <f>+VLOOKUP(A5,'[6]All from RAW'!$A$2:$AC$211,29,FALSE)</f>
        <v>1</v>
      </c>
      <c r="Q5">
        <f t="shared" si="1"/>
        <v>6.390410972172733E-3</v>
      </c>
      <c r="R5">
        <f t="shared" si="1"/>
        <v>7.5288960481653252E-3</v>
      </c>
      <c r="S5">
        <f t="shared" si="1"/>
        <v>7.0113103089762653E-3</v>
      </c>
      <c r="T5">
        <f t="shared" si="1"/>
        <v>6.5446394822720362E-3</v>
      </c>
      <c r="U5">
        <f t="shared" si="1"/>
        <v>5.4281008800979857E-3</v>
      </c>
      <c r="V5">
        <f t="shared" si="1"/>
        <v>4.2975323388904675E-3</v>
      </c>
      <c r="W5">
        <f t="shared" si="1"/>
        <v>3.6996596861727433E-3</v>
      </c>
      <c r="X5">
        <f t="shared" si="1"/>
        <v>3.4169006663450842E-3</v>
      </c>
      <c r="Y5">
        <f t="shared" si="1"/>
        <v>3.1453074737676891E-3</v>
      </c>
      <c r="Z5">
        <f t="shared" si="1"/>
        <v>2.9336202393364943E-3</v>
      </c>
      <c r="AA5">
        <f t="shared" si="1"/>
        <v>2.7501520984257546E-3</v>
      </c>
      <c r="AB5">
        <f t="shared" si="1"/>
        <v>0</v>
      </c>
      <c r="AD5" t="s">
        <v>384</v>
      </c>
      <c r="AE5">
        <f t="shared" ref="AE5:AP5" si="3">+SUMIF($P$4:$P$168,2,Q4:Q168)</f>
        <v>1.0386042200925052E-2</v>
      </c>
      <c r="AF5">
        <f t="shared" si="3"/>
        <v>9.9188112298201955E-3</v>
      </c>
      <c r="AG5">
        <f t="shared" si="3"/>
        <v>9.5744188458971678E-3</v>
      </c>
      <c r="AH5">
        <f t="shared" si="3"/>
        <v>1.0156854192571219E-2</v>
      </c>
      <c r="AI5">
        <f t="shared" si="3"/>
        <v>9.975956360022728E-3</v>
      </c>
      <c r="AJ5">
        <f t="shared" si="3"/>
        <v>9.5104335270304128E-3</v>
      </c>
      <c r="AK5">
        <f t="shared" si="3"/>
        <v>9.2477387434559376E-3</v>
      </c>
      <c r="AL5">
        <f t="shared" si="3"/>
        <v>8.6246184079913496E-3</v>
      </c>
      <c r="AM5">
        <f t="shared" si="3"/>
        <v>8.4005380115010769E-3</v>
      </c>
      <c r="AN5">
        <f t="shared" si="3"/>
        <v>8.429049836516371E-3</v>
      </c>
      <c r="AO5">
        <f t="shared" si="3"/>
        <v>7.9417838360932025E-3</v>
      </c>
      <c r="AP5">
        <f t="shared" si="3"/>
        <v>9.0493873162844057E-3</v>
      </c>
    </row>
    <row r="6" spans="1:42" x14ac:dyDescent="0.25">
      <c r="A6" t="s">
        <v>38</v>
      </c>
      <c r="B6" t="s">
        <v>383</v>
      </c>
      <c r="C6" s="25">
        <v>50765</v>
      </c>
      <c r="D6" s="25">
        <v>67379</v>
      </c>
      <c r="E6" s="25">
        <v>90532</v>
      </c>
      <c r="F6" s="25">
        <v>106625</v>
      </c>
      <c r="G6" s="25">
        <v>194329</v>
      </c>
      <c r="H6" s="25">
        <v>209956</v>
      </c>
      <c r="I6" s="25">
        <v>121426</v>
      </c>
      <c r="J6" s="25">
        <v>194730</v>
      </c>
      <c r="K6" s="25">
        <v>294258</v>
      </c>
      <c r="L6" s="25">
        <v>365784</v>
      </c>
      <c r="M6" s="25">
        <v>424919</v>
      </c>
      <c r="N6" s="25">
        <v>0</v>
      </c>
      <c r="O6" s="26"/>
      <c r="P6">
        <f>+VLOOKUP(A6,'[6]All from RAW'!$A$2:$AC$211,29,FALSE)</f>
        <v>1</v>
      </c>
      <c r="Q6">
        <f t="shared" si="1"/>
        <v>1.1000326982633906E-4</v>
      </c>
      <c r="R6">
        <f t="shared" si="1"/>
        <v>1.4426957692541351E-4</v>
      </c>
      <c r="S6">
        <f t="shared" si="1"/>
        <v>1.8737471016004885E-4</v>
      </c>
      <c r="T6">
        <f t="shared" si="1"/>
        <v>2.2239657511151533E-4</v>
      </c>
      <c r="U6">
        <f t="shared" si="1"/>
        <v>3.779267561536538E-4</v>
      </c>
      <c r="V6">
        <f t="shared" si="1"/>
        <v>3.7309350889121195E-4</v>
      </c>
      <c r="W6">
        <f t="shared" si="1"/>
        <v>2.0172905788941485E-4</v>
      </c>
      <c r="X6">
        <f t="shared" si="1"/>
        <v>3.039036652874793E-4</v>
      </c>
      <c r="Y6">
        <f t="shared" si="1"/>
        <v>4.4940709277177879E-4</v>
      </c>
      <c r="Z6">
        <f t="shared" si="1"/>
        <v>5.8641976317728767E-4</v>
      </c>
      <c r="AA6">
        <f t="shared" si="1"/>
        <v>6.4634470860965964E-4</v>
      </c>
      <c r="AB6">
        <f t="shared" si="1"/>
        <v>0</v>
      </c>
      <c r="AD6" t="s">
        <v>373</v>
      </c>
      <c r="AE6">
        <f>+SUMIF($O$4:$O$168,22,Q4:Q168)</f>
        <v>1.2144326318241461E-3</v>
      </c>
      <c r="AF6">
        <f t="shared" ref="AF6:AP6" si="4">+SUMIF($O$4:$O$168,22,R4:R168)</f>
        <v>1.1492897466704468E-3</v>
      </c>
      <c r="AG6">
        <f t="shared" si="4"/>
        <v>1.1358055046037973E-3</v>
      </c>
      <c r="AH6">
        <f t="shared" si="4"/>
        <v>1.2353631766836865E-3</v>
      </c>
      <c r="AI6">
        <f t="shared" si="4"/>
        <v>1.2436310515213339E-3</v>
      </c>
      <c r="AJ6">
        <f t="shared" si="4"/>
        <v>1.3157820803953214E-3</v>
      </c>
      <c r="AK6">
        <f t="shared" si="4"/>
        <v>1.2103444433369996E-3</v>
      </c>
      <c r="AL6">
        <f t="shared" si="4"/>
        <v>1.1707852420291714E-3</v>
      </c>
      <c r="AM6">
        <f t="shared" si="4"/>
        <v>1.0959355010454665E-3</v>
      </c>
      <c r="AN6">
        <f t="shared" si="4"/>
        <v>1.1395012748857528E-3</v>
      </c>
      <c r="AO6">
        <f t="shared" si="4"/>
        <v>1.1258733146119891E-3</v>
      </c>
      <c r="AP6">
        <f t="shared" si="4"/>
        <v>5.3811632353425347E-4</v>
      </c>
    </row>
    <row r="7" spans="1:42" x14ac:dyDescent="0.25">
      <c r="A7" t="s">
        <v>385</v>
      </c>
      <c r="B7" t="s">
        <v>383</v>
      </c>
      <c r="C7" s="25">
        <v>43789</v>
      </c>
      <c r="D7" s="25">
        <v>47965</v>
      </c>
      <c r="E7" s="25">
        <v>43969</v>
      </c>
      <c r="F7" s="25">
        <v>46915</v>
      </c>
      <c r="G7" s="25">
        <v>53987</v>
      </c>
      <c r="H7" s="25">
        <v>62084</v>
      </c>
      <c r="I7" s="25">
        <v>72962</v>
      </c>
      <c r="J7" s="25">
        <v>77652</v>
      </c>
      <c r="K7" s="25">
        <v>68284</v>
      </c>
      <c r="L7" s="25">
        <v>57891</v>
      </c>
      <c r="M7" s="25">
        <v>61998</v>
      </c>
      <c r="N7" s="25">
        <v>65783</v>
      </c>
      <c r="O7" s="26"/>
      <c r="P7">
        <f>+VLOOKUP(A7,'[6]All from RAW'!$A$2:$AC$211,29,FALSE)</f>
        <v>1</v>
      </c>
      <c r="Q7">
        <f t="shared" si="1"/>
        <v>9.4886894167744729E-5</v>
      </c>
      <c r="R7">
        <f t="shared" si="1"/>
        <v>1.0270099374029681E-4</v>
      </c>
      <c r="S7">
        <f t="shared" si="1"/>
        <v>9.1002945157813675E-5</v>
      </c>
      <c r="T7">
        <f t="shared" si="1"/>
        <v>9.7854493049066746E-5</v>
      </c>
      <c r="U7">
        <f t="shared" si="1"/>
        <v>1.0499272771674483E-4</v>
      </c>
      <c r="V7">
        <f t="shared" si="1"/>
        <v>1.1032376977081867E-4</v>
      </c>
      <c r="W7">
        <f t="shared" si="1"/>
        <v>1.2121420059729783E-4</v>
      </c>
      <c r="X7">
        <f t="shared" si="1"/>
        <v>1.2118691222155468E-4</v>
      </c>
      <c r="Y7">
        <f t="shared" si="1"/>
        <v>1.0428710153276425E-4</v>
      </c>
      <c r="Z7">
        <f t="shared" si="1"/>
        <v>9.2810036825274913E-5</v>
      </c>
      <c r="AA7">
        <f t="shared" si="1"/>
        <v>9.4305218746117912E-5</v>
      </c>
      <c r="AB7">
        <f t="shared" si="1"/>
        <v>1.6055746053318426E-4</v>
      </c>
      <c r="AD7" t="s">
        <v>374</v>
      </c>
      <c r="AE7">
        <f>+SUMIF($O$4:$O$168,21,Q4:Q168)</f>
        <v>7.3920832168961424E-3</v>
      </c>
      <c r="AF7">
        <f t="shared" ref="AF7:AP7" si="5">+SUMIF($O$4:$O$168,21,R4:R168)</f>
        <v>7.1116107658330992E-3</v>
      </c>
      <c r="AG7">
        <f t="shared" si="5"/>
        <v>6.7832906936100678E-3</v>
      </c>
      <c r="AH7">
        <f t="shared" si="5"/>
        <v>7.0742760133701999E-3</v>
      </c>
      <c r="AI7">
        <f t="shared" si="5"/>
        <v>6.8603987310572748E-3</v>
      </c>
      <c r="AJ7">
        <f t="shared" si="5"/>
        <v>6.4582693232809549E-3</v>
      </c>
      <c r="AK7">
        <f t="shared" si="5"/>
        <v>6.3834140563556879E-3</v>
      </c>
      <c r="AL7">
        <f t="shared" si="5"/>
        <v>5.9351887986094677E-3</v>
      </c>
      <c r="AM7">
        <f t="shared" si="5"/>
        <v>5.800430138008213E-3</v>
      </c>
      <c r="AN7">
        <f t="shared" si="5"/>
        <v>5.8943824165122363E-3</v>
      </c>
      <c r="AO7">
        <f t="shared" si="5"/>
        <v>5.8166795114136544E-3</v>
      </c>
      <c r="AP7">
        <f t="shared" si="5"/>
        <v>8.0422610331326652E-3</v>
      </c>
    </row>
    <row r="8" spans="1:42" x14ac:dyDescent="0.25">
      <c r="A8" t="s">
        <v>39</v>
      </c>
      <c r="B8" t="s">
        <v>383</v>
      </c>
      <c r="C8" s="25">
        <v>206871</v>
      </c>
      <c r="D8" s="25">
        <v>193176</v>
      </c>
      <c r="E8" s="25">
        <v>198085</v>
      </c>
      <c r="F8" s="25">
        <v>224032</v>
      </c>
      <c r="G8" s="25">
        <v>245797</v>
      </c>
      <c r="H8" s="25">
        <v>245384</v>
      </c>
      <c r="I8" s="25">
        <v>253669</v>
      </c>
      <c r="J8" s="25">
        <v>261802</v>
      </c>
      <c r="K8" s="25">
        <v>265844</v>
      </c>
      <c r="L8" s="25">
        <v>234410</v>
      </c>
      <c r="M8" s="25">
        <v>0</v>
      </c>
      <c r="N8" s="25">
        <v>0</v>
      </c>
      <c r="O8" s="26"/>
      <c r="P8">
        <f>+VLOOKUP(A8,'[6]All from RAW'!$A$2:$AC$211,29,FALSE)</f>
        <v>2</v>
      </c>
      <c r="Q8">
        <f t="shared" si="1"/>
        <v>4.4827117959705682E-4</v>
      </c>
      <c r="R8">
        <f t="shared" si="1"/>
        <v>4.1362174849943873E-4</v>
      </c>
      <c r="S8">
        <f t="shared" si="1"/>
        <v>4.0997790242183177E-4</v>
      </c>
      <c r="T8">
        <f t="shared" si="1"/>
        <v>4.6728205876091911E-4</v>
      </c>
      <c r="U8">
        <f t="shared" si="1"/>
        <v>4.780205881896147E-4</v>
      </c>
      <c r="V8">
        <f t="shared" si="1"/>
        <v>4.3604935122483354E-4</v>
      </c>
      <c r="W8">
        <f t="shared" si="1"/>
        <v>4.2142875813870156E-4</v>
      </c>
      <c r="X8">
        <f t="shared" si="1"/>
        <v>4.0857899337335107E-4</v>
      </c>
      <c r="Y8">
        <f t="shared" si="1"/>
        <v>4.0601166041643986E-4</v>
      </c>
      <c r="Z8">
        <f t="shared" si="1"/>
        <v>3.7580281446533475E-4</v>
      </c>
      <c r="AA8">
        <f t="shared" si="1"/>
        <v>0</v>
      </c>
      <c r="AB8">
        <f t="shared" si="1"/>
        <v>0</v>
      </c>
      <c r="AD8" t="s">
        <v>386</v>
      </c>
      <c r="AE8">
        <f>+SUMIF($O$4:$O$168,32,Q4:Q168)</f>
        <v>8.0221387815813776E-3</v>
      </c>
      <c r="AF8">
        <f t="shared" ref="AF8:AP8" si="6">+SUMIF($O$4:$O$168,32,R4:R168)</f>
        <v>1.1397148836701785E-2</v>
      </c>
      <c r="AG8">
        <f t="shared" si="6"/>
        <v>1.2438872576229054E-2</v>
      </c>
      <c r="AH8">
        <f t="shared" si="6"/>
        <v>1.2652192781214709E-2</v>
      </c>
      <c r="AI8">
        <f t="shared" si="6"/>
        <v>1.2246628541680358E-2</v>
      </c>
      <c r="AJ8">
        <f t="shared" si="6"/>
        <v>1.2694949292736745E-2</v>
      </c>
      <c r="AK8">
        <f t="shared" si="6"/>
        <v>1.4784646995596505E-2</v>
      </c>
      <c r="AL8">
        <f t="shared" si="6"/>
        <v>1.6561661991235432E-2</v>
      </c>
      <c r="AM8">
        <f t="shared" si="6"/>
        <v>1.7941914357393129E-2</v>
      </c>
      <c r="AN8">
        <f t="shared" si="6"/>
        <v>1.6093282188831357E-2</v>
      </c>
      <c r="AO8">
        <f t="shared" si="6"/>
        <v>1.5544422997009229E-2</v>
      </c>
      <c r="AP8">
        <f t="shared" si="6"/>
        <v>2.0615174726579699E-2</v>
      </c>
    </row>
    <row r="9" spans="1:42" x14ac:dyDescent="0.25">
      <c r="A9" t="s">
        <v>40</v>
      </c>
      <c r="B9" t="s">
        <v>383</v>
      </c>
      <c r="C9" s="25">
        <v>2909468</v>
      </c>
      <c r="D9" s="25">
        <v>2620464</v>
      </c>
      <c r="E9" s="25">
        <v>2820039</v>
      </c>
      <c r="F9" s="25">
        <v>2995271</v>
      </c>
      <c r="G9" s="25">
        <v>3456526</v>
      </c>
      <c r="H9" s="25">
        <v>3822666</v>
      </c>
      <c r="I9" s="25">
        <v>4172533</v>
      </c>
      <c r="J9" s="25">
        <v>4561743</v>
      </c>
      <c r="K9" s="25">
        <v>4700492</v>
      </c>
      <c r="L9" s="25">
        <v>4307666</v>
      </c>
      <c r="M9" s="25">
        <v>5325130</v>
      </c>
      <c r="N9" s="25">
        <v>5663069</v>
      </c>
      <c r="O9" s="26"/>
      <c r="P9">
        <f>+VLOOKUP(A9,'[6]All from RAW'!$A$2:$AC$211,29,FALSE)</f>
        <v>1</v>
      </c>
      <c r="Q9">
        <f t="shared" si="1"/>
        <v>6.3045600995784313E-3</v>
      </c>
      <c r="R9">
        <f t="shared" si="1"/>
        <v>5.6108465935718367E-3</v>
      </c>
      <c r="S9">
        <f t="shared" si="1"/>
        <v>5.836654335097358E-3</v>
      </c>
      <c r="T9">
        <f t="shared" si="1"/>
        <v>6.2474842854006434E-3</v>
      </c>
      <c r="U9">
        <f t="shared" si="1"/>
        <v>6.7221755823411037E-3</v>
      </c>
      <c r="V9">
        <f t="shared" si="1"/>
        <v>6.7929083772749225E-3</v>
      </c>
      <c r="W9">
        <f t="shared" si="1"/>
        <v>6.9319680389907752E-3</v>
      </c>
      <c r="X9">
        <f t="shared" si="1"/>
        <v>7.1192441729548694E-3</v>
      </c>
      <c r="Y9">
        <f t="shared" si="1"/>
        <v>7.178851362807482E-3</v>
      </c>
      <c r="Z9">
        <f t="shared" si="1"/>
        <v>6.9059895336232692E-3</v>
      </c>
      <c r="AA9">
        <f t="shared" si="1"/>
        <v>8.1000604777817821E-3</v>
      </c>
      <c r="AB9">
        <f t="shared" si="1"/>
        <v>1.3821929335302421E-2</v>
      </c>
      <c r="AD9" t="s">
        <v>387</v>
      </c>
      <c r="AE9">
        <f>+SUMIF($O$4:$O$168,31,Q4:Q168)</f>
        <v>1.3533513873766676E-2</v>
      </c>
      <c r="AF9">
        <f t="shared" ref="AF9:AP9" si="7">+SUMIF($O$4:$O$168,31,R4:R168)</f>
        <v>1.3430662771404506E-2</v>
      </c>
      <c r="AG9">
        <f t="shared" si="7"/>
        <v>1.2540499327193115E-2</v>
      </c>
      <c r="AH9">
        <f t="shared" si="7"/>
        <v>1.2661334766571929E-2</v>
      </c>
      <c r="AI9">
        <f t="shared" si="7"/>
        <v>1.2572972007227774E-2</v>
      </c>
      <c r="AJ9">
        <f t="shared" si="7"/>
        <v>1.1782247732618543E-2</v>
      </c>
      <c r="AK9">
        <f t="shared" si="7"/>
        <v>1.1650417115770745E-2</v>
      </c>
      <c r="AL9">
        <f t="shared" si="7"/>
        <v>1.2036189484561068E-2</v>
      </c>
      <c r="AM9">
        <f t="shared" si="7"/>
        <v>1.1974407070325405E-2</v>
      </c>
      <c r="AN9">
        <f t="shared" si="7"/>
        <v>1.1598109152359565E-2</v>
      </c>
      <c r="AO9">
        <f t="shared" si="7"/>
        <v>1.1821712394253411E-2</v>
      </c>
      <c r="AP9">
        <f t="shared" si="7"/>
        <v>1.5452635968226654E-2</v>
      </c>
    </row>
    <row r="10" spans="1:42" x14ac:dyDescent="0.25">
      <c r="A10" t="s">
        <v>41</v>
      </c>
      <c r="B10" t="s">
        <v>383</v>
      </c>
      <c r="C10" s="25">
        <v>45222</v>
      </c>
      <c r="D10" s="25">
        <v>123262</v>
      </c>
      <c r="E10" s="25">
        <v>162089</v>
      </c>
      <c r="F10" s="25">
        <v>206094</v>
      </c>
      <c r="G10" s="25">
        <v>262959</v>
      </c>
      <c r="H10" s="25">
        <v>318563</v>
      </c>
      <c r="I10" s="25">
        <v>382136</v>
      </c>
      <c r="J10" s="25">
        <v>510622</v>
      </c>
      <c r="K10" s="25">
        <v>558443</v>
      </c>
      <c r="L10" s="25">
        <v>575284</v>
      </c>
      <c r="M10" s="25">
        <v>683979</v>
      </c>
      <c r="N10" s="25">
        <v>0</v>
      </c>
      <c r="O10" s="26"/>
      <c r="P10">
        <f>+VLOOKUP(A10,'[6]All from RAW'!$A$2:$AC$211,29,FALSE)</f>
        <v>1</v>
      </c>
      <c r="Q10">
        <f t="shared" si="1"/>
        <v>9.7992078559769631E-5</v>
      </c>
      <c r="R10">
        <f t="shared" si="1"/>
        <v>2.6392431753187668E-4</v>
      </c>
      <c r="S10">
        <f t="shared" si="1"/>
        <v>3.3547673082591966E-4</v>
      </c>
      <c r="T10">
        <f t="shared" si="1"/>
        <v>4.2986728957592157E-4</v>
      </c>
      <c r="U10">
        <f t="shared" si="1"/>
        <v>5.1139686753602729E-4</v>
      </c>
      <c r="V10">
        <f t="shared" si="1"/>
        <v>5.6608902566685946E-4</v>
      </c>
      <c r="W10">
        <f t="shared" si="1"/>
        <v>6.3485526382841759E-4</v>
      </c>
      <c r="X10">
        <f t="shared" si="1"/>
        <v>7.9689774239420359E-4</v>
      </c>
      <c r="Y10">
        <f t="shared" si="1"/>
        <v>8.5288503663027168E-4</v>
      </c>
      <c r="Z10">
        <f t="shared" si="1"/>
        <v>9.2228721606107088E-4</v>
      </c>
      <c r="AA10">
        <f t="shared" si="1"/>
        <v>1.0404011292743473E-3</v>
      </c>
      <c r="AB10">
        <f t="shared" si="1"/>
        <v>0</v>
      </c>
    </row>
    <row r="11" spans="1:42" x14ac:dyDescent="0.25">
      <c r="A11" t="s">
        <v>42</v>
      </c>
      <c r="B11" t="s">
        <v>383</v>
      </c>
      <c r="C11" s="25">
        <v>721224</v>
      </c>
      <c r="D11" s="25">
        <v>691419</v>
      </c>
      <c r="E11" s="25">
        <v>642627</v>
      </c>
      <c r="F11" s="25">
        <v>641906</v>
      </c>
      <c r="G11" s="25">
        <v>728157</v>
      </c>
      <c r="H11" s="25">
        <v>732514</v>
      </c>
      <c r="I11" s="25">
        <v>694372</v>
      </c>
      <c r="J11" s="25">
        <v>771822</v>
      </c>
      <c r="K11" s="25">
        <v>826677</v>
      </c>
      <c r="L11" s="25">
        <v>812623</v>
      </c>
      <c r="M11" s="25">
        <v>824330</v>
      </c>
      <c r="N11" s="25">
        <v>872542</v>
      </c>
      <c r="O11" s="26"/>
      <c r="P11">
        <f>+VLOOKUP(A11,'[6]All from RAW'!$A$2:$AC$211,29,FALSE)</f>
        <v>1</v>
      </c>
      <c r="Q11">
        <f t="shared" si="1"/>
        <v>1.5628286866390538E-3</v>
      </c>
      <c r="R11">
        <f t="shared" si="1"/>
        <v>1.4804423723740704E-3</v>
      </c>
      <c r="S11">
        <f t="shared" si="1"/>
        <v>1.3300495721515232E-3</v>
      </c>
      <c r="T11">
        <f t="shared" si="1"/>
        <v>1.3388763980636095E-3</v>
      </c>
      <c r="U11">
        <f t="shared" si="1"/>
        <v>1.4161036848878762E-3</v>
      </c>
      <c r="V11">
        <f t="shared" si="1"/>
        <v>1.3016832982717199E-3</v>
      </c>
      <c r="W11">
        <f t="shared" si="1"/>
        <v>1.1535833296393587E-3</v>
      </c>
      <c r="X11">
        <f t="shared" si="1"/>
        <v>1.2045372297515167E-3</v>
      </c>
      <c r="Y11">
        <f t="shared" si="1"/>
        <v>1.2625468372356769E-3</v>
      </c>
      <c r="Z11">
        <f t="shared" si="1"/>
        <v>1.3027857621230481E-3</v>
      </c>
      <c r="AA11">
        <f t="shared" si="1"/>
        <v>1.253889173344098E-3</v>
      </c>
      <c r="AB11">
        <f t="shared" si="1"/>
        <v>2.1296250965833975E-3</v>
      </c>
    </row>
    <row r="12" spans="1:42" x14ac:dyDescent="0.25">
      <c r="A12" t="s">
        <v>44</v>
      </c>
      <c r="B12" t="s">
        <v>388</v>
      </c>
      <c r="C12" s="25">
        <v>17982204</v>
      </c>
      <c r="D12" s="25">
        <v>18180079</v>
      </c>
      <c r="E12" s="25">
        <v>18610925</v>
      </c>
      <c r="F12" s="25">
        <v>19077630</v>
      </c>
      <c r="G12" s="25">
        <v>19373971</v>
      </c>
      <c r="H12" s="25">
        <v>19952350</v>
      </c>
      <c r="I12" s="25">
        <v>20268533</v>
      </c>
      <c r="J12" s="25">
        <v>20773316</v>
      </c>
      <c r="K12" s="25">
        <v>21935409</v>
      </c>
      <c r="L12" s="25">
        <v>21355439</v>
      </c>
      <c r="M12" s="25">
        <v>22004266</v>
      </c>
      <c r="N12" s="25">
        <v>23011956</v>
      </c>
      <c r="O12" s="26"/>
      <c r="P12">
        <f>+VLOOKUP(A12,'[6]All from RAW'!$A$2:$AC$211,29,FALSE)</f>
        <v>1</v>
      </c>
      <c r="Q12">
        <f t="shared" si="1"/>
        <v>3.8965847309844849E-2</v>
      </c>
      <c r="R12">
        <f t="shared" si="1"/>
        <v>3.8926554353739221E-2</v>
      </c>
      <c r="S12">
        <f t="shared" si="1"/>
        <v>3.8519160934094097E-2</v>
      </c>
      <c r="T12">
        <f t="shared" si="1"/>
        <v>3.9791789667007721E-2</v>
      </c>
      <c r="U12">
        <f t="shared" si="1"/>
        <v>3.7678071794971207E-2</v>
      </c>
      <c r="V12">
        <f t="shared" si="1"/>
        <v>3.5455487207441433E-2</v>
      </c>
      <c r="W12">
        <f t="shared" si="1"/>
        <v>3.3672788915804816E-2</v>
      </c>
      <c r="X12">
        <f t="shared" si="1"/>
        <v>3.2419693280824932E-2</v>
      </c>
      <c r="Y12">
        <f t="shared" si="1"/>
        <v>3.3500969854515124E-2</v>
      </c>
      <c r="Z12">
        <f t="shared" si="1"/>
        <v>3.4236739389713639E-2</v>
      </c>
      <c r="AA12">
        <f t="shared" si="1"/>
        <v>3.3470710643533103E-2</v>
      </c>
      <c r="AB12">
        <f t="shared" si="1"/>
        <v>5.616559319674342E-2</v>
      </c>
      <c r="AE12">
        <f t="shared" ref="AE12:AP12" si="8">+AE5/AE5</f>
        <v>1</v>
      </c>
      <c r="AF12">
        <f t="shared" si="8"/>
        <v>1</v>
      </c>
      <c r="AG12">
        <f t="shared" si="8"/>
        <v>1</v>
      </c>
      <c r="AH12">
        <f t="shared" si="8"/>
        <v>1</v>
      </c>
      <c r="AI12">
        <f t="shared" si="8"/>
        <v>1</v>
      </c>
      <c r="AJ12">
        <f t="shared" si="8"/>
        <v>1</v>
      </c>
      <c r="AK12">
        <f t="shared" si="8"/>
        <v>1</v>
      </c>
      <c r="AL12">
        <f t="shared" si="8"/>
        <v>1</v>
      </c>
      <c r="AM12">
        <f t="shared" si="8"/>
        <v>1</v>
      </c>
      <c r="AN12">
        <f t="shared" si="8"/>
        <v>1</v>
      </c>
      <c r="AO12">
        <f t="shared" si="8"/>
        <v>1</v>
      </c>
      <c r="AP12">
        <f t="shared" si="8"/>
        <v>1</v>
      </c>
    </row>
    <row r="13" spans="1:42" x14ac:dyDescent="0.25">
      <c r="A13" t="s">
        <v>276</v>
      </c>
      <c r="B13" t="s">
        <v>383</v>
      </c>
      <c r="C13" s="25">
        <v>1543959</v>
      </c>
      <c r="D13" s="25">
        <v>1537780</v>
      </c>
      <c r="E13" s="25">
        <v>1513151</v>
      </c>
      <c r="F13" s="25">
        <v>1510169</v>
      </c>
      <c r="G13" s="25">
        <v>1561312</v>
      </c>
      <c r="H13" s="25">
        <v>1608153</v>
      </c>
      <c r="I13" s="25">
        <v>1600881</v>
      </c>
      <c r="J13" s="25">
        <v>1527727</v>
      </c>
      <c r="K13" s="25">
        <v>1463006</v>
      </c>
      <c r="L13" s="25">
        <v>1327007</v>
      </c>
      <c r="M13" s="25">
        <v>1370135</v>
      </c>
      <c r="N13" s="25">
        <v>1343293</v>
      </c>
      <c r="O13" s="26">
        <v>21</v>
      </c>
      <c r="P13">
        <f>+VLOOKUP(A13,'[6]All from RAW'!$A$2:$AC$211,29,FALSE)</f>
        <v>2</v>
      </c>
      <c r="Q13">
        <f t="shared" si="1"/>
        <v>3.3456227416094678E-3</v>
      </c>
      <c r="R13">
        <f t="shared" si="1"/>
        <v>3.2926411790671038E-3</v>
      </c>
      <c r="S13">
        <f t="shared" si="1"/>
        <v>3.1317791505035574E-3</v>
      </c>
      <c r="T13">
        <f t="shared" si="1"/>
        <v>3.149884299550593E-3</v>
      </c>
      <c r="U13">
        <f t="shared" si="1"/>
        <v>3.0364051660008206E-3</v>
      </c>
      <c r="V13">
        <f t="shared" si="1"/>
        <v>2.8577008782979729E-3</v>
      </c>
      <c r="W13">
        <f t="shared" si="1"/>
        <v>2.6595969225953614E-3</v>
      </c>
      <c r="X13">
        <f t="shared" si="1"/>
        <v>2.3842337331620445E-3</v>
      </c>
      <c r="Y13">
        <f t="shared" si="1"/>
        <v>2.23438368087756E-3</v>
      </c>
      <c r="Z13">
        <f t="shared" si="1"/>
        <v>2.1274389548875919E-3</v>
      </c>
      <c r="AA13">
        <f t="shared" si="1"/>
        <v>2.084113695388759E-3</v>
      </c>
      <c r="AB13">
        <f t="shared" si="1"/>
        <v>3.2785934486417871E-3</v>
      </c>
      <c r="AD13" t="s">
        <v>389</v>
      </c>
      <c r="AE13">
        <f t="shared" ref="AE13:AP13" si="9">+AE5/AE4</f>
        <v>0.48182452960190142</v>
      </c>
      <c r="AF13">
        <f t="shared" si="9"/>
        <v>0.39950404757307312</v>
      </c>
      <c r="AG13">
        <f t="shared" si="9"/>
        <v>0.38329301805164584</v>
      </c>
      <c r="AH13">
        <f t="shared" si="9"/>
        <v>0.40124214902080346</v>
      </c>
      <c r="AI13">
        <f t="shared" si="9"/>
        <v>0.40193863476427266</v>
      </c>
      <c r="AJ13">
        <f t="shared" si="9"/>
        <v>0.38854258995336782</v>
      </c>
      <c r="AK13">
        <f t="shared" si="9"/>
        <v>0.34982849689701911</v>
      </c>
      <c r="AL13">
        <f t="shared" si="9"/>
        <v>0.30158274006320746</v>
      </c>
      <c r="AM13">
        <f t="shared" si="9"/>
        <v>0.28080116841229286</v>
      </c>
      <c r="AN13">
        <f t="shared" si="9"/>
        <v>0.30439242769207359</v>
      </c>
      <c r="AO13">
        <f t="shared" si="9"/>
        <v>0.29020479956511608</v>
      </c>
      <c r="AP13">
        <f t="shared" si="9"/>
        <v>0.25089926840465221</v>
      </c>
    </row>
    <row r="14" spans="1:42" x14ac:dyDescent="0.25">
      <c r="A14" t="s">
        <v>48</v>
      </c>
      <c r="B14" t="s">
        <v>383</v>
      </c>
      <c r="C14" s="25">
        <v>199211</v>
      </c>
      <c r="D14" s="25">
        <v>207199</v>
      </c>
      <c r="E14" s="25">
        <v>207246</v>
      </c>
      <c r="F14" s="25">
        <v>244509</v>
      </c>
      <c r="G14" s="25">
        <v>271270</v>
      </c>
      <c r="H14" s="25">
        <v>207662</v>
      </c>
      <c r="I14" s="25">
        <v>200311</v>
      </c>
      <c r="J14" s="25">
        <v>289110</v>
      </c>
      <c r="K14" s="25">
        <v>0</v>
      </c>
      <c r="L14" s="25">
        <v>0</v>
      </c>
      <c r="M14" s="25">
        <v>0</v>
      </c>
      <c r="N14" s="25">
        <v>0</v>
      </c>
      <c r="O14" s="26"/>
      <c r="P14">
        <f>+VLOOKUP(A14,'[6]All from RAW'!$A$2:$AC$211,29,FALSE)</f>
        <v>1</v>
      </c>
      <c r="Q14">
        <f t="shared" si="1"/>
        <v>4.3167263637102003E-4</v>
      </c>
      <c r="R14">
        <f t="shared" si="1"/>
        <v>4.4364730953811652E-4</v>
      </c>
      <c r="S14">
        <f t="shared" si="1"/>
        <v>4.2893848784771662E-4</v>
      </c>
      <c r="T14">
        <f t="shared" si="1"/>
        <v>5.0999263009558261E-4</v>
      </c>
      <c r="U14">
        <f t="shared" si="1"/>
        <v>5.275599171600824E-4</v>
      </c>
      <c r="V14">
        <f t="shared" si="1"/>
        <v>3.6901705235081094E-4</v>
      </c>
      <c r="W14">
        <f t="shared" si="1"/>
        <v>3.3278333565205624E-4</v>
      </c>
      <c r="X14">
        <f t="shared" si="1"/>
        <v>4.5119698388159578E-4</v>
      </c>
      <c r="Y14">
        <f t="shared" si="1"/>
        <v>0</v>
      </c>
      <c r="Z14">
        <f t="shared" si="1"/>
        <v>0</v>
      </c>
      <c r="AA14">
        <f t="shared" si="1"/>
        <v>0</v>
      </c>
      <c r="AB14">
        <f t="shared" si="1"/>
        <v>0</v>
      </c>
      <c r="AD14" t="s">
        <v>390</v>
      </c>
      <c r="AE14">
        <f>+AE6/AE8</f>
        <v>0.15138514364927866</v>
      </c>
      <c r="AF14">
        <f t="shared" ref="AF14:AP15" si="10">+AF6/AF8</f>
        <v>0.10084011037650352</v>
      </c>
      <c r="AG14">
        <f t="shared" si="10"/>
        <v>9.1310968710648699E-2</v>
      </c>
      <c r="AH14">
        <f t="shared" si="10"/>
        <v>9.7640242924363824E-2</v>
      </c>
      <c r="AI14">
        <f t="shared" si="10"/>
        <v>0.10154885055007111</v>
      </c>
      <c r="AJ14">
        <f t="shared" si="10"/>
        <v>0.10364610760187357</v>
      </c>
      <c r="AK14">
        <f t="shared" si="10"/>
        <v>8.1864953806302682E-2</v>
      </c>
      <c r="AL14">
        <f t="shared" si="10"/>
        <v>7.0692497084456893E-2</v>
      </c>
      <c r="AM14">
        <f t="shared" si="10"/>
        <v>6.1082417361661097E-2</v>
      </c>
      <c r="AN14">
        <f t="shared" si="10"/>
        <v>7.080602089215586E-2</v>
      </c>
      <c r="AO14">
        <f t="shared" si="10"/>
        <v>7.2429405377646305E-2</v>
      </c>
      <c r="AP14">
        <f t="shared" si="10"/>
        <v>2.6102923243257581E-2</v>
      </c>
    </row>
    <row r="15" spans="1:42" x14ac:dyDescent="0.25">
      <c r="A15" t="s">
        <v>49</v>
      </c>
      <c r="B15" t="s">
        <v>383</v>
      </c>
      <c r="C15" s="25">
        <v>544696</v>
      </c>
      <c r="D15" s="25">
        <v>507078</v>
      </c>
      <c r="E15" s="25">
        <v>497899</v>
      </c>
      <c r="F15" s="25">
        <v>531211</v>
      </c>
      <c r="G15" s="25">
        <v>551502</v>
      </c>
      <c r="H15" s="25">
        <v>547534</v>
      </c>
      <c r="I15" s="25">
        <v>562558</v>
      </c>
      <c r="J15" s="25">
        <v>574533</v>
      </c>
      <c r="K15" s="25">
        <v>567667</v>
      </c>
      <c r="L15" s="25">
        <v>518564</v>
      </c>
      <c r="M15" s="25">
        <v>532180</v>
      </c>
      <c r="N15" s="25">
        <v>0</v>
      </c>
      <c r="O15" s="26">
        <v>21</v>
      </c>
      <c r="P15">
        <f>+VLOOKUP(A15,'[6]All from RAW'!$A$2:$AC$211,29,FALSE)</f>
        <v>2</v>
      </c>
      <c r="Q15">
        <f t="shared" si="1"/>
        <v>1.1803081071865968E-3</v>
      </c>
      <c r="R15">
        <f t="shared" si="1"/>
        <v>1.085737819323303E-3</v>
      </c>
      <c r="S15">
        <f t="shared" si="1"/>
        <v>1.0305050237924508E-3</v>
      </c>
      <c r="T15">
        <f t="shared" si="1"/>
        <v>1.1079906875644846E-3</v>
      </c>
      <c r="U15">
        <f t="shared" si="1"/>
        <v>1.0725489343960623E-3</v>
      </c>
      <c r="V15">
        <f t="shared" si="1"/>
        <v>9.7297234323973048E-4</v>
      </c>
      <c r="W15">
        <f t="shared" si="1"/>
        <v>9.3459634137790456E-4</v>
      </c>
      <c r="X15">
        <f t="shared" si="1"/>
        <v>8.96639883575265E-4</v>
      </c>
      <c r="Y15">
        <f t="shared" si="1"/>
        <v>8.6697243960224483E-4</v>
      </c>
      <c r="Z15">
        <f t="shared" si="1"/>
        <v>8.3135450996289339E-4</v>
      </c>
      <c r="AA15">
        <f t="shared" si="1"/>
        <v>8.0949952115082799E-4</v>
      </c>
      <c r="AB15">
        <f t="shared" si="1"/>
        <v>0</v>
      </c>
      <c r="AD15" t="s">
        <v>389</v>
      </c>
      <c r="AE15">
        <f>+AE7/AE9</f>
        <v>0.54620575896589096</v>
      </c>
      <c r="AF15">
        <f t="shared" si="10"/>
        <v>0.52950557145806476</v>
      </c>
      <c r="AG15">
        <f t="shared" si="10"/>
        <v>0.54091073382548815</v>
      </c>
      <c r="AH15">
        <f t="shared" si="10"/>
        <v>0.55873066653663472</v>
      </c>
      <c r="AI15">
        <f t="shared" si="10"/>
        <v>0.54564654459689121</v>
      </c>
      <c r="AJ15">
        <f t="shared" si="10"/>
        <v>0.54813559091968256</v>
      </c>
      <c r="AK15">
        <f t="shared" si="10"/>
        <v>0.54791291959106703</v>
      </c>
      <c r="AL15">
        <f t="shared" si="10"/>
        <v>0.49311194429288352</v>
      </c>
      <c r="AM15">
        <f t="shared" si="10"/>
        <v>0.48440228430037718</v>
      </c>
      <c r="AN15">
        <f t="shared" si="10"/>
        <v>0.508219257042693</v>
      </c>
      <c r="AO15">
        <f t="shared" si="10"/>
        <v>0.49203358341226178</v>
      </c>
      <c r="AP15">
        <f t="shared" si="10"/>
        <v>0.52044589995318424</v>
      </c>
    </row>
    <row r="16" spans="1:42" x14ac:dyDescent="0.25">
      <c r="A16" t="s">
        <v>50</v>
      </c>
      <c r="B16" t="s">
        <v>383</v>
      </c>
      <c r="C16" s="25">
        <v>59855</v>
      </c>
      <c r="D16" s="25">
        <v>61358</v>
      </c>
      <c r="E16" s="25">
        <v>63336</v>
      </c>
      <c r="F16" s="25">
        <v>64190</v>
      </c>
      <c r="G16" s="25">
        <v>67297</v>
      </c>
      <c r="H16" s="25">
        <v>90588</v>
      </c>
      <c r="I16" s="25">
        <v>89101</v>
      </c>
      <c r="J16" s="25">
        <v>104890</v>
      </c>
      <c r="K16" s="25">
        <v>91232</v>
      </c>
      <c r="L16" s="25">
        <v>94719</v>
      </c>
      <c r="M16" s="25">
        <v>119370</v>
      </c>
      <c r="N16" s="25">
        <v>115653</v>
      </c>
      <c r="O16" s="26"/>
      <c r="P16">
        <f>+VLOOKUP(A16,'[6]All from RAW'!$A$2:$AC$211,29,FALSE)</f>
        <v>1</v>
      </c>
      <c r="Q16">
        <f t="shared" si="1"/>
        <v>1.2970049670945583E-4</v>
      </c>
      <c r="R16">
        <f t="shared" si="1"/>
        <v>1.3137762063832235E-4</v>
      </c>
      <c r="S16">
        <f t="shared" si="1"/>
        <v>1.3108695977882796E-4</v>
      </c>
      <c r="T16">
        <f t="shared" si="1"/>
        <v>1.3388638833677064E-4</v>
      </c>
      <c r="U16">
        <f t="shared" si="1"/>
        <v>1.3087772236193486E-4</v>
      </c>
      <c r="V16">
        <f t="shared" si="1"/>
        <v>1.6097560814378779E-4</v>
      </c>
      <c r="W16">
        <f t="shared" si="1"/>
        <v>1.4802645880622562E-4</v>
      </c>
      <c r="X16">
        <f t="shared" si="1"/>
        <v>1.6369565784421353E-4</v>
      </c>
      <c r="Y16">
        <f t="shared" si="1"/>
        <v>1.393345563680679E-4</v>
      </c>
      <c r="Z16">
        <f t="shared" si="1"/>
        <v>1.5185216835178551E-4</v>
      </c>
      <c r="AA16">
        <f t="shared" si="1"/>
        <v>1.8157382434472234E-4</v>
      </c>
      <c r="AB16">
        <f t="shared" si="1"/>
        <v>2.8227584608552908E-4</v>
      </c>
    </row>
    <row r="17" spans="1:42" x14ac:dyDescent="0.25">
      <c r="A17" t="s">
        <v>51</v>
      </c>
      <c r="B17" t="s">
        <v>388</v>
      </c>
      <c r="C17" s="25">
        <v>6457325</v>
      </c>
      <c r="D17" s="25">
        <v>6451513</v>
      </c>
      <c r="E17" s="25">
        <v>6719653</v>
      </c>
      <c r="F17" s="25">
        <v>6689998</v>
      </c>
      <c r="G17" s="25">
        <v>6709740</v>
      </c>
      <c r="H17" s="25">
        <v>6747123</v>
      </c>
      <c r="I17" s="25">
        <v>6994819</v>
      </c>
      <c r="J17" s="25">
        <v>7044719</v>
      </c>
      <c r="K17" s="25">
        <v>7164765</v>
      </c>
      <c r="L17" s="25">
        <v>6815141</v>
      </c>
      <c r="M17" s="25">
        <v>7186419</v>
      </c>
      <c r="N17" s="25">
        <v>0</v>
      </c>
      <c r="O17" s="26"/>
      <c r="P17">
        <f>+VLOOKUP(A17,'[6]All from RAW'!$A$2:$AC$211,29,FALSE)</f>
        <v>1</v>
      </c>
      <c r="Q17">
        <f t="shared" si="1"/>
        <v>1.3992452759408349E-2</v>
      </c>
      <c r="R17">
        <f t="shared" si="1"/>
        <v>1.3813755785019149E-2</v>
      </c>
      <c r="S17">
        <f t="shared" si="1"/>
        <v>1.3907712557450434E-2</v>
      </c>
      <c r="T17">
        <f t="shared" si="1"/>
        <v>1.3953881760402225E-2</v>
      </c>
      <c r="U17">
        <f t="shared" si="1"/>
        <v>1.3048954468115499E-2</v>
      </c>
      <c r="V17">
        <f t="shared" si="1"/>
        <v>1.1989692102109969E-2</v>
      </c>
      <c r="W17">
        <f t="shared" si="1"/>
        <v>1.1620725766944303E-2</v>
      </c>
      <c r="X17">
        <f t="shared" si="1"/>
        <v>1.0994278873416247E-2</v>
      </c>
      <c r="Y17">
        <f t="shared" si="1"/>
        <v>1.0942425385352289E-2</v>
      </c>
      <c r="Z17">
        <f t="shared" si="1"/>
        <v>1.0925938180018326E-2</v>
      </c>
      <c r="AA17">
        <f t="shared" si="1"/>
        <v>1.0931269005391431E-2</v>
      </c>
      <c r="AB17">
        <f t="shared" si="1"/>
        <v>0</v>
      </c>
      <c r="AD17" t="s">
        <v>688</v>
      </c>
      <c r="AE17">
        <v>0.20816148568542869</v>
      </c>
      <c r="AF17">
        <v>0.19745822006635982</v>
      </c>
      <c r="AG17">
        <v>0.13164981661032807</v>
      </c>
      <c r="AH17">
        <v>0.12339661581482167</v>
      </c>
      <c r="AI17">
        <v>0.11354707057986424</v>
      </c>
      <c r="AJ17">
        <v>0.11714465382697173</v>
      </c>
      <c r="AK17">
        <v>0.12513933472708824</v>
      </c>
      <c r="AL17">
        <v>0.1248795202802912</v>
      </c>
      <c r="AM17">
        <v>0.13479325598966738</v>
      </c>
      <c r="AN17">
        <v>0.11109602501729154</v>
      </c>
      <c r="AO17">
        <v>0.1077695236520041</v>
      </c>
      <c r="AP17">
        <v>5.8435813058196298E-2</v>
      </c>
    </row>
    <row r="18" spans="1:42" x14ac:dyDescent="0.25">
      <c r="A18" t="s">
        <v>52</v>
      </c>
      <c r="B18" t="s">
        <v>383</v>
      </c>
      <c r="C18" s="25">
        <v>195765</v>
      </c>
      <c r="D18" s="25">
        <v>195956</v>
      </c>
      <c r="E18" s="25">
        <v>199521</v>
      </c>
      <c r="F18" s="25">
        <v>220574</v>
      </c>
      <c r="G18" s="25">
        <v>230835</v>
      </c>
      <c r="H18" s="25">
        <v>236573</v>
      </c>
      <c r="I18" s="25">
        <v>247309</v>
      </c>
      <c r="J18" s="25">
        <v>251422</v>
      </c>
      <c r="K18" s="25">
        <v>245026</v>
      </c>
      <c r="L18" s="25">
        <v>231723</v>
      </c>
      <c r="M18" s="25">
        <v>239377</v>
      </c>
      <c r="N18" s="25">
        <v>0</v>
      </c>
      <c r="O18" s="26">
        <v>32</v>
      </c>
      <c r="P18">
        <f>+VLOOKUP(A18,'[6]All from RAW'!$A$2:$AC$211,29,FALSE)</f>
        <v>3</v>
      </c>
      <c r="Q18">
        <f t="shared" si="1"/>
        <v>4.2420545883095178E-4</v>
      </c>
      <c r="R18">
        <f t="shared" si="1"/>
        <v>4.1957418804072977E-4</v>
      </c>
      <c r="S18">
        <f t="shared" si="1"/>
        <v>4.1295000161095641E-4</v>
      </c>
      <c r="T18">
        <f t="shared" si="1"/>
        <v>4.600694223554268E-4</v>
      </c>
      <c r="U18">
        <f t="shared" si="1"/>
        <v>4.4892282035480382E-4</v>
      </c>
      <c r="V18">
        <f t="shared" si="1"/>
        <v>4.2039213301320604E-4</v>
      </c>
      <c r="W18">
        <f t="shared" si="1"/>
        <v>4.108626783190857E-4</v>
      </c>
      <c r="X18">
        <f t="shared" si="1"/>
        <v>3.9237953748219904E-4</v>
      </c>
      <c r="Y18">
        <f t="shared" si="1"/>
        <v>3.7421725938971201E-4</v>
      </c>
      <c r="Z18">
        <f t="shared" si="1"/>
        <v>3.7149505386438616E-4</v>
      </c>
      <c r="AA18">
        <f t="shared" si="1"/>
        <v>3.6411659001563709E-4</v>
      </c>
      <c r="AB18">
        <f t="shared" si="1"/>
        <v>0</v>
      </c>
    </row>
    <row r="19" spans="1:42" x14ac:dyDescent="0.25">
      <c r="A19" t="s">
        <v>53</v>
      </c>
      <c r="B19" t="s">
        <v>383</v>
      </c>
      <c r="C19" s="25">
        <v>96146</v>
      </c>
      <c r="D19" s="25">
        <v>87555</v>
      </c>
      <c r="E19" s="25">
        <v>72288</v>
      </c>
      <c r="F19" s="25">
        <v>175000</v>
      </c>
      <c r="G19" s="25">
        <v>173500</v>
      </c>
      <c r="H19" s="25">
        <v>176000</v>
      </c>
      <c r="I19" s="25">
        <v>180006</v>
      </c>
      <c r="J19" s="25">
        <v>186394</v>
      </c>
      <c r="K19" s="25">
        <v>188000</v>
      </c>
      <c r="L19" s="25">
        <v>190000</v>
      </c>
      <c r="M19" s="25">
        <v>199500</v>
      </c>
      <c r="N19" s="25">
        <v>0</v>
      </c>
      <c r="O19" s="26"/>
      <c r="P19">
        <f>+VLOOKUP(A19,'[6]All from RAW'!$A$2:$AC$211,29,FALSE)</f>
        <v>1</v>
      </c>
      <c r="Q19">
        <f t="shared" si="1"/>
        <v>2.0833988733818962E-4</v>
      </c>
      <c r="R19">
        <f t="shared" si="1"/>
        <v>1.874697280711287E-4</v>
      </c>
      <c r="S19">
        <f t="shared" si="1"/>
        <v>1.4961497645086391E-4</v>
      </c>
      <c r="T19">
        <f t="shared" si="1"/>
        <v>3.650119638407051E-4</v>
      </c>
      <c r="U19">
        <f t="shared" si="1"/>
        <v>3.3741897602858518E-4</v>
      </c>
      <c r="V19">
        <f t="shared" si="1"/>
        <v>3.127534224544824E-4</v>
      </c>
      <c r="W19">
        <f t="shared" si="1"/>
        <v>2.9904996289461904E-4</v>
      </c>
      <c r="X19">
        <f t="shared" si="1"/>
        <v>2.9089416005543276E-4</v>
      </c>
      <c r="Y19">
        <f t="shared" si="1"/>
        <v>2.8712399812781442E-4</v>
      </c>
      <c r="Z19">
        <f t="shared" si="1"/>
        <v>3.0460532719770318E-4</v>
      </c>
      <c r="AA19">
        <f t="shared" si="1"/>
        <v>3.0345964611520573E-4</v>
      </c>
      <c r="AB19">
        <f t="shared" si="1"/>
        <v>0</v>
      </c>
    </row>
    <row r="20" spans="1:42" x14ac:dyDescent="0.25">
      <c r="A20" t="s">
        <v>54</v>
      </c>
      <c r="B20" t="s">
        <v>383</v>
      </c>
      <c r="C20" s="25">
        <v>332191</v>
      </c>
      <c r="D20" s="25">
        <v>278153</v>
      </c>
      <c r="E20" s="25">
        <v>284024</v>
      </c>
      <c r="F20" s="25">
        <v>256579</v>
      </c>
      <c r="G20" s="25">
        <v>271620</v>
      </c>
      <c r="H20" s="25">
        <v>269591</v>
      </c>
      <c r="I20" s="25">
        <v>298973</v>
      </c>
      <c r="J20" s="25">
        <v>305548</v>
      </c>
      <c r="K20" s="25">
        <v>263613</v>
      </c>
      <c r="L20" s="25">
        <v>235860</v>
      </c>
      <c r="M20" s="25">
        <v>232262</v>
      </c>
      <c r="N20" s="25">
        <v>236038</v>
      </c>
      <c r="O20" s="26"/>
      <c r="P20">
        <f>+VLOOKUP(A20,'[6]All from RAW'!$A$2:$AC$211,29,FALSE)</f>
        <v>1</v>
      </c>
      <c r="Q20">
        <f t="shared" si="1"/>
        <v>7.1982854736297444E-4</v>
      </c>
      <c r="R20">
        <f t="shared" si="1"/>
        <v>5.9557155242040611E-4</v>
      </c>
      <c r="S20">
        <f t="shared" si="1"/>
        <v>5.8784644853198547E-4</v>
      </c>
      <c r="T20">
        <f t="shared" si="1"/>
        <v>5.3516802668733868E-4</v>
      </c>
      <c r="U20">
        <f t="shared" si="1"/>
        <v>5.2824058944601904E-4</v>
      </c>
      <c r="V20">
        <f t="shared" si="1"/>
        <v>4.790653858688998E-4</v>
      </c>
      <c r="W20">
        <f t="shared" si="1"/>
        <v>4.9669380218711012E-4</v>
      </c>
      <c r="X20">
        <f t="shared" si="1"/>
        <v>4.7685080429958778E-4</v>
      </c>
      <c r="Y20">
        <f t="shared" si="1"/>
        <v>4.0260435382163587E-4</v>
      </c>
      <c r="Z20">
        <f t="shared" si="1"/>
        <v>3.7812743406763299E-4</v>
      </c>
      <c r="AA20">
        <f t="shared" si="1"/>
        <v>3.5329395652135292E-4</v>
      </c>
      <c r="AB20">
        <f t="shared" si="1"/>
        <v>5.7610114876688117E-4</v>
      </c>
    </row>
    <row r="21" spans="1:42" x14ac:dyDescent="0.25">
      <c r="A21" t="s">
        <v>55</v>
      </c>
      <c r="B21" t="s">
        <v>383</v>
      </c>
      <c r="C21" s="25">
        <v>7559</v>
      </c>
      <c r="D21" s="25">
        <v>6393</v>
      </c>
      <c r="E21" s="25">
        <v>5599</v>
      </c>
      <c r="F21" s="25">
        <v>6261</v>
      </c>
      <c r="G21" s="25">
        <v>9249</v>
      </c>
      <c r="H21" s="25">
        <v>13626</v>
      </c>
      <c r="I21" s="25">
        <v>17348</v>
      </c>
      <c r="J21" s="25">
        <v>21094</v>
      </c>
      <c r="K21" s="25">
        <v>27642</v>
      </c>
      <c r="L21" s="25">
        <v>23480</v>
      </c>
      <c r="M21" s="25">
        <v>27195</v>
      </c>
      <c r="N21" s="25">
        <v>37482</v>
      </c>
      <c r="O21" s="26">
        <v>32</v>
      </c>
      <c r="P21">
        <f>+VLOOKUP(A21,'[6]All from RAW'!$A$2:$AC$211,29,FALSE)</f>
        <v>3</v>
      </c>
      <c r="Q21">
        <f t="shared" si="1"/>
        <v>1.6379685149557708E-5</v>
      </c>
      <c r="R21">
        <f t="shared" si="1"/>
        <v>1.3688469779666789E-5</v>
      </c>
      <c r="S21">
        <f t="shared" si="1"/>
        <v>1.1588289247847319E-5</v>
      </c>
      <c r="T21">
        <f t="shared" si="1"/>
        <v>1.3059085174895169E-5</v>
      </c>
      <c r="U21">
        <f t="shared" si="1"/>
        <v>1.7987251350365328E-5</v>
      </c>
      <c r="V21">
        <f t="shared" si="1"/>
        <v>2.4213512127072598E-5</v>
      </c>
      <c r="W21">
        <f t="shared" si="1"/>
        <v>2.8820810174637795E-5</v>
      </c>
      <c r="X21">
        <f t="shared" si="1"/>
        <v>3.2920165950670614E-5</v>
      </c>
      <c r="Y21">
        <f t="shared" si="1"/>
        <v>4.2216391256643861E-5</v>
      </c>
      <c r="Z21">
        <f t="shared" si="1"/>
        <v>3.7642805697905633E-5</v>
      </c>
      <c r="AA21">
        <f t="shared" si="1"/>
        <v>4.1366341233599093E-5</v>
      </c>
      <c r="AB21">
        <f t="shared" si="1"/>
        <v>9.1482825892780993E-5</v>
      </c>
    </row>
    <row r="22" spans="1:42" x14ac:dyDescent="0.25">
      <c r="A22" t="s">
        <v>56</v>
      </c>
      <c r="B22" t="s">
        <v>383</v>
      </c>
      <c r="C22" s="25">
        <v>0</v>
      </c>
      <c r="D22" s="25">
        <v>0</v>
      </c>
      <c r="E22" s="25">
        <v>0</v>
      </c>
      <c r="F22" s="25">
        <v>0</v>
      </c>
      <c r="G22" s="25">
        <v>0</v>
      </c>
      <c r="H22" s="25">
        <v>0</v>
      </c>
      <c r="I22" s="25">
        <v>521283</v>
      </c>
      <c r="J22" s="25">
        <v>572815</v>
      </c>
      <c r="K22" s="25">
        <v>593727</v>
      </c>
      <c r="L22" s="25">
        <v>671227</v>
      </c>
      <c r="M22" s="25">
        <v>807137</v>
      </c>
      <c r="N22" s="25">
        <v>0</v>
      </c>
      <c r="O22" s="26"/>
      <c r="P22">
        <f>+VLOOKUP(A22,'[6]All from RAW'!$A$2:$AC$211,29,FALSE)</f>
        <v>1</v>
      </c>
      <c r="Q22">
        <f t="shared" si="1"/>
        <v>0</v>
      </c>
      <c r="R22">
        <f t="shared" si="1"/>
        <v>0</v>
      </c>
      <c r="S22">
        <f t="shared" si="1"/>
        <v>0</v>
      </c>
      <c r="T22">
        <f t="shared" si="1"/>
        <v>0</v>
      </c>
      <c r="U22">
        <f t="shared" si="1"/>
        <v>0</v>
      </c>
      <c r="V22">
        <f t="shared" si="1"/>
        <v>0</v>
      </c>
      <c r="W22">
        <f t="shared" si="1"/>
        <v>8.6602480921522441E-4</v>
      </c>
      <c r="X22">
        <f t="shared" si="1"/>
        <v>8.939587019547448E-4</v>
      </c>
      <c r="Y22">
        <f t="shared" si="1"/>
        <v>9.0677271295974931E-4</v>
      </c>
      <c r="Z22">
        <f t="shared" si="1"/>
        <v>1.0761016839943827E-3</v>
      </c>
      <c r="AA22">
        <f t="shared" si="1"/>
        <v>1.227736884142801E-3</v>
      </c>
      <c r="AB22">
        <f t="shared" si="1"/>
        <v>0</v>
      </c>
    </row>
    <row r="23" spans="1:42" x14ac:dyDescent="0.25">
      <c r="A23" t="s">
        <v>391</v>
      </c>
      <c r="B23" t="s">
        <v>383</v>
      </c>
      <c r="C23" s="25">
        <v>51269</v>
      </c>
      <c r="D23" s="25">
        <v>50395</v>
      </c>
      <c r="E23" s="25">
        <v>52085</v>
      </c>
      <c r="F23" s="25">
        <v>62179</v>
      </c>
      <c r="G23" s="25">
        <v>63156</v>
      </c>
      <c r="H23" s="25">
        <v>62550</v>
      </c>
      <c r="I23" s="25">
        <v>63552</v>
      </c>
      <c r="J23" s="25">
        <v>74309</v>
      </c>
      <c r="K23" s="25">
        <v>74342</v>
      </c>
      <c r="L23" s="25">
        <v>66998</v>
      </c>
      <c r="M23" s="25">
        <v>0</v>
      </c>
      <c r="N23" s="25">
        <v>0</v>
      </c>
      <c r="O23" s="26"/>
      <c r="P23">
        <f>+VLOOKUP(A23,'[6]All from RAW'!$A$2:$AC$211,29,FALSE)</f>
        <v>1</v>
      </c>
      <c r="Q23">
        <f t="shared" si="1"/>
        <v>1.1109539329708613E-4</v>
      </c>
      <c r="R23">
        <f t="shared" si="1"/>
        <v>1.0790402542566993E-4</v>
      </c>
      <c r="S23">
        <f t="shared" si="1"/>
        <v>1.0780068681445393E-4</v>
      </c>
      <c r="T23">
        <f t="shared" si="1"/>
        <v>1.296918794265783E-4</v>
      </c>
      <c r="U23">
        <f t="shared" si="1"/>
        <v>1.2282439683032465E-4</v>
      </c>
      <c r="V23">
        <f t="shared" si="1"/>
        <v>1.1115185553709019E-4</v>
      </c>
      <c r="W23">
        <f t="shared" si="1"/>
        <v>1.0558105419752024E-4</v>
      </c>
      <c r="X23">
        <f t="shared" si="1"/>
        <v>1.1596968861422123E-4</v>
      </c>
      <c r="Y23">
        <f t="shared" si="1"/>
        <v>1.1353921419584032E-4</v>
      </c>
      <c r="Z23">
        <f t="shared" si="1"/>
        <v>1.0741025111364061E-4</v>
      </c>
      <c r="AA23">
        <f t="shared" si="1"/>
        <v>0</v>
      </c>
      <c r="AB23">
        <f t="shared" si="1"/>
        <v>0</v>
      </c>
    </row>
    <row r="24" spans="1:42" x14ac:dyDescent="0.25">
      <c r="A24" t="s">
        <v>57</v>
      </c>
      <c r="B24" t="s">
        <v>388</v>
      </c>
      <c r="C24" s="25">
        <v>170937</v>
      </c>
      <c r="D24" s="25">
        <v>138528</v>
      </c>
      <c r="E24" s="25">
        <v>159763</v>
      </c>
      <c r="F24" s="25">
        <v>165465</v>
      </c>
      <c r="G24" s="25">
        <v>190300</v>
      </c>
      <c r="H24" s="25">
        <v>217273</v>
      </c>
      <c r="I24" s="25">
        <v>255764</v>
      </c>
      <c r="J24" s="25">
        <v>306452</v>
      </c>
      <c r="K24" s="25">
        <v>321511</v>
      </c>
      <c r="L24" s="25">
        <v>310942</v>
      </c>
      <c r="M24" s="25">
        <v>365454</v>
      </c>
      <c r="N24" s="25">
        <v>0</v>
      </c>
      <c r="O24" s="26"/>
      <c r="P24">
        <f>+VLOOKUP(A24,'[6]All from RAW'!$A$2:$AC$211,29,FALSE)</f>
        <v>1</v>
      </c>
      <c r="Q24">
        <f t="shared" si="1"/>
        <v>3.7040537642676885E-4</v>
      </c>
      <c r="R24">
        <f t="shared" si="1"/>
        <v>2.9661134704171455E-4</v>
      </c>
      <c r="S24">
        <f t="shared" si="1"/>
        <v>3.3066259244576374E-4</v>
      </c>
      <c r="T24">
        <f t="shared" si="1"/>
        <v>3.4512402626801298E-4</v>
      </c>
      <c r="U24">
        <f t="shared" si="1"/>
        <v>3.7009124575354329E-4</v>
      </c>
      <c r="V24">
        <f t="shared" si="1"/>
        <v>3.8609587702814063E-4</v>
      </c>
      <c r="W24">
        <f t="shared" si="1"/>
        <v>4.2490925141261594E-4</v>
      </c>
      <c r="X24">
        <f t="shared" si="1"/>
        <v>4.782616239648673E-4</v>
      </c>
      <c r="Y24">
        <f t="shared" si="1"/>
        <v>4.9102938171314756E-4</v>
      </c>
      <c r="Z24">
        <f t="shared" si="1"/>
        <v>4.9849784026056955E-4</v>
      </c>
      <c r="AA24">
        <f t="shared" si="1"/>
        <v>5.5589243865356583E-4</v>
      </c>
      <c r="AB24">
        <f t="shared" si="1"/>
        <v>0</v>
      </c>
    </row>
    <row r="25" spans="1:42" x14ac:dyDescent="0.25">
      <c r="A25" t="s">
        <v>58</v>
      </c>
      <c r="B25" t="s">
        <v>383</v>
      </c>
      <c r="C25" s="25">
        <v>1103795</v>
      </c>
      <c r="D25" s="25">
        <v>1193378</v>
      </c>
      <c r="E25" s="25">
        <v>1273784</v>
      </c>
      <c r="F25" s="25">
        <v>1405535</v>
      </c>
      <c r="G25" s="25">
        <v>1522807</v>
      </c>
      <c r="H25" s="25">
        <v>0</v>
      </c>
      <c r="I25" s="25">
        <v>1425994</v>
      </c>
      <c r="J25" s="25">
        <v>1735855</v>
      </c>
      <c r="K25" s="25">
        <v>2100918</v>
      </c>
      <c r="L25" s="25">
        <v>0</v>
      </c>
      <c r="M25" s="25">
        <v>0</v>
      </c>
      <c r="N25" s="25">
        <v>0</v>
      </c>
      <c r="O25" s="26">
        <v>32</v>
      </c>
      <c r="P25">
        <f>+VLOOKUP(A25,'[6]All from RAW'!$A$2:$AC$211,29,FALSE)</f>
        <v>3</v>
      </c>
      <c r="Q25">
        <f t="shared" si="1"/>
        <v>2.3918262428437691E-3</v>
      </c>
      <c r="R25">
        <f t="shared" si="1"/>
        <v>2.5552195665132478E-3</v>
      </c>
      <c r="S25">
        <f t="shared" si="1"/>
        <v>2.6363596055152616E-3</v>
      </c>
      <c r="T25">
        <f t="shared" ref="T25:AB53" si="11">+IFERROR(F25/F$170,"")</f>
        <v>2.9316405176962597E-3</v>
      </c>
      <c r="U25">
        <f t="shared" si="11"/>
        <v>2.9615214906579925E-3</v>
      </c>
      <c r="V25">
        <f t="shared" si="11"/>
        <v>0</v>
      </c>
      <c r="W25">
        <f t="shared" si="11"/>
        <v>2.3690513248888893E-3</v>
      </c>
      <c r="X25">
        <f t="shared" si="11"/>
        <v>2.7090468695506464E-3</v>
      </c>
      <c r="Y25">
        <f t="shared" si="11"/>
        <v>3.2086381696738915E-3</v>
      </c>
      <c r="Z25">
        <f t="shared" si="11"/>
        <v>0</v>
      </c>
      <c r="AA25">
        <f t="shared" si="11"/>
        <v>0</v>
      </c>
      <c r="AB25">
        <f t="shared" si="11"/>
        <v>0</v>
      </c>
    </row>
    <row r="26" spans="1:42" x14ac:dyDescent="0.25">
      <c r="A26" t="s">
        <v>59</v>
      </c>
      <c r="B26" t="s">
        <v>383</v>
      </c>
      <c r="C26" s="25">
        <v>5313463</v>
      </c>
      <c r="D26" s="25">
        <v>4772575</v>
      </c>
      <c r="E26" s="25">
        <v>3784898</v>
      </c>
      <c r="F26" s="25">
        <v>4132847</v>
      </c>
      <c r="G26" s="25">
        <v>4793703</v>
      </c>
      <c r="H26" s="25">
        <v>5358170</v>
      </c>
      <c r="I26" s="25">
        <v>5017251</v>
      </c>
      <c r="J26" s="25">
        <v>5025834</v>
      </c>
      <c r="K26" s="25">
        <v>5050099</v>
      </c>
      <c r="L26" s="25">
        <v>4802217</v>
      </c>
      <c r="M26" s="25">
        <v>5161379</v>
      </c>
      <c r="N26" s="25">
        <v>5433354</v>
      </c>
      <c r="O26" s="26"/>
      <c r="P26">
        <f>+VLOOKUP(A26,'[6]All from RAW'!$A$2:$AC$211,29,FALSE)</f>
        <v>1</v>
      </c>
      <c r="Q26">
        <f t="shared" ref="Q26:V57" si="12">+IFERROR(C26/C$170,"")</f>
        <v>1.1513804867551838E-2</v>
      </c>
      <c r="R26">
        <f t="shared" si="12"/>
        <v>1.0218871994164434E-2</v>
      </c>
      <c r="S26">
        <f t="shared" si="12"/>
        <v>7.8336297191639263E-3</v>
      </c>
      <c r="T26">
        <f t="shared" si="11"/>
        <v>8.620220569846666E-3</v>
      </c>
      <c r="U26">
        <f t="shared" si="11"/>
        <v>9.3226879403179065E-3</v>
      </c>
      <c r="V26">
        <f t="shared" si="11"/>
        <v>9.5215113954143973E-3</v>
      </c>
      <c r="W26">
        <f t="shared" si="11"/>
        <v>8.3353261856993106E-3</v>
      </c>
      <c r="X26">
        <f t="shared" si="11"/>
        <v>7.8435237186177433E-3</v>
      </c>
      <c r="Y26">
        <f t="shared" si="11"/>
        <v>7.712790509687646E-3</v>
      </c>
      <c r="Z26">
        <f t="shared" si="11"/>
        <v>7.6988467397861712E-3</v>
      </c>
      <c r="AA26">
        <f t="shared" si="11"/>
        <v>7.8509786707090454E-3</v>
      </c>
      <c r="AB26">
        <f t="shared" si="11"/>
        <v>1.3261260818415378E-2</v>
      </c>
      <c r="AF26" s="52" t="s">
        <v>710</v>
      </c>
      <c r="AG26" s="52"/>
      <c r="AH26" s="52"/>
      <c r="AI26" s="52"/>
      <c r="AJ26" s="52"/>
      <c r="AK26" s="52"/>
      <c r="AL26" s="52"/>
      <c r="AM26" s="52"/>
    </row>
    <row r="27" spans="1:42" x14ac:dyDescent="0.25">
      <c r="A27" t="s">
        <v>392</v>
      </c>
      <c r="B27" t="s">
        <v>383</v>
      </c>
      <c r="C27" s="25">
        <v>272356</v>
      </c>
      <c r="D27" s="25">
        <v>295625</v>
      </c>
      <c r="E27" s="25">
        <v>281696</v>
      </c>
      <c r="F27" s="25">
        <v>317758</v>
      </c>
      <c r="G27" s="25">
        <v>303758</v>
      </c>
      <c r="H27" s="25">
        <v>337137</v>
      </c>
      <c r="I27" s="25">
        <v>356275</v>
      </c>
      <c r="J27" s="25">
        <v>358068</v>
      </c>
      <c r="K27" s="25">
        <v>346035</v>
      </c>
      <c r="L27" s="25">
        <v>308792</v>
      </c>
      <c r="M27" s="25">
        <v>330343</v>
      </c>
      <c r="N27" s="25">
        <v>0</v>
      </c>
      <c r="O27" s="26"/>
      <c r="P27">
        <f>+VLOOKUP(A27,'[6]All from RAW'!$A$2:$AC$211,29,FALSE)</f>
        <v>1</v>
      </c>
      <c r="Q27">
        <f t="shared" si="12"/>
        <v>5.9017138888648487E-4</v>
      </c>
      <c r="R27">
        <f t="shared" si="12"/>
        <v>6.3298199258782955E-4</v>
      </c>
      <c r="S27">
        <f t="shared" si="12"/>
        <v>5.8302817073791716E-4</v>
      </c>
      <c r="T27">
        <f t="shared" si="11"/>
        <v>6.6277412346339866E-4</v>
      </c>
      <c r="U27">
        <f t="shared" si="11"/>
        <v>5.9074186351867994E-4</v>
      </c>
      <c r="V27">
        <f t="shared" si="11"/>
        <v>5.9909517378430022E-4</v>
      </c>
      <c r="W27">
        <f t="shared" si="11"/>
        <v>5.9189152322856127E-4</v>
      </c>
      <c r="X27">
        <f t="shared" si="11"/>
        <v>5.5881568131339366E-4</v>
      </c>
      <c r="Y27">
        <f t="shared" si="11"/>
        <v>5.2848379091573541E-4</v>
      </c>
      <c r="Z27">
        <f t="shared" si="11"/>
        <v>4.9505099050543768E-4</v>
      </c>
      <c r="AA27">
        <f t="shared" si="11"/>
        <v>5.0248506203827274E-4</v>
      </c>
      <c r="AB27">
        <f t="shared" si="11"/>
        <v>0</v>
      </c>
    </row>
    <row r="28" spans="1:42" x14ac:dyDescent="0.25">
      <c r="A28" t="s">
        <v>60</v>
      </c>
      <c r="B28" t="s">
        <v>383</v>
      </c>
      <c r="C28" s="25">
        <v>0</v>
      </c>
      <c r="D28" s="25">
        <v>0</v>
      </c>
      <c r="E28" s="25">
        <v>0</v>
      </c>
      <c r="F28" s="25">
        <v>0</v>
      </c>
      <c r="G28" s="25">
        <v>119000</v>
      </c>
      <c r="H28" s="25">
        <v>126217</v>
      </c>
      <c r="I28" s="25">
        <v>158095</v>
      </c>
      <c r="J28" s="25">
        <v>178540</v>
      </c>
      <c r="K28" s="25">
        <v>225757</v>
      </c>
      <c r="L28" s="25">
        <v>157474</v>
      </c>
      <c r="M28" s="25">
        <v>214290</v>
      </c>
      <c r="N28" s="25">
        <v>242061</v>
      </c>
      <c r="O28" s="26">
        <v>32</v>
      </c>
      <c r="P28">
        <f>+VLOOKUP(A28,'[6]All from RAW'!$A$2:$AC$211,29,FALSE)</f>
        <v>3</v>
      </c>
      <c r="Q28">
        <f t="shared" si="12"/>
        <v>0</v>
      </c>
      <c r="R28">
        <f t="shared" si="12"/>
        <v>0</v>
      </c>
      <c r="S28">
        <f t="shared" si="12"/>
        <v>0</v>
      </c>
      <c r="T28">
        <f t="shared" si="11"/>
        <v>0</v>
      </c>
      <c r="U28">
        <f t="shared" si="11"/>
        <v>2.3142857721845323E-4</v>
      </c>
      <c r="V28">
        <f t="shared" si="11"/>
        <v>2.2428862910191708E-4</v>
      </c>
      <c r="W28">
        <f t="shared" si="11"/>
        <v>2.6264848884939834E-4</v>
      </c>
      <c r="X28">
        <f t="shared" si="11"/>
        <v>2.7863688389270558E-4</v>
      </c>
      <c r="Y28">
        <f t="shared" si="11"/>
        <v>3.447885768369202E-4</v>
      </c>
      <c r="Z28">
        <f t="shared" si="11"/>
        <v>2.5246010155332161E-4</v>
      </c>
      <c r="AA28">
        <f t="shared" si="11"/>
        <v>3.2595672965427284E-4</v>
      </c>
      <c r="AB28">
        <f t="shared" si="11"/>
        <v>5.9080156657682252E-4</v>
      </c>
    </row>
    <row r="29" spans="1:42" x14ac:dyDescent="0.25">
      <c r="A29" t="s">
        <v>62</v>
      </c>
      <c r="B29" t="s">
        <v>393</v>
      </c>
      <c r="C29" s="25">
        <v>125699</v>
      </c>
      <c r="D29" s="25">
        <v>128449</v>
      </c>
      <c r="E29" s="25">
        <v>150204</v>
      </c>
      <c r="F29" s="25">
        <v>163123</v>
      </c>
      <c r="G29" s="25">
        <v>222201</v>
      </c>
      <c r="H29" s="25">
        <v>244728</v>
      </c>
      <c r="I29" s="25">
        <v>263978</v>
      </c>
      <c r="J29" s="25">
        <v>288965</v>
      </c>
      <c r="K29" s="25">
        <v>271796</v>
      </c>
      <c r="L29" s="25">
        <v>269227</v>
      </c>
      <c r="M29" s="25">
        <v>274330</v>
      </c>
      <c r="N29" s="25">
        <v>0</v>
      </c>
      <c r="O29" s="26"/>
      <c r="P29">
        <f>+VLOOKUP(A29,'[6]All from RAW'!$A$2:$AC$211,29,FALSE)</f>
        <v>1</v>
      </c>
      <c r="Q29">
        <f t="shared" si="12"/>
        <v>2.723786272806263E-4</v>
      </c>
      <c r="R29">
        <f t="shared" si="12"/>
        <v>2.7503054195658053E-4</v>
      </c>
      <c r="S29">
        <f t="shared" si="12"/>
        <v>3.1087826365130538E-4</v>
      </c>
      <c r="T29">
        <f t="shared" si="11"/>
        <v>3.4023912330049909E-4</v>
      </c>
      <c r="U29">
        <f t="shared" si="11"/>
        <v>4.3213160744972712E-4</v>
      </c>
      <c r="V29">
        <f t="shared" si="11"/>
        <v>4.3488363392295775E-4</v>
      </c>
      <c r="W29">
        <f t="shared" si="11"/>
        <v>4.3855544317964812E-4</v>
      </c>
      <c r="X29">
        <f t="shared" si="11"/>
        <v>4.509706909043109E-4</v>
      </c>
      <c r="Y29">
        <f t="shared" si="11"/>
        <v>4.1510188401674172E-4</v>
      </c>
      <c r="Z29">
        <f t="shared" si="11"/>
        <v>4.3162093908134753E-4</v>
      </c>
      <c r="AA29">
        <f t="shared" si="11"/>
        <v>4.1728363267561097E-4</v>
      </c>
      <c r="AB29">
        <f t="shared" si="11"/>
        <v>0</v>
      </c>
    </row>
    <row r="30" spans="1:42" x14ac:dyDescent="0.25">
      <c r="A30" t="s">
        <v>63</v>
      </c>
      <c r="B30" t="s">
        <v>383</v>
      </c>
      <c r="C30" s="25">
        <v>29000</v>
      </c>
      <c r="D30" s="25">
        <v>36000</v>
      </c>
      <c r="E30" s="25">
        <v>74406</v>
      </c>
      <c r="F30" s="25">
        <v>74116</v>
      </c>
      <c r="G30" s="25">
        <v>133228</v>
      </c>
      <c r="H30" s="25">
        <v>148418</v>
      </c>
      <c r="I30" s="25">
        <v>213702</v>
      </c>
      <c r="J30" s="25">
        <v>192191</v>
      </c>
      <c r="K30" s="25">
        <v>201795</v>
      </c>
      <c r="L30" s="25">
        <v>211884</v>
      </c>
      <c r="M30" s="25">
        <v>142311</v>
      </c>
      <c r="N30" s="25">
        <v>0</v>
      </c>
      <c r="O30" s="26"/>
      <c r="P30">
        <f>+VLOOKUP(A30,'[6]All from RAW'!$A$2:$AC$211,29,FALSE)</f>
        <v>1</v>
      </c>
      <c r="Q30">
        <f t="shared" si="12"/>
        <v>6.2840437800922537E-5</v>
      </c>
      <c r="R30">
        <f t="shared" si="12"/>
        <v>7.708195089441646E-5</v>
      </c>
      <c r="S30">
        <f t="shared" si="12"/>
        <v>1.5399861578412708E-4</v>
      </c>
      <c r="T30">
        <f t="shared" si="11"/>
        <v>1.5458986692581543E-4</v>
      </c>
      <c r="U30">
        <f t="shared" si="11"/>
        <v>2.5909887803075702E-4</v>
      </c>
      <c r="V30">
        <f t="shared" si="11"/>
        <v>2.6373998553323502E-4</v>
      </c>
      <c r="W30">
        <f t="shared" si="11"/>
        <v>3.5503024993892356E-4</v>
      </c>
      <c r="X30">
        <f t="shared" si="11"/>
        <v>2.9994119722315992E-4</v>
      </c>
      <c r="Y30">
        <f t="shared" si="11"/>
        <v>3.0819248511809738E-4</v>
      </c>
      <c r="Z30">
        <f t="shared" si="11"/>
        <v>3.3968944814714809E-4</v>
      </c>
      <c r="AA30">
        <f t="shared" si="11"/>
        <v>2.1646940199649645E-4</v>
      </c>
      <c r="AB30">
        <f t="shared" si="11"/>
        <v>0</v>
      </c>
    </row>
    <row r="31" spans="1:42" x14ac:dyDescent="0.25">
      <c r="A31" t="s">
        <v>64</v>
      </c>
      <c r="B31" t="s">
        <v>383</v>
      </c>
      <c r="C31" s="25">
        <v>0</v>
      </c>
      <c r="D31" s="25">
        <v>0</v>
      </c>
      <c r="E31" s="25">
        <v>0</v>
      </c>
      <c r="F31" s="25">
        <v>0</v>
      </c>
      <c r="G31" s="25">
        <v>987359</v>
      </c>
      <c r="H31" s="25">
        <v>1333000</v>
      </c>
      <c r="I31" s="25">
        <v>1591350</v>
      </c>
      <c r="J31" s="25">
        <v>1872567</v>
      </c>
      <c r="K31" s="25">
        <v>2001434</v>
      </c>
      <c r="L31" s="25">
        <v>2045735</v>
      </c>
      <c r="M31" s="25">
        <v>2398899</v>
      </c>
      <c r="N31" s="25">
        <v>0</v>
      </c>
      <c r="O31" s="26"/>
      <c r="P31">
        <f>+VLOOKUP(A31,'[6]All from RAW'!$A$2:$AC$211,29,FALSE)</f>
        <v>1</v>
      </c>
      <c r="Q31">
        <f t="shared" si="12"/>
        <v>0</v>
      </c>
      <c r="R31">
        <f t="shared" si="12"/>
        <v>0</v>
      </c>
      <c r="S31">
        <f t="shared" si="12"/>
        <v>0</v>
      </c>
      <c r="T31">
        <f t="shared" si="11"/>
        <v>0</v>
      </c>
      <c r="U31">
        <f t="shared" si="11"/>
        <v>1.9201940216288637E-3</v>
      </c>
      <c r="V31">
        <f t="shared" si="11"/>
        <v>2.3687517734762784E-3</v>
      </c>
      <c r="W31">
        <f t="shared" si="11"/>
        <v>2.6437627548656821E-3</v>
      </c>
      <c r="X31">
        <f t="shared" si="11"/>
        <v>2.9224052523821663E-3</v>
      </c>
      <c r="Y31">
        <f t="shared" si="11"/>
        <v>3.0567007024943837E-3</v>
      </c>
      <c r="Z31">
        <f t="shared" si="11"/>
        <v>3.2796935738673332E-3</v>
      </c>
      <c r="AA31">
        <f t="shared" si="11"/>
        <v>3.6489676270983502E-3</v>
      </c>
      <c r="AB31">
        <f t="shared" si="11"/>
        <v>0</v>
      </c>
    </row>
    <row r="32" spans="1:42" x14ac:dyDescent="0.25">
      <c r="A32" t="s">
        <v>65</v>
      </c>
      <c r="B32" t="s">
        <v>383</v>
      </c>
      <c r="C32" s="25">
        <v>0</v>
      </c>
      <c r="D32" s="25">
        <v>0</v>
      </c>
      <c r="E32" s="25">
        <v>0</v>
      </c>
      <c r="F32" s="25">
        <v>0</v>
      </c>
      <c r="G32" s="25">
        <v>0</v>
      </c>
      <c r="H32" s="25">
        <v>0</v>
      </c>
      <c r="I32" s="25">
        <v>451441</v>
      </c>
      <c r="J32" s="25">
        <v>476836</v>
      </c>
      <c r="K32" s="25">
        <v>0</v>
      </c>
      <c r="L32" s="25">
        <v>0</v>
      </c>
      <c r="M32" s="25">
        <v>0</v>
      </c>
      <c r="N32" s="25">
        <v>0</v>
      </c>
      <c r="O32" s="26"/>
      <c r="P32">
        <f>+VLOOKUP(A32,'[6]All from RAW'!$A$2:$AC$211,29,FALSE)</f>
        <v>1</v>
      </c>
      <c r="Q32">
        <f t="shared" si="12"/>
        <v>0</v>
      </c>
      <c r="R32">
        <f t="shared" si="12"/>
        <v>0</v>
      </c>
      <c r="S32">
        <f t="shared" si="12"/>
        <v>0</v>
      </c>
      <c r="T32">
        <f t="shared" si="11"/>
        <v>0</v>
      </c>
      <c r="U32">
        <f t="shared" si="11"/>
        <v>0</v>
      </c>
      <c r="V32">
        <f t="shared" si="11"/>
        <v>0</v>
      </c>
      <c r="W32">
        <f t="shared" si="11"/>
        <v>7.4999396852943635E-4</v>
      </c>
      <c r="X32">
        <f t="shared" si="11"/>
        <v>7.4416991804560409E-4</v>
      </c>
      <c r="Y32">
        <f t="shared" si="11"/>
        <v>0</v>
      </c>
      <c r="Z32">
        <f t="shared" si="11"/>
        <v>0</v>
      </c>
      <c r="AA32">
        <f t="shared" si="11"/>
        <v>0</v>
      </c>
      <c r="AB32">
        <f t="shared" si="11"/>
        <v>0</v>
      </c>
    </row>
    <row r="33" spans="1:37" x14ac:dyDescent="0.25">
      <c r="A33" t="s">
        <v>66</v>
      </c>
      <c r="B33" t="s">
        <v>383</v>
      </c>
      <c r="C33" s="25">
        <v>19627454</v>
      </c>
      <c r="D33" s="25">
        <v>19679423</v>
      </c>
      <c r="E33" s="25">
        <v>20057024</v>
      </c>
      <c r="F33" s="25">
        <v>17534329</v>
      </c>
      <c r="G33" s="25">
        <v>19144810</v>
      </c>
      <c r="H33" s="25">
        <v>18770552</v>
      </c>
      <c r="I33" s="25">
        <v>18265406</v>
      </c>
      <c r="J33" s="25">
        <v>17934881</v>
      </c>
      <c r="K33" s="25">
        <v>17142102</v>
      </c>
      <c r="L33" s="25">
        <v>15737150</v>
      </c>
      <c r="M33" s="25">
        <v>16097369</v>
      </c>
      <c r="N33" s="25">
        <v>16014405</v>
      </c>
      <c r="O33" s="26"/>
      <c r="P33">
        <f>+VLOOKUP(A33,'[6]All from RAW'!$A$2:$AC$211,29,FALSE)</f>
        <v>1</v>
      </c>
      <c r="Q33">
        <f t="shared" si="12"/>
        <v>4.2530958699223048E-2</v>
      </c>
      <c r="R33">
        <f t="shared" si="12"/>
        <v>4.2136897703234713E-2</v>
      </c>
      <c r="S33">
        <f t="shared" si="12"/>
        <v>4.1512162093769532E-2</v>
      </c>
      <c r="T33">
        <f t="shared" si="11"/>
        <v>3.6572799216680156E-2</v>
      </c>
      <c r="U33">
        <f t="shared" si="11"/>
        <v>3.7232404532921141E-2</v>
      </c>
      <c r="V33">
        <f t="shared" si="11"/>
        <v>3.3355422609999033E-2</v>
      </c>
      <c r="W33">
        <f t="shared" si="11"/>
        <v>3.0344927316618066E-2</v>
      </c>
      <c r="X33">
        <f t="shared" si="11"/>
        <v>2.7989914612000063E-2</v>
      </c>
      <c r="Y33">
        <f t="shared" si="11"/>
        <v>2.6180366290185126E-2</v>
      </c>
      <c r="Z33">
        <f t="shared" si="11"/>
        <v>2.5229577499522812E-2</v>
      </c>
      <c r="AA33">
        <f t="shared" si="11"/>
        <v>2.4485723810154802E-2</v>
      </c>
      <c r="AB33">
        <f t="shared" si="11"/>
        <v>3.9086575540032052E-2</v>
      </c>
    </row>
    <row r="34" spans="1:37" x14ac:dyDescent="0.25">
      <c r="A34" t="s">
        <v>67</v>
      </c>
      <c r="B34" t="s">
        <v>393</v>
      </c>
      <c r="C34" s="25">
        <v>115015</v>
      </c>
      <c r="D34" s="25">
        <v>134169</v>
      </c>
      <c r="E34" s="25">
        <v>125852</v>
      </c>
      <c r="F34" s="25">
        <v>150048</v>
      </c>
      <c r="G34" s="25">
        <v>157052</v>
      </c>
      <c r="H34" s="25">
        <v>197844</v>
      </c>
      <c r="I34" s="25">
        <v>241742</v>
      </c>
      <c r="J34" s="25">
        <v>267188</v>
      </c>
      <c r="K34" s="25">
        <v>285141</v>
      </c>
      <c r="L34" s="25">
        <v>287183</v>
      </c>
      <c r="M34" s="25">
        <v>336086</v>
      </c>
      <c r="N34" s="25">
        <v>428273</v>
      </c>
      <c r="O34" s="26">
        <v>31</v>
      </c>
      <c r="P34">
        <f>+VLOOKUP(A34,'[6]All from RAW'!$A$2:$AC$211,29,FALSE)</f>
        <v>3</v>
      </c>
      <c r="Q34">
        <f t="shared" si="12"/>
        <v>2.4922734323010713E-4</v>
      </c>
      <c r="R34">
        <f t="shared" si="12"/>
        <v>2.8727800748758225E-4</v>
      </c>
      <c r="S34">
        <f t="shared" si="12"/>
        <v>2.6047675985355973E-4</v>
      </c>
      <c r="T34">
        <f t="shared" si="11"/>
        <v>3.1296751514497213E-4</v>
      </c>
      <c r="U34">
        <f t="shared" si="11"/>
        <v>3.0543126814548335E-4</v>
      </c>
      <c r="V34">
        <f t="shared" si="11"/>
        <v>3.5157038700048076E-4</v>
      </c>
      <c r="W34">
        <f t="shared" si="11"/>
        <v>4.0161403581031186E-4</v>
      </c>
      <c r="X34">
        <f t="shared" si="11"/>
        <v>4.1698460699856737E-4</v>
      </c>
      <c r="Y34">
        <f t="shared" si="11"/>
        <v>4.3548310611788902E-4</v>
      </c>
      <c r="Z34">
        <f t="shared" si="11"/>
        <v>4.6040774568746308E-4</v>
      </c>
      <c r="AA34">
        <f t="shared" si="11"/>
        <v>5.1122074498383477E-4</v>
      </c>
      <c r="AB34">
        <f t="shared" si="11"/>
        <v>1.0452917211882769E-3</v>
      </c>
    </row>
    <row r="35" spans="1:37" x14ac:dyDescent="0.25">
      <c r="A35" t="s">
        <v>68</v>
      </c>
      <c r="B35" t="s">
        <v>383</v>
      </c>
      <c r="C35" s="25">
        <v>354087</v>
      </c>
      <c r="D35" s="25">
        <v>334071</v>
      </c>
      <c r="E35" s="25">
        <v>302797</v>
      </c>
      <c r="F35" s="25">
        <v>293513</v>
      </c>
      <c r="G35" s="25">
        <v>259929</v>
      </c>
      <c r="H35" s="25">
        <v>167802</v>
      </c>
      <c r="I35" s="25">
        <v>267257</v>
      </c>
      <c r="J35" s="25">
        <v>291503</v>
      </c>
      <c r="K35" s="25">
        <v>302879</v>
      </c>
      <c r="L35" s="25">
        <v>271949</v>
      </c>
      <c r="M35" s="25">
        <v>288272</v>
      </c>
      <c r="N35" s="25">
        <v>309069</v>
      </c>
      <c r="O35" s="26"/>
      <c r="P35">
        <f>+VLOOKUP(A35,'[6]All from RAW'!$A$2:$AC$211,29,FALSE)</f>
        <v>1</v>
      </c>
      <c r="Q35">
        <f t="shared" si="12"/>
        <v>7.672752448143193E-4</v>
      </c>
      <c r="R35">
        <f t="shared" si="12"/>
        <v>7.1530123381246115E-4</v>
      </c>
      <c r="S35">
        <f t="shared" si="12"/>
        <v>6.2670105722100811E-4</v>
      </c>
      <c r="T35">
        <f t="shared" si="11"/>
        <v>6.1220432310158215E-4</v>
      </c>
      <c r="U35">
        <f t="shared" si="11"/>
        <v>5.0550419031777591E-4</v>
      </c>
      <c r="V35">
        <f t="shared" si="11"/>
        <v>2.9818551019719918E-4</v>
      </c>
      <c r="W35">
        <f t="shared" si="11"/>
        <v>4.4400295508664821E-4</v>
      </c>
      <c r="X35">
        <f t="shared" si="11"/>
        <v>4.5493159832740758E-4</v>
      </c>
      <c r="Y35">
        <f t="shared" si="11"/>
        <v>4.6257356079231014E-4</v>
      </c>
      <c r="Z35">
        <f t="shared" si="11"/>
        <v>4.359848111899378E-4</v>
      </c>
      <c r="AA35">
        <f t="shared" si="11"/>
        <v>4.3849082258106558E-4</v>
      </c>
      <c r="AB35">
        <f t="shared" si="11"/>
        <v>7.5434890122874794E-4</v>
      </c>
    </row>
    <row r="36" spans="1:37" x14ac:dyDescent="0.25">
      <c r="A36" t="s">
        <v>69</v>
      </c>
      <c r="B36" t="s">
        <v>383</v>
      </c>
      <c r="C36" s="25">
        <v>11217</v>
      </c>
      <c r="D36" s="25">
        <v>9873</v>
      </c>
      <c r="E36" s="25">
        <v>2910</v>
      </c>
      <c r="F36" s="25">
        <v>5687</v>
      </c>
      <c r="G36" s="25">
        <v>8156</v>
      </c>
      <c r="H36" s="25">
        <v>11969</v>
      </c>
      <c r="I36" s="25">
        <v>13764</v>
      </c>
      <c r="J36" s="25">
        <v>17117</v>
      </c>
      <c r="K36" s="25">
        <v>30611</v>
      </c>
      <c r="L36" s="25">
        <v>52429</v>
      </c>
      <c r="M36" s="25">
        <v>53821</v>
      </c>
      <c r="N36" s="25">
        <v>0</v>
      </c>
      <c r="O36" s="26"/>
      <c r="P36">
        <f>+VLOOKUP(A36,'[6]All from RAW'!$A$2:$AC$211,29,FALSE)</f>
        <v>1</v>
      </c>
      <c r="Q36">
        <f t="shared" si="12"/>
        <v>2.4306247959067176E-5</v>
      </c>
      <c r="R36">
        <f t="shared" si="12"/>
        <v>2.1139725032793713E-5</v>
      </c>
      <c r="S36">
        <f t="shared" si="12"/>
        <v>6.0228472425854076E-6</v>
      </c>
      <c r="T36">
        <f t="shared" si="11"/>
        <v>1.1861845933497657E-5</v>
      </c>
      <c r="U36">
        <f t="shared" si="11"/>
        <v>1.5861609040283232E-5</v>
      </c>
      <c r="V36">
        <f t="shared" si="11"/>
        <v>2.1269009734986931E-5</v>
      </c>
      <c r="W36">
        <f t="shared" si="11"/>
        <v>2.2866591609621549E-5</v>
      </c>
      <c r="X36">
        <f t="shared" si="11"/>
        <v>2.6713495808174309E-5</v>
      </c>
      <c r="Y36">
        <f t="shared" si="11"/>
        <v>4.6750812269630461E-5</v>
      </c>
      <c r="Z36">
        <f t="shared" si="11"/>
        <v>8.4053435261307265E-5</v>
      </c>
      <c r="AA36">
        <f t="shared" si="11"/>
        <v>8.1867176007852072E-5</v>
      </c>
      <c r="AB36">
        <f t="shared" si="11"/>
        <v>0</v>
      </c>
    </row>
    <row r="37" spans="1:37" x14ac:dyDescent="0.25">
      <c r="A37" t="s">
        <v>70</v>
      </c>
      <c r="B37" t="s">
        <v>383</v>
      </c>
      <c r="C37" s="25">
        <v>0</v>
      </c>
      <c r="D37" s="25">
        <v>0</v>
      </c>
      <c r="E37" s="25">
        <v>0</v>
      </c>
      <c r="F37" s="25">
        <v>0</v>
      </c>
      <c r="G37" s="25">
        <v>0</v>
      </c>
      <c r="H37" s="25">
        <v>0</v>
      </c>
      <c r="I37" s="25">
        <v>46000</v>
      </c>
      <c r="J37" s="25">
        <v>77000</v>
      </c>
      <c r="K37" s="25">
        <v>61000</v>
      </c>
      <c r="L37" s="25">
        <v>70000</v>
      </c>
      <c r="M37" s="25">
        <v>71000</v>
      </c>
      <c r="N37" s="25">
        <v>0</v>
      </c>
      <c r="O37" s="26"/>
      <c r="P37">
        <f>+VLOOKUP(A37,'[6]All from RAW'!$A$2:$AC$211,29,FALSE)</f>
        <v>1</v>
      </c>
      <c r="Q37">
        <f t="shared" si="12"/>
        <v>0</v>
      </c>
      <c r="R37">
        <f t="shared" si="12"/>
        <v>0</v>
      </c>
      <c r="S37">
        <f t="shared" si="12"/>
        <v>0</v>
      </c>
      <c r="T37">
        <f t="shared" si="11"/>
        <v>0</v>
      </c>
      <c r="U37">
        <f t="shared" si="11"/>
        <v>0</v>
      </c>
      <c r="V37">
        <f t="shared" si="11"/>
        <v>0</v>
      </c>
      <c r="W37">
        <f t="shared" si="11"/>
        <v>7.6421332028668359E-5</v>
      </c>
      <c r="X37">
        <f t="shared" si="11"/>
        <v>1.2016937414438405E-4</v>
      </c>
      <c r="Y37">
        <f t="shared" si="11"/>
        <v>9.3162573860620631E-5</v>
      </c>
      <c r="Z37">
        <f t="shared" si="11"/>
        <v>1.1222301528336432E-4</v>
      </c>
      <c r="AA37">
        <f t="shared" si="11"/>
        <v>1.079981697953865E-4</v>
      </c>
      <c r="AB37">
        <f t="shared" si="11"/>
        <v>0</v>
      </c>
    </row>
    <row r="38" spans="1:37" x14ac:dyDescent="0.25">
      <c r="A38" t="s">
        <v>72</v>
      </c>
      <c r="B38" t="s">
        <v>383</v>
      </c>
      <c r="C38" s="25">
        <v>1742407</v>
      </c>
      <c r="D38" s="25">
        <v>1723107</v>
      </c>
      <c r="E38" s="25">
        <v>1412315</v>
      </c>
      <c r="F38" s="25">
        <v>1613523</v>
      </c>
      <c r="G38" s="25">
        <v>1785024</v>
      </c>
      <c r="H38" s="25">
        <v>2027082</v>
      </c>
      <c r="I38" s="25">
        <v>2252952</v>
      </c>
      <c r="J38" s="25">
        <v>2506756</v>
      </c>
      <c r="K38" s="25">
        <v>2698659</v>
      </c>
      <c r="L38" s="25">
        <v>2749913</v>
      </c>
      <c r="M38" s="25">
        <v>2766007</v>
      </c>
      <c r="N38" s="25">
        <v>3069792</v>
      </c>
      <c r="O38" s="26"/>
      <c r="P38">
        <f>+VLOOKUP(A38,'[6]All from RAW'!$A$2:$AC$211,29,FALSE)</f>
        <v>1</v>
      </c>
      <c r="Q38">
        <f t="shared" si="12"/>
        <v>3.775642024392829E-3</v>
      </c>
      <c r="R38">
        <f t="shared" si="12"/>
        <v>3.6894569211062571E-3</v>
      </c>
      <c r="S38">
        <f t="shared" si="12"/>
        <v>2.9230781798666701E-3</v>
      </c>
      <c r="T38">
        <f t="shared" si="11"/>
        <v>3.365458279612263E-3</v>
      </c>
      <c r="U38">
        <f t="shared" si="11"/>
        <v>3.4714753329478341E-3</v>
      </c>
      <c r="V38">
        <f t="shared" si="11"/>
        <v>3.6021410971356651E-3</v>
      </c>
      <c r="W38">
        <f t="shared" si="11"/>
        <v>3.7429041921011397E-3</v>
      </c>
      <c r="X38">
        <f t="shared" si="11"/>
        <v>3.9121467487360983E-3</v>
      </c>
      <c r="Y38">
        <f t="shared" si="11"/>
        <v>4.1215412854447315E-3</v>
      </c>
      <c r="Z38">
        <f t="shared" si="11"/>
        <v>4.4086218375274603E-3</v>
      </c>
      <c r="AA38">
        <f t="shared" si="11"/>
        <v>4.2073759667778541E-3</v>
      </c>
      <c r="AB38">
        <f t="shared" si="11"/>
        <v>7.4924829801785373E-3</v>
      </c>
    </row>
    <row r="39" spans="1:37" x14ac:dyDescent="0.25">
      <c r="A39" t="s">
        <v>75</v>
      </c>
      <c r="B39" t="s">
        <v>383</v>
      </c>
      <c r="C39" s="25">
        <v>23893</v>
      </c>
      <c r="D39" s="25">
        <v>19356</v>
      </c>
      <c r="E39" s="25">
        <v>18936</v>
      </c>
      <c r="F39" s="25">
        <v>14363</v>
      </c>
      <c r="G39" s="25">
        <v>17603</v>
      </c>
      <c r="H39" s="25">
        <v>19551</v>
      </c>
      <c r="I39" s="25">
        <v>17062</v>
      </c>
      <c r="J39" s="25">
        <v>15173</v>
      </c>
      <c r="K39" s="25">
        <v>14753</v>
      </c>
      <c r="L39" s="25">
        <v>11306</v>
      </c>
      <c r="M39" s="25">
        <v>15300</v>
      </c>
      <c r="N39" s="25">
        <v>0</v>
      </c>
      <c r="O39" s="26">
        <v>32</v>
      </c>
      <c r="P39">
        <f>+VLOOKUP(A39,'[6]All from RAW'!$A$2:$AC$211,29,FALSE)</f>
        <v>3</v>
      </c>
      <c r="Q39">
        <f t="shared" si="12"/>
        <v>5.1774020013015248E-5</v>
      </c>
      <c r="R39">
        <f t="shared" si="12"/>
        <v>4.1444395597564579E-5</v>
      </c>
      <c r="S39">
        <f t="shared" si="12"/>
        <v>3.9191970922885667E-5</v>
      </c>
      <c r="T39">
        <f t="shared" si="11"/>
        <v>2.9958096209394557E-5</v>
      </c>
      <c r="U39">
        <f t="shared" si="11"/>
        <v>3.4233926426692707E-5</v>
      </c>
      <c r="V39">
        <f t="shared" si="11"/>
        <v>3.474228501367946E-5</v>
      </c>
      <c r="W39">
        <f t="shared" si="11"/>
        <v>2.8345668849416076E-5</v>
      </c>
      <c r="X39">
        <f t="shared" si="11"/>
        <v>2.3679609271334276E-5</v>
      </c>
      <c r="Y39">
        <f t="shared" si="11"/>
        <v>2.2531597576487481E-5</v>
      </c>
      <c r="Z39">
        <f t="shared" si="11"/>
        <v>1.8125620154195957E-5</v>
      </c>
      <c r="AA39">
        <f t="shared" si="11"/>
        <v>2.3272845040414275E-5</v>
      </c>
      <c r="AB39">
        <f t="shared" si="11"/>
        <v>0</v>
      </c>
    </row>
    <row r="40" spans="1:37" x14ac:dyDescent="0.25">
      <c r="A40" t="s">
        <v>394</v>
      </c>
      <c r="B40" t="s">
        <v>393</v>
      </c>
      <c r="C40" s="25">
        <v>18797</v>
      </c>
      <c r="D40" s="25">
        <v>27363</v>
      </c>
      <c r="E40" s="25">
        <v>21621</v>
      </c>
      <c r="F40" s="25">
        <v>22753</v>
      </c>
      <c r="G40" s="25">
        <v>31286</v>
      </c>
      <c r="H40" s="25">
        <v>34690</v>
      </c>
      <c r="I40" s="25">
        <v>45512</v>
      </c>
      <c r="J40" s="25">
        <v>55027</v>
      </c>
      <c r="K40" s="25">
        <v>62106</v>
      </c>
      <c r="L40" s="25">
        <v>93797</v>
      </c>
      <c r="M40" s="25">
        <v>100691</v>
      </c>
      <c r="N40" s="25">
        <v>0</v>
      </c>
      <c r="O40" s="26"/>
      <c r="P40">
        <f>+VLOOKUP(A40,'[6]All from RAW'!$A$2:$AC$211,29,FALSE)</f>
        <v>1</v>
      </c>
      <c r="Q40">
        <f t="shared" si="12"/>
        <v>4.0731438253239343E-5</v>
      </c>
      <c r="R40">
        <f t="shared" si="12"/>
        <v>5.8588706175664374E-5</v>
      </c>
      <c r="S40">
        <f t="shared" si="12"/>
        <v>4.4749134100322712E-5</v>
      </c>
      <c r="T40">
        <f t="shared" si="11"/>
        <v>4.7457812647243216E-5</v>
      </c>
      <c r="U40">
        <f t="shared" si="11"/>
        <v>6.0844323250895197E-5</v>
      </c>
      <c r="V40">
        <f t="shared" si="11"/>
        <v>6.1644410369011336E-5</v>
      </c>
      <c r="W40">
        <f t="shared" si="11"/>
        <v>7.5610601375842478E-5</v>
      </c>
      <c r="X40">
        <f t="shared" si="11"/>
        <v>8.5877404559000278E-5</v>
      </c>
      <c r="Y40">
        <f t="shared" si="11"/>
        <v>9.4851718232585335E-5</v>
      </c>
      <c r="Z40">
        <f t="shared" si="11"/>
        <v>1.5037403092191034E-4</v>
      </c>
      <c r="AA40">
        <f t="shared" si="11"/>
        <v>1.5316117908263749E-4</v>
      </c>
      <c r="AB40">
        <f t="shared" si="11"/>
        <v>0</v>
      </c>
    </row>
    <row r="41" spans="1:37" x14ac:dyDescent="0.25">
      <c r="A41" t="s">
        <v>395</v>
      </c>
      <c r="B41" t="s">
        <v>383</v>
      </c>
      <c r="C41" s="25">
        <v>72994</v>
      </c>
      <c r="D41" s="25">
        <v>74575</v>
      </c>
      <c r="E41" s="25">
        <v>72781</v>
      </c>
      <c r="F41" s="25">
        <v>78328</v>
      </c>
      <c r="G41" s="25">
        <v>83333</v>
      </c>
      <c r="H41" s="25">
        <v>88405</v>
      </c>
      <c r="I41" s="25">
        <v>92328</v>
      </c>
      <c r="J41" s="25">
        <v>97316</v>
      </c>
      <c r="K41" s="25">
        <v>94776</v>
      </c>
      <c r="L41" s="25">
        <v>101228</v>
      </c>
      <c r="M41" s="25">
        <v>104243</v>
      </c>
      <c r="N41" s="25">
        <v>0</v>
      </c>
      <c r="O41" s="26"/>
      <c r="P41">
        <f>+VLOOKUP(A41,'[6]All from RAW'!$A$2:$AC$211,29,FALSE)</f>
        <v>1</v>
      </c>
      <c r="Q41">
        <f t="shared" si="12"/>
        <v>1.5817154885657035E-4</v>
      </c>
      <c r="R41">
        <f t="shared" si="12"/>
        <v>1.5967740244308631E-4</v>
      </c>
      <c r="S41">
        <f t="shared" si="12"/>
        <v>1.5063534198027785E-4</v>
      </c>
      <c r="T41">
        <f t="shared" si="11"/>
        <v>1.6337518344979857E-4</v>
      </c>
      <c r="U41">
        <f t="shared" si="11"/>
        <v>1.6206418172559129E-4</v>
      </c>
      <c r="V41">
        <f t="shared" si="11"/>
        <v>1.5709639950050293E-4</v>
      </c>
      <c r="W41">
        <f t="shared" si="11"/>
        <v>1.533875813813672E-4</v>
      </c>
      <c r="X41">
        <f t="shared" si="11"/>
        <v>1.5187536122382959E-4</v>
      </c>
      <c r="Y41">
        <f t="shared" si="11"/>
        <v>1.4474714918383903E-4</v>
      </c>
      <c r="Z41">
        <f t="shared" si="11"/>
        <v>1.6228730558720577E-4</v>
      </c>
      <c r="AA41">
        <f t="shared" si="11"/>
        <v>1.5856412977437287E-4</v>
      </c>
      <c r="AB41">
        <f t="shared" si="11"/>
        <v>0</v>
      </c>
    </row>
    <row r="42" spans="1:37" x14ac:dyDescent="0.25">
      <c r="A42" t="s">
        <v>78</v>
      </c>
      <c r="B42" t="s">
        <v>383</v>
      </c>
      <c r="C42" s="25">
        <v>1088075</v>
      </c>
      <c r="D42" s="25">
        <v>1131406</v>
      </c>
      <c r="E42" s="25">
        <v>1113359</v>
      </c>
      <c r="F42" s="25">
        <v>1238692</v>
      </c>
      <c r="G42" s="25">
        <v>1452926</v>
      </c>
      <c r="H42" s="25">
        <v>1679051</v>
      </c>
      <c r="I42" s="25">
        <v>1725261</v>
      </c>
      <c r="J42" s="25">
        <v>1979789</v>
      </c>
      <c r="K42" s="25">
        <v>2089174</v>
      </c>
      <c r="L42" s="25">
        <v>1922579</v>
      </c>
      <c r="M42" s="25">
        <v>2099829</v>
      </c>
      <c r="N42" s="25">
        <v>2192059</v>
      </c>
      <c r="O42" s="26"/>
      <c r="P42">
        <f>+VLOOKUP(A42,'[6]All from RAW'!$A$2:$AC$211,29,FALSE)</f>
        <v>1</v>
      </c>
      <c r="Q42">
        <f t="shared" si="12"/>
        <v>2.357762391732372E-3</v>
      </c>
      <c r="R42">
        <f t="shared" si="12"/>
        <v>2.4225272703791152E-3</v>
      </c>
      <c r="S42">
        <f t="shared" si="12"/>
        <v>2.3043268670644834E-3</v>
      </c>
      <c r="T42">
        <f t="shared" si="11"/>
        <v>2.5836422829358325E-3</v>
      </c>
      <c r="U42">
        <f t="shared" si="11"/>
        <v>2.8256184620478859E-3</v>
      </c>
      <c r="V42">
        <f t="shared" si="11"/>
        <v>2.9836871973046653E-3</v>
      </c>
      <c r="W42">
        <f t="shared" si="11"/>
        <v>2.8662335590676608E-3</v>
      </c>
      <c r="X42">
        <f t="shared" si="11"/>
        <v>3.0897403255576096E-3</v>
      </c>
      <c r="Y42">
        <f t="shared" si="11"/>
        <v>3.1907020833227585E-3</v>
      </c>
      <c r="Z42">
        <f t="shared" si="11"/>
        <v>3.0822516071496472E-3</v>
      </c>
      <c r="AA42">
        <f t="shared" si="11"/>
        <v>3.1940519561024878E-3</v>
      </c>
      <c r="AB42">
        <f t="shared" si="11"/>
        <v>5.350188139472376E-3</v>
      </c>
    </row>
    <row r="43" spans="1:37" x14ac:dyDescent="0.25">
      <c r="A43" t="s">
        <v>80</v>
      </c>
      <c r="B43" t="s">
        <v>393</v>
      </c>
      <c r="C43" s="25">
        <v>2637251</v>
      </c>
      <c r="D43" s="25">
        <v>2928284</v>
      </c>
      <c r="E43" s="25">
        <v>2988313</v>
      </c>
      <c r="F43" s="25">
        <v>3086506</v>
      </c>
      <c r="G43" s="25">
        <v>3361842</v>
      </c>
      <c r="H43" s="25">
        <v>3743874</v>
      </c>
      <c r="I43" s="25">
        <v>3741966</v>
      </c>
      <c r="J43" s="25">
        <v>3909542</v>
      </c>
      <c r="K43" s="25">
        <v>3919786</v>
      </c>
      <c r="L43" s="25">
        <v>3684215</v>
      </c>
      <c r="M43" s="25">
        <v>3955433</v>
      </c>
      <c r="N43" s="25">
        <v>4308270</v>
      </c>
      <c r="O43" s="26"/>
      <c r="P43">
        <f>+VLOOKUP(A43,'[6]All from RAW'!$A$2:$AC$211,29,FALSE)</f>
        <v>1</v>
      </c>
      <c r="Q43">
        <f t="shared" si="12"/>
        <v>5.7146899114110614E-3</v>
      </c>
      <c r="R43">
        <f t="shared" si="12"/>
        <v>6.26994009702515E-3</v>
      </c>
      <c r="S43">
        <f t="shared" si="12"/>
        <v>6.184932203447467E-3</v>
      </c>
      <c r="T43">
        <f t="shared" si="11"/>
        <v>6.4377806655206817E-3</v>
      </c>
      <c r="U43">
        <f t="shared" si="11"/>
        <v>6.5380362259936072E-3</v>
      </c>
      <c r="V43">
        <f t="shared" si="11"/>
        <v>6.6528943564679137E-3</v>
      </c>
      <c r="W43">
        <f t="shared" si="11"/>
        <v>6.2166527418693043E-3</v>
      </c>
      <c r="X43">
        <f t="shared" si="11"/>
        <v>6.1013924068984869E-3</v>
      </c>
      <c r="Y43">
        <f t="shared" si="11"/>
        <v>5.9865139793906022E-3</v>
      </c>
      <c r="Z43">
        <f t="shared" si="11"/>
        <v>5.9064816607457158E-3</v>
      </c>
      <c r="AA43">
        <f t="shared" si="11"/>
        <v>6.0166130246235919E-3</v>
      </c>
      <c r="AB43">
        <f t="shared" si="11"/>
        <v>1.0515253036366565E-2</v>
      </c>
    </row>
    <row r="44" spans="1:37" x14ac:dyDescent="0.25">
      <c r="A44" t="s">
        <v>396</v>
      </c>
      <c r="B44" t="s">
        <v>383</v>
      </c>
      <c r="C44" s="25">
        <v>191246</v>
      </c>
      <c r="D44" s="25">
        <v>204603</v>
      </c>
      <c r="E44" s="25">
        <v>217963</v>
      </c>
      <c r="F44" s="25">
        <v>221395</v>
      </c>
      <c r="G44" s="25">
        <v>223439</v>
      </c>
      <c r="H44" s="25">
        <v>222061</v>
      </c>
      <c r="I44" s="25">
        <v>234400</v>
      </c>
      <c r="J44" s="25">
        <v>299730</v>
      </c>
      <c r="K44" s="25">
        <v>408942</v>
      </c>
      <c r="L44" s="25">
        <v>366679</v>
      </c>
      <c r="M44" s="25">
        <v>341651</v>
      </c>
      <c r="N44" s="25">
        <v>390282</v>
      </c>
      <c r="O44" s="26"/>
      <c r="P44" t="e">
        <f>+VLOOKUP(A44,'[6]All from RAW'!$A$2:$AC$211,29,FALSE)</f>
        <v>#N/A</v>
      </c>
      <c r="Q44">
        <f t="shared" si="12"/>
        <v>4.1441318509224939E-4</v>
      </c>
      <c r="R44">
        <f t="shared" si="12"/>
        <v>4.3808884441250807E-4</v>
      </c>
      <c r="S44">
        <f t="shared" si="12"/>
        <v>4.5111953729747191E-4</v>
      </c>
      <c r="T44">
        <f t="shared" si="11"/>
        <v>4.6178184991150232E-4</v>
      </c>
      <c r="U44">
        <f t="shared" si="11"/>
        <v>4.3453924256398296E-4</v>
      </c>
      <c r="V44">
        <f t="shared" si="11"/>
        <v>3.9460419172536828E-4</v>
      </c>
      <c r="W44">
        <f t="shared" si="11"/>
        <v>3.8941652668521439E-4</v>
      </c>
      <c r="X44">
        <f t="shared" si="11"/>
        <v>4.6777099366618482E-4</v>
      </c>
      <c r="Y44">
        <f t="shared" si="11"/>
        <v>6.2455884065098241E-4</v>
      </c>
      <c r="Z44">
        <f t="shared" si="11"/>
        <v>5.8785461458698207E-4</v>
      </c>
      <c r="AA44">
        <f t="shared" si="11"/>
        <v>5.1968567195441679E-4</v>
      </c>
      <c r="AB44">
        <f t="shared" si="11"/>
        <v>9.525665720902394E-4</v>
      </c>
    </row>
    <row r="45" spans="1:37" x14ac:dyDescent="0.25">
      <c r="A45" t="s">
        <v>83</v>
      </c>
      <c r="B45" t="s">
        <v>383</v>
      </c>
      <c r="C45" s="25">
        <v>2686205</v>
      </c>
      <c r="D45" s="25">
        <v>2696732</v>
      </c>
      <c r="E45" s="25">
        <v>2418238</v>
      </c>
      <c r="F45" s="25">
        <v>2303246</v>
      </c>
      <c r="G45" s="25">
        <v>2349012</v>
      </c>
      <c r="H45" s="25">
        <v>2470063</v>
      </c>
      <c r="I45" s="25">
        <v>2400924</v>
      </c>
      <c r="J45" s="25">
        <v>2416081</v>
      </c>
      <c r="K45" s="25">
        <v>2403750</v>
      </c>
      <c r="L45" s="25">
        <v>2141193</v>
      </c>
      <c r="M45" s="25">
        <v>2172998</v>
      </c>
      <c r="N45" s="25">
        <v>2392228</v>
      </c>
      <c r="O45" s="26">
        <v>31</v>
      </c>
      <c r="P45">
        <f>+VLOOKUP(A45,'[6]All from RAW'!$A$2:$AC$211,29,FALSE)</f>
        <v>3</v>
      </c>
      <c r="Q45">
        <f t="shared" si="12"/>
        <v>5.8207689042423152E-3</v>
      </c>
      <c r="R45">
        <f t="shared" si="12"/>
        <v>5.7741489888722634E-3</v>
      </c>
      <c r="S45">
        <f t="shared" si="12"/>
        <v>5.0050440103832482E-3</v>
      </c>
      <c r="T45">
        <f t="shared" si="11"/>
        <v>4.804070546675707E-3</v>
      </c>
      <c r="U45">
        <f t="shared" si="11"/>
        <v>4.5683067649501955E-3</v>
      </c>
      <c r="V45">
        <f t="shared" si="11"/>
        <v>4.3893219143646941E-3</v>
      </c>
      <c r="W45">
        <f t="shared" si="11"/>
        <v>3.9887350039043163E-3</v>
      </c>
      <c r="X45">
        <f t="shared" si="11"/>
        <v>3.7706356058719165E-3</v>
      </c>
      <c r="Y45">
        <f t="shared" si="11"/>
        <v>3.6711399494666697E-3</v>
      </c>
      <c r="Z45">
        <f t="shared" si="11"/>
        <v>3.4327304966233247E-3</v>
      </c>
      <c r="AA45">
        <f t="shared" si="11"/>
        <v>3.3053493939300743E-3</v>
      </c>
      <c r="AB45">
        <f t="shared" si="11"/>
        <v>5.8387433333289499E-3</v>
      </c>
    </row>
    <row r="46" spans="1:37" x14ac:dyDescent="0.25">
      <c r="A46" t="s">
        <v>84</v>
      </c>
      <c r="B46" t="s">
        <v>393</v>
      </c>
      <c r="C46" s="25">
        <v>4096720</v>
      </c>
      <c r="D46" s="25">
        <v>4861615</v>
      </c>
      <c r="E46" s="25">
        <v>4314111</v>
      </c>
      <c r="F46" s="25">
        <v>4484989</v>
      </c>
      <c r="G46" s="25">
        <v>5346485</v>
      </c>
      <c r="H46" s="25">
        <v>5685757</v>
      </c>
      <c r="I46" s="25">
        <v>5780674</v>
      </c>
      <c r="J46" s="25">
        <v>6098495</v>
      </c>
      <c r="K46" s="25">
        <v>6134720</v>
      </c>
      <c r="L46" s="25">
        <v>5609025</v>
      </c>
      <c r="M46" s="25">
        <v>5974227</v>
      </c>
      <c r="N46" s="25">
        <v>0</v>
      </c>
      <c r="O46" s="26"/>
      <c r="P46">
        <f>+VLOOKUP(A46,'[6]All from RAW'!$A$2:$AC$211,29,FALSE)</f>
        <v>1</v>
      </c>
      <c r="Q46">
        <f t="shared" si="12"/>
        <v>8.877230287855014E-3</v>
      </c>
      <c r="R46">
        <f t="shared" si="12"/>
        <v>1.0409521352709956E-2</v>
      </c>
      <c r="S46">
        <f t="shared" si="12"/>
        <v>8.9289455465832914E-3</v>
      </c>
      <c r="T46">
        <f t="shared" si="11"/>
        <v>9.3547122439654861E-3</v>
      </c>
      <c r="U46">
        <f t="shared" si="11"/>
        <v>1.0397726190502537E-2</v>
      </c>
      <c r="V46">
        <f t="shared" si="11"/>
        <v>1.0103636142014377E-2</v>
      </c>
      <c r="W46">
        <f t="shared" si="11"/>
        <v>9.6036262413802254E-3</v>
      </c>
      <c r="X46">
        <f t="shared" si="11"/>
        <v>9.5175626931513699E-3</v>
      </c>
      <c r="Y46">
        <f t="shared" si="11"/>
        <v>9.3692836903971587E-3</v>
      </c>
      <c r="Z46">
        <f t="shared" si="11"/>
        <v>8.9923099757110367E-3</v>
      </c>
      <c r="AA46">
        <f t="shared" si="11"/>
        <v>9.0874025625659501E-3</v>
      </c>
      <c r="AB46">
        <f t="shared" si="11"/>
        <v>0</v>
      </c>
      <c r="AF46" s="57" t="s">
        <v>709</v>
      </c>
      <c r="AG46" s="47"/>
      <c r="AH46" s="47"/>
      <c r="AI46" s="47"/>
      <c r="AJ46" s="47"/>
      <c r="AK46" s="47"/>
    </row>
    <row r="47" spans="1:37" x14ac:dyDescent="0.25">
      <c r="A47" t="s">
        <v>397</v>
      </c>
      <c r="B47" t="s">
        <v>383</v>
      </c>
      <c r="C47" s="25">
        <v>102770</v>
      </c>
      <c r="D47" s="25">
        <v>54813</v>
      </c>
      <c r="E47" s="25">
        <v>28179</v>
      </c>
      <c r="F47" s="25">
        <v>35141</v>
      </c>
      <c r="G47" s="25">
        <v>36238</v>
      </c>
      <c r="H47" s="25">
        <v>61007</v>
      </c>
      <c r="I47" s="25">
        <v>55148</v>
      </c>
      <c r="J47" s="25">
        <v>47492</v>
      </c>
      <c r="K47" s="25">
        <v>49971</v>
      </c>
      <c r="L47" s="25">
        <v>53402</v>
      </c>
      <c r="M47" s="25">
        <v>81117</v>
      </c>
      <c r="N47" s="25">
        <v>0</v>
      </c>
      <c r="O47" s="26"/>
      <c r="P47">
        <f>+VLOOKUP(A47,'[6]All from RAW'!$A$2:$AC$211,29,FALSE)</f>
        <v>1</v>
      </c>
      <c r="Q47">
        <f t="shared" si="12"/>
        <v>2.2269351009657963E-4</v>
      </c>
      <c r="R47">
        <f t="shared" si="12"/>
        <v>1.1736369373265693E-4</v>
      </c>
      <c r="S47">
        <f t="shared" si="12"/>
        <v>5.832227231918014E-5</v>
      </c>
      <c r="T47">
        <f t="shared" si="11"/>
        <v>7.3296488121864107E-5</v>
      </c>
      <c r="U47">
        <f t="shared" si="11"/>
        <v>7.0474863707918557E-5</v>
      </c>
      <c r="V47">
        <f t="shared" si="11"/>
        <v>1.0840993206636709E-4</v>
      </c>
      <c r="W47">
        <f t="shared" si="11"/>
        <v>9.1619209102543526E-5</v>
      </c>
      <c r="X47">
        <f t="shared" si="11"/>
        <v>7.4117972946299829E-5</v>
      </c>
      <c r="Y47">
        <f t="shared" si="11"/>
        <v>7.6318475055558581E-5</v>
      </c>
      <c r="Z47">
        <f t="shared" si="11"/>
        <v>8.5613335173746025E-5</v>
      </c>
      <c r="AA47">
        <f t="shared" si="11"/>
        <v>1.2338714844073757E-4</v>
      </c>
      <c r="AB47">
        <f t="shared" si="11"/>
        <v>0</v>
      </c>
    </row>
    <row r="48" spans="1:37" x14ac:dyDescent="0.25">
      <c r="A48" t="s">
        <v>85</v>
      </c>
      <c r="B48" t="s">
        <v>393</v>
      </c>
      <c r="C48" s="25">
        <v>1446103</v>
      </c>
      <c r="D48" s="25">
        <v>1397195</v>
      </c>
      <c r="E48" s="25">
        <v>1378932</v>
      </c>
      <c r="F48" s="25">
        <v>1384520</v>
      </c>
      <c r="G48" s="25">
        <v>1969968</v>
      </c>
      <c r="H48" s="25">
        <v>2230351</v>
      </c>
      <c r="I48" s="25">
        <v>2163728</v>
      </c>
      <c r="J48" s="25">
        <v>2100235</v>
      </c>
      <c r="K48" s="25">
        <v>2056812</v>
      </c>
      <c r="L48" s="25">
        <v>1892468</v>
      </c>
      <c r="M48" s="25">
        <v>2157344</v>
      </c>
      <c r="N48" s="25">
        <v>0</v>
      </c>
      <c r="O48" s="26"/>
      <c r="P48">
        <f>+VLOOKUP(A48,'[6]All from RAW'!$A$2:$AC$211,29,FALSE)</f>
        <v>1</v>
      </c>
      <c r="Q48">
        <f t="shared" si="12"/>
        <v>3.1335774353526721E-3</v>
      </c>
      <c r="R48">
        <f t="shared" si="12"/>
        <v>2.9916254549978943E-3</v>
      </c>
      <c r="S48">
        <f t="shared" si="12"/>
        <v>2.8539851525473474E-3</v>
      </c>
      <c r="T48">
        <f t="shared" si="11"/>
        <v>2.8878077952956172E-3</v>
      </c>
      <c r="U48">
        <f t="shared" si="11"/>
        <v>3.8311503479485872E-3</v>
      </c>
      <c r="V48">
        <f t="shared" si="11"/>
        <v>3.9633517529816887E-3</v>
      </c>
      <c r="W48">
        <f t="shared" si="11"/>
        <v>3.5946733892984026E-3</v>
      </c>
      <c r="X48">
        <f t="shared" si="11"/>
        <v>3.2777133182614344E-3</v>
      </c>
      <c r="Y48">
        <f t="shared" si="11"/>
        <v>3.1412770470067354E-3</v>
      </c>
      <c r="Z48">
        <f t="shared" si="11"/>
        <v>3.0339780755325417E-3</v>
      </c>
      <c r="AA48">
        <f t="shared" si="11"/>
        <v>3.281538079141666E-3</v>
      </c>
      <c r="AB48">
        <f t="shared" si="11"/>
        <v>0</v>
      </c>
    </row>
    <row r="49" spans="1:28" x14ac:dyDescent="0.25">
      <c r="A49" t="s">
        <v>87</v>
      </c>
      <c r="B49" t="s">
        <v>383</v>
      </c>
      <c r="C49" s="25">
        <v>69598</v>
      </c>
      <c r="D49" s="25">
        <v>66393</v>
      </c>
      <c r="E49" s="25">
        <v>69193</v>
      </c>
      <c r="F49" s="25">
        <v>73190</v>
      </c>
      <c r="G49" s="25">
        <v>80087</v>
      </c>
      <c r="H49" s="25">
        <v>79257</v>
      </c>
      <c r="I49" s="25">
        <v>84041</v>
      </c>
      <c r="J49" s="25">
        <v>81086</v>
      </c>
      <c r="K49" s="25">
        <v>81112</v>
      </c>
      <c r="L49" s="25">
        <v>74924</v>
      </c>
      <c r="M49" s="25">
        <v>76518</v>
      </c>
      <c r="N49" s="25">
        <v>0</v>
      </c>
      <c r="O49" s="26"/>
      <c r="P49">
        <f>+VLOOKUP(A49,'[6]All from RAW'!$A$2:$AC$211,29,FALSE)</f>
        <v>2</v>
      </c>
      <c r="Q49">
        <f t="shared" si="12"/>
        <v>1.5081271689891749E-4</v>
      </c>
      <c r="R49">
        <f t="shared" si="12"/>
        <v>1.4215838793702756E-4</v>
      </c>
      <c r="S49">
        <f t="shared" si="12"/>
        <v>1.4320923342137873E-4</v>
      </c>
      <c r="T49">
        <f t="shared" si="11"/>
        <v>1.5265843219143546E-4</v>
      </c>
      <c r="U49">
        <f t="shared" si="11"/>
        <v>1.5575143246801903E-4</v>
      </c>
      <c r="V49">
        <f t="shared" si="11"/>
        <v>1.4084032956519836E-4</v>
      </c>
      <c r="W49">
        <f t="shared" si="11"/>
        <v>1.396201122830721E-4</v>
      </c>
      <c r="X49">
        <f t="shared" si="11"/>
        <v>1.2654615418014969E-4</v>
      </c>
      <c r="Y49">
        <f t="shared" si="11"/>
        <v>1.2387873263906002E-4</v>
      </c>
      <c r="Z49">
        <f t="shared" si="11"/>
        <v>1.201171028155827E-4</v>
      </c>
      <c r="AA49">
        <f t="shared" si="11"/>
        <v>1.1639160501976597E-4</v>
      </c>
      <c r="AB49">
        <f t="shared" si="11"/>
        <v>0</v>
      </c>
    </row>
    <row r="50" spans="1:28" x14ac:dyDescent="0.25">
      <c r="A50" t="s">
        <v>88</v>
      </c>
      <c r="B50" t="s">
        <v>383</v>
      </c>
      <c r="C50" s="25">
        <v>2972552</v>
      </c>
      <c r="D50" s="25">
        <v>2868915</v>
      </c>
      <c r="E50" s="25">
        <v>2793209</v>
      </c>
      <c r="F50" s="25">
        <v>3282138</v>
      </c>
      <c r="G50" s="25">
        <v>3450180</v>
      </c>
      <c r="H50" s="25">
        <v>3690692</v>
      </c>
      <c r="I50" s="25">
        <v>3965055</v>
      </c>
      <c r="J50" s="25">
        <v>3979582</v>
      </c>
      <c r="K50" s="25">
        <v>3979672</v>
      </c>
      <c r="L50" s="25">
        <v>3992303</v>
      </c>
      <c r="M50" s="25">
        <v>4124543</v>
      </c>
      <c r="N50" s="25">
        <v>0</v>
      </c>
      <c r="O50" s="26"/>
      <c r="P50">
        <f>+VLOOKUP(A50,'[6]All from RAW'!$A$2:$AC$211,29,FALSE)</f>
        <v>1</v>
      </c>
      <c r="Q50">
        <f t="shared" si="12"/>
        <v>6.4412575540002725E-3</v>
      </c>
      <c r="R50">
        <f t="shared" si="12"/>
        <v>6.1428212541737442E-3</v>
      </c>
      <c r="S50">
        <f t="shared" si="12"/>
        <v>5.7811240974621116E-3</v>
      </c>
      <c r="T50">
        <f t="shared" si="11"/>
        <v>6.8458264970068811E-3</v>
      </c>
      <c r="U50">
        <f t="shared" si="11"/>
        <v>6.7098340214080928E-3</v>
      </c>
      <c r="V50">
        <f t="shared" si="11"/>
        <v>6.5583895126441966E-3</v>
      </c>
      <c r="W50">
        <f t="shared" si="11"/>
        <v>6.587277927541991E-3</v>
      </c>
      <c r="X50">
        <f t="shared" si="11"/>
        <v>6.2106997181331971E-3</v>
      </c>
      <c r="Y50">
        <f t="shared" si="11"/>
        <v>6.0779751908367841E-3</v>
      </c>
      <c r="Z50">
        <f t="shared" si="11"/>
        <v>6.4004040083545889E-3</v>
      </c>
      <c r="AA50">
        <f t="shared" si="11"/>
        <v>6.2738464118644059E-3</v>
      </c>
      <c r="AB50">
        <f t="shared" si="11"/>
        <v>0</v>
      </c>
    </row>
    <row r="51" spans="1:28" x14ac:dyDescent="0.25">
      <c r="A51" t="s">
        <v>91</v>
      </c>
      <c r="B51" t="s">
        <v>383</v>
      </c>
      <c r="C51" s="25">
        <v>794678</v>
      </c>
      <c r="D51" s="25">
        <v>734627</v>
      </c>
      <c r="E51" s="25">
        <v>798243</v>
      </c>
      <c r="F51" s="25">
        <v>719963</v>
      </c>
      <c r="G51" s="25">
        <v>950745</v>
      </c>
      <c r="H51" s="25">
        <v>1127141</v>
      </c>
      <c r="I51" s="25">
        <v>1278927</v>
      </c>
      <c r="J51" s="25">
        <v>1338543</v>
      </c>
      <c r="K51" s="25">
        <v>1384773</v>
      </c>
      <c r="L51" s="25">
        <v>1090926</v>
      </c>
      <c r="M51" s="25">
        <v>1149562</v>
      </c>
      <c r="N51" s="25">
        <v>0</v>
      </c>
      <c r="O51" s="26"/>
      <c r="P51">
        <f>+VLOOKUP(A51,'[6]All from RAW'!$A$2:$AC$211,29,FALSE)</f>
        <v>1</v>
      </c>
      <c r="Q51">
        <f t="shared" si="12"/>
        <v>1.7219970148538457E-3</v>
      </c>
      <c r="R51">
        <f t="shared" si="12"/>
        <v>1.5729578427697911E-3</v>
      </c>
      <c r="S51">
        <f t="shared" si="12"/>
        <v>1.6521290898498639E-3</v>
      </c>
      <c r="T51">
        <f t="shared" si="11"/>
        <v>1.5016863344151175E-3</v>
      </c>
      <c r="U51">
        <f t="shared" si="11"/>
        <v>1.8489879214080532E-3</v>
      </c>
      <c r="V51">
        <f t="shared" si="11"/>
        <v>2.0029386666975441E-3</v>
      </c>
      <c r="W51">
        <f t="shared" si="11"/>
        <v>2.1247240197267117E-3</v>
      </c>
      <c r="X51">
        <f t="shared" si="11"/>
        <v>2.0889853840954059E-3</v>
      </c>
      <c r="Y51">
        <f t="shared" si="11"/>
        <v>2.1149019162736596E-3</v>
      </c>
      <c r="Z51">
        <f t="shared" si="11"/>
        <v>1.7489572167288501E-3</v>
      </c>
      <c r="AA51">
        <f t="shared" si="11"/>
        <v>1.7485998882580858E-3</v>
      </c>
      <c r="AB51">
        <f t="shared" si="11"/>
        <v>0</v>
      </c>
    </row>
    <row r="52" spans="1:28" x14ac:dyDescent="0.25">
      <c r="A52" t="s">
        <v>94</v>
      </c>
      <c r="B52" t="s">
        <v>393</v>
      </c>
      <c r="C52" s="25">
        <v>0</v>
      </c>
      <c r="D52" s="25">
        <v>847812</v>
      </c>
      <c r="E52" s="25">
        <v>936737</v>
      </c>
      <c r="F52" s="25">
        <v>1008631</v>
      </c>
      <c r="G52" s="25">
        <v>1300070</v>
      </c>
      <c r="H52" s="25">
        <v>1358089</v>
      </c>
      <c r="I52" s="25">
        <v>1329688</v>
      </c>
      <c r="J52" s="25">
        <v>1286423</v>
      </c>
      <c r="K52" s="25">
        <v>1353034</v>
      </c>
      <c r="L52" s="25">
        <v>1307548</v>
      </c>
      <c r="M52" s="25">
        <v>1487496</v>
      </c>
      <c r="N52" s="25">
        <v>0</v>
      </c>
      <c r="O52" s="26">
        <v>32</v>
      </c>
      <c r="P52">
        <f>+VLOOKUP(A52,'[6]All from RAW'!$A$2:$AC$211,29,FALSE)</f>
        <v>3</v>
      </c>
      <c r="Q52">
        <f t="shared" si="12"/>
        <v>0</v>
      </c>
      <c r="R52">
        <f t="shared" si="12"/>
        <v>1.8153056375471389E-3</v>
      </c>
      <c r="S52">
        <f t="shared" si="12"/>
        <v>1.9387710850438924E-3</v>
      </c>
      <c r="T52">
        <f t="shared" si="11"/>
        <v>2.1037850405749383E-3</v>
      </c>
      <c r="U52">
        <f t="shared" si="11"/>
        <v>2.5283474822218027E-3</v>
      </c>
      <c r="V52">
        <f t="shared" si="11"/>
        <v>2.4133351292487813E-3</v>
      </c>
      <c r="W52">
        <f t="shared" si="11"/>
        <v>2.209054959620347E-3</v>
      </c>
      <c r="X52">
        <f t="shared" si="11"/>
        <v>2.0076447635706618E-3</v>
      </c>
      <c r="Y52">
        <f t="shared" si="11"/>
        <v>2.0664283600152619E-3</v>
      </c>
      <c r="Z52">
        <f t="shared" si="11"/>
        <v>2.0962425598247494E-3</v>
      </c>
      <c r="AA52">
        <f t="shared" si="11"/>
        <v>2.2626316278585665E-3</v>
      </c>
      <c r="AB52">
        <f t="shared" si="11"/>
        <v>0</v>
      </c>
    </row>
    <row r="53" spans="1:28" x14ac:dyDescent="0.25">
      <c r="A53" t="s">
        <v>97</v>
      </c>
      <c r="B53" t="s">
        <v>383</v>
      </c>
      <c r="C53" s="25">
        <v>294070</v>
      </c>
      <c r="D53" s="25">
        <v>348014</v>
      </c>
      <c r="E53" s="25">
        <v>397859</v>
      </c>
      <c r="F53" s="25">
        <v>430800</v>
      </c>
      <c r="G53" s="25">
        <v>504075</v>
      </c>
      <c r="H53" s="25">
        <v>545145</v>
      </c>
      <c r="I53" s="25">
        <v>548589</v>
      </c>
      <c r="J53" s="25">
        <v>539881</v>
      </c>
      <c r="K53" s="25">
        <v>585031</v>
      </c>
      <c r="L53" s="25">
        <v>542186</v>
      </c>
      <c r="M53" s="25">
        <v>631868</v>
      </c>
      <c r="N53" s="25">
        <v>675050</v>
      </c>
      <c r="O53" s="26">
        <v>31</v>
      </c>
      <c r="P53">
        <f>+VLOOKUP(A53,'[6]All from RAW'!$A$2:$AC$211,29,FALSE)</f>
        <v>3</v>
      </c>
      <c r="Q53">
        <f t="shared" si="12"/>
        <v>6.3722370841783765E-4</v>
      </c>
      <c r="R53">
        <f t="shared" si="12"/>
        <v>7.4515550162692918E-4</v>
      </c>
      <c r="S53">
        <f t="shared" si="12"/>
        <v>8.2345153989271062E-4</v>
      </c>
      <c r="T53">
        <f t="shared" si="11"/>
        <v>8.9855516584329005E-4</v>
      </c>
      <c r="U53">
        <f t="shared" si="11"/>
        <v>9.8031395009572954E-4</v>
      </c>
      <c r="V53">
        <f t="shared" si="11"/>
        <v>9.6872707093152732E-4</v>
      </c>
      <c r="W53">
        <f t="shared" ref="W53:AB84" si="13">+IFERROR(I53/I$170,"")</f>
        <v>9.1138917644076399E-4</v>
      </c>
      <c r="X53">
        <f t="shared" si="13"/>
        <v>8.4256054392784678E-4</v>
      </c>
      <c r="Y53">
        <f t="shared" si="13"/>
        <v>8.9349170079102867E-4</v>
      </c>
      <c r="Z53">
        <f t="shared" si="13"/>
        <v>8.6922496806323096E-4</v>
      </c>
      <c r="AA53">
        <f t="shared" si="13"/>
        <v>9.6113503594748274E-4</v>
      </c>
      <c r="AB53">
        <f t="shared" si="13"/>
        <v>1.6476036929438612E-3</v>
      </c>
    </row>
    <row r="54" spans="1:28" x14ac:dyDescent="0.25">
      <c r="A54" t="s">
        <v>98</v>
      </c>
      <c r="B54" t="s">
        <v>388</v>
      </c>
      <c r="C54" s="25">
        <v>1970816</v>
      </c>
      <c r="D54" s="25">
        <v>1999300</v>
      </c>
      <c r="E54" s="25">
        <v>2042540</v>
      </c>
      <c r="F54" s="25">
        <v>2047444</v>
      </c>
      <c r="G54" s="25">
        <v>2083487</v>
      </c>
      <c r="H54" s="25">
        <v>2080194</v>
      </c>
      <c r="I54" s="25">
        <v>2316967</v>
      </c>
      <c r="J54" s="25">
        <v>2472449</v>
      </c>
      <c r="K54" s="25">
        <v>2494334</v>
      </c>
      <c r="L54" s="25">
        <v>2220267</v>
      </c>
      <c r="M54" s="25">
        <v>2318712</v>
      </c>
      <c r="N54" s="25">
        <v>0</v>
      </c>
      <c r="O54" s="26"/>
      <c r="P54">
        <f>+VLOOKUP(A54,'[6]All from RAW'!$A$2:$AC$211,29,FALSE)</f>
        <v>1</v>
      </c>
      <c r="Q54">
        <f t="shared" si="12"/>
        <v>4.2705841470711365E-3</v>
      </c>
      <c r="R54">
        <f t="shared" si="12"/>
        <v>4.2808317895335225E-3</v>
      </c>
      <c r="S54">
        <f t="shared" si="12"/>
        <v>4.2274592463472163E-3</v>
      </c>
      <c r="T54">
        <f t="shared" si="12"/>
        <v>4.2705231731078206E-3</v>
      </c>
      <c r="U54">
        <f t="shared" si="12"/>
        <v>4.0519195971692734E-3</v>
      </c>
      <c r="V54">
        <f t="shared" si="12"/>
        <v>3.6965215503936338E-3</v>
      </c>
      <c r="W54">
        <f t="shared" si="13"/>
        <v>3.8492544436188616E-3</v>
      </c>
      <c r="X54">
        <f t="shared" si="13"/>
        <v>3.8586058303104963E-3</v>
      </c>
      <c r="Y54">
        <f t="shared" si="13"/>
        <v>3.8094848443943822E-3</v>
      </c>
      <c r="Z54">
        <f t="shared" si="13"/>
        <v>3.559500821059278E-3</v>
      </c>
      <c r="AA54">
        <f t="shared" si="13"/>
        <v>3.5269951025718341E-3</v>
      </c>
      <c r="AB54">
        <f t="shared" si="13"/>
        <v>0</v>
      </c>
    </row>
    <row r="55" spans="1:28" x14ac:dyDescent="0.25">
      <c r="A55" t="s">
        <v>99</v>
      </c>
      <c r="B55" t="s">
        <v>383</v>
      </c>
      <c r="C55" s="25">
        <v>77190000</v>
      </c>
      <c r="D55" s="25">
        <v>75202000</v>
      </c>
      <c r="E55" s="25">
        <v>77012000</v>
      </c>
      <c r="F55" s="25">
        <v>75048000</v>
      </c>
      <c r="G55" s="25">
        <v>74433000</v>
      </c>
      <c r="H55" s="25">
        <v>74988000</v>
      </c>
      <c r="I55" s="25">
        <v>77916000</v>
      </c>
      <c r="J55" s="25">
        <v>80852000</v>
      </c>
      <c r="K55" s="25">
        <v>79219000</v>
      </c>
      <c r="L55" s="25">
        <v>76766000</v>
      </c>
      <c r="M55" s="25">
        <v>77146000</v>
      </c>
      <c r="N55" s="25">
        <v>0</v>
      </c>
      <c r="O55" s="26"/>
      <c r="P55">
        <f>+VLOOKUP(A55,'[6]All from RAW'!$A$2:$AC$211,29,FALSE)</f>
        <v>1</v>
      </c>
      <c r="Q55">
        <f t="shared" si="12"/>
        <v>0.16726391013286934</v>
      </c>
      <c r="R55">
        <f t="shared" si="12"/>
        <v>0.16101991308783073</v>
      </c>
      <c r="S55">
        <f t="shared" si="12"/>
        <v>0.15939227211202317</v>
      </c>
      <c r="T55">
        <f t="shared" si="12"/>
        <v>0.1565338163560985</v>
      </c>
      <c r="U55">
        <f t="shared" si="12"/>
        <v>0.14475565788320277</v>
      </c>
      <c r="V55">
        <f t="shared" si="12"/>
        <v>0.13325428206259504</v>
      </c>
      <c r="W55">
        <f t="shared" si="13"/>
        <v>0.12944444579012443</v>
      </c>
      <c r="X55">
        <f t="shared" si="13"/>
        <v>0.12618096413404856</v>
      </c>
      <c r="Y55">
        <f t="shared" si="13"/>
        <v>0.1209876383387624</v>
      </c>
      <c r="Z55">
        <f t="shared" si="13"/>
        <v>0.1230701713034678</v>
      </c>
      <c r="AA55">
        <f t="shared" si="13"/>
        <v>0.11734685643711108</v>
      </c>
      <c r="AB55">
        <f t="shared" si="13"/>
        <v>0</v>
      </c>
    </row>
    <row r="56" spans="1:28" x14ac:dyDescent="0.25">
      <c r="A56" t="s">
        <v>398</v>
      </c>
      <c r="B56" t="s">
        <v>383</v>
      </c>
      <c r="C56" s="25">
        <v>0</v>
      </c>
      <c r="D56" s="25">
        <v>0</v>
      </c>
      <c r="E56" s="25">
        <v>65000</v>
      </c>
      <c r="F56" s="25">
        <v>0</v>
      </c>
      <c r="G56" s="25">
        <v>0</v>
      </c>
      <c r="H56" s="25">
        <v>94920</v>
      </c>
      <c r="I56" s="25">
        <v>0</v>
      </c>
      <c r="J56" s="25">
        <v>108801</v>
      </c>
      <c r="K56" s="25">
        <v>0</v>
      </c>
      <c r="L56" s="25">
        <v>0</v>
      </c>
      <c r="M56" s="25">
        <v>0</v>
      </c>
      <c r="N56" s="25">
        <v>0</v>
      </c>
      <c r="O56" s="26"/>
      <c r="P56">
        <f>+VLOOKUP(A56,'[6]All from RAW'!$A$2:$AC$211,29,FALSE)</f>
        <v>1</v>
      </c>
      <c r="Q56">
        <f t="shared" si="12"/>
        <v>0</v>
      </c>
      <c r="R56">
        <f t="shared" si="12"/>
        <v>0</v>
      </c>
      <c r="S56">
        <f t="shared" si="12"/>
        <v>1.345309521539696E-4</v>
      </c>
      <c r="T56">
        <f t="shared" si="12"/>
        <v>0</v>
      </c>
      <c r="U56">
        <f t="shared" si="12"/>
        <v>0</v>
      </c>
      <c r="V56">
        <f t="shared" si="12"/>
        <v>1.6867360715556515E-4</v>
      </c>
      <c r="W56">
        <f t="shared" si="13"/>
        <v>0</v>
      </c>
      <c r="X56">
        <f t="shared" si="13"/>
        <v>1.6979932566601465E-4</v>
      </c>
      <c r="Y56">
        <f t="shared" si="13"/>
        <v>0</v>
      </c>
      <c r="Z56">
        <f t="shared" si="13"/>
        <v>0</v>
      </c>
      <c r="AA56">
        <f t="shared" si="13"/>
        <v>0</v>
      </c>
      <c r="AB56">
        <f t="shared" si="13"/>
        <v>0</v>
      </c>
    </row>
    <row r="57" spans="1:28" x14ac:dyDescent="0.25">
      <c r="A57" t="s">
        <v>100</v>
      </c>
      <c r="B57" t="s">
        <v>383</v>
      </c>
      <c r="C57" s="25">
        <v>252200</v>
      </c>
      <c r="D57" s="25">
        <v>227547</v>
      </c>
      <c r="E57" s="25">
        <v>188998</v>
      </c>
      <c r="F57" s="25">
        <v>212692</v>
      </c>
      <c r="G57" s="25">
        <v>211828</v>
      </c>
      <c r="H57" s="25">
        <v>208045</v>
      </c>
      <c r="I57" s="25">
        <v>221549</v>
      </c>
      <c r="J57" s="25">
        <v>218241</v>
      </c>
      <c r="K57" s="25">
        <v>196496</v>
      </c>
      <c r="L57" s="25">
        <v>160447</v>
      </c>
      <c r="M57" s="25">
        <v>153919</v>
      </c>
      <c r="N57" s="25">
        <v>162776</v>
      </c>
      <c r="O57" s="26"/>
      <c r="P57" t="e">
        <f>+VLOOKUP(A57,'[6]All from RAW'!$A$2:$AC$211,29,FALSE)</f>
        <v>#N/A</v>
      </c>
      <c r="Q57">
        <f t="shared" si="12"/>
        <v>5.4649511770319531E-4</v>
      </c>
      <c r="R57">
        <f t="shared" si="12"/>
        <v>4.8721574111588279E-4</v>
      </c>
      <c r="S57">
        <f t="shared" si="12"/>
        <v>3.9117047531070685E-4</v>
      </c>
      <c r="T57">
        <f t="shared" si="12"/>
        <v>4.4362928350404144E-4</v>
      </c>
      <c r="U57">
        <f t="shared" si="12"/>
        <v>4.1195842567252531E-4</v>
      </c>
      <c r="V57">
        <f t="shared" si="12"/>
        <v>3.6969764644626587E-4</v>
      </c>
      <c r="W57">
        <f t="shared" si="13"/>
        <v>3.680667323830314E-4</v>
      </c>
      <c r="X57">
        <f t="shared" si="13"/>
        <v>3.4059590107330545E-4</v>
      </c>
      <c r="Y57">
        <f t="shared" si="13"/>
        <v>3.0009955923469692E-4</v>
      </c>
      <c r="Z57">
        <f t="shared" si="13"/>
        <v>2.5722637333099935E-4</v>
      </c>
      <c r="AA57">
        <f t="shared" si="13"/>
        <v>2.3412634220755063E-4</v>
      </c>
      <c r="AB57">
        <f t="shared" si="13"/>
        <v>3.9728959147119466E-4</v>
      </c>
    </row>
    <row r="58" spans="1:28" x14ac:dyDescent="0.25">
      <c r="A58" t="s">
        <v>101</v>
      </c>
      <c r="B58" t="s">
        <v>383</v>
      </c>
      <c r="C58" s="25">
        <v>155432</v>
      </c>
      <c r="D58" s="25">
        <v>169191</v>
      </c>
      <c r="E58" s="25">
        <v>208348</v>
      </c>
      <c r="F58" s="25">
        <v>0</v>
      </c>
      <c r="G58" s="25">
        <v>0</v>
      </c>
      <c r="H58" s="25">
        <v>0</v>
      </c>
      <c r="I58" s="25">
        <v>0</v>
      </c>
      <c r="J58" s="25"/>
      <c r="K58" s="25"/>
      <c r="L58" s="25"/>
      <c r="M58" s="25"/>
      <c r="N58" s="25"/>
      <c r="O58" s="26">
        <v>32</v>
      </c>
      <c r="P58">
        <f>+VLOOKUP(A58,'[6]All from RAW'!$A$2:$AC$211,29,FALSE)</f>
        <v>3</v>
      </c>
      <c r="Q58">
        <f t="shared" ref="Q58:AB89" si="14">+IFERROR(C58/C$170,"")</f>
        <v>3.3680741131975837E-4</v>
      </c>
      <c r="R58">
        <f t="shared" si="14"/>
        <v>3.6226589871603374E-4</v>
      </c>
      <c r="S58">
        <f t="shared" si="14"/>
        <v>4.3121930491346545E-4</v>
      </c>
      <c r="T58">
        <f t="shared" si="14"/>
        <v>0</v>
      </c>
      <c r="U58">
        <f t="shared" si="14"/>
        <v>0</v>
      </c>
      <c r="V58">
        <f t="shared" si="14"/>
        <v>0</v>
      </c>
      <c r="W58">
        <f t="shared" si="13"/>
        <v>0</v>
      </c>
      <c r="X58">
        <f t="shared" si="13"/>
        <v>0</v>
      </c>
      <c r="Y58">
        <f t="shared" si="13"/>
        <v>0</v>
      </c>
      <c r="Z58">
        <f t="shared" si="13"/>
        <v>0</v>
      </c>
      <c r="AA58">
        <f t="shared" si="13"/>
        <v>0</v>
      </c>
      <c r="AB58">
        <f t="shared" si="13"/>
        <v>0</v>
      </c>
    </row>
    <row r="59" spans="1:28" x14ac:dyDescent="0.25">
      <c r="A59" t="s">
        <v>399</v>
      </c>
      <c r="B59" t="s">
        <v>383</v>
      </c>
      <c r="C59" s="25">
        <v>78710</v>
      </c>
      <c r="D59" s="25">
        <v>57231</v>
      </c>
      <c r="E59" s="25">
        <v>81005</v>
      </c>
      <c r="F59" s="25">
        <v>89116</v>
      </c>
      <c r="G59" s="25">
        <v>90095</v>
      </c>
      <c r="H59" s="25">
        <v>107904</v>
      </c>
      <c r="I59" s="25">
        <v>124800</v>
      </c>
      <c r="J59" s="25">
        <v>142626</v>
      </c>
      <c r="K59" s="25">
        <v>146759</v>
      </c>
      <c r="L59" s="25">
        <v>141569</v>
      </c>
      <c r="M59" s="25">
        <v>91099</v>
      </c>
      <c r="N59" s="25">
        <v>106393</v>
      </c>
      <c r="O59" s="26">
        <v>32</v>
      </c>
      <c r="P59">
        <f>+VLOOKUP(A59,'[6]All from RAW'!$A$2:$AC$211,29,FALSE)</f>
        <v>3</v>
      </c>
      <c r="Q59">
        <f t="shared" si="14"/>
        <v>1.70557615838297E-4</v>
      </c>
      <c r="R59">
        <f t="shared" si="14"/>
        <v>1.2254103143439856E-4</v>
      </c>
      <c r="S59">
        <f t="shared" si="14"/>
        <v>1.6765661198818934E-4</v>
      </c>
      <c r="T59">
        <f t="shared" si="14"/>
        <v>1.8587660668359016E-4</v>
      </c>
      <c r="U59">
        <f t="shared" si="14"/>
        <v>1.7521477028988692E-4</v>
      </c>
      <c r="V59">
        <f t="shared" si="14"/>
        <v>1.9174628009391176E-4</v>
      </c>
      <c r="W59">
        <f t="shared" si="13"/>
        <v>2.0733439646038719E-4</v>
      </c>
      <c r="X59">
        <f t="shared" si="13"/>
        <v>2.2258801502229766E-4</v>
      </c>
      <c r="Y59">
        <f t="shared" si="13"/>
        <v>2.2413846192148891E-4</v>
      </c>
      <c r="Z59">
        <f t="shared" si="13"/>
        <v>2.2696142929500864E-4</v>
      </c>
      <c r="AA59">
        <f t="shared" si="13"/>
        <v>1.3857077845337907E-4</v>
      </c>
      <c r="AB59">
        <f t="shared" si="13"/>
        <v>2.5967483846141211E-4</v>
      </c>
    </row>
    <row r="60" spans="1:28" x14ac:dyDescent="0.25">
      <c r="A60" t="s">
        <v>103</v>
      </c>
      <c r="B60" t="s">
        <v>383</v>
      </c>
      <c r="C60" s="25">
        <v>387258</v>
      </c>
      <c r="D60" s="25">
        <v>302215</v>
      </c>
      <c r="E60" s="25">
        <v>298469</v>
      </c>
      <c r="F60" s="25">
        <v>313442</v>
      </c>
      <c r="G60" s="25">
        <v>368312</v>
      </c>
      <c r="H60" s="25">
        <v>560021</v>
      </c>
      <c r="I60" s="25">
        <v>983114</v>
      </c>
      <c r="J60" s="25">
        <v>1051749</v>
      </c>
      <c r="K60" s="25">
        <v>1290108</v>
      </c>
      <c r="L60" s="25">
        <v>1500049</v>
      </c>
      <c r="M60" s="25">
        <v>2031717</v>
      </c>
      <c r="N60" s="25">
        <v>2820185</v>
      </c>
      <c r="O60" s="26"/>
      <c r="P60">
        <f>+VLOOKUP(A60,'[6]All from RAW'!$A$2:$AC$211,29,FALSE)</f>
        <v>1</v>
      </c>
      <c r="Q60">
        <f t="shared" si="14"/>
        <v>8.3915387110033318E-4</v>
      </c>
      <c r="R60">
        <f t="shared" si="14"/>
        <v>6.4709227193211305E-4</v>
      </c>
      <c r="S60">
        <f t="shared" si="14"/>
        <v>6.1774336551450996E-4</v>
      </c>
      <c r="T60">
        <f t="shared" si="14"/>
        <v>6.5377188554376162E-4</v>
      </c>
      <c r="U60">
        <f t="shared" si="14"/>
        <v>7.1628505993683153E-4</v>
      </c>
      <c r="V60">
        <f t="shared" si="14"/>
        <v>9.9516184316125961E-4</v>
      </c>
      <c r="W60">
        <f t="shared" si="13"/>
        <v>1.6332800307833099E-3</v>
      </c>
      <c r="X60">
        <f t="shared" si="13"/>
        <v>1.6414028452854776E-3</v>
      </c>
      <c r="Y60">
        <f t="shared" si="13"/>
        <v>1.9703242924291407E-3</v>
      </c>
      <c r="Z60">
        <f t="shared" si="13"/>
        <v>2.4048574550399339E-3</v>
      </c>
      <c r="AA60">
        <f t="shared" si="13"/>
        <v>3.0904467259461024E-3</v>
      </c>
      <c r="AB60">
        <f t="shared" si="13"/>
        <v>6.8832637890302696E-3</v>
      </c>
    </row>
    <row r="61" spans="1:28" x14ac:dyDescent="0.25">
      <c r="A61" t="s">
        <v>105</v>
      </c>
      <c r="B61" t="s">
        <v>388</v>
      </c>
      <c r="C61" s="25">
        <v>398998</v>
      </c>
      <c r="D61" s="25">
        <v>438828</v>
      </c>
      <c r="E61" s="25">
        <v>482637</v>
      </c>
      <c r="F61" s="25">
        <v>530827</v>
      </c>
      <c r="G61" s="25">
        <v>583819</v>
      </c>
      <c r="H61" s="25">
        <v>428533</v>
      </c>
      <c r="I61" s="25">
        <v>497129</v>
      </c>
      <c r="J61" s="25"/>
      <c r="K61" s="25"/>
      <c r="L61" s="25"/>
      <c r="M61" s="25"/>
      <c r="N61" s="25"/>
      <c r="O61" s="26"/>
      <c r="P61">
        <f>+VLOOKUP(A61,'[6]All from RAW'!$A$2:$AC$211,29,FALSE)</f>
        <v>1</v>
      </c>
      <c r="Q61">
        <f t="shared" si="14"/>
        <v>8.6459341385146523E-4</v>
      </c>
      <c r="R61">
        <f t="shared" si="14"/>
        <v>9.3960328741930516E-4</v>
      </c>
      <c r="S61">
        <f t="shared" si="14"/>
        <v>9.9891715622669889E-4</v>
      </c>
      <c r="T61">
        <f t="shared" si="14"/>
        <v>1.1071897470266855E-3</v>
      </c>
      <c r="U61">
        <f t="shared" si="14"/>
        <v>1.1353983237235308E-3</v>
      </c>
      <c r="V61">
        <f t="shared" si="14"/>
        <v>7.6150660445844717E-4</v>
      </c>
      <c r="W61">
        <f t="shared" si="13"/>
        <v>8.2589696456695366E-4</v>
      </c>
      <c r="X61">
        <f t="shared" si="13"/>
        <v>0</v>
      </c>
      <c r="Y61">
        <f t="shared" si="13"/>
        <v>0</v>
      </c>
      <c r="Z61">
        <f t="shared" si="13"/>
        <v>0</v>
      </c>
      <c r="AA61">
        <f t="shared" si="13"/>
        <v>0</v>
      </c>
      <c r="AB61">
        <f t="shared" si="13"/>
        <v>0</v>
      </c>
    </row>
    <row r="62" spans="1:28" x14ac:dyDescent="0.25">
      <c r="A62" t="s">
        <v>106</v>
      </c>
      <c r="B62" t="s">
        <v>383</v>
      </c>
      <c r="C62" s="25">
        <v>13095545</v>
      </c>
      <c r="D62" s="25">
        <v>14057331</v>
      </c>
      <c r="E62" s="25">
        <v>14179999</v>
      </c>
      <c r="F62" s="25">
        <v>13969393</v>
      </c>
      <c r="G62" s="25">
        <v>13312629</v>
      </c>
      <c r="H62" s="25">
        <v>14765463</v>
      </c>
      <c r="I62" s="25">
        <v>16039216</v>
      </c>
      <c r="J62" s="25">
        <v>16165265</v>
      </c>
      <c r="K62" s="25">
        <v>15938806</v>
      </c>
      <c r="L62" s="25">
        <v>14914534</v>
      </c>
      <c r="M62" s="25">
        <v>15007490</v>
      </c>
      <c r="N62" s="25">
        <v>16427248</v>
      </c>
      <c r="O62" s="26"/>
      <c r="P62">
        <f>+VLOOKUP(A62,'[6]All from RAW'!$A$2:$AC$211,29,FALSE)</f>
        <v>1</v>
      </c>
      <c r="Q62">
        <f t="shared" si="14"/>
        <v>2.8376889001437318E-2</v>
      </c>
      <c r="R62">
        <f t="shared" si="14"/>
        <v>3.0099069384682171E-2</v>
      </c>
      <c r="S62">
        <f t="shared" si="14"/>
        <v>2.9348442569420565E-2</v>
      </c>
      <c r="T62">
        <f t="shared" si="14"/>
        <v>2.9137117557671996E-2</v>
      </c>
      <c r="U62">
        <f t="shared" si="14"/>
        <v>2.5890107466446387E-2</v>
      </c>
      <c r="V62">
        <f t="shared" si="14"/>
        <v>2.6238347087358119E-2</v>
      </c>
      <c r="W62">
        <f t="shared" si="13"/>
        <v>2.6646483726424561E-2</v>
      </c>
      <c r="X62">
        <f t="shared" si="13"/>
        <v>2.5228178934131384E-2</v>
      </c>
      <c r="Y62">
        <f t="shared" si="13"/>
        <v>2.4342626085657432E-2</v>
      </c>
      <c r="Z62">
        <f t="shared" si="13"/>
        <v>2.3910771100375098E-2</v>
      </c>
      <c r="AA62">
        <f t="shared" si="13"/>
        <v>2.2827907791867112E-2</v>
      </c>
      <c r="AB62">
        <f t="shared" si="13"/>
        <v>4.009420705089202E-2</v>
      </c>
    </row>
    <row r="63" spans="1:28" x14ac:dyDescent="0.25">
      <c r="A63" t="s">
        <v>108</v>
      </c>
      <c r="B63" t="s">
        <v>383</v>
      </c>
      <c r="C63" s="25">
        <v>128864</v>
      </c>
      <c r="D63" s="25">
        <v>123351</v>
      </c>
      <c r="E63" s="25">
        <v>132416</v>
      </c>
      <c r="F63" s="25">
        <v>142355</v>
      </c>
      <c r="G63" s="25">
        <v>133865</v>
      </c>
      <c r="H63" s="25">
        <v>98548</v>
      </c>
      <c r="I63" s="25">
        <v>118654</v>
      </c>
      <c r="J63" s="25">
        <v>130096</v>
      </c>
      <c r="K63" s="25">
        <v>130363</v>
      </c>
      <c r="L63" s="25">
        <v>113894</v>
      </c>
      <c r="M63" s="25">
        <v>110419</v>
      </c>
      <c r="N63" s="25">
        <v>118295</v>
      </c>
      <c r="O63" s="26"/>
      <c r="P63">
        <f>+VLOOKUP(A63,'[6]All from RAW'!$A$2:$AC$211,29,FALSE)</f>
        <v>2</v>
      </c>
      <c r="Q63">
        <f t="shared" si="14"/>
        <v>2.7923690264752008E-4</v>
      </c>
      <c r="R63">
        <f t="shared" si="14"/>
        <v>2.641148812438101E-4</v>
      </c>
      <c r="S63">
        <f t="shared" si="14"/>
        <v>2.7406231631415444E-4</v>
      </c>
      <c r="T63">
        <f t="shared" si="14"/>
        <v>2.9692158921453471E-4</v>
      </c>
      <c r="U63">
        <f t="shared" si="14"/>
        <v>2.6033770159116171E-4</v>
      </c>
      <c r="V63">
        <f t="shared" si="14"/>
        <v>1.7512059247752461E-4</v>
      </c>
      <c r="W63">
        <f t="shared" si="13"/>
        <v>1.9712384196803509E-4</v>
      </c>
      <c r="X63">
        <f t="shared" si="13"/>
        <v>2.0303318050243879E-4</v>
      </c>
      <c r="Y63">
        <f t="shared" si="13"/>
        <v>1.9909758387200144E-4</v>
      </c>
      <c r="Z63">
        <f t="shared" si="13"/>
        <v>1.8259325860976424E-4</v>
      </c>
      <c r="AA63">
        <f t="shared" si="13"/>
        <v>1.6795844944558847E-4</v>
      </c>
      <c r="AB63">
        <f t="shared" si="13"/>
        <v>2.8872421132774471E-4</v>
      </c>
    </row>
    <row r="64" spans="1:28" x14ac:dyDescent="0.25">
      <c r="A64" t="s">
        <v>400</v>
      </c>
      <c r="B64" t="s">
        <v>383</v>
      </c>
      <c r="C64" s="25">
        <v>623134</v>
      </c>
      <c r="D64" s="25">
        <v>379000</v>
      </c>
      <c r="E64" s="25">
        <v>0</v>
      </c>
      <c r="F64" s="25">
        <v>438819</v>
      </c>
      <c r="G64" s="25">
        <v>455981</v>
      </c>
      <c r="H64" s="25">
        <v>371985</v>
      </c>
      <c r="I64" s="25">
        <v>0</v>
      </c>
      <c r="J64" s="25"/>
      <c r="K64" s="25"/>
      <c r="L64" s="25"/>
      <c r="M64" s="25"/>
      <c r="N64" s="25"/>
      <c r="O64" s="26"/>
      <c r="P64" t="e">
        <f>+VLOOKUP(A64,'[6]All from RAW'!$A$2:$AC$211,29,FALSE)</f>
        <v>#N/A</v>
      </c>
      <c r="Q64">
        <f t="shared" si="14"/>
        <v>1.350276323056554E-3</v>
      </c>
      <c r="R64">
        <f t="shared" si="14"/>
        <v>8.115016496939955E-4</v>
      </c>
      <c r="S64">
        <f t="shared" si="14"/>
        <v>0</v>
      </c>
      <c r="T64">
        <f t="shared" si="14"/>
        <v>9.1528105691779642E-4</v>
      </c>
      <c r="U64">
        <f t="shared" si="14"/>
        <v>8.8678179889619768E-4</v>
      </c>
      <c r="V64">
        <f t="shared" si="14"/>
        <v>6.6102035143028766E-4</v>
      </c>
      <c r="W64">
        <f t="shared" si="13"/>
        <v>0</v>
      </c>
      <c r="X64">
        <f t="shared" si="13"/>
        <v>0</v>
      </c>
      <c r="Y64">
        <f t="shared" si="13"/>
        <v>0</v>
      </c>
      <c r="Z64">
        <f t="shared" si="13"/>
        <v>0</v>
      </c>
      <c r="AA64">
        <f t="shared" si="13"/>
        <v>0</v>
      </c>
      <c r="AB64">
        <f t="shared" si="13"/>
        <v>0</v>
      </c>
    </row>
    <row r="65" spans="1:28" x14ac:dyDescent="0.25">
      <c r="A65" t="s">
        <v>109</v>
      </c>
      <c r="B65" t="s">
        <v>393</v>
      </c>
      <c r="C65" s="25">
        <v>1286807</v>
      </c>
      <c r="D65" s="25">
        <v>1159071</v>
      </c>
      <c r="E65" s="25">
        <v>1058704</v>
      </c>
      <c r="F65" s="25">
        <v>909506</v>
      </c>
      <c r="G65" s="25">
        <v>1159881</v>
      </c>
      <c r="H65" s="25">
        <v>1227587</v>
      </c>
      <c r="I65" s="25">
        <v>1211674</v>
      </c>
      <c r="J65" s="25">
        <v>1224894</v>
      </c>
      <c r="K65" s="25">
        <v>1141779</v>
      </c>
      <c r="L65" s="25">
        <v>1052871</v>
      </c>
      <c r="M65" s="25">
        <v>1196295</v>
      </c>
      <c r="N65" s="25">
        <v>1159152</v>
      </c>
      <c r="O65" s="26"/>
      <c r="P65">
        <f>+VLOOKUP(A65,'[6]All from RAW'!$A$2:$AC$211,29,FALSE)</f>
        <v>1</v>
      </c>
      <c r="Q65">
        <f t="shared" si="14"/>
        <v>2.7883970774238527E-3</v>
      </c>
      <c r="R65">
        <f t="shared" si="14"/>
        <v>2.4817626084761716E-3</v>
      </c>
      <c r="S65">
        <f t="shared" si="14"/>
        <v>2.1912070333725575E-3</v>
      </c>
      <c r="T65">
        <f t="shared" si="14"/>
        <v>1.8970318353423105E-3</v>
      </c>
      <c r="U65">
        <f t="shared" si="14"/>
        <v>2.2557110048127458E-3</v>
      </c>
      <c r="V65">
        <f t="shared" si="14"/>
        <v>2.181432020514947E-3</v>
      </c>
      <c r="W65">
        <f t="shared" si="13"/>
        <v>2.0129943709674934E-3</v>
      </c>
      <c r="X65">
        <f t="shared" si="13"/>
        <v>1.9116200697819631E-3</v>
      </c>
      <c r="Y65">
        <f t="shared" si="13"/>
        <v>1.7437880396722226E-3</v>
      </c>
      <c r="Z65">
        <f t="shared" si="13"/>
        <v>1.6879479760630155E-3</v>
      </c>
      <c r="AA65">
        <f t="shared" si="13"/>
        <v>1.8196855004981955E-3</v>
      </c>
      <c r="AB65">
        <f t="shared" si="13"/>
        <v>2.8291580118261798E-3</v>
      </c>
    </row>
    <row r="66" spans="1:28" x14ac:dyDescent="0.25">
      <c r="A66" t="s">
        <v>110</v>
      </c>
      <c r="B66" t="s">
        <v>383</v>
      </c>
      <c r="C66" s="25">
        <v>826240</v>
      </c>
      <c r="D66" s="25">
        <v>835492</v>
      </c>
      <c r="E66" s="25">
        <v>884190</v>
      </c>
      <c r="F66" s="25">
        <v>880223</v>
      </c>
      <c r="G66" s="25">
        <v>1181526</v>
      </c>
      <c r="H66" s="25">
        <v>1315646</v>
      </c>
      <c r="I66" s="25">
        <v>1502069</v>
      </c>
      <c r="J66" s="25">
        <v>1627551</v>
      </c>
      <c r="K66" s="25">
        <v>1715426</v>
      </c>
      <c r="L66" s="25">
        <v>1776868</v>
      </c>
      <c r="M66" s="25">
        <v>1875777</v>
      </c>
      <c r="N66" s="25">
        <v>1822663</v>
      </c>
      <c r="O66" s="26"/>
      <c r="P66">
        <f>+VLOOKUP(A66,'[6]All from RAW'!$A$2:$AC$211,29,FALSE)</f>
        <v>1</v>
      </c>
      <c r="Q66">
        <f t="shared" si="14"/>
        <v>1.7903890802977325E-3</v>
      </c>
      <c r="R66">
        <f t="shared" si="14"/>
        <v>1.7889264810188276E-3</v>
      </c>
      <c r="S66">
        <f t="shared" si="14"/>
        <v>1.8300141936156674E-3</v>
      </c>
      <c r="T66">
        <f t="shared" si="14"/>
        <v>1.8359538619871828E-3</v>
      </c>
      <c r="U66">
        <f t="shared" si="14"/>
        <v>2.2978057237530267E-3</v>
      </c>
      <c r="V66">
        <f t="shared" si="14"/>
        <v>2.3379135752190339E-3</v>
      </c>
      <c r="W66">
        <f t="shared" si="13"/>
        <v>2.495437256064562E-3</v>
      </c>
      <c r="X66">
        <f t="shared" si="13"/>
        <v>2.5400231825722908E-3</v>
      </c>
      <c r="Y66">
        <f t="shared" si="13"/>
        <v>2.6198934660234263E-3</v>
      </c>
      <c r="Z66">
        <f t="shared" si="13"/>
        <v>2.8486497817217286E-3</v>
      </c>
      <c r="AA66">
        <f t="shared" si="13"/>
        <v>2.8532462386518407E-3</v>
      </c>
      <c r="AB66">
        <f t="shared" si="13"/>
        <v>4.448598310928282E-3</v>
      </c>
    </row>
    <row r="67" spans="1:28" x14ac:dyDescent="0.25">
      <c r="A67" t="s">
        <v>112</v>
      </c>
      <c r="B67" t="s">
        <v>383</v>
      </c>
      <c r="C67" s="25">
        <v>0</v>
      </c>
      <c r="D67" s="25">
        <v>7754</v>
      </c>
      <c r="E67" s="25">
        <v>0</v>
      </c>
      <c r="F67" s="25">
        <v>0</v>
      </c>
      <c r="G67" s="25">
        <v>0</v>
      </c>
      <c r="H67" s="25">
        <v>4978</v>
      </c>
      <c r="I67" s="25">
        <v>11617</v>
      </c>
      <c r="J67" s="25">
        <v>30092</v>
      </c>
      <c r="K67" s="25">
        <v>0</v>
      </c>
      <c r="L67" s="25">
        <v>0</v>
      </c>
      <c r="M67" s="25">
        <v>0</v>
      </c>
      <c r="N67" s="25">
        <v>0</v>
      </c>
      <c r="O67" s="26">
        <v>32</v>
      </c>
      <c r="P67">
        <f>+VLOOKUP(A67,'[6]All from RAW'!$A$2:$AC$211,29,FALSE)</f>
        <v>3</v>
      </c>
      <c r="Q67">
        <f t="shared" si="14"/>
        <v>0</v>
      </c>
      <c r="R67">
        <f t="shared" si="14"/>
        <v>1.6602595756536254E-5</v>
      </c>
      <c r="S67">
        <f t="shared" si="14"/>
        <v>0</v>
      </c>
      <c r="T67">
        <f t="shared" si="14"/>
        <v>0</v>
      </c>
      <c r="U67">
        <f t="shared" si="14"/>
        <v>0</v>
      </c>
      <c r="V67">
        <f t="shared" si="14"/>
        <v>8.8459462328318934E-6</v>
      </c>
      <c r="W67">
        <f t="shared" si="13"/>
        <v>1.92997090038487E-5</v>
      </c>
      <c r="X67">
        <f t="shared" si="13"/>
        <v>4.6962815672114347E-5</v>
      </c>
      <c r="Y67">
        <f t="shared" si="13"/>
        <v>0</v>
      </c>
      <c r="Z67">
        <f t="shared" si="13"/>
        <v>0</v>
      </c>
      <c r="AA67">
        <f t="shared" si="13"/>
        <v>0</v>
      </c>
      <c r="AB67">
        <f t="shared" si="13"/>
        <v>0</v>
      </c>
    </row>
    <row r="68" spans="1:28" x14ac:dyDescent="0.25">
      <c r="A68" t="s">
        <v>113</v>
      </c>
      <c r="B68" t="s">
        <v>383</v>
      </c>
      <c r="C68" s="25">
        <v>105042</v>
      </c>
      <c r="D68" s="25">
        <v>99317</v>
      </c>
      <c r="E68" s="25">
        <v>104341</v>
      </c>
      <c r="F68" s="25">
        <v>100911</v>
      </c>
      <c r="G68" s="25">
        <v>121989</v>
      </c>
      <c r="H68" s="25">
        <v>116596</v>
      </c>
      <c r="I68" s="25">
        <v>113474</v>
      </c>
      <c r="J68" s="25">
        <v>134057</v>
      </c>
      <c r="K68" s="25">
        <v>129595</v>
      </c>
      <c r="L68" s="25">
        <v>141281</v>
      </c>
      <c r="M68" s="25">
        <v>150141</v>
      </c>
      <c r="N68" s="25">
        <v>0</v>
      </c>
      <c r="O68" s="26">
        <v>22</v>
      </c>
      <c r="P68">
        <f>+VLOOKUP(A68,'[6]All from RAW'!$A$2:$AC$211,29,FALSE)</f>
        <v>2</v>
      </c>
      <c r="Q68">
        <f t="shared" si="14"/>
        <v>2.2761673336153468E-4</v>
      </c>
      <c r="R68">
        <f t="shared" si="14"/>
        <v>2.1265411436057665E-4</v>
      </c>
      <c r="S68">
        <f t="shared" si="14"/>
        <v>2.1595529351842063E-4</v>
      </c>
      <c r="T68">
        <f t="shared" si="14"/>
        <v>2.1047841304645367E-4</v>
      </c>
      <c r="U68">
        <f t="shared" si="14"/>
        <v>2.3724151854035203E-4</v>
      </c>
      <c r="V68">
        <f t="shared" si="14"/>
        <v>2.0719203434376606E-4</v>
      </c>
      <c r="W68">
        <f t="shared" si="13"/>
        <v>1.8851813544828506E-4</v>
      </c>
      <c r="X68">
        <f t="shared" si="13"/>
        <v>2.0921488038537264E-4</v>
      </c>
      <c r="Y68">
        <f t="shared" si="13"/>
        <v>1.9792465179454313E-4</v>
      </c>
      <c r="Z68">
        <f t="shared" si="13"/>
        <v>2.2649971174641421E-4</v>
      </c>
      <c r="AA68">
        <f t="shared" si="13"/>
        <v>2.2837962269364964E-4</v>
      </c>
      <c r="AB68">
        <f t="shared" si="13"/>
        <v>0</v>
      </c>
    </row>
    <row r="69" spans="1:28" x14ac:dyDescent="0.25">
      <c r="A69" t="s">
        <v>114</v>
      </c>
      <c r="B69" t="s">
        <v>383</v>
      </c>
      <c r="C69" s="25">
        <v>140492</v>
      </c>
      <c r="D69" s="25">
        <v>141632</v>
      </c>
      <c r="E69" s="25">
        <v>140112</v>
      </c>
      <c r="F69" s="25">
        <v>136031</v>
      </c>
      <c r="G69" s="25">
        <v>96439</v>
      </c>
      <c r="H69" s="25">
        <v>112267</v>
      </c>
      <c r="I69" s="25">
        <v>107783</v>
      </c>
      <c r="J69" s="25">
        <v>386060</v>
      </c>
      <c r="K69" s="25">
        <v>258070</v>
      </c>
      <c r="L69" s="25">
        <v>387218</v>
      </c>
      <c r="M69" s="25">
        <v>254732</v>
      </c>
      <c r="N69" s="25">
        <v>348755</v>
      </c>
      <c r="O69" s="26"/>
      <c r="P69">
        <f>+VLOOKUP(A69,'[6]All from RAW'!$A$2:$AC$211,29,FALSE)</f>
        <v>1</v>
      </c>
      <c r="Q69">
        <f t="shared" si="14"/>
        <v>3.0443375129404174E-4</v>
      </c>
      <c r="R69">
        <f t="shared" si="14"/>
        <v>3.0325752414105529E-4</v>
      </c>
      <c r="S69">
        <f t="shared" si="14"/>
        <v>2.8999078104918443E-4</v>
      </c>
      <c r="T69">
        <f t="shared" si="14"/>
        <v>2.8373109973265688E-4</v>
      </c>
      <c r="U69">
        <f t="shared" si="14"/>
        <v>1.8755244166697825E-4</v>
      </c>
      <c r="V69">
        <f t="shared" si="14"/>
        <v>1.9949936635623507E-4</v>
      </c>
      <c r="W69">
        <f t="shared" si="13"/>
        <v>1.7906348760969481E-4</v>
      </c>
      <c r="X69">
        <f t="shared" si="13"/>
        <v>6.0250115041793383E-4</v>
      </c>
      <c r="Y69">
        <f t="shared" si="13"/>
        <v>3.9413877764279292E-4</v>
      </c>
      <c r="Z69">
        <f t="shared" si="13"/>
        <v>6.2078245045705377E-4</v>
      </c>
      <c r="AA69">
        <f t="shared" si="13"/>
        <v>3.8747309561011823E-4</v>
      </c>
      <c r="AB69">
        <f t="shared" si="13"/>
        <v>8.5121105982169669E-4</v>
      </c>
    </row>
    <row r="70" spans="1:28" x14ac:dyDescent="0.25">
      <c r="A70" t="s">
        <v>115</v>
      </c>
      <c r="B70" t="s">
        <v>383</v>
      </c>
      <c r="C70" s="25">
        <v>470727</v>
      </c>
      <c r="D70" s="25">
        <v>517914</v>
      </c>
      <c r="E70" s="25">
        <v>549500</v>
      </c>
      <c r="F70" s="25">
        <v>610535</v>
      </c>
      <c r="G70" s="25">
        <v>640981</v>
      </c>
      <c r="H70" s="25">
        <v>673035</v>
      </c>
      <c r="I70" s="25">
        <v>738667</v>
      </c>
      <c r="J70" s="25">
        <v>803550</v>
      </c>
      <c r="K70" s="25">
        <v>868535</v>
      </c>
      <c r="L70" s="25">
        <v>835531</v>
      </c>
      <c r="M70" s="25">
        <v>862548</v>
      </c>
      <c r="N70" s="25">
        <v>871468</v>
      </c>
      <c r="O70" s="26"/>
      <c r="P70">
        <f>+VLOOKUP(A70,'[6]All from RAW'!$A$2:$AC$211,29,FALSE)</f>
        <v>1</v>
      </c>
      <c r="Q70">
        <f t="shared" si="14"/>
        <v>1.0200238194729265E-3</v>
      </c>
      <c r="R70">
        <f t="shared" si="14"/>
        <v>1.1089394865425224E-3</v>
      </c>
      <c r="S70">
        <f t="shared" si="14"/>
        <v>1.1373039724400969E-3</v>
      </c>
      <c r="T70">
        <f t="shared" si="14"/>
        <v>1.2734433105341995E-3</v>
      </c>
      <c r="U70">
        <f t="shared" si="14"/>
        <v>1.2465657214627006E-3</v>
      </c>
      <c r="V70">
        <f t="shared" si="14"/>
        <v>1.195988634554844E-3</v>
      </c>
      <c r="W70">
        <f t="shared" si="13"/>
        <v>1.2271720883830514E-3</v>
      </c>
      <c r="X70">
        <f t="shared" si="13"/>
        <v>1.2540532544638935E-3</v>
      </c>
      <c r="Y70">
        <f t="shared" si="13"/>
        <v>1.3264746899677728E-3</v>
      </c>
      <c r="Z70">
        <f t="shared" si="13"/>
        <v>1.3395115454674954E-3</v>
      </c>
      <c r="AA70">
        <f t="shared" si="13"/>
        <v>1.3120226107136766E-3</v>
      </c>
      <c r="AB70">
        <f t="shared" si="13"/>
        <v>2.1270037702131707E-3</v>
      </c>
    </row>
    <row r="71" spans="1:28" x14ac:dyDescent="0.25">
      <c r="A71" t="s">
        <v>401</v>
      </c>
      <c r="B71" t="s">
        <v>383</v>
      </c>
      <c r="C71" s="25">
        <v>8813500</v>
      </c>
      <c r="D71" s="25">
        <v>8878200</v>
      </c>
      <c r="E71" s="25">
        <v>10688700</v>
      </c>
      <c r="F71" s="25">
        <v>9676300</v>
      </c>
      <c r="G71" s="25">
        <v>13655100</v>
      </c>
      <c r="H71" s="25">
        <v>14773200</v>
      </c>
      <c r="I71" s="25">
        <v>15821400</v>
      </c>
      <c r="J71" s="25">
        <v>17153900</v>
      </c>
      <c r="K71" s="25">
        <v>17319400</v>
      </c>
      <c r="L71" s="25">
        <v>16926100</v>
      </c>
      <c r="M71" s="25">
        <v>20085155</v>
      </c>
      <c r="N71" s="25">
        <v>22316073</v>
      </c>
      <c r="O71" s="26"/>
      <c r="P71">
        <f>+VLOOKUP(A71,'[6]All from RAW'!$A$2:$AC$211,29,FALSE)</f>
        <v>1</v>
      </c>
      <c r="Q71">
        <f t="shared" si="14"/>
        <v>1.9098075812359682E-2</v>
      </c>
      <c r="R71">
        <f t="shared" si="14"/>
        <v>1.900969378974467E-2</v>
      </c>
      <c r="S71">
        <f t="shared" si="14"/>
        <v>2.212247674289438E-2</v>
      </c>
      <c r="T71">
        <f t="shared" si="14"/>
        <v>2.018265866121037E-2</v>
      </c>
      <c r="U71">
        <f t="shared" si="14"/>
        <v>2.6556137519123536E-2</v>
      </c>
      <c r="V71">
        <f t="shared" si="14"/>
        <v>2.6252095798889541E-2</v>
      </c>
      <c r="W71">
        <f t="shared" si="13"/>
        <v>2.6284618751268987E-2</v>
      </c>
      <c r="X71">
        <f t="shared" si="13"/>
        <v>2.6771083469290254E-2</v>
      </c>
      <c r="Y71">
        <f t="shared" si="13"/>
        <v>2.6451145601993985E-2</v>
      </c>
      <c r="Z71">
        <f t="shared" si="13"/>
        <v>2.7135685414110756E-2</v>
      </c>
      <c r="AA71">
        <f t="shared" si="13"/>
        <v>3.0551549014882481E-2</v>
      </c>
      <c r="AB71">
        <f t="shared" si="13"/>
        <v>5.446714211807243E-2</v>
      </c>
    </row>
    <row r="72" spans="1:28" x14ac:dyDescent="0.25">
      <c r="A72" t="s">
        <v>117</v>
      </c>
      <c r="B72" t="s">
        <v>383</v>
      </c>
      <c r="C72" s="25">
        <v>0</v>
      </c>
      <c r="D72" s="25">
        <v>0</v>
      </c>
      <c r="E72" s="25">
        <v>0</v>
      </c>
      <c r="F72" s="25">
        <v>0</v>
      </c>
      <c r="G72" s="25">
        <v>0</v>
      </c>
      <c r="H72" s="25">
        <v>0</v>
      </c>
      <c r="I72" s="25">
        <v>9263000</v>
      </c>
      <c r="J72" s="25">
        <v>8637000</v>
      </c>
      <c r="K72" s="25">
        <v>8813000</v>
      </c>
      <c r="L72" s="25">
        <v>9058000</v>
      </c>
      <c r="M72" s="25">
        <v>9511000</v>
      </c>
      <c r="N72" s="25">
        <v>10250000</v>
      </c>
      <c r="O72" s="26"/>
      <c r="P72">
        <f>+VLOOKUP(A72,'[6]All from RAW'!$A$2:$AC$211,29,FALSE)</f>
        <v>1</v>
      </c>
      <c r="Q72">
        <f t="shared" si="14"/>
        <v>0</v>
      </c>
      <c r="R72">
        <f t="shared" si="14"/>
        <v>0</v>
      </c>
      <c r="S72">
        <f t="shared" si="14"/>
        <v>0</v>
      </c>
      <c r="T72">
        <f t="shared" si="14"/>
        <v>0</v>
      </c>
      <c r="U72">
        <f t="shared" si="14"/>
        <v>0</v>
      </c>
      <c r="V72">
        <f t="shared" si="14"/>
        <v>0</v>
      </c>
      <c r="W72">
        <f t="shared" si="13"/>
        <v>1.5388930403946847E-2</v>
      </c>
      <c r="X72">
        <f t="shared" si="13"/>
        <v>1.347925824006552E-2</v>
      </c>
      <c r="Y72">
        <f t="shared" si="13"/>
        <v>1.3459701039895897E-2</v>
      </c>
      <c r="Z72">
        <f t="shared" si="13"/>
        <v>1.4521658177667344E-2</v>
      </c>
      <c r="AA72">
        <f t="shared" si="13"/>
        <v>1.4467191449632689E-2</v>
      </c>
      <c r="AB72">
        <f t="shared" si="13"/>
        <v>2.5017314054773095E-2</v>
      </c>
    </row>
    <row r="73" spans="1:28" x14ac:dyDescent="0.25">
      <c r="A73" t="s">
        <v>118</v>
      </c>
      <c r="B73" t="s">
        <v>383</v>
      </c>
      <c r="C73" s="25">
        <v>0</v>
      </c>
      <c r="D73" s="25">
        <v>0</v>
      </c>
      <c r="E73" s="25">
        <v>0</v>
      </c>
      <c r="F73" s="25">
        <v>0</v>
      </c>
      <c r="G73" s="25">
        <v>0</v>
      </c>
      <c r="H73" s="25">
        <v>0</v>
      </c>
      <c r="I73" s="25">
        <v>0</v>
      </c>
      <c r="J73" s="25">
        <v>1057601</v>
      </c>
      <c r="K73" s="25">
        <v>1106017</v>
      </c>
      <c r="L73" s="25">
        <v>1280105</v>
      </c>
      <c r="M73" s="25">
        <v>1223215</v>
      </c>
      <c r="N73" s="25">
        <v>1418343</v>
      </c>
      <c r="O73" s="26">
        <v>32</v>
      </c>
      <c r="P73">
        <f>+VLOOKUP(A73,'[6]All from RAW'!$A$2:$AC$211,29,FALSE)</f>
        <v>3</v>
      </c>
      <c r="Q73">
        <f t="shared" si="14"/>
        <v>0</v>
      </c>
      <c r="R73">
        <f t="shared" si="14"/>
        <v>0</v>
      </c>
      <c r="S73">
        <f t="shared" si="14"/>
        <v>0</v>
      </c>
      <c r="T73">
        <f t="shared" si="14"/>
        <v>0</v>
      </c>
      <c r="U73">
        <f t="shared" si="14"/>
        <v>0</v>
      </c>
      <c r="V73">
        <f t="shared" si="14"/>
        <v>0</v>
      </c>
      <c r="W73">
        <f t="shared" si="13"/>
        <v>0</v>
      </c>
      <c r="X73">
        <f t="shared" si="13"/>
        <v>1.6505357177204508E-3</v>
      </c>
      <c r="Y73">
        <f t="shared" si="13"/>
        <v>1.6891703353049518E-3</v>
      </c>
      <c r="Z73">
        <f t="shared" si="13"/>
        <v>2.0522463282758728E-3</v>
      </c>
      <c r="AA73">
        <f t="shared" si="13"/>
        <v>1.8606335389614605E-3</v>
      </c>
      <c r="AB73">
        <f t="shared" si="13"/>
        <v>3.4617690017940523E-3</v>
      </c>
    </row>
    <row r="74" spans="1:28" x14ac:dyDescent="0.25">
      <c r="A74" t="s">
        <v>119</v>
      </c>
      <c r="B74" t="s">
        <v>388</v>
      </c>
      <c r="C74" s="25">
        <v>2649378</v>
      </c>
      <c r="D74" s="25">
        <v>2537282</v>
      </c>
      <c r="E74" s="25">
        <v>2384364</v>
      </c>
      <c r="F74" s="25">
        <v>2726214</v>
      </c>
      <c r="G74" s="25">
        <v>3457477</v>
      </c>
      <c r="H74" s="25">
        <v>3918610</v>
      </c>
      <c r="I74" s="25">
        <v>4447167</v>
      </c>
      <c r="J74" s="25">
        <v>5081504</v>
      </c>
      <c r="K74" s="25">
        <v>5282603</v>
      </c>
      <c r="L74" s="25">
        <v>5167699</v>
      </c>
      <c r="M74" s="25">
        <v>5775692</v>
      </c>
      <c r="N74" s="25">
        <v>0</v>
      </c>
      <c r="O74" s="26"/>
      <c r="P74">
        <f>+VLOOKUP(A74,'[6]All from RAW'!$A$2:$AC$211,29,FALSE)</f>
        <v>1</v>
      </c>
      <c r="Q74">
        <f t="shared" si="14"/>
        <v>5.7409680489700883E-3</v>
      </c>
      <c r="R74">
        <f t="shared" si="14"/>
        <v>5.432740181369077E-3</v>
      </c>
      <c r="S74">
        <f t="shared" si="14"/>
        <v>4.9349347569484234E-3</v>
      </c>
      <c r="T74">
        <f t="shared" si="14"/>
        <v>5.6862898628001375E-3</v>
      </c>
      <c r="U74">
        <f t="shared" si="14"/>
        <v>6.7240250661808913E-3</v>
      </c>
      <c r="V74">
        <f t="shared" si="14"/>
        <v>6.9634016407065869E-3</v>
      </c>
      <c r="W74">
        <f t="shared" si="13"/>
        <v>7.3882266498681943E-3</v>
      </c>
      <c r="X74">
        <f t="shared" si="13"/>
        <v>7.9304046154829114E-3</v>
      </c>
      <c r="Y74">
        <f t="shared" si="13"/>
        <v>8.0678834780956755E-3</v>
      </c>
      <c r="Z74">
        <f t="shared" si="13"/>
        <v>8.2847823408118085E-3</v>
      </c>
      <c r="AA74">
        <f t="shared" si="13"/>
        <v>8.7854107788993725E-3</v>
      </c>
      <c r="AB74">
        <f t="shared" si="13"/>
        <v>0</v>
      </c>
    </row>
    <row r="75" spans="1:28" x14ac:dyDescent="0.25">
      <c r="A75" t="s">
        <v>120</v>
      </c>
      <c r="B75" t="s">
        <v>383</v>
      </c>
      <c r="C75" s="25">
        <v>5064217</v>
      </c>
      <c r="D75" s="25">
        <v>5153620</v>
      </c>
      <c r="E75" s="25">
        <v>5033400</v>
      </c>
      <c r="F75" s="25">
        <v>4467021</v>
      </c>
      <c r="G75" s="25">
        <v>5321165</v>
      </c>
      <c r="H75" s="25">
        <v>5002101</v>
      </c>
      <c r="I75" s="25">
        <v>4871351</v>
      </c>
      <c r="J75" s="25">
        <v>5505759</v>
      </c>
      <c r="K75" s="25">
        <v>6234497</v>
      </c>
      <c r="L75" s="25">
        <v>6323730</v>
      </c>
      <c r="M75" s="25">
        <v>7002944</v>
      </c>
      <c r="N75" s="25">
        <v>7649731</v>
      </c>
      <c r="O75" s="26"/>
      <c r="P75">
        <f>+VLOOKUP(A75,'[6]All from RAW'!$A$2:$AC$211,29,FALSE)</f>
        <v>1</v>
      </c>
      <c r="Q75">
        <f t="shared" si="14"/>
        <v>1.0973710806857743E-2</v>
      </c>
      <c r="R75">
        <f t="shared" si="14"/>
        <v>1.1034752326902294E-2</v>
      </c>
      <c r="S75">
        <f t="shared" si="14"/>
        <v>1.0417662993412163E-2</v>
      </c>
      <c r="T75">
        <f t="shared" si="14"/>
        <v>9.3172349013009737E-3</v>
      </c>
      <c r="U75">
        <f t="shared" si="14"/>
        <v>1.0348484412559922E-2</v>
      </c>
      <c r="V75">
        <f t="shared" si="14"/>
        <v>8.8887739046192554E-3</v>
      </c>
      <c r="W75">
        <f t="shared" si="13"/>
        <v>8.0929376565040349E-3</v>
      </c>
      <c r="X75">
        <f t="shared" si="13"/>
        <v>8.5925144574001272E-3</v>
      </c>
      <c r="Y75">
        <f t="shared" si="13"/>
        <v>9.5216686433822594E-3</v>
      </c>
      <c r="Z75">
        <f t="shared" si="13"/>
        <v>1.0138114977683851E-2</v>
      </c>
      <c r="AA75">
        <f t="shared" si="13"/>
        <v>1.0652185002529339E-2</v>
      </c>
      <c r="AB75">
        <f t="shared" si="13"/>
        <v>1.8670802230393507E-2</v>
      </c>
    </row>
    <row r="76" spans="1:28" x14ac:dyDescent="0.25">
      <c r="A76" t="s">
        <v>402</v>
      </c>
      <c r="B76" t="s">
        <v>383</v>
      </c>
      <c r="C76" s="25">
        <v>0</v>
      </c>
      <c r="D76" s="25">
        <v>0</v>
      </c>
      <c r="E76" s="25">
        <v>0</v>
      </c>
      <c r="F76" s="25">
        <v>0</v>
      </c>
      <c r="G76" s="25">
        <v>0</v>
      </c>
      <c r="H76" s="25">
        <v>0</v>
      </c>
      <c r="I76" s="25">
        <v>0</v>
      </c>
      <c r="J76" s="25">
        <v>0</v>
      </c>
      <c r="K76" s="25">
        <v>0</v>
      </c>
      <c r="L76" s="25">
        <v>0</v>
      </c>
      <c r="M76" s="25">
        <v>0</v>
      </c>
      <c r="N76" s="25">
        <v>3353713</v>
      </c>
      <c r="O76" s="26"/>
      <c r="P76">
        <f>+VLOOKUP(A76,'[6]All from RAW'!$A$2:$AC$211,29,FALSE)</f>
        <v>1</v>
      </c>
      <c r="Q76">
        <f t="shared" si="14"/>
        <v>0</v>
      </c>
      <c r="R76">
        <f t="shared" si="14"/>
        <v>0</v>
      </c>
      <c r="S76">
        <f t="shared" si="14"/>
        <v>0</v>
      </c>
      <c r="T76">
        <f t="shared" si="14"/>
        <v>0</v>
      </c>
      <c r="U76">
        <f t="shared" si="14"/>
        <v>0</v>
      </c>
      <c r="V76">
        <f t="shared" si="14"/>
        <v>0</v>
      </c>
      <c r="W76">
        <f t="shared" si="13"/>
        <v>0</v>
      </c>
      <c r="X76">
        <f t="shared" si="13"/>
        <v>0</v>
      </c>
      <c r="Y76">
        <f t="shared" si="13"/>
        <v>0</v>
      </c>
      <c r="Z76">
        <f t="shared" si="13"/>
        <v>0</v>
      </c>
      <c r="AA76">
        <f t="shared" si="13"/>
        <v>0</v>
      </c>
      <c r="AB76">
        <f t="shared" si="13"/>
        <v>8.1854528166414864E-3</v>
      </c>
    </row>
    <row r="77" spans="1:28" x14ac:dyDescent="0.25">
      <c r="A77" t="s">
        <v>125</v>
      </c>
      <c r="B77" t="s">
        <v>383</v>
      </c>
      <c r="C77" s="25">
        <v>2416756</v>
      </c>
      <c r="D77" s="25">
        <v>1195689</v>
      </c>
      <c r="E77" s="25">
        <v>861859</v>
      </c>
      <c r="F77" s="25">
        <v>1063381</v>
      </c>
      <c r="G77" s="25">
        <v>1505606</v>
      </c>
      <c r="H77" s="25">
        <v>1902787</v>
      </c>
      <c r="I77" s="25">
        <v>1825207</v>
      </c>
      <c r="J77" s="25">
        <v>2066852</v>
      </c>
      <c r="K77" s="25">
        <v>2572317</v>
      </c>
      <c r="L77" s="25">
        <v>2321267</v>
      </c>
      <c r="M77" s="25">
        <v>2803125</v>
      </c>
      <c r="N77" s="25">
        <v>2820218</v>
      </c>
      <c r="O77" s="26"/>
      <c r="P77">
        <f>+VLOOKUP(A77,'[6]All from RAW'!$A$2:$AC$211,29,FALSE)</f>
        <v>1</v>
      </c>
      <c r="Q77">
        <f t="shared" si="14"/>
        <v>5.2368967275174608E-3</v>
      </c>
      <c r="R77">
        <f t="shared" si="14"/>
        <v>2.560167799527609E-3</v>
      </c>
      <c r="S77">
        <f t="shared" si="14"/>
        <v>1.7837955675764319E-3</v>
      </c>
      <c r="T77">
        <f t="shared" si="14"/>
        <v>2.2179816406908163E-3</v>
      </c>
      <c r="U77">
        <f t="shared" si="14"/>
        <v>2.9280693649711472E-3</v>
      </c>
      <c r="V77">
        <f t="shared" si="14"/>
        <v>3.3812678775675974E-3</v>
      </c>
      <c r="W77">
        <f t="shared" si="13"/>
        <v>3.0322771775662975E-3</v>
      </c>
      <c r="X77">
        <f t="shared" si="13"/>
        <v>3.2256144323255646E-3</v>
      </c>
      <c r="Y77">
        <f t="shared" si="13"/>
        <v>3.9285847951709852E-3</v>
      </c>
      <c r="Z77">
        <f t="shared" si="13"/>
        <v>3.7214226002538465E-3</v>
      </c>
      <c r="AA77">
        <f t="shared" si="13"/>
        <v>4.2638361930660952E-3</v>
      </c>
      <c r="AB77">
        <f t="shared" si="13"/>
        <v>6.8833443325779578E-3</v>
      </c>
    </row>
    <row r="78" spans="1:28" x14ac:dyDescent="0.25">
      <c r="A78" t="s">
        <v>126</v>
      </c>
      <c r="B78" t="s">
        <v>383</v>
      </c>
      <c r="C78" s="25">
        <v>41180720</v>
      </c>
      <c r="D78" s="25">
        <v>39562698</v>
      </c>
      <c r="E78" s="25">
        <v>39798971</v>
      </c>
      <c r="F78" s="25">
        <v>39604116</v>
      </c>
      <c r="G78" s="25">
        <v>37070774</v>
      </c>
      <c r="H78" s="25">
        <v>36512500</v>
      </c>
      <c r="I78" s="25">
        <v>41057835</v>
      </c>
      <c r="J78" s="25">
        <v>43654122</v>
      </c>
      <c r="K78" s="25">
        <v>42733683</v>
      </c>
      <c r="L78" s="25">
        <v>43238919</v>
      </c>
      <c r="M78" s="25">
        <v>43626118</v>
      </c>
      <c r="N78" s="25">
        <v>46118848</v>
      </c>
      <c r="O78" s="26"/>
      <c r="P78">
        <f>+VLOOKUP(A78,'[6]All from RAW'!$A$2:$AC$211,29,FALSE)</f>
        <v>1</v>
      </c>
      <c r="Q78">
        <f t="shared" si="14"/>
        <v>8.9234981853696785E-2</v>
      </c>
      <c r="R78">
        <f t="shared" si="14"/>
        <v>8.4710276235739665E-2</v>
      </c>
      <c r="S78">
        <f t="shared" si="14"/>
        <v>8.2372207128895744E-2</v>
      </c>
      <c r="T78">
        <f t="shared" si="14"/>
        <v>8.2605578041914804E-2</v>
      </c>
      <c r="U78">
        <f t="shared" si="14"/>
        <v>7.2094424228628814E-2</v>
      </c>
      <c r="V78">
        <f t="shared" si="14"/>
        <v>6.4883007598689132E-2</v>
      </c>
      <c r="W78">
        <f t="shared" si="13"/>
        <v>6.82107487155061E-2</v>
      </c>
      <c r="X78">
        <f t="shared" si="13"/>
        <v>6.8128422331981645E-2</v>
      </c>
      <c r="Y78">
        <f t="shared" si="13"/>
        <v>6.5265244243013915E-2</v>
      </c>
      <c r="Z78">
        <f t="shared" si="13"/>
        <v>6.9320026682473598E-2</v>
      </c>
      <c r="AA78">
        <f t="shared" si="13"/>
        <v>6.6359730975740383E-2</v>
      </c>
      <c r="AB78">
        <f t="shared" si="13"/>
        <v>0.11256289797661893</v>
      </c>
    </row>
    <row r="79" spans="1:28" x14ac:dyDescent="0.25">
      <c r="A79" t="s">
        <v>127</v>
      </c>
      <c r="B79" t="s">
        <v>383</v>
      </c>
      <c r="C79" s="25">
        <v>1322690</v>
      </c>
      <c r="D79" s="25">
        <v>1276516</v>
      </c>
      <c r="E79" s="25">
        <v>1266366</v>
      </c>
      <c r="F79" s="25">
        <v>1350285</v>
      </c>
      <c r="G79" s="25">
        <v>1414786</v>
      </c>
      <c r="H79" s="25">
        <v>1478663</v>
      </c>
      <c r="I79" s="25">
        <v>1678905</v>
      </c>
      <c r="J79" s="25">
        <v>1700785</v>
      </c>
      <c r="K79" s="25">
        <v>1767271</v>
      </c>
      <c r="L79" s="25">
        <v>1831097</v>
      </c>
      <c r="M79" s="25">
        <v>1921678</v>
      </c>
      <c r="N79" s="25">
        <v>1951752</v>
      </c>
      <c r="O79" s="26">
        <v>21</v>
      </c>
      <c r="P79">
        <f>+VLOOKUP(A79,'[6]All from RAW'!$A$2:$AC$211,29,FALSE)</f>
        <v>2</v>
      </c>
      <c r="Q79">
        <f t="shared" si="14"/>
        <v>2.8661523681000772E-3</v>
      </c>
      <c r="R79">
        <f t="shared" si="14"/>
        <v>2.7332317674426923E-3</v>
      </c>
      <c r="S79">
        <f t="shared" si="14"/>
        <v>2.6210065193140591E-3</v>
      </c>
      <c r="T79">
        <f t="shared" si="14"/>
        <v>2.8164010262551227E-3</v>
      </c>
      <c r="U79">
        <f t="shared" si="14"/>
        <v>2.7514446306603916E-3</v>
      </c>
      <c r="V79">
        <f t="shared" si="14"/>
        <v>2.6275961017432517E-3</v>
      </c>
      <c r="W79">
        <f t="shared" si="13"/>
        <v>2.7892207923824225E-3</v>
      </c>
      <c r="X79">
        <f t="shared" si="13"/>
        <v>2.6543151818721588E-3</v>
      </c>
      <c r="Y79">
        <f t="shared" si="13"/>
        <v>2.6990740175284081E-3</v>
      </c>
      <c r="Z79">
        <f t="shared" si="13"/>
        <v>2.935588951661751E-3</v>
      </c>
      <c r="AA79">
        <f t="shared" si="13"/>
        <v>2.9230662948740668E-3</v>
      </c>
      <c r="AB79">
        <f t="shared" si="13"/>
        <v>4.7636675844908776E-3</v>
      </c>
    </row>
    <row r="80" spans="1:28" x14ac:dyDescent="0.25">
      <c r="A80" t="s">
        <v>128</v>
      </c>
      <c r="B80" t="s">
        <v>383</v>
      </c>
      <c r="C80" s="25">
        <v>4757146</v>
      </c>
      <c r="D80" s="25">
        <v>4771555</v>
      </c>
      <c r="E80" s="25">
        <v>5238963</v>
      </c>
      <c r="F80" s="25">
        <v>5211725</v>
      </c>
      <c r="G80" s="25">
        <v>6137905</v>
      </c>
      <c r="H80" s="25">
        <v>6727926</v>
      </c>
      <c r="I80" s="25">
        <v>7334077</v>
      </c>
      <c r="J80" s="25">
        <v>8346969</v>
      </c>
      <c r="K80" s="25">
        <v>8350835</v>
      </c>
      <c r="L80" s="25">
        <v>6789658</v>
      </c>
      <c r="M80" s="25">
        <v>8611175</v>
      </c>
      <c r="N80" s="25">
        <v>6218752</v>
      </c>
      <c r="O80" s="26"/>
      <c r="P80">
        <f>+VLOOKUP(A80,'[6]All from RAW'!$A$2:$AC$211,29,FALSE)</f>
        <v>1</v>
      </c>
      <c r="Q80">
        <f t="shared" si="14"/>
        <v>1.0308315080100258E-2</v>
      </c>
      <c r="R80">
        <f t="shared" si="14"/>
        <v>1.0216688005555759E-2</v>
      </c>
      <c r="S80">
        <f t="shared" si="14"/>
        <v>1.0843118164452568E-2</v>
      </c>
      <c r="T80">
        <f t="shared" si="14"/>
        <v>1.0870525584272565E-2</v>
      </c>
      <c r="U80">
        <f t="shared" si="14"/>
        <v>1.1936862363462438E-2</v>
      </c>
      <c r="V80">
        <f t="shared" si="14"/>
        <v>1.1955578877957363E-2</v>
      </c>
      <c r="W80">
        <f t="shared" si="13"/>
        <v>1.2184346381322172E-2</v>
      </c>
      <c r="X80">
        <f t="shared" si="13"/>
        <v>1.302662390561786E-2</v>
      </c>
      <c r="Y80">
        <f t="shared" si="13"/>
        <v>1.2753857089923867E-2</v>
      </c>
      <c r="Z80">
        <f t="shared" si="13"/>
        <v>1.0885084192897384E-2</v>
      </c>
      <c r="AA80">
        <f t="shared" si="13"/>
        <v>1.309846675757447E-2</v>
      </c>
      <c r="AB80">
        <f t="shared" si="13"/>
        <v>1.5178192371975444E-2</v>
      </c>
    </row>
    <row r="81" spans="1:28" x14ac:dyDescent="0.25">
      <c r="A81" t="s">
        <v>296</v>
      </c>
      <c r="B81" t="s">
        <v>383</v>
      </c>
      <c r="C81" s="25">
        <v>5321792</v>
      </c>
      <c r="D81" s="25">
        <v>5147204</v>
      </c>
      <c r="E81" s="25">
        <v>5347468</v>
      </c>
      <c r="F81" s="25">
        <v>4753604</v>
      </c>
      <c r="G81" s="25">
        <v>5818138</v>
      </c>
      <c r="H81" s="25">
        <v>6022752</v>
      </c>
      <c r="I81" s="25">
        <v>6155046</v>
      </c>
      <c r="J81" s="25">
        <v>6448240</v>
      </c>
      <c r="K81" s="25">
        <v>6890841</v>
      </c>
      <c r="L81" s="25">
        <v>7817533</v>
      </c>
      <c r="M81" s="25">
        <v>8797658</v>
      </c>
      <c r="N81" s="25">
        <v>0</v>
      </c>
      <c r="O81" s="26"/>
      <c r="P81">
        <f>+VLOOKUP(A81,'[6]All from RAW'!$A$2:$AC$211,29,FALSE)</f>
        <v>1</v>
      </c>
      <c r="Q81">
        <f t="shared" si="14"/>
        <v>1.1531853074670593E-2</v>
      </c>
      <c r="R81">
        <f t="shared" si="14"/>
        <v>1.1021014610320666E-2</v>
      </c>
      <c r="S81">
        <f t="shared" si="14"/>
        <v>1.1067691717736668E-2</v>
      </c>
      <c r="T81">
        <f t="shared" si="14"/>
        <v>9.9149847506344643E-3</v>
      </c>
      <c r="U81">
        <f t="shared" si="14"/>
        <v>1.1314986549585017E-2</v>
      </c>
      <c r="V81">
        <f t="shared" si="14"/>
        <v>1.0702478980651015E-2</v>
      </c>
      <c r="W81">
        <f t="shared" si="13"/>
        <v>1.0225582913428849E-2</v>
      </c>
      <c r="X81">
        <f t="shared" si="13"/>
        <v>1.006338915756861E-2</v>
      </c>
      <c r="Y81">
        <f t="shared" si="13"/>
        <v>1.052407350203759E-2</v>
      </c>
      <c r="Z81">
        <f t="shared" si="13"/>
        <v>1.2532958933388643E-2</v>
      </c>
      <c r="AA81">
        <f t="shared" si="13"/>
        <v>1.3382126232193526E-2</v>
      </c>
      <c r="AB81">
        <f t="shared" si="13"/>
        <v>0</v>
      </c>
    </row>
    <row r="82" spans="1:28" x14ac:dyDescent="0.25">
      <c r="A82" t="s">
        <v>403</v>
      </c>
      <c r="B82" t="s">
        <v>383</v>
      </c>
      <c r="C82" s="25">
        <v>737208</v>
      </c>
      <c r="D82" s="25">
        <v>673823</v>
      </c>
      <c r="E82" s="25">
        <v>735662</v>
      </c>
      <c r="F82" s="25">
        <v>636361</v>
      </c>
      <c r="G82" s="25">
        <v>894806</v>
      </c>
      <c r="H82" s="25">
        <v>1095315</v>
      </c>
      <c r="I82" s="25">
        <v>1215107</v>
      </c>
      <c r="J82" s="25">
        <v>1623943</v>
      </c>
      <c r="K82" s="25">
        <v>1736787</v>
      </c>
      <c r="L82" s="25">
        <v>2008363</v>
      </c>
      <c r="M82" s="25">
        <v>2513028</v>
      </c>
      <c r="N82" s="25">
        <v>2723564</v>
      </c>
      <c r="O82" s="26"/>
      <c r="P82">
        <f>+VLOOKUP(A82,'[6]All from RAW'!$A$2:$AC$211,29,FALSE)</f>
        <v>1</v>
      </c>
      <c r="Q82">
        <f t="shared" si="14"/>
        <v>1.5974646024256036E-3</v>
      </c>
      <c r="R82">
        <f t="shared" si="14"/>
        <v>1.4427664277091216E-3</v>
      </c>
      <c r="S82">
        <f t="shared" si="14"/>
        <v>1.5226047588229781E-3</v>
      </c>
      <c r="T82">
        <f t="shared" si="14"/>
        <v>1.3273107332664855E-3</v>
      </c>
      <c r="U82">
        <f t="shared" si="14"/>
        <v>1.7401989871137417E-3</v>
      </c>
      <c r="V82">
        <f t="shared" si="14"/>
        <v>1.9463836074757465E-3</v>
      </c>
      <c r="W82">
        <f t="shared" si="13"/>
        <v>2.0186977282034592E-3</v>
      </c>
      <c r="X82">
        <f t="shared" si="13"/>
        <v>2.5343923890409543E-3</v>
      </c>
      <c r="Y82">
        <f t="shared" si="13"/>
        <v>2.6525171666830446E-3</v>
      </c>
      <c r="Z82">
        <f t="shared" si="13"/>
        <v>3.2197793091934775E-3</v>
      </c>
      <c r="AA82">
        <f t="shared" si="13"/>
        <v>3.8225693611909934E-3</v>
      </c>
      <c r="AB82">
        <f t="shared" si="13"/>
        <v>6.6474396035389295E-3</v>
      </c>
    </row>
    <row r="83" spans="1:28" x14ac:dyDescent="0.25">
      <c r="A83" t="s">
        <v>141</v>
      </c>
      <c r="B83" t="s">
        <v>383</v>
      </c>
      <c r="C83" s="25">
        <v>301759</v>
      </c>
      <c r="D83" s="25">
        <v>294644</v>
      </c>
      <c r="E83" s="25">
        <v>287280</v>
      </c>
      <c r="F83" s="25">
        <v>329301</v>
      </c>
      <c r="G83" s="25">
        <v>303530</v>
      </c>
      <c r="H83" s="25">
        <v>303578</v>
      </c>
      <c r="I83" s="25">
        <v>356913</v>
      </c>
      <c r="J83" s="25">
        <v>300350</v>
      </c>
      <c r="K83" s="25">
        <v>293073</v>
      </c>
      <c r="L83" s="25">
        <v>343743</v>
      </c>
      <c r="M83" s="25">
        <v>425870</v>
      </c>
      <c r="N83" s="25">
        <v>398149</v>
      </c>
      <c r="O83" s="26">
        <v>32</v>
      </c>
      <c r="P83">
        <f>+VLOOKUP(A83,'[6]All from RAW'!$A$2:$AC$211,29,FALSE)</f>
        <v>3</v>
      </c>
      <c r="Q83">
        <f t="shared" si="14"/>
        <v>6.5388509208167539E-4</v>
      </c>
      <c r="R83">
        <f t="shared" si="14"/>
        <v>6.3088150942595673E-4</v>
      </c>
      <c r="S83">
        <f t="shared" si="14"/>
        <v>5.9458541438142133E-4</v>
      </c>
      <c r="T83">
        <f t="shared" si="14"/>
        <v>6.8685031259833158E-4</v>
      </c>
      <c r="U83">
        <f t="shared" si="14"/>
        <v>5.902984541438413E-4</v>
      </c>
      <c r="V83">
        <f t="shared" si="14"/>
        <v>5.3946055955617534E-4</v>
      </c>
      <c r="W83">
        <f t="shared" si="13"/>
        <v>5.929514538771328E-4</v>
      </c>
      <c r="X83">
        <f t="shared" si="13"/>
        <v>4.687385912242305E-4</v>
      </c>
      <c r="Y83">
        <f t="shared" si="13"/>
        <v>4.4759729523038809E-4</v>
      </c>
      <c r="Z83">
        <f t="shared" si="13"/>
        <v>5.5108394203642148E-4</v>
      </c>
      <c r="AA83">
        <f t="shared" si="13"/>
        <v>6.4779127564452456E-4</v>
      </c>
      <c r="AB83">
        <f t="shared" si="13"/>
        <v>9.7176766571647349E-4</v>
      </c>
    </row>
    <row r="84" spans="1:28" x14ac:dyDescent="0.25">
      <c r="A84" t="s">
        <v>145</v>
      </c>
      <c r="B84" t="s">
        <v>393</v>
      </c>
      <c r="C84" s="25">
        <v>252746</v>
      </c>
      <c r="D84" s="25">
        <v>296538</v>
      </c>
      <c r="E84" s="25">
        <v>334861</v>
      </c>
      <c r="F84" s="25">
        <v>368933</v>
      </c>
      <c r="G84" s="25">
        <v>516431</v>
      </c>
      <c r="H84" s="25">
        <v>603249</v>
      </c>
      <c r="I84" s="25">
        <v>669594</v>
      </c>
      <c r="J84" s="25">
        <v>730586</v>
      </c>
      <c r="K84" s="25">
        <v>824860</v>
      </c>
      <c r="L84" s="25">
        <v>684471</v>
      </c>
      <c r="M84" s="25">
        <v>760885</v>
      </c>
      <c r="N84" s="25">
        <v>909274</v>
      </c>
      <c r="O84" s="26"/>
      <c r="P84">
        <f>+VLOOKUP(A84,'[6]All from RAW'!$A$2:$AC$211,29,FALSE)</f>
        <v>1</v>
      </c>
      <c r="Q84">
        <f t="shared" si="14"/>
        <v>5.4767825146317137E-4</v>
      </c>
      <c r="R84">
        <f t="shared" si="14"/>
        <v>6.3493687650912408E-4</v>
      </c>
      <c r="S84">
        <f t="shared" si="14"/>
        <v>6.930641410650833E-4</v>
      </c>
      <c r="T84">
        <f t="shared" si="14"/>
        <v>7.6951405060367349E-4</v>
      </c>
      <c r="U84">
        <f t="shared" si="14"/>
        <v>1.0043436265672523E-3</v>
      </c>
      <c r="V84">
        <f t="shared" si="14"/>
        <v>1.0719783485354775E-3</v>
      </c>
      <c r="W84">
        <f t="shared" si="13"/>
        <v>1.1124188130087859E-3</v>
      </c>
      <c r="X84">
        <f t="shared" si="13"/>
        <v>1.1401826282941424E-3</v>
      </c>
      <c r="Y84">
        <f t="shared" si="13"/>
        <v>1.2597718143388776E-3</v>
      </c>
      <c r="Z84">
        <f t="shared" si="13"/>
        <v>1.0973342784859953E-3</v>
      </c>
      <c r="AA84">
        <f t="shared" si="13"/>
        <v>1.1573829214755304E-3</v>
      </c>
      <c r="AB84">
        <f t="shared" si="13"/>
        <v>2.2192773873014392E-3</v>
      </c>
    </row>
    <row r="85" spans="1:28" x14ac:dyDescent="0.25">
      <c r="A85" t="s">
        <v>146</v>
      </c>
      <c r="B85" t="s">
        <v>393</v>
      </c>
      <c r="C85" s="25">
        <v>588591</v>
      </c>
      <c r="D85" s="25">
        <v>576785</v>
      </c>
      <c r="E85" s="25">
        <v>598683</v>
      </c>
      <c r="F85" s="25">
        <v>581450</v>
      </c>
      <c r="G85" s="25">
        <v>613244</v>
      </c>
      <c r="H85" s="25">
        <v>666862</v>
      </c>
      <c r="I85" s="25">
        <v>673366</v>
      </c>
      <c r="J85" s="25">
        <v>706452</v>
      </c>
      <c r="K85" s="25">
        <v>674604</v>
      </c>
      <c r="L85" s="25">
        <v>650365</v>
      </c>
      <c r="M85" s="25">
        <v>639613</v>
      </c>
      <c r="N85" s="25">
        <v>0</v>
      </c>
      <c r="O85" s="26">
        <v>31</v>
      </c>
      <c r="P85">
        <f>+VLOOKUP(A85,'[6]All from RAW'!$A$2:$AC$211,29,FALSE)</f>
        <v>3</v>
      </c>
      <c r="Q85">
        <f t="shared" si="14"/>
        <v>1.275424693989062E-3</v>
      </c>
      <c r="R85">
        <f t="shared" si="14"/>
        <v>1.2349920290732222E-3</v>
      </c>
      <c r="S85">
        <f t="shared" si="14"/>
        <v>1.239098369667615E-3</v>
      </c>
      <c r="T85">
        <f t="shared" si="14"/>
        <v>1.2127783221438742E-3</v>
      </c>
      <c r="U85">
        <f t="shared" si="14"/>
        <v>1.1926234151912029E-3</v>
      </c>
      <c r="V85">
        <f t="shared" si="14"/>
        <v>1.1850191636638696E-3</v>
      </c>
      <c r="W85">
        <f t="shared" si="14"/>
        <v>1.1186853622351368E-3</v>
      </c>
      <c r="X85">
        <f t="shared" si="14"/>
        <v>1.1025181130266026E-3</v>
      </c>
      <c r="Y85">
        <f t="shared" si="14"/>
        <v>1.0302925406011495E-3</v>
      </c>
      <c r="Z85">
        <f t="shared" si="14"/>
        <v>1.0426560190680749E-3</v>
      </c>
      <c r="AA85">
        <f t="shared" si="14"/>
        <v>9.7291596306107813E-4</v>
      </c>
      <c r="AB85">
        <f t="shared" si="14"/>
        <v>0</v>
      </c>
    </row>
    <row r="86" spans="1:28" x14ac:dyDescent="0.25">
      <c r="A86" t="s">
        <v>404</v>
      </c>
      <c r="B86" t="s">
        <v>393</v>
      </c>
      <c r="C86" s="25">
        <v>2551843</v>
      </c>
      <c r="D86" s="25">
        <v>2624522</v>
      </c>
      <c r="E86" s="25">
        <v>2996079</v>
      </c>
      <c r="F86" s="25">
        <v>2870465</v>
      </c>
      <c r="G86" s="25">
        <v>3789860</v>
      </c>
      <c r="H86" s="25">
        <v>3903397</v>
      </c>
      <c r="I86" s="25">
        <v>4428783</v>
      </c>
      <c r="J86" s="25">
        <v>5441536</v>
      </c>
      <c r="K86" s="25">
        <v>6193569</v>
      </c>
      <c r="L86" s="25">
        <v>6398389</v>
      </c>
      <c r="M86" s="25">
        <v>7288172</v>
      </c>
      <c r="N86" s="25">
        <v>8051777</v>
      </c>
      <c r="O86" s="26"/>
      <c r="P86">
        <f>+VLOOKUP(A86,'[6]All from RAW'!$A$2:$AC$211,29,FALSE)</f>
        <v>1</v>
      </c>
      <c r="Q86">
        <f t="shared" si="14"/>
        <v>5.5296183213523996E-3</v>
      </c>
      <c r="R86">
        <f t="shared" si="14"/>
        <v>5.6195354423698796E-3</v>
      </c>
      <c r="S86">
        <f t="shared" si="14"/>
        <v>6.2010055476694314E-3</v>
      </c>
      <c r="T86">
        <f t="shared" si="14"/>
        <v>5.9871660959200544E-3</v>
      </c>
      <c r="U86">
        <f t="shared" si="14"/>
        <v>7.3704361987993886E-3</v>
      </c>
      <c r="V86">
        <f t="shared" si="14"/>
        <v>6.936368016753177E-3</v>
      </c>
      <c r="W86">
        <f t="shared" si="14"/>
        <v>7.3576846983896072E-3</v>
      </c>
      <c r="X86">
        <f t="shared" si="14"/>
        <v>8.4922853961575968E-3</v>
      </c>
      <c r="Y86">
        <f t="shared" si="14"/>
        <v>9.4591611380877103E-3</v>
      </c>
      <c r="Z86">
        <f t="shared" si="14"/>
        <v>1.0257807236227288E-2</v>
      </c>
      <c r="AA86">
        <f t="shared" si="14"/>
        <v>1.1086045593718051E-2</v>
      </c>
      <c r="AB86">
        <f t="shared" si="14"/>
        <v>1.9652081356877928E-2</v>
      </c>
    </row>
    <row r="87" spans="1:28" x14ac:dyDescent="0.25">
      <c r="A87" t="s">
        <v>149</v>
      </c>
      <c r="B87" t="s">
        <v>393</v>
      </c>
      <c r="C87" s="25">
        <v>160071</v>
      </c>
      <c r="D87" s="25">
        <v>170208</v>
      </c>
      <c r="E87" s="25">
        <v>61674</v>
      </c>
      <c r="F87" s="25">
        <v>139230</v>
      </c>
      <c r="G87" s="25">
        <v>228785</v>
      </c>
      <c r="H87" s="25">
        <v>277422</v>
      </c>
      <c r="I87" s="25">
        <v>311730</v>
      </c>
      <c r="J87" s="25">
        <v>344348</v>
      </c>
      <c r="K87" s="25">
        <v>375010</v>
      </c>
      <c r="L87" s="25">
        <v>162687</v>
      </c>
      <c r="M87" s="25">
        <v>196052</v>
      </c>
      <c r="N87" s="25">
        <v>0</v>
      </c>
      <c r="O87" s="26"/>
      <c r="P87">
        <f>+VLOOKUP(A87,'[6]All from RAW'!$A$2:$AC$211,29,FALSE)</f>
        <v>1</v>
      </c>
      <c r="Q87">
        <f t="shared" si="14"/>
        <v>3.4685971445625764E-4</v>
      </c>
      <c r="R87">
        <f t="shared" si="14"/>
        <v>3.6444346382880099E-4</v>
      </c>
      <c r="S87">
        <f t="shared" si="14"/>
        <v>1.2764710681759879E-4</v>
      </c>
      <c r="T87">
        <f t="shared" si="14"/>
        <v>2.9040351843166501E-4</v>
      </c>
      <c r="U87">
        <f t="shared" si="14"/>
        <v>4.4493602553717502E-4</v>
      </c>
      <c r="V87">
        <f t="shared" si="14"/>
        <v>4.9298113616004209E-4</v>
      </c>
      <c r="W87">
        <f t="shared" si="14"/>
        <v>5.1788743115862581E-4</v>
      </c>
      <c r="X87">
        <f t="shared" si="14"/>
        <v>5.3740368373857606E-4</v>
      </c>
      <c r="Y87">
        <f t="shared" si="14"/>
        <v>5.7273601349953028E-4</v>
      </c>
      <c r="Z87">
        <f t="shared" si="14"/>
        <v>2.6081750982006702E-4</v>
      </c>
      <c r="AA87">
        <f t="shared" si="14"/>
        <v>2.9821488992570581E-4</v>
      </c>
      <c r="AB87">
        <f t="shared" si="14"/>
        <v>0</v>
      </c>
    </row>
    <row r="88" spans="1:28" x14ac:dyDescent="0.25">
      <c r="A88" t="s">
        <v>150</v>
      </c>
      <c r="B88" t="s">
        <v>383</v>
      </c>
      <c r="C88" s="25">
        <v>227576</v>
      </c>
      <c r="D88" s="25">
        <v>266339</v>
      </c>
      <c r="E88" s="25">
        <v>382647</v>
      </c>
      <c r="F88" s="25">
        <v>424000</v>
      </c>
      <c r="G88" s="25">
        <v>427360</v>
      </c>
      <c r="H88" s="25">
        <v>437718</v>
      </c>
      <c r="I88" s="25">
        <v>637780</v>
      </c>
      <c r="J88" s="25">
        <v>734598</v>
      </c>
      <c r="K88" s="25">
        <v>742457</v>
      </c>
      <c r="L88" s="25">
        <v>755031</v>
      </c>
      <c r="M88" s="25">
        <v>746129</v>
      </c>
      <c r="N88" s="25">
        <v>0</v>
      </c>
      <c r="O88" s="26"/>
      <c r="P88">
        <f>+VLOOKUP(A88,'[6]All from RAW'!$A$2:$AC$211,29,FALSE)</f>
        <v>1</v>
      </c>
      <c r="Q88">
        <f t="shared" si="14"/>
        <v>4.9313708527526715E-4</v>
      </c>
      <c r="R88">
        <f t="shared" si="14"/>
        <v>5.7027582553522175E-4</v>
      </c>
      <c r="S88">
        <f t="shared" si="14"/>
        <v>7.9196715767476927E-4</v>
      </c>
      <c r="T88">
        <f t="shared" si="14"/>
        <v>8.8437184381976548E-4</v>
      </c>
      <c r="U88">
        <f t="shared" si="14"/>
        <v>8.3112030890821994E-4</v>
      </c>
      <c r="V88">
        <f t="shared" si="14"/>
        <v>7.7782842369279043E-4</v>
      </c>
      <c r="W88">
        <f t="shared" si="14"/>
        <v>1.059565155244437E-3</v>
      </c>
      <c r="X88">
        <f t="shared" si="14"/>
        <v>1.1464439208794315E-3</v>
      </c>
      <c r="Y88">
        <f t="shared" si="14"/>
        <v>1.1339213950956528E-3</v>
      </c>
      <c r="Z88">
        <f t="shared" si="14"/>
        <v>1.2104550778916263E-3</v>
      </c>
      <c r="AA88">
        <f t="shared" si="14"/>
        <v>1.1349375553698863E-3</v>
      </c>
      <c r="AB88">
        <f t="shared" si="14"/>
        <v>0</v>
      </c>
    </row>
    <row r="89" spans="1:28" x14ac:dyDescent="0.25">
      <c r="A89" t="s">
        <v>151</v>
      </c>
      <c r="B89" t="s">
        <v>383</v>
      </c>
      <c r="C89" s="25">
        <v>10221582</v>
      </c>
      <c r="D89" s="25">
        <v>12775073</v>
      </c>
      <c r="E89" s="25">
        <v>13292010</v>
      </c>
      <c r="F89" s="25">
        <v>10576915</v>
      </c>
      <c r="G89" s="25">
        <v>15703406</v>
      </c>
      <c r="H89" s="25">
        <v>16431055</v>
      </c>
      <c r="I89" s="25">
        <v>17546863</v>
      </c>
      <c r="J89" s="25">
        <v>20972822</v>
      </c>
      <c r="K89" s="25">
        <v>22052488</v>
      </c>
      <c r="L89" s="25">
        <v>23646191</v>
      </c>
      <c r="M89" s="25">
        <v>24577196</v>
      </c>
      <c r="N89" s="25">
        <v>0</v>
      </c>
      <c r="O89" s="26"/>
      <c r="P89">
        <f>+VLOOKUP(A89,'[6]All from RAW'!$A$2:$AC$211,29,FALSE)</f>
        <v>1</v>
      </c>
      <c r="Q89">
        <f t="shared" si="14"/>
        <v>2.214926509993205E-2</v>
      </c>
      <c r="R89">
        <f t="shared" si="14"/>
        <v>2.7353543046071821E-2</v>
      </c>
      <c r="S89">
        <f t="shared" si="14"/>
        <v>2.7510565559078236E-2</v>
      </c>
      <c r="T89">
        <f t="shared" si="14"/>
        <v>2.2061145803006922E-2</v>
      </c>
      <c r="U89">
        <f t="shared" si="14"/>
        <v>3.053963788288842E-2</v>
      </c>
      <c r="V89">
        <f t="shared" si="14"/>
        <v>2.9198117532885426E-2</v>
      </c>
      <c r="W89">
        <f t="shared" si="14"/>
        <v>2.9151187899664255E-2</v>
      </c>
      <c r="X89">
        <f t="shared" si="14"/>
        <v>3.2731050568591803E-2</v>
      </c>
      <c r="Y89">
        <f t="shared" si="14"/>
        <v>3.3679779378859839E-2</v>
      </c>
      <c r="Z89">
        <f t="shared" si="14"/>
        <v>3.7909240771233602E-2</v>
      </c>
      <c r="AA89">
        <f t="shared" si="14"/>
        <v>3.7384396995809775E-2</v>
      </c>
      <c r="AB89">
        <f t="shared" si="14"/>
        <v>0</v>
      </c>
    </row>
    <row r="90" spans="1:28" x14ac:dyDescent="0.25">
      <c r="A90" t="s">
        <v>152</v>
      </c>
      <c r="B90" t="s">
        <v>383</v>
      </c>
      <c r="C90" s="25">
        <v>467154</v>
      </c>
      <c r="D90" s="25">
        <v>460984</v>
      </c>
      <c r="E90" s="25">
        <v>484680</v>
      </c>
      <c r="F90" s="25">
        <v>563593</v>
      </c>
      <c r="G90" s="25">
        <v>616716</v>
      </c>
      <c r="H90" s="25">
        <v>395320</v>
      </c>
      <c r="I90" s="25">
        <v>601923</v>
      </c>
      <c r="J90" s="25">
        <v>675889</v>
      </c>
      <c r="K90" s="25">
        <v>683012</v>
      </c>
      <c r="L90" s="25">
        <v>655852</v>
      </c>
      <c r="M90" s="25">
        <v>791917</v>
      </c>
      <c r="N90" s="25">
        <v>931333</v>
      </c>
      <c r="O90" s="26">
        <v>31</v>
      </c>
      <c r="P90">
        <f>+VLOOKUP(A90,'[6]All from RAW'!$A$2:$AC$211,29,FALSE)</f>
        <v>3</v>
      </c>
      <c r="Q90">
        <f t="shared" ref="Q90:AB111" si="15">+IFERROR(C90/C$170,"")</f>
        <v>1.0122814441535231E-3</v>
      </c>
      <c r="R90">
        <f t="shared" si="15"/>
        <v>9.8704294586421317E-4</v>
      </c>
      <c r="S90">
        <f t="shared" si="15"/>
        <v>1.0031455675382458E-3</v>
      </c>
      <c r="T90">
        <f t="shared" si="15"/>
        <v>1.1755325013535687E-3</v>
      </c>
      <c r="U90">
        <f t="shared" si="15"/>
        <v>1.1993756842676943E-3</v>
      </c>
      <c r="V90">
        <f t="shared" si="15"/>
        <v>7.0248683502673851E-4</v>
      </c>
      <c r="W90">
        <f t="shared" si="15"/>
        <v>9.9999472692808991E-4</v>
      </c>
      <c r="X90">
        <f t="shared" si="15"/>
        <v>1.0548202353386181E-3</v>
      </c>
      <c r="Y90">
        <f t="shared" si="15"/>
        <v>1.0431337032408233E-3</v>
      </c>
      <c r="Z90">
        <f t="shared" si="15"/>
        <v>1.051452700280358E-3</v>
      </c>
      <c r="AA90">
        <f t="shared" si="15"/>
        <v>1.2045857271810294E-3</v>
      </c>
      <c r="AB90">
        <f t="shared" si="15"/>
        <v>2.2731170878608773E-3</v>
      </c>
    </row>
    <row r="91" spans="1:28" x14ac:dyDescent="0.25">
      <c r="A91" t="s">
        <v>153</v>
      </c>
      <c r="B91" t="s">
        <v>383</v>
      </c>
      <c r="C91" s="25">
        <v>86469</v>
      </c>
      <c r="D91" s="25">
        <v>88639</v>
      </c>
      <c r="E91" s="25">
        <v>95851</v>
      </c>
      <c r="F91" s="25">
        <v>110365</v>
      </c>
      <c r="G91" s="25">
        <v>112654</v>
      </c>
      <c r="H91" s="25">
        <v>142814</v>
      </c>
      <c r="I91" s="25">
        <v>152660</v>
      </c>
      <c r="J91" s="25">
        <v>164124</v>
      </c>
      <c r="K91" s="25">
        <v>189511</v>
      </c>
      <c r="L91" s="25">
        <v>160012</v>
      </c>
      <c r="M91" s="25">
        <v>169305</v>
      </c>
      <c r="N91" s="25">
        <v>159782</v>
      </c>
      <c r="O91" s="26"/>
      <c r="P91">
        <f>+VLOOKUP(A91,'[6]All from RAW'!$A$2:$AC$211,29,FALSE)</f>
        <v>1</v>
      </c>
      <c r="Q91">
        <f t="shared" si="15"/>
        <v>1.8737068331751625E-4</v>
      </c>
      <c r="R91">
        <f t="shared" si="15"/>
        <v>1.8979075125917166E-4</v>
      </c>
      <c r="S91">
        <f t="shared" si="15"/>
        <v>1.9838348146015598E-4</v>
      </c>
      <c r="T91">
        <f t="shared" si="15"/>
        <v>2.3019740222445382E-4</v>
      </c>
      <c r="U91">
        <f t="shared" si="15"/>
        <v>2.1908701628544229E-4</v>
      </c>
      <c r="V91">
        <f t="shared" si="15"/>
        <v>2.5378163224099118E-4</v>
      </c>
      <c r="W91">
        <f t="shared" si="15"/>
        <v>2.5361914233688068E-4</v>
      </c>
      <c r="X91">
        <f t="shared" si="15"/>
        <v>2.5613868002692062E-4</v>
      </c>
      <c r="Y91">
        <f t="shared" si="15"/>
        <v>2.8943168090000125E-4</v>
      </c>
      <c r="Z91">
        <f t="shared" si="15"/>
        <v>2.565289874503099E-4</v>
      </c>
      <c r="AA91">
        <f t="shared" si="15"/>
        <v>2.5753000193250576E-4</v>
      </c>
      <c r="AB91">
        <f t="shared" si="15"/>
        <v>3.8998209505363459E-4</v>
      </c>
    </row>
    <row r="92" spans="1:28" x14ac:dyDescent="0.25">
      <c r="A92" t="s">
        <v>154</v>
      </c>
      <c r="B92" t="s">
        <v>393</v>
      </c>
      <c r="C92" s="25">
        <v>1215712</v>
      </c>
      <c r="D92" s="25">
        <v>1180145</v>
      </c>
      <c r="E92" s="25">
        <v>1133814</v>
      </c>
      <c r="F92" s="25">
        <v>1126601</v>
      </c>
      <c r="G92" s="25">
        <v>1156028</v>
      </c>
      <c r="H92" s="25">
        <v>1170608</v>
      </c>
      <c r="I92" s="25">
        <v>1124236</v>
      </c>
      <c r="J92" s="25">
        <v>1243510</v>
      </c>
      <c r="K92" s="25">
        <v>1290856</v>
      </c>
      <c r="L92" s="25">
        <v>1182489</v>
      </c>
      <c r="M92" s="25">
        <v>1332085</v>
      </c>
      <c r="N92" s="25">
        <v>0</v>
      </c>
      <c r="O92" s="26">
        <v>31</v>
      </c>
      <c r="P92">
        <f>+VLOOKUP(A92,'[6]All from RAW'!$A$2:$AC$211,29,FALSE)</f>
        <v>3</v>
      </c>
      <c r="Q92">
        <f t="shared" si="15"/>
        <v>2.6343404937874187E-3</v>
      </c>
      <c r="R92">
        <f t="shared" si="15"/>
        <v>2.5268855260636418E-3</v>
      </c>
      <c r="S92">
        <f t="shared" si="15"/>
        <v>2.3466627228538595E-3</v>
      </c>
      <c r="T92">
        <f t="shared" si="15"/>
        <v>2.3498448198565839E-3</v>
      </c>
      <c r="U92">
        <f t="shared" si="15"/>
        <v>2.2482177753335637E-3</v>
      </c>
      <c r="V92">
        <f t="shared" si="15"/>
        <v>2.0801798770033906E-3</v>
      </c>
      <c r="W92">
        <f t="shared" si="15"/>
        <v>1.8677307094474346E-3</v>
      </c>
      <c r="X92">
        <f t="shared" si="15"/>
        <v>1.9406729667828962E-3</v>
      </c>
      <c r="Y92">
        <f t="shared" si="15"/>
        <v>1.9714666794004151E-3</v>
      </c>
      <c r="Z92">
        <f t="shared" si="15"/>
        <v>1.8957497302772885E-3</v>
      </c>
      <c r="AA92">
        <f t="shared" si="15"/>
        <v>2.02623580298433E-3</v>
      </c>
      <c r="AB92">
        <f t="shared" si="15"/>
        <v>0</v>
      </c>
    </row>
    <row r="93" spans="1:28" x14ac:dyDescent="0.25">
      <c r="A93" t="s">
        <v>155</v>
      </c>
      <c r="B93" t="s">
        <v>383</v>
      </c>
      <c r="C93" s="25">
        <v>5246</v>
      </c>
      <c r="D93" s="25">
        <v>5444</v>
      </c>
      <c r="E93" s="25">
        <v>6002</v>
      </c>
      <c r="F93" s="25">
        <v>7195</v>
      </c>
      <c r="G93" s="25">
        <v>9007</v>
      </c>
      <c r="H93" s="25">
        <v>9173</v>
      </c>
      <c r="I93" s="25">
        <v>5780</v>
      </c>
      <c r="J93" s="25">
        <v>7200</v>
      </c>
      <c r="K93" s="25">
        <v>6022</v>
      </c>
      <c r="L93" s="25">
        <v>5372</v>
      </c>
      <c r="M93" s="25">
        <v>4563</v>
      </c>
      <c r="N93" s="25">
        <v>0</v>
      </c>
      <c r="O93" s="26"/>
      <c r="P93">
        <f>+VLOOKUP(A93,'[6]All from RAW'!$A$2:$AC$211,29,FALSE)</f>
        <v>1</v>
      </c>
      <c r="Q93">
        <f t="shared" si="15"/>
        <v>1.1367618507022057E-5</v>
      </c>
      <c r="R93">
        <f t="shared" si="15"/>
        <v>1.1656503907477866E-5</v>
      </c>
      <c r="S93">
        <f t="shared" si="15"/>
        <v>1.242238115120193E-5</v>
      </c>
      <c r="T93">
        <f t="shared" si="15"/>
        <v>1.5007206170479276E-5</v>
      </c>
      <c r="U93">
        <f t="shared" si="15"/>
        <v>1.7516615084089147E-5</v>
      </c>
      <c r="V93">
        <f t="shared" si="15"/>
        <v>1.6300495137357767E-5</v>
      </c>
      <c r="W93">
        <f t="shared" si="15"/>
        <v>9.6025065027326751E-6</v>
      </c>
      <c r="X93">
        <f t="shared" si="15"/>
        <v>1.1236616803111237E-5</v>
      </c>
      <c r="Y93">
        <f t="shared" si="15"/>
        <v>9.1971314719452048E-6</v>
      </c>
      <c r="Z93">
        <f t="shared" si="15"/>
        <v>8.6123148300319021E-6</v>
      </c>
      <c r="AA93">
        <f t="shared" si="15"/>
        <v>6.9407837855823746E-6</v>
      </c>
      <c r="AB93">
        <f t="shared" si="15"/>
        <v>0</v>
      </c>
    </row>
    <row r="94" spans="1:28" x14ac:dyDescent="0.25">
      <c r="A94" t="s">
        <v>405</v>
      </c>
      <c r="B94" t="s">
        <v>383</v>
      </c>
      <c r="C94" s="25">
        <v>526291</v>
      </c>
      <c r="D94" s="25">
        <v>460382</v>
      </c>
      <c r="E94" s="25">
        <v>446689</v>
      </c>
      <c r="F94" s="25">
        <v>453159</v>
      </c>
      <c r="G94" s="25">
        <v>470890</v>
      </c>
      <c r="H94" s="25">
        <v>484127</v>
      </c>
      <c r="I94" s="25">
        <v>503475</v>
      </c>
      <c r="J94" s="25">
        <v>501491</v>
      </c>
      <c r="K94" s="25">
        <v>481224</v>
      </c>
      <c r="L94" s="25">
        <v>441648</v>
      </c>
      <c r="M94" s="25">
        <v>478060</v>
      </c>
      <c r="N94" s="25">
        <v>0</v>
      </c>
      <c r="O94" s="26"/>
      <c r="P94">
        <f>+VLOOKUP(A94,'[6]All from RAW'!$A$2:$AC$211,29,FALSE)</f>
        <v>1</v>
      </c>
      <c r="Q94">
        <f t="shared" si="15"/>
        <v>1.1404260982994939E-3</v>
      </c>
      <c r="R94">
        <f t="shared" si="15"/>
        <v>9.8575396435203444E-4</v>
      </c>
      <c r="S94">
        <f t="shared" si="15"/>
        <v>9.2451533056468499E-4</v>
      </c>
      <c r="T94">
        <f t="shared" si="15"/>
        <v>9.451911801262291E-4</v>
      </c>
      <c r="U94">
        <f t="shared" si="15"/>
        <v>9.1577649349913824E-4</v>
      </c>
      <c r="V94">
        <f t="shared" si="15"/>
        <v>8.6029759177625679E-4</v>
      </c>
      <c r="W94">
        <f t="shared" si="15"/>
        <v>8.3643978572029993E-4</v>
      </c>
      <c r="X94">
        <f t="shared" si="15"/>
        <v>7.8264752739014678E-4</v>
      </c>
      <c r="Y94">
        <f t="shared" si="15"/>
        <v>7.3495190890989024E-4</v>
      </c>
      <c r="Z94">
        <f t="shared" si="15"/>
        <v>7.0804386076953269E-4</v>
      </c>
      <c r="AA94">
        <f t="shared" si="15"/>
        <v>7.2717753594904889E-4</v>
      </c>
      <c r="AB94">
        <f t="shared" si="15"/>
        <v>0</v>
      </c>
    </row>
    <row r="95" spans="1:28" x14ac:dyDescent="0.25">
      <c r="A95" t="s">
        <v>157</v>
      </c>
      <c r="B95" t="s">
        <v>383</v>
      </c>
      <c r="C95" s="25">
        <v>656453</v>
      </c>
      <c r="D95" s="25">
        <v>660318</v>
      </c>
      <c r="E95" s="25">
        <v>681648</v>
      </c>
      <c r="F95" s="25">
        <v>702018</v>
      </c>
      <c r="G95" s="25">
        <v>718861</v>
      </c>
      <c r="H95" s="25">
        <v>761063</v>
      </c>
      <c r="I95" s="25">
        <v>788276</v>
      </c>
      <c r="J95" s="25">
        <v>906971</v>
      </c>
      <c r="K95" s="25">
        <v>930456</v>
      </c>
      <c r="L95" s="25">
        <v>871356</v>
      </c>
      <c r="M95" s="25">
        <v>934827</v>
      </c>
      <c r="N95" s="25">
        <v>964642</v>
      </c>
      <c r="O95" s="26">
        <v>31</v>
      </c>
      <c r="P95">
        <f>+VLOOKUP(A95,'[6]All from RAW'!$A$2:$AC$211,29,FALSE)</f>
        <v>3</v>
      </c>
      <c r="Q95">
        <f t="shared" si="15"/>
        <v>1.4224756522665174E-3</v>
      </c>
      <c r="R95">
        <f t="shared" si="15"/>
        <v>1.4138499902972023E-3</v>
      </c>
      <c r="S95">
        <f t="shared" si="15"/>
        <v>1.4108116072899855E-3</v>
      </c>
      <c r="T95">
        <f t="shared" si="15"/>
        <v>1.4642569647515663E-3</v>
      </c>
      <c r="U95">
        <f t="shared" si="15"/>
        <v>1.3980250289733992E-3</v>
      </c>
      <c r="V95">
        <f t="shared" si="15"/>
        <v>1.3524151020083849E-3</v>
      </c>
      <c r="W95">
        <f t="shared" si="15"/>
        <v>1.3095891723093602E-3</v>
      </c>
      <c r="X95">
        <f t="shared" si="15"/>
        <v>1.4154563303520279E-3</v>
      </c>
      <c r="Y95">
        <f t="shared" si="15"/>
        <v>1.4210438659681579E-3</v>
      </c>
      <c r="Z95">
        <f t="shared" si="15"/>
        <v>1.3969456815035887E-3</v>
      </c>
      <c r="AA95">
        <f t="shared" si="15"/>
        <v>1.421966268666363E-3</v>
      </c>
      <c r="AB95">
        <f t="shared" si="15"/>
        <v>2.3544148160414076E-3</v>
      </c>
    </row>
    <row r="96" spans="1:28" x14ac:dyDescent="0.25">
      <c r="A96" t="s">
        <v>158</v>
      </c>
      <c r="B96" t="s">
        <v>383</v>
      </c>
      <c r="C96" s="25">
        <v>0</v>
      </c>
      <c r="D96" s="25">
        <v>0</v>
      </c>
      <c r="E96" s="25">
        <v>0</v>
      </c>
      <c r="F96" s="25">
        <v>0</v>
      </c>
      <c r="G96" s="25">
        <v>0</v>
      </c>
      <c r="H96" s="25">
        <v>21914917</v>
      </c>
      <c r="I96" s="25">
        <v>21352605</v>
      </c>
      <c r="J96" s="25">
        <v>21605754.000999998</v>
      </c>
      <c r="K96" s="25">
        <v>22930584.208000001</v>
      </c>
      <c r="L96" s="25">
        <v>22346260.214000002</v>
      </c>
      <c r="M96" s="25">
        <v>23289749.244999997</v>
      </c>
      <c r="N96" s="25">
        <v>23403263.018999998</v>
      </c>
      <c r="O96" s="26"/>
      <c r="P96">
        <f>+VLOOKUP(A96,'[6]All from RAW'!$A$2:$AC$211,29,FALSE)</f>
        <v>1</v>
      </c>
      <c r="Q96">
        <f t="shared" si="15"/>
        <v>0</v>
      </c>
      <c r="R96">
        <f t="shared" si="15"/>
        <v>0</v>
      </c>
      <c r="S96">
        <f t="shared" si="15"/>
        <v>0</v>
      </c>
      <c r="T96">
        <f t="shared" si="15"/>
        <v>0</v>
      </c>
      <c r="U96">
        <f t="shared" si="15"/>
        <v>0</v>
      </c>
      <c r="V96">
        <f t="shared" si="15"/>
        <v>3.8942984628158622E-2</v>
      </c>
      <c r="W96">
        <f t="shared" si="15"/>
        <v>3.5473793834391393E-2</v>
      </c>
      <c r="X96">
        <f t="shared" si="15"/>
        <v>3.3718830340489503E-2</v>
      </c>
      <c r="Y96">
        <f t="shared" si="15"/>
        <v>3.5020856474507887E-2</v>
      </c>
      <c r="Z96">
        <f t="shared" si="15"/>
        <v>3.5825210021739405E-2</v>
      </c>
      <c r="AA96">
        <f t="shared" si="15"/>
        <v>3.5426060471175837E-2</v>
      </c>
      <c r="AB96">
        <f t="shared" si="15"/>
        <v>5.7120661546612689E-2</v>
      </c>
    </row>
    <row r="97" spans="1:28" x14ac:dyDescent="0.25">
      <c r="A97" t="s">
        <v>406</v>
      </c>
      <c r="B97" t="s">
        <v>383</v>
      </c>
      <c r="C97" s="25">
        <v>20501</v>
      </c>
      <c r="D97" s="25">
        <v>15253</v>
      </c>
      <c r="E97" s="25">
        <v>19056</v>
      </c>
      <c r="F97" s="25">
        <v>18211</v>
      </c>
      <c r="G97" s="25">
        <v>19260</v>
      </c>
      <c r="H97" s="25">
        <v>18958</v>
      </c>
      <c r="I97" s="25">
        <v>19136</v>
      </c>
      <c r="J97" s="25">
        <v>21146</v>
      </c>
      <c r="K97" s="25">
        <v>25627</v>
      </c>
      <c r="L97" s="25">
        <v>0</v>
      </c>
      <c r="M97" s="25">
        <v>0</v>
      </c>
      <c r="N97" s="25">
        <v>0</v>
      </c>
      <c r="O97" s="26"/>
      <c r="P97">
        <f>+VLOOKUP(A97,'[6]All from RAW'!$A$2:$AC$211,29,FALSE)</f>
        <v>1</v>
      </c>
      <c r="Q97">
        <f t="shared" si="15"/>
        <v>4.4423855701955621E-5</v>
      </c>
      <c r="R97">
        <f t="shared" si="15"/>
        <v>3.2659194360903728E-5</v>
      </c>
      <c r="S97">
        <f t="shared" si="15"/>
        <v>3.9440335757631457E-5</v>
      </c>
      <c r="T97">
        <f t="shared" si="15"/>
        <v>3.7984187848589034E-5</v>
      </c>
      <c r="U97">
        <f t="shared" si="15"/>
        <v>3.7456423506112681E-5</v>
      </c>
      <c r="V97">
        <f t="shared" si="15"/>
        <v>3.3688519220977709E-5</v>
      </c>
      <c r="W97">
        <f t="shared" si="15"/>
        <v>3.1791274123926033E-5</v>
      </c>
      <c r="X97">
        <f t="shared" si="15"/>
        <v>3.3001319294248638E-5</v>
      </c>
      <c r="Y97">
        <f t="shared" si="15"/>
        <v>3.9138971808625004E-5</v>
      </c>
      <c r="Z97">
        <f t="shared" si="15"/>
        <v>0</v>
      </c>
      <c r="AA97">
        <f t="shared" si="15"/>
        <v>0</v>
      </c>
      <c r="AB97">
        <f t="shared" si="15"/>
        <v>0</v>
      </c>
    </row>
    <row r="98" spans="1:28" x14ac:dyDescent="0.25">
      <c r="A98" t="s">
        <v>161</v>
      </c>
      <c r="B98" t="s">
        <v>383</v>
      </c>
      <c r="C98" s="25">
        <v>300185</v>
      </c>
      <c r="D98" s="25">
        <v>269925</v>
      </c>
      <c r="E98" s="25">
        <v>262520</v>
      </c>
      <c r="F98" s="25">
        <v>234638</v>
      </c>
      <c r="G98" s="25">
        <v>250159</v>
      </c>
      <c r="H98" s="25">
        <v>285675</v>
      </c>
      <c r="I98" s="25">
        <v>313070</v>
      </c>
      <c r="J98" s="25">
        <v>327985</v>
      </c>
      <c r="K98" s="25">
        <v>323705</v>
      </c>
      <c r="L98" s="25">
        <v>264540</v>
      </c>
      <c r="M98" s="25">
        <v>279166</v>
      </c>
      <c r="N98" s="25">
        <v>294901</v>
      </c>
      <c r="O98" s="26"/>
      <c r="P98">
        <f>+VLOOKUP(A98,'[6]All from RAW'!$A$2:$AC$211,29,FALSE)</f>
        <v>1</v>
      </c>
      <c r="Q98">
        <f t="shared" si="15"/>
        <v>6.5047437314723908E-4</v>
      </c>
      <c r="R98">
        <f t="shared" si="15"/>
        <v>5.7795404431042674E-4</v>
      </c>
      <c r="S98">
        <f t="shared" si="15"/>
        <v>5.433394701455399E-4</v>
      </c>
      <c r="T98">
        <f t="shared" si="15"/>
        <v>4.8940386955231634E-4</v>
      </c>
      <c r="U98">
        <f t="shared" si="15"/>
        <v>4.8650370965034489E-4</v>
      </c>
      <c r="V98">
        <f t="shared" si="15"/>
        <v>5.0764678386184235E-4</v>
      </c>
      <c r="W98">
        <f t="shared" si="15"/>
        <v>5.2011361778728704E-4</v>
      </c>
      <c r="X98">
        <f t="shared" si="15"/>
        <v>5.1186691141228314E-4</v>
      </c>
      <c r="Y98">
        <f t="shared" si="15"/>
        <v>4.9438017986151153E-4</v>
      </c>
      <c r="Z98">
        <f t="shared" si="15"/>
        <v>4.2410680661515997E-4</v>
      </c>
      <c r="AA98">
        <f t="shared" si="15"/>
        <v>4.2463967702956152E-4</v>
      </c>
      <c r="AB98">
        <f t="shared" si="15"/>
        <v>7.1976887142113563E-4</v>
      </c>
    </row>
    <row r="99" spans="1:28" x14ac:dyDescent="0.25">
      <c r="A99" t="s">
        <v>162</v>
      </c>
      <c r="B99" t="s">
        <v>393</v>
      </c>
      <c r="C99" s="25">
        <v>137374</v>
      </c>
      <c r="D99" s="25">
        <v>165899</v>
      </c>
      <c r="E99" s="25">
        <v>228719</v>
      </c>
      <c r="F99" s="25">
        <v>201153</v>
      </c>
      <c r="G99" s="25">
        <v>300537</v>
      </c>
      <c r="H99" s="25">
        <v>337790</v>
      </c>
      <c r="I99" s="25">
        <v>385989</v>
      </c>
      <c r="J99" s="25">
        <v>451788</v>
      </c>
      <c r="K99" s="25">
        <v>446317</v>
      </c>
      <c r="L99" s="25">
        <v>411497</v>
      </c>
      <c r="M99" s="25">
        <v>456963</v>
      </c>
      <c r="N99" s="25">
        <v>0</v>
      </c>
      <c r="O99" s="26">
        <v>32</v>
      </c>
      <c r="P99">
        <f>+VLOOKUP(A99,'[6]All from RAW'!$A$2:$AC$211,29,FALSE)</f>
        <v>3</v>
      </c>
      <c r="Q99">
        <f t="shared" si="15"/>
        <v>2.9767732077461839E-4</v>
      </c>
      <c r="R99">
        <f t="shared" si="15"/>
        <v>3.5521718253979986E-4</v>
      </c>
      <c r="S99">
        <f t="shared" si="15"/>
        <v>4.7338130531851953E-4</v>
      </c>
      <c r="T99">
        <f t="shared" si="15"/>
        <v>4.195614374997106E-4</v>
      </c>
      <c r="U99">
        <f t="shared" si="15"/>
        <v>5.8447773371010322E-4</v>
      </c>
      <c r="V99">
        <f t="shared" si="15"/>
        <v>6.0025556006192962E-4</v>
      </c>
      <c r="W99">
        <f t="shared" si="15"/>
        <v>6.4125638105247103E-4</v>
      </c>
      <c r="X99">
        <f t="shared" si="15"/>
        <v>7.0507897670055825E-4</v>
      </c>
      <c r="Y99">
        <f t="shared" si="15"/>
        <v>6.8164000783197743E-4</v>
      </c>
      <c r="Z99">
        <f t="shared" si="15"/>
        <v>6.5970620171512239E-4</v>
      </c>
      <c r="AA99">
        <f t="shared" si="15"/>
        <v>6.9508686850998868E-4</v>
      </c>
      <c r="AB99">
        <f t="shared" si="15"/>
        <v>0</v>
      </c>
    </row>
    <row r="100" spans="1:28" x14ac:dyDescent="0.25">
      <c r="A100" t="s">
        <v>163</v>
      </c>
      <c r="B100" t="s">
        <v>383</v>
      </c>
      <c r="C100" s="25">
        <v>0</v>
      </c>
      <c r="D100" s="25">
        <v>0</v>
      </c>
      <c r="E100" s="25">
        <v>0</v>
      </c>
      <c r="F100" s="25">
        <v>0</v>
      </c>
      <c r="G100" s="25">
        <v>126577</v>
      </c>
      <c r="H100" s="25">
        <v>190841</v>
      </c>
      <c r="I100" s="25">
        <v>269496</v>
      </c>
      <c r="J100" s="25">
        <v>545351</v>
      </c>
      <c r="K100" s="25">
        <v>566454</v>
      </c>
      <c r="L100" s="25">
        <v>467650</v>
      </c>
      <c r="M100" s="25">
        <v>485780</v>
      </c>
      <c r="N100" s="25">
        <v>523631</v>
      </c>
      <c r="O100" s="26">
        <v>31</v>
      </c>
      <c r="P100">
        <f>+VLOOKUP(A100,'[6]All from RAW'!$A$2:$AC$211,29,FALSE)</f>
        <v>3</v>
      </c>
      <c r="Q100">
        <f t="shared" si="15"/>
        <v>0</v>
      </c>
      <c r="R100">
        <f t="shared" si="15"/>
        <v>0</v>
      </c>
      <c r="S100">
        <f t="shared" si="15"/>
        <v>0</v>
      </c>
      <c r="T100">
        <f t="shared" si="15"/>
        <v>0</v>
      </c>
      <c r="U100">
        <f t="shared" si="15"/>
        <v>2.4616415982000131E-4</v>
      </c>
      <c r="V100">
        <f t="shared" si="15"/>
        <v>3.3912599940134018E-4</v>
      </c>
      <c r="W100">
        <f t="shared" si="15"/>
        <v>4.4772268035647841E-4</v>
      </c>
      <c r="X100">
        <f t="shared" si="15"/>
        <v>8.5109725141576601E-4</v>
      </c>
      <c r="Y100">
        <f t="shared" si="15"/>
        <v>8.6511987891219673E-4</v>
      </c>
      <c r="Z100">
        <f t="shared" si="15"/>
        <v>7.4972990138950468E-4</v>
      </c>
      <c r="AA100">
        <f t="shared" si="15"/>
        <v>7.3892043553806829E-4</v>
      </c>
      <c r="AB100">
        <f t="shared" si="15"/>
        <v>1.2780332854453553E-3</v>
      </c>
    </row>
    <row r="101" spans="1:28" x14ac:dyDescent="0.25">
      <c r="A101" t="s">
        <v>407</v>
      </c>
      <c r="B101" t="s">
        <v>393</v>
      </c>
      <c r="C101" s="25">
        <v>10337</v>
      </c>
      <c r="D101" s="25">
        <v>9822</v>
      </c>
      <c r="E101" s="25">
        <v>9836</v>
      </c>
      <c r="F101" s="25">
        <v>8390</v>
      </c>
      <c r="G101" s="25">
        <v>10138</v>
      </c>
      <c r="H101" s="25">
        <v>9690</v>
      </c>
      <c r="I101" s="25">
        <v>7991</v>
      </c>
      <c r="J101" s="25">
        <v>7746</v>
      </c>
      <c r="K101" s="25">
        <v>7360</v>
      </c>
      <c r="L101" s="25">
        <v>6311</v>
      </c>
      <c r="M101" s="25">
        <v>5981</v>
      </c>
      <c r="N101" s="25">
        <v>0</v>
      </c>
      <c r="O101" s="26"/>
      <c r="P101">
        <f>+VLOOKUP(A101,'[6]All from RAW'!$A$2:$AC$211,29,FALSE)</f>
        <v>1</v>
      </c>
      <c r="Q101">
        <f t="shared" si="15"/>
        <v>2.2399365708556425E-5</v>
      </c>
      <c r="R101">
        <f t="shared" si="15"/>
        <v>2.1030525602359955E-5</v>
      </c>
      <c r="S101">
        <f t="shared" si="15"/>
        <v>2.035763762132992E-5</v>
      </c>
      <c r="T101">
        <f t="shared" si="15"/>
        <v>1.7499716437848662E-5</v>
      </c>
      <c r="U101">
        <f t="shared" si="15"/>
        <v>1.9716158956644362E-5</v>
      </c>
      <c r="V101">
        <f t="shared" si="15"/>
        <v>1.7219208315817808E-5</v>
      </c>
      <c r="W101">
        <f t="shared" si="15"/>
        <v>1.3275714440023669E-5</v>
      </c>
      <c r="X101">
        <f t="shared" si="15"/>
        <v>1.2088726910680505E-5</v>
      </c>
      <c r="Y101">
        <f t="shared" si="15"/>
        <v>1.1240599075642096E-5</v>
      </c>
      <c r="Z101">
        <f t="shared" si="15"/>
        <v>1.0117706420761603E-5</v>
      </c>
      <c r="AA101">
        <f t="shared" si="15"/>
        <v>9.097704979524037E-6</v>
      </c>
      <c r="AB101">
        <f t="shared" si="15"/>
        <v>0</v>
      </c>
    </row>
    <row r="102" spans="1:28" x14ac:dyDescent="0.25">
      <c r="A102" t="s">
        <v>164</v>
      </c>
      <c r="B102" t="s">
        <v>383</v>
      </c>
      <c r="C102" s="25">
        <v>4278120</v>
      </c>
      <c r="D102" s="25">
        <v>4379990</v>
      </c>
      <c r="E102" s="25">
        <v>4453259</v>
      </c>
      <c r="F102" s="25">
        <v>4761271</v>
      </c>
      <c r="G102" s="25">
        <v>5476713</v>
      </c>
      <c r="H102" s="25">
        <v>5843377</v>
      </c>
      <c r="I102" s="25">
        <v>6558333</v>
      </c>
      <c r="J102" s="25">
        <v>7407617</v>
      </c>
      <c r="K102" s="25">
        <v>7878639</v>
      </c>
      <c r="L102" s="25">
        <v>8341237</v>
      </c>
      <c r="M102" s="25">
        <v>9288338</v>
      </c>
      <c r="N102" s="25">
        <v>9342302</v>
      </c>
      <c r="O102" s="26"/>
      <c r="P102">
        <f>+VLOOKUP(A102,'[6]All from RAW'!$A$2:$AC$211,29,FALSE)</f>
        <v>1</v>
      </c>
      <c r="Q102">
        <f t="shared" si="15"/>
        <v>9.2703080608580249E-3</v>
      </c>
      <c r="R102">
        <f t="shared" si="15"/>
        <v>9.3782826138343097E-3</v>
      </c>
      <c r="S102">
        <f t="shared" si="15"/>
        <v>9.2169411301266848E-3</v>
      </c>
      <c r="T102">
        <f t="shared" si="15"/>
        <v>9.9309764462159871E-3</v>
      </c>
      <c r="U102">
        <f t="shared" si="15"/>
        <v>1.0650990734653839E-2</v>
      </c>
      <c r="V102">
        <f t="shared" si="15"/>
        <v>1.0383728155919352E-2</v>
      </c>
      <c r="W102">
        <f t="shared" si="15"/>
        <v>1.089557703799071E-2</v>
      </c>
      <c r="X102">
        <f t="shared" si="15"/>
        <v>1.1560632451835062E-2</v>
      </c>
      <c r="Y102">
        <f t="shared" si="15"/>
        <v>1.203269324194535E-2</v>
      </c>
      <c r="Z102">
        <f t="shared" si="15"/>
        <v>1.33725538190452E-2</v>
      </c>
      <c r="AA102">
        <f t="shared" si="15"/>
        <v>1.412850006254846E-2</v>
      </c>
      <c r="AB102">
        <f t="shared" si="15"/>
        <v>2.2801883232052175E-2</v>
      </c>
    </row>
    <row r="103" spans="1:28" x14ac:dyDescent="0.25">
      <c r="A103" t="s">
        <v>165</v>
      </c>
      <c r="B103" t="s">
        <v>383</v>
      </c>
      <c r="C103" s="25">
        <v>0</v>
      </c>
      <c r="D103" s="25">
        <v>404093</v>
      </c>
      <c r="E103" s="25">
        <v>942885</v>
      </c>
      <c r="F103" s="25">
        <v>726099</v>
      </c>
      <c r="G103" s="25">
        <v>711060</v>
      </c>
      <c r="H103" s="25">
        <v>954433</v>
      </c>
      <c r="I103" s="25">
        <v>1095000</v>
      </c>
      <c r="J103" s="25">
        <v>1259000</v>
      </c>
      <c r="K103" s="25">
        <v>1438684</v>
      </c>
      <c r="L103" s="25">
        <v>1711147</v>
      </c>
      <c r="M103" s="25">
        <v>1836143</v>
      </c>
      <c r="N103" s="25">
        <v>0</v>
      </c>
      <c r="O103" s="26"/>
      <c r="P103">
        <f>+VLOOKUP(A103,'[6]All from RAW'!$A$2:$AC$211,29,FALSE)</f>
        <v>1</v>
      </c>
      <c r="Q103">
        <f t="shared" si="15"/>
        <v>0</v>
      </c>
      <c r="R103">
        <f t="shared" si="15"/>
        <v>8.6522991063270641E-4</v>
      </c>
      <c r="S103">
        <f t="shared" si="15"/>
        <v>1.9514956434107018E-3</v>
      </c>
      <c r="T103">
        <f t="shared" si="15"/>
        <v>1.514484696758698E-3</v>
      </c>
      <c r="U103">
        <f t="shared" si="15"/>
        <v>1.3828538161088518E-3</v>
      </c>
      <c r="V103">
        <f t="shared" si="15"/>
        <v>1.6960351548494261E-3</v>
      </c>
      <c r="W103">
        <f t="shared" si="15"/>
        <v>1.8191599689433009E-3</v>
      </c>
      <c r="X103">
        <f t="shared" si="15"/>
        <v>1.9648472993218122E-3</v>
      </c>
      <c r="Y103">
        <f t="shared" si="15"/>
        <v>2.1972377772474286E-3</v>
      </c>
      <c r="Z103">
        <f t="shared" si="15"/>
        <v>2.7432867990440429E-3</v>
      </c>
      <c r="AA103">
        <f t="shared" si="15"/>
        <v>2.7929589222902866E-3</v>
      </c>
      <c r="AB103">
        <f t="shared" si="15"/>
        <v>0</v>
      </c>
    </row>
    <row r="104" spans="1:28" x14ac:dyDescent="0.25">
      <c r="A104" t="s">
        <v>167</v>
      </c>
      <c r="B104" t="s">
        <v>383</v>
      </c>
      <c r="C104" s="25">
        <v>0</v>
      </c>
      <c r="D104" s="25">
        <v>670497</v>
      </c>
      <c r="E104" s="25">
        <v>757201</v>
      </c>
      <c r="F104" s="25">
        <v>695221</v>
      </c>
      <c r="G104" s="25">
        <v>0</v>
      </c>
      <c r="H104" s="25">
        <v>777888</v>
      </c>
      <c r="I104" s="25">
        <v>833344</v>
      </c>
      <c r="J104" s="25">
        <v>928914</v>
      </c>
      <c r="K104" s="25">
        <v>931110</v>
      </c>
      <c r="L104" s="25">
        <v>980178</v>
      </c>
      <c r="M104" s="25">
        <v>984098</v>
      </c>
      <c r="N104" s="25">
        <v>0</v>
      </c>
      <c r="O104" s="26">
        <v>32</v>
      </c>
      <c r="P104">
        <f>+VLOOKUP(A104,'[6]All from RAW'!$A$2:$AC$211,29,FALSE)</f>
        <v>3</v>
      </c>
      <c r="Q104">
        <f t="shared" si="15"/>
        <v>0</v>
      </c>
      <c r="R104">
        <f t="shared" si="15"/>
        <v>1.4356449119125986E-3</v>
      </c>
      <c r="S104">
        <f t="shared" si="15"/>
        <v>1.5671841769528913E-3</v>
      </c>
      <c r="T104">
        <f t="shared" si="15"/>
        <v>1.4500799000759935E-3</v>
      </c>
      <c r="U104">
        <f t="shared" si="15"/>
        <v>0</v>
      </c>
      <c r="V104">
        <f t="shared" si="15"/>
        <v>1.3823132629901841E-3</v>
      </c>
      <c r="W104">
        <f t="shared" si="15"/>
        <v>1.3844621416977956E-3</v>
      </c>
      <c r="X104">
        <f t="shared" si="15"/>
        <v>1.4497014807007321E-3</v>
      </c>
      <c r="Y104">
        <f t="shared" si="15"/>
        <v>1.4220426909403686E-3</v>
      </c>
      <c r="Z104">
        <f t="shared" si="15"/>
        <v>1.5714075810631068E-3</v>
      </c>
      <c r="AA104">
        <f t="shared" si="15"/>
        <v>1.4969124352014122E-3</v>
      </c>
      <c r="AB104">
        <f t="shared" si="15"/>
        <v>0</v>
      </c>
    </row>
    <row r="105" spans="1:28" x14ac:dyDescent="0.25">
      <c r="A105" t="s">
        <v>168</v>
      </c>
      <c r="B105" t="s">
        <v>383</v>
      </c>
      <c r="C105" s="25">
        <v>463646</v>
      </c>
      <c r="D105" s="25">
        <v>361237</v>
      </c>
      <c r="E105" s="25">
        <v>275468</v>
      </c>
      <c r="F105" s="25">
        <v>338132</v>
      </c>
      <c r="G105" s="25">
        <v>385297</v>
      </c>
      <c r="H105" s="25">
        <v>375398</v>
      </c>
      <c r="I105" s="25">
        <v>383926</v>
      </c>
      <c r="J105" s="25">
        <v>526633</v>
      </c>
      <c r="K105" s="25">
        <v>500277</v>
      </c>
      <c r="L105" s="25">
        <v>509956</v>
      </c>
      <c r="M105" s="25">
        <v>602867</v>
      </c>
      <c r="N105" s="25">
        <v>0</v>
      </c>
      <c r="O105" s="26"/>
      <c r="P105">
        <f>+VLOOKUP(A105,'[6]All from RAW'!$A$2:$AC$211,29,FALSE)</f>
        <v>1</v>
      </c>
      <c r="Q105">
        <f t="shared" si="15"/>
        <v>1.0046799180912598E-3</v>
      </c>
      <c r="R105">
        <f t="shared" si="15"/>
        <v>7.7346813042350883E-4</v>
      </c>
      <c r="S105">
        <f t="shared" si="15"/>
        <v>5.701380358146107E-4</v>
      </c>
      <c r="T105">
        <f t="shared" si="15"/>
        <v>7.0526985918505883E-4</v>
      </c>
      <c r="U105">
        <f t="shared" si="15"/>
        <v>7.4931711358435611E-4</v>
      </c>
      <c r="V105">
        <f t="shared" si="15"/>
        <v>6.6708528001458963E-4</v>
      </c>
      <c r="W105">
        <f t="shared" si="15"/>
        <v>6.3782905044431574E-4</v>
      </c>
      <c r="X105">
        <f t="shared" si="15"/>
        <v>8.2188516901012215E-4</v>
      </c>
      <c r="Y105">
        <f t="shared" si="15"/>
        <v>7.640507043158969E-4</v>
      </c>
      <c r="Z105">
        <f t="shared" si="15"/>
        <v>8.1755428545490479E-4</v>
      </c>
      <c r="AA105">
        <f t="shared" si="15"/>
        <v>9.1702158633852489E-4</v>
      </c>
      <c r="AB105">
        <f t="shared" si="15"/>
        <v>0</v>
      </c>
    </row>
    <row r="106" spans="1:28" x14ac:dyDescent="0.25">
      <c r="A106" t="s">
        <v>169</v>
      </c>
      <c r="B106" t="s">
        <v>383</v>
      </c>
      <c r="C106" s="25">
        <v>7738500</v>
      </c>
      <c r="D106" s="25">
        <v>7445200</v>
      </c>
      <c r="E106" s="25">
        <v>7432900</v>
      </c>
      <c r="F106" s="25">
        <v>6930400</v>
      </c>
      <c r="G106" s="25">
        <v>7601300</v>
      </c>
      <c r="H106" s="25">
        <v>8080600</v>
      </c>
      <c r="I106" s="25">
        <v>8567200</v>
      </c>
      <c r="J106" s="25">
        <v>8713000</v>
      </c>
      <c r="K106" s="25">
        <v>8035200</v>
      </c>
      <c r="L106" s="25">
        <v>7754300</v>
      </c>
      <c r="M106" s="25">
        <v>8726800</v>
      </c>
      <c r="N106" s="25">
        <v>9026500</v>
      </c>
      <c r="O106" s="26"/>
      <c r="P106">
        <f>+VLOOKUP(A106,'[6]All from RAW'!$A$2:$AC$211,29,FALSE)</f>
        <v>1</v>
      </c>
      <c r="Q106">
        <f t="shared" si="15"/>
        <v>1.6768645790428933E-2</v>
      </c>
      <c r="R106">
        <f t="shared" si="15"/>
        <v>1.5941403911086373E-2</v>
      </c>
      <c r="S106">
        <f t="shared" si="15"/>
        <v>1.5383924834849854E-2</v>
      </c>
      <c r="T106">
        <f t="shared" si="15"/>
        <v>1.445530808115213E-2</v>
      </c>
      <c r="U106">
        <f t="shared" si="15"/>
        <v>1.4782840705971668E-2</v>
      </c>
      <c r="V106">
        <f t="shared" si="15"/>
        <v>1.4359291508441422E-2</v>
      </c>
      <c r="W106">
        <f t="shared" si="15"/>
        <v>1.423297469034799E-2</v>
      </c>
      <c r="X106">
        <f t="shared" si="15"/>
        <v>1.359786697298725E-2</v>
      </c>
      <c r="Y106">
        <f t="shared" si="15"/>
        <v>1.2271801860407524E-2</v>
      </c>
      <c r="Z106">
        <f t="shared" si="15"/>
        <v>1.2431584677311314E-2</v>
      </c>
      <c r="AA106">
        <f t="shared" si="15"/>
        <v>1.327434405873773E-2</v>
      </c>
      <c r="AB106">
        <f t="shared" si="15"/>
        <v>2.20311010063814E-2</v>
      </c>
    </row>
    <row r="107" spans="1:28" x14ac:dyDescent="0.25">
      <c r="A107" t="s">
        <v>170</v>
      </c>
      <c r="B107" t="s">
        <v>393</v>
      </c>
      <c r="C107" s="25">
        <v>80064</v>
      </c>
      <c r="D107" s="25">
        <v>85742</v>
      </c>
      <c r="E107" s="25">
        <v>81530</v>
      </c>
      <c r="F107" s="25">
        <v>74957</v>
      </c>
      <c r="G107" s="25">
        <v>79041</v>
      </c>
      <c r="H107" s="25">
        <v>77286</v>
      </c>
      <c r="I107" s="25">
        <v>85309</v>
      </c>
      <c r="J107" s="25">
        <v>128677</v>
      </c>
      <c r="K107" s="25">
        <v>102394</v>
      </c>
      <c r="L107" s="25">
        <v>114842</v>
      </c>
      <c r="M107" s="25">
        <v>133385</v>
      </c>
      <c r="N107" s="25">
        <v>142437</v>
      </c>
      <c r="O107" s="26"/>
      <c r="P107">
        <f>+VLOOKUP(A107,'[6]All from RAW'!$A$2:$AC$211,29,FALSE)</f>
        <v>1</v>
      </c>
      <c r="Q107">
        <f t="shared" si="15"/>
        <v>1.7349161421010561E-4</v>
      </c>
      <c r="R107">
        <f t="shared" si="15"/>
        <v>1.8358779537747377E-4</v>
      </c>
      <c r="S107">
        <f t="shared" si="15"/>
        <v>1.6874320814020216E-4</v>
      </c>
      <c r="T107">
        <f t="shared" si="15"/>
        <v>1.5634401013490132E-4</v>
      </c>
      <c r="U107">
        <f t="shared" si="15"/>
        <v>1.5371719472204843E-4</v>
      </c>
      <c r="V107">
        <f t="shared" si="15"/>
        <v>1.3733784663532458E-4</v>
      </c>
      <c r="W107">
        <f t="shared" si="15"/>
        <v>1.4172668291377539E-4</v>
      </c>
      <c r="X107">
        <f t="shared" si="15"/>
        <v>2.0081863060749229E-4</v>
      </c>
      <c r="Y107">
        <f t="shared" si="15"/>
        <v>1.5638178012925227E-4</v>
      </c>
      <c r="Z107">
        <f t="shared" si="15"/>
        <v>1.841130788738875E-4</v>
      </c>
      <c r="AA107">
        <f t="shared" si="15"/>
        <v>2.0289205462193841E-4</v>
      </c>
      <c r="AB107">
        <f t="shared" si="15"/>
        <v>3.4764791824582592E-4</v>
      </c>
    </row>
    <row r="108" spans="1:28" x14ac:dyDescent="0.25">
      <c r="A108" t="s">
        <v>171</v>
      </c>
      <c r="B108" t="s">
        <v>393</v>
      </c>
      <c r="C108" s="25">
        <v>1786765</v>
      </c>
      <c r="D108" s="25">
        <v>1909381</v>
      </c>
      <c r="E108" s="25">
        <v>2045064</v>
      </c>
      <c r="F108" s="25">
        <v>2104420</v>
      </c>
      <c r="G108" s="25">
        <v>2334128</v>
      </c>
      <c r="H108" s="25">
        <v>2365507</v>
      </c>
      <c r="I108" s="25">
        <v>2408889</v>
      </c>
      <c r="J108" s="25">
        <v>2455308</v>
      </c>
      <c r="K108" s="25">
        <v>2447257</v>
      </c>
      <c r="L108" s="25">
        <v>2447532</v>
      </c>
      <c r="M108" s="25">
        <v>2510759</v>
      </c>
      <c r="N108" s="25">
        <v>0</v>
      </c>
      <c r="O108" s="26"/>
      <c r="P108">
        <f>+VLOOKUP(A108,'[6]All from RAW'!$A$2:$AC$211,29,FALSE)</f>
        <v>1</v>
      </c>
      <c r="Q108">
        <f t="shared" si="15"/>
        <v>3.871761891288461E-3</v>
      </c>
      <c r="R108">
        <f t="shared" si="15"/>
        <v>4.0883003466869938E-3</v>
      </c>
      <c r="S108">
        <f t="shared" si="15"/>
        <v>4.2326831867047022E-3</v>
      </c>
      <c r="T108">
        <f t="shared" si="15"/>
        <v>4.3893627254037526E-3</v>
      </c>
      <c r="U108">
        <f t="shared" si="15"/>
        <v>4.5393606897962506E-3</v>
      </c>
      <c r="V108">
        <f t="shared" si="15"/>
        <v>4.2035250573297456E-3</v>
      </c>
      <c r="W108">
        <f t="shared" si="15"/>
        <v>4.00196752367841E-3</v>
      </c>
      <c r="X108">
        <f t="shared" si="15"/>
        <v>3.8318548791129781E-3</v>
      </c>
      <c r="Y108">
        <f t="shared" si="15"/>
        <v>3.7375862462036211E-3</v>
      </c>
      <c r="Z108">
        <f t="shared" si="15"/>
        <v>3.9238488720360464E-3</v>
      </c>
      <c r="AA108">
        <f t="shared" si="15"/>
        <v>3.8191179830604901E-3</v>
      </c>
      <c r="AB108">
        <f t="shared" si="15"/>
        <v>0</v>
      </c>
    </row>
    <row r="109" spans="1:28" x14ac:dyDescent="0.25">
      <c r="A109" t="s">
        <v>173</v>
      </c>
      <c r="B109" t="s">
        <v>383</v>
      </c>
      <c r="C109" s="25">
        <v>50263</v>
      </c>
      <c r="D109" s="25">
        <v>52463</v>
      </c>
      <c r="E109" s="25">
        <v>39337</v>
      </c>
      <c r="F109" s="25">
        <v>55344</v>
      </c>
      <c r="G109" s="25">
        <v>57004</v>
      </c>
      <c r="H109" s="25">
        <v>59920</v>
      </c>
      <c r="I109" s="25">
        <v>60332</v>
      </c>
      <c r="J109" s="25">
        <v>47539</v>
      </c>
      <c r="K109" s="25">
        <v>73154</v>
      </c>
      <c r="L109" s="25">
        <v>65883</v>
      </c>
      <c r="M109" s="25">
        <v>74278</v>
      </c>
      <c r="N109" s="25">
        <v>0</v>
      </c>
      <c r="O109" s="26"/>
      <c r="P109">
        <f>+VLOOKUP(A109,'[6]All from RAW'!$A$2:$AC$211,29,FALSE)</f>
        <v>1</v>
      </c>
      <c r="Q109">
        <f t="shared" si="15"/>
        <v>1.089154801788886E-4</v>
      </c>
      <c r="R109">
        <f t="shared" si="15"/>
        <v>1.1233195527149363E-4</v>
      </c>
      <c r="S109">
        <f t="shared" si="15"/>
        <v>8.1416062536626181E-5</v>
      </c>
      <c r="T109">
        <f t="shared" si="15"/>
        <v>1.1543555501028562E-4</v>
      </c>
      <c r="U109">
        <f t="shared" si="15"/>
        <v>1.1086012282151856E-4</v>
      </c>
      <c r="V109">
        <f t="shared" si="15"/>
        <v>1.0647832428109424E-4</v>
      </c>
      <c r="W109">
        <f t="shared" si="15"/>
        <v>1.0023156095551345E-4</v>
      </c>
      <c r="X109">
        <f t="shared" si="15"/>
        <v>7.4191323083764584E-5</v>
      </c>
      <c r="Y109">
        <f t="shared" si="15"/>
        <v>1.1172483488852199E-4</v>
      </c>
      <c r="Z109">
        <f t="shared" si="15"/>
        <v>1.0562269879876988E-4</v>
      </c>
      <c r="AA109">
        <f t="shared" si="15"/>
        <v>1.1298433881777068E-4</v>
      </c>
      <c r="AB109">
        <f t="shared" si="15"/>
        <v>0</v>
      </c>
    </row>
    <row r="110" spans="1:28" x14ac:dyDescent="0.25">
      <c r="A110" t="s">
        <v>174</v>
      </c>
      <c r="B110" t="s">
        <v>383</v>
      </c>
      <c r="C110" s="25">
        <v>1491767</v>
      </c>
      <c r="D110" s="25">
        <v>1752948</v>
      </c>
      <c r="E110" s="25">
        <v>2045543</v>
      </c>
      <c r="F110" s="25">
        <v>2253115</v>
      </c>
      <c r="G110" s="25">
        <v>2646411</v>
      </c>
      <c r="H110" s="25">
        <v>2778365</v>
      </c>
      <c r="I110" s="25">
        <v>3055800</v>
      </c>
      <c r="J110" s="25">
        <v>5238545</v>
      </c>
      <c r="K110" s="25">
        <v>5820497</v>
      </c>
      <c r="L110" s="25">
        <v>6053318</v>
      </c>
      <c r="M110" s="25">
        <v>6113384</v>
      </c>
      <c r="N110" s="25">
        <v>3765400</v>
      </c>
      <c r="O110" s="26"/>
      <c r="P110">
        <f>+VLOOKUP(A110,'[6]All from RAW'!$A$2:$AC$211,29,FALSE)</f>
        <v>1</v>
      </c>
      <c r="Q110">
        <f t="shared" si="15"/>
        <v>3.2325272888609935E-3</v>
      </c>
      <c r="R110">
        <f t="shared" si="15"/>
        <v>3.7533514349018205E-3</v>
      </c>
      <c r="S110">
        <f t="shared" si="15"/>
        <v>4.2336745763367298E-3</v>
      </c>
      <c r="T110">
        <f t="shared" si="15"/>
        <v>4.6995081766225731E-3</v>
      </c>
      <c r="U110">
        <f t="shared" si="15"/>
        <v>5.146681785422387E-3</v>
      </c>
      <c r="V110">
        <f t="shared" si="15"/>
        <v>4.937177060100841E-3</v>
      </c>
      <c r="W110">
        <f t="shared" si="15"/>
        <v>5.0767023133305384E-3</v>
      </c>
      <c r="X110">
        <f t="shared" si="15"/>
        <v>8.1754892737297708E-3</v>
      </c>
      <c r="Y110">
        <f t="shared" si="15"/>
        <v>8.8893849453773911E-3</v>
      </c>
      <c r="Z110">
        <f t="shared" si="15"/>
        <v>9.7045942632723488E-3</v>
      </c>
      <c r="AA110">
        <f t="shared" si="15"/>
        <v>9.2990744120619584E-3</v>
      </c>
      <c r="AB110">
        <f t="shared" si="15"/>
        <v>9.1902628626187918E-3</v>
      </c>
    </row>
    <row r="111" spans="1:28" x14ac:dyDescent="0.25">
      <c r="A111" t="s">
        <v>175</v>
      </c>
      <c r="B111" t="s">
        <v>383</v>
      </c>
      <c r="C111" s="25">
        <v>528608</v>
      </c>
      <c r="D111" s="25">
        <v>444284</v>
      </c>
      <c r="E111" s="25">
        <v>475547</v>
      </c>
      <c r="F111" s="25">
        <v>459458</v>
      </c>
      <c r="G111" s="25">
        <v>535873</v>
      </c>
      <c r="H111" s="25">
        <v>506846</v>
      </c>
      <c r="I111" s="25">
        <v>435494</v>
      </c>
      <c r="J111" s="25">
        <v>389345</v>
      </c>
      <c r="K111" s="25">
        <v>397274</v>
      </c>
      <c r="L111" s="25">
        <v>353956</v>
      </c>
      <c r="M111" s="25">
        <v>379091</v>
      </c>
      <c r="N111" s="25">
        <v>340957</v>
      </c>
      <c r="O111" s="26"/>
      <c r="P111" t="e">
        <f>+VLOOKUP(A111,'[6]All from RAW'!$A$2:$AC$211,29,FALSE)</f>
        <v>#N/A</v>
      </c>
      <c r="Q111">
        <f t="shared" si="15"/>
        <v>1.1454468325886229E-3</v>
      </c>
      <c r="R111">
        <f t="shared" si="15"/>
        <v>9.5128548531041442E-4</v>
      </c>
      <c r="S111">
        <f t="shared" si="15"/>
        <v>9.8424293390713498E-4</v>
      </c>
      <c r="T111">
        <f t="shared" ref="T111:AB139" si="16">+IFERROR(F111/F$170,"")</f>
        <v>9.5832952504184394E-4</v>
      </c>
      <c r="U111">
        <f t="shared" si="16"/>
        <v>1.042153999662052E-3</v>
      </c>
      <c r="V111">
        <f t="shared" si="16"/>
        <v>9.006694383941169E-4</v>
      </c>
      <c r="W111">
        <f t="shared" si="16"/>
        <v>7.2350068631506291E-4</v>
      </c>
      <c r="X111">
        <f t="shared" si="16"/>
        <v>6.0762785683435338E-4</v>
      </c>
      <c r="Y111">
        <f t="shared" si="16"/>
        <v>6.067388257033476E-4</v>
      </c>
      <c r="Z111">
        <f t="shared" si="16"/>
        <v>5.6745727996626431E-4</v>
      </c>
      <c r="AA111">
        <f t="shared" si="16"/>
        <v>5.7663569275919521E-4</v>
      </c>
      <c r="AB111">
        <f t="shared" si="16"/>
        <v>8.3217837543153855E-4</v>
      </c>
    </row>
    <row r="112" spans="1:28" x14ac:dyDescent="0.25">
      <c r="A112" t="s">
        <v>177</v>
      </c>
      <c r="B112" t="s">
        <v>383</v>
      </c>
      <c r="C112" s="25">
        <v>571110</v>
      </c>
      <c r="D112" s="25">
        <v>647320</v>
      </c>
      <c r="E112" s="25">
        <v>643326</v>
      </c>
      <c r="F112" s="25">
        <v>629525</v>
      </c>
      <c r="G112" s="25">
        <v>908466</v>
      </c>
      <c r="H112" s="25">
        <v>1114498</v>
      </c>
      <c r="I112" s="25">
        <v>1336441</v>
      </c>
      <c r="J112" s="25">
        <v>1182407</v>
      </c>
      <c r="K112" s="25">
        <v>1378078</v>
      </c>
      <c r="L112" s="25">
        <v>1279678</v>
      </c>
      <c r="M112" s="25">
        <v>1048052</v>
      </c>
      <c r="N112" s="25">
        <v>0</v>
      </c>
      <c r="O112" s="26"/>
      <c r="P112">
        <f>+VLOOKUP(A112,'[6]All from RAW'!$A$2:$AC$211,29,FALSE)</f>
        <v>1</v>
      </c>
      <c r="Q112">
        <f t="shared" ref="Q112:V143" si="17">+IFERROR(C112/C$170,"")</f>
        <v>1.2375449114649956E-3</v>
      </c>
      <c r="R112">
        <f t="shared" si="17"/>
        <v>1.3860191236937129E-3</v>
      </c>
      <c r="S112">
        <f t="shared" si="17"/>
        <v>1.3314962973139176E-3</v>
      </c>
      <c r="T112">
        <f t="shared" si="16"/>
        <v>1.3130523230675422E-3</v>
      </c>
      <c r="U112">
        <f t="shared" si="16"/>
        <v>1.7667646540448685E-3</v>
      </c>
      <c r="V112">
        <f t="shared" si="16"/>
        <v>1.9804719535152031E-3</v>
      </c>
      <c r="W112">
        <f t="shared" si="16"/>
        <v>2.2202739434288164E-3</v>
      </c>
      <c r="X112">
        <f t="shared" si="16"/>
        <v>1.8453131061550482E-3</v>
      </c>
      <c r="Y112">
        <f t="shared" si="16"/>
        <v>2.104676941978629E-3</v>
      </c>
      <c r="Z112">
        <f t="shared" si="16"/>
        <v>2.0515617678826441E-3</v>
      </c>
      <c r="AA112">
        <f t="shared" si="16"/>
        <v>1.5941929274703437E-3</v>
      </c>
      <c r="AB112">
        <f t="shared" si="16"/>
        <v>0</v>
      </c>
    </row>
    <row r="113" spans="1:28" x14ac:dyDescent="0.25">
      <c r="A113" t="s">
        <v>178</v>
      </c>
      <c r="B113" t="s">
        <v>393</v>
      </c>
      <c r="C113" s="25">
        <v>556707</v>
      </c>
      <c r="D113" s="25">
        <v>499719</v>
      </c>
      <c r="E113" s="25">
        <v>498059</v>
      </c>
      <c r="F113" s="25">
        <v>500918</v>
      </c>
      <c r="G113" s="25">
        <v>647993</v>
      </c>
      <c r="H113" s="25">
        <v>798260</v>
      </c>
      <c r="I113" s="25">
        <v>898389</v>
      </c>
      <c r="J113" s="25">
        <v>839500</v>
      </c>
      <c r="K113" s="25">
        <v>822828</v>
      </c>
      <c r="L113" s="25">
        <v>854905</v>
      </c>
      <c r="M113" s="25">
        <v>0</v>
      </c>
      <c r="N113" s="25">
        <v>0</v>
      </c>
      <c r="O113" s="26"/>
      <c r="P113">
        <f>+VLOOKUP(A113,'[6]All from RAW'!$A$2:$AC$211,29,FALSE)</f>
        <v>1</v>
      </c>
      <c r="Q113">
        <f t="shared" si="17"/>
        <v>1.2063348829944201E-3</v>
      </c>
      <c r="R113">
        <f t="shared" si="17"/>
        <v>1.0699809838613026E-3</v>
      </c>
      <c r="S113">
        <f t="shared" si="17"/>
        <v>1.0308361769054452E-3</v>
      </c>
      <c r="T113">
        <f t="shared" si="16"/>
        <v>1.0448060737323333E-3</v>
      </c>
      <c r="U113">
        <f t="shared" si="16"/>
        <v>1.260202504516951E-3</v>
      </c>
      <c r="V113">
        <f t="shared" si="16"/>
        <v>1.4185144716392904E-3</v>
      </c>
      <c r="W113">
        <f t="shared" si="16"/>
        <v>1.4925235665196376E-3</v>
      </c>
      <c r="X113">
        <f t="shared" si="16"/>
        <v>1.310158306418317E-3</v>
      </c>
      <c r="Y113">
        <f t="shared" si="16"/>
        <v>1.2566684315506026E-3</v>
      </c>
      <c r="Z113">
        <f t="shared" si="16"/>
        <v>1.3705716697260655E-3</v>
      </c>
      <c r="AA113">
        <f t="shared" si="16"/>
        <v>0</v>
      </c>
      <c r="AB113">
        <f t="shared" si="16"/>
        <v>0</v>
      </c>
    </row>
    <row r="114" spans="1:28" x14ac:dyDescent="0.25">
      <c r="A114" t="s">
        <v>179</v>
      </c>
      <c r="B114" t="s">
        <v>383</v>
      </c>
      <c r="C114" s="25">
        <v>57732</v>
      </c>
      <c r="D114" s="25">
        <v>54111</v>
      </c>
      <c r="E114" s="25">
        <v>58560</v>
      </c>
      <c r="F114" s="25">
        <v>63328</v>
      </c>
      <c r="G114" s="25">
        <v>89161</v>
      </c>
      <c r="H114" s="25">
        <v>80578</v>
      </c>
      <c r="I114" s="25">
        <v>82397</v>
      </c>
      <c r="J114" s="25">
        <v>88175</v>
      </c>
      <c r="K114" s="25">
        <v>79259</v>
      </c>
      <c r="L114" s="25">
        <v>71887</v>
      </c>
      <c r="M114" s="25">
        <v>85593</v>
      </c>
      <c r="N114" s="25">
        <v>109057</v>
      </c>
      <c r="O114" s="26"/>
      <c r="P114">
        <f>+VLOOKUP(A114,'[6]All from RAW'!$A$2:$AC$211,29,FALSE)</f>
        <v>1</v>
      </c>
      <c r="Q114">
        <f t="shared" si="17"/>
        <v>1.2510014328009862E-4</v>
      </c>
      <c r="R114">
        <f t="shared" si="17"/>
        <v>1.158605956902158E-4</v>
      </c>
      <c r="S114">
        <f t="shared" si="17"/>
        <v>1.2120203935594553E-4</v>
      </c>
      <c r="T114">
        <f t="shared" si="16"/>
        <v>1.3208844369202384E-4</v>
      </c>
      <c r="U114">
        <f t="shared" si="16"/>
        <v>1.7339834767541605E-4</v>
      </c>
      <c r="V114">
        <f t="shared" si="16"/>
        <v>1.4318775724168911E-4</v>
      </c>
      <c r="W114">
        <f t="shared" si="16"/>
        <v>1.368888803296997E-4</v>
      </c>
      <c r="X114">
        <f t="shared" si="16"/>
        <v>1.3760953980754628E-4</v>
      </c>
      <c r="Y114">
        <f t="shared" si="16"/>
        <v>1.2104872855113001E-4</v>
      </c>
      <c r="Z114">
        <f t="shared" si="16"/>
        <v>1.1524822713821731E-4</v>
      </c>
      <c r="AA114">
        <f t="shared" si="16"/>
        <v>1.30195596440796E-4</v>
      </c>
      <c r="AB114">
        <f t="shared" si="16"/>
        <v>2.6617689940208679E-4</v>
      </c>
    </row>
    <row r="115" spans="1:28" x14ac:dyDescent="0.25">
      <c r="A115" t="s">
        <v>408</v>
      </c>
      <c r="B115" t="s">
        <v>383</v>
      </c>
      <c r="C115" s="25">
        <v>310191</v>
      </c>
      <c r="D115" s="25">
        <v>42776</v>
      </c>
      <c r="E115" s="25">
        <v>33424</v>
      </c>
      <c r="F115" s="25">
        <v>36722</v>
      </c>
      <c r="G115" s="25">
        <v>56011</v>
      </c>
      <c r="H115" s="25">
        <v>88360</v>
      </c>
      <c r="I115" s="25">
        <v>122616</v>
      </c>
      <c r="J115" s="25">
        <v>264168</v>
      </c>
      <c r="K115" s="25">
        <v>387143</v>
      </c>
      <c r="L115" s="25">
        <v>395622</v>
      </c>
      <c r="M115" s="25">
        <v>521927</v>
      </c>
      <c r="N115" s="25">
        <v>448500</v>
      </c>
      <c r="O115" s="26"/>
      <c r="P115">
        <f>+VLOOKUP(A115,'[6]All from RAW'!$A$2:$AC$211,29,FALSE)</f>
        <v>1</v>
      </c>
      <c r="Q115">
        <f t="shared" si="17"/>
        <v>6.7215649110020567E-4</v>
      </c>
      <c r="R115">
        <f t="shared" si="17"/>
        <v>9.1590486984987731E-5</v>
      </c>
      <c r="S115">
        <f t="shared" si="17"/>
        <v>6.9177885304527379E-5</v>
      </c>
      <c r="T115">
        <f t="shared" si="16"/>
        <v>7.6594110492333564E-5</v>
      </c>
      <c r="U115">
        <f t="shared" si="16"/>
        <v>1.0892895830741836E-4</v>
      </c>
      <c r="V115">
        <f t="shared" si="16"/>
        <v>1.5701643413680718E-4</v>
      </c>
      <c r="W115">
        <f t="shared" si="16"/>
        <v>2.0370604452233041E-4</v>
      </c>
      <c r="X115">
        <f t="shared" si="16"/>
        <v>4.1227147050615126E-4</v>
      </c>
      <c r="Y115">
        <f t="shared" si="16"/>
        <v>5.9126620216593863E-4</v>
      </c>
      <c r="Z115">
        <f t="shared" si="16"/>
        <v>6.3425562503478805E-4</v>
      </c>
      <c r="AA115">
        <f t="shared" si="16"/>
        <v>7.9390367277178435E-4</v>
      </c>
      <c r="AB115">
        <f t="shared" si="16"/>
        <v>1.0946600344942179E-3</v>
      </c>
    </row>
    <row r="116" spans="1:28" x14ac:dyDescent="0.25">
      <c r="A116" t="s">
        <v>180</v>
      </c>
      <c r="B116" t="s">
        <v>393</v>
      </c>
      <c r="C116" s="25">
        <v>395551</v>
      </c>
      <c r="D116" s="25">
        <v>410605</v>
      </c>
      <c r="E116" s="25">
        <v>426154</v>
      </c>
      <c r="F116" s="25">
        <v>468686</v>
      </c>
      <c r="G116" s="25">
        <v>498415</v>
      </c>
      <c r="H116" s="25">
        <v>576050</v>
      </c>
      <c r="I116" s="25">
        <v>703545</v>
      </c>
      <c r="J116" s="25">
        <v>948946</v>
      </c>
      <c r="K116" s="25">
        <v>1136079</v>
      </c>
      <c r="L116" s="25">
        <v>1054663</v>
      </c>
      <c r="M116" s="25">
        <v>1162713</v>
      </c>
      <c r="N116" s="25">
        <v>1310292</v>
      </c>
      <c r="O116" s="26"/>
      <c r="P116">
        <f>+VLOOKUP(A116,'[6]All from RAW'!$A$2:$AC$211,29,FALSE)</f>
        <v>1</v>
      </c>
      <c r="Q116">
        <f t="shared" si="17"/>
        <v>8.5712406939974866E-4</v>
      </c>
      <c r="R116">
        <f t="shared" si="17"/>
        <v>8.7917317908338529E-4</v>
      </c>
      <c r="S116">
        <f t="shared" si="17"/>
        <v>8.8201389821881168E-4</v>
      </c>
      <c r="T116">
        <f t="shared" si="16"/>
        <v>9.7757712734082699E-4</v>
      </c>
      <c r="U116">
        <f t="shared" si="16"/>
        <v>9.6930650684315443E-4</v>
      </c>
      <c r="V116">
        <f t="shared" si="16"/>
        <v>1.0236455057096852E-3</v>
      </c>
      <c r="W116">
        <f t="shared" si="16"/>
        <v>1.1688227400458583E-3</v>
      </c>
      <c r="X116">
        <f t="shared" si="16"/>
        <v>1.4809642456729438E-3</v>
      </c>
      <c r="Y116">
        <f t="shared" si="16"/>
        <v>1.7350826844098365E-3</v>
      </c>
      <c r="Z116">
        <f t="shared" si="16"/>
        <v>1.6908208852542696E-3</v>
      </c>
      <c r="AA116">
        <f t="shared" si="16"/>
        <v>1.768603887285961E-3</v>
      </c>
      <c r="AB116">
        <f t="shared" si="16"/>
        <v>3.198047460239683E-3</v>
      </c>
    </row>
    <row r="117" spans="1:28" x14ac:dyDescent="0.25">
      <c r="A117" t="s">
        <v>182</v>
      </c>
      <c r="B117" t="s">
        <v>383</v>
      </c>
      <c r="C117" s="25">
        <v>288515</v>
      </c>
      <c r="D117" s="25">
        <v>278672</v>
      </c>
      <c r="E117" s="25">
        <v>250423</v>
      </c>
      <c r="F117" s="25">
        <v>268175</v>
      </c>
      <c r="G117" s="25">
        <v>309287</v>
      </c>
      <c r="H117" s="25">
        <v>340845</v>
      </c>
      <c r="I117" s="25">
        <v>388465</v>
      </c>
      <c r="J117" s="25">
        <v>415702</v>
      </c>
      <c r="K117" s="25">
        <v>428215</v>
      </c>
      <c r="L117" s="25">
        <v>439246</v>
      </c>
      <c r="M117" s="25">
        <v>465264</v>
      </c>
      <c r="N117" s="25">
        <v>523740</v>
      </c>
      <c r="O117" s="26"/>
      <c r="P117">
        <f>+VLOOKUP(A117,'[6]All from RAW'!$A$2:$AC$211,29,FALSE)</f>
        <v>1</v>
      </c>
      <c r="Q117">
        <f t="shared" si="17"/>
        <v>6.2518651421148851E-4</v>
      </c>
      <c r="R117">
        <f t="shared" si="17"/>
        <v>5.9668281721246726E-4</v>
      </c>
      <c r="S117">
        <f t="shared" si="17"/>
        <v>5.1830222509620806E-4</v>
      </c>
      <c r="T117">
        <f t="shared" si="16"/>
        <v>5.5935476230274911E-4</v>
      </c>
      <c r="U117">
        <f t="shared" si="16"/>
        <v>6.0149454085851894E-4</v>
      </c>
      <c r="V117">
        <f t="shared" si="16"/>
        <v>6.0568431975282979E-4</v>
      </c>
      <c r="W117">
        <f t="shared" si="16"/>
        <v>6.4536984231557939E-4</v>
      </c>
      <c r="X117">
        <f t="shared" si="16"/>
        <v>6.4876167753985373E-4</v>
      </c>
      <c r="Y117">
        <f t="shared" si="16"/>
        <v>6.5399363222501091E-4</v>
      </c>
      <c r="Z117">
        <f t="shared" si="16"/>
        <v>7.0419300815938071E-4</v>
      </c>
      <c r="AA117">
        <f t="shared" si="16"/>
        <v>7.0771352777015072E-4</v>
      </c>
      <c r="AB117">
        <f t="shared" si="16"/>
        <v>1.2782993232240841E-3</v>
      </c>
    </row>
    <row r="118" spans="1:28" x14ac:dyDescent="0.25">
      <c r="A118" t="s">
        <v>183</v>
      </c>
      <c r="B118" t="s">
        <v>383</v>
      </c>
      <c r="C118" s="25">
        <v>800491</v>
      </c>
      <c r="D118" s="25">
        <v>900514</v>
      </c>
      <c r="E118" s="25">
        <v>1063606</v>
      </c>
      <c r="F118" s="25">
        <v>1135769</v>
      </c>
      <c r="G118" s="25">
        <v>1349959</v>
      </c>
      <c r="H118" s="25">
        <v>1570566</v>
      </c>
      <c r="I118" s="25">
        <v>1720746</v>
      </c>
      <c r="J118" s="25">
        <v>1916400</v>
      </c>
      <c r="K118" s="25">
        <v>2057620</v>
      </c>
      <c r="L118" s="25">
        <v>2139961</v>
      </c>
      <c r="M118" s="25">
        <v>2299187</v>
      </c>
      <c r="N118" s="25">
        <v>2597803</v>
      </c>
      <c r="O118" s="26"/>
      <c r="P118">
        <f>+VLOOKUP(A118,'[6]All from RAW'!$A$2:$AC$211,29,FALSE)</f>
        <v>1</v>
      </c>
      <c r="Q118">
        <f t="shared" si="17"/>
        <v>1.7345932722654582E-3</v>
      </c>
      <c r="R118">
        <f t="shared" si="17"/>
        <v>1.9281493313259594E-3</v>
      </c>
      <c r="S118">
        <f t="shared" si="17"/>
        <v>2.2013527368719226E-3</v>
      </c>
      <c r="T118">
        <f t="shared" si="16"/>
        <v>2.3689672751965362E-3</v>
      </c>
      <c r="U118">
        <f t="shared" si="16"/>
        <v>2.6253705098592092E-3</v>
      </c>
      <c r="V118">
        <f t="shared" si="16"/>
        <v>2.7909084755150374E-3</v>
      </c>
      <c r="W118">
        <f t="shared" si="16"/>
        <v>2.8587326391957164E-3</v>
      </c>
      <c r="X118">
        <f t="shared" si="16"/>
        <v>2.9908128390947739E-3</v>
      </c>
      <c r="Y118">
        <f t="shared" si="16"/>
        <v>3.1425110692965613E-3</v>
      </c>
      <c r="Z118">
        <f t="shared" si="16"/>
        <v>3.4307553715543374E-3</v>
      </c>
      <c r="AA118">
        <f t="shared" si="16"/>
        <v>3.4972956058781026E-3</v>
      </c>
      <c r="AB118">
        <f t="shared" si="16"/>
        <v>6.3404930247250449E-3</v>
      </c>
    </row>
    <row r="119" spans="1:28" x14ac:dyDescent="0.25">
      <c r="A119" t="s">
        <v>184</v>
      </c>
      <c r="B119" t="s">
        <v>383</v>
      </c>
      <c r="C119" s="25">
        <v>1992169</v>
      </c>
      <c r="D119" s="25">
        <v>1796893</v>
      </c>
      <c r="E119" s="25">
        <v>1932677</v>
      </c>
      <c r="F119" s="25">
        <v>1907226</v>
      </c>
      <c r="G119" s="25">
        <v>2291352</v>
      </c>
      <c r="H119" s="25">
        <v>2623084</v>
      </c>
      <c r="I119" s="25">
        <v>2843345</v>
      </c>
      <c r="J119" s="25">
        <v>3091993</v>
      </c>
      <c r="K119" s="25">
        <v>3139422</v>
      </c>
      <c r="L119" s="25">
        <v>3017099</v>
      </c>
      <c r="M119" s="25">
        <v>3520472</v>
      </c>
      <c r="N119" s="25">
        <v>3917454</v>
      </c>
      <c r="O119" s="26"/>
      <c r="P119">
        <f>+VLOOKUP(A119,'[6]All from RAW'!$A$2:$AC$211,29,FALSE)</f>
        <v>1</v>
      </c>
      <c r="Q119">
        <f t="shared" si="17"/>
        <v>4.3168542114974499E-3</v>
      </c>
      <c r="R119">
        <f t="shared" si="17"/>
        <v>3.8474449441255739E-3</v>
      </c>
      <c r="S119">
        <f t="shared" si="17"/>
        <v>4.000075031016577E-3</v>
      </c>
      <c r="T119">
        <f t="shared" si="16"/>
        <v>3.9780589014174438E-3</v>
      </c>
      <c r="U119">
        <f t="shared" si="16"/>
        <v>4.4561708677870356E-3</v>
      </c>
      <c r="V119">
        <f t="shared" si="16"/>
        <v>4.6612414680999633E-3</v>
      </c>
      <c r="W119">
        <f t="shared" si="16"/>
        <v>4.7237437460229134E-3</v>
      </c>
      <c r="X119">
        <f t="shared" si="16"/>
        <v>4.8254917359586555E-3</v>
      </c>
      <c r="Y119">
        <f t="shared" si="16"/>
        <v>4.7946989172894649E-3</v>
      </c>
      <c r="Z119">
        <f t="shared" si="16"/>
        <v>4.8369706741203319E-3</v>
      </c>
      <c r="AA119">
        <f t="shared" si="16"/>
        <v>5.3549934199423081E-3</v>
      </c>
      <c r="AB119">
        <f t="shared" si="16"/>
        <v>9.5613831232319105E-3</v>
      </c>
    </row>
    <row r="120" spans="1:28" x14ac:dyDescent="0.25">
      <c r="A120" t="s">
        <v>185</v>
      </c>
      <c r="B120" t="s">
        <v>383</v>
      </c>
      <c r="C120" s="25">
        <v>3117146</v>
      </c>
      <c r="D120" s="25">
        <v>3151513</v>
      </c>
      <c r="E120" s="25">
        <v>3145439</v>
      </c>
      <c r="F120" s="25">
        <v>3331870</v>
      </c>
      <c r="G120" s="25">
        <v>3934064</v>
      </c>
      <c r="H120" s="25">
        <v>4310401</v>
      </c>
      <c r="I120" s="25">
        <v>4313578</v>
      </c>
      <c r="J120" s="25">
        <v>4387404</v>
      </c>
      <c r="K120" s="25">
        <v>4046312</v>
      </c>
      <c r="L120" s="25">
        <v>3861942</v>
      </c>
      <c r="M120" s="25">
        <v>4134970</v>
      </c>
      <c r="N120" s="25">
        <v>0</v>
      </c>
      <c r="O120" s="26"/>
      <c r="P120">
        <f>+VLOOKUP(A120,'[6]All from RAW'!$A$2:$AC$211,29,FALSE)</f>
        <v>1</v>
      </c>
      <c r="Q120">
        <f t="shared" si="17"/>
        <v>6.7545799768756725E-3</v>
      </c>
      <c r="R120">
        <f t="shared" si="17"/>
        <v>6.7479102863643083E-3</v>
      </c>
      <c r="S120">
        <f t="shared" si="17"/>
        <v>6.5101369786496914E-3</v>
      </c>
      <c r="T120">
        <f t="shared" si="16"/>
        <v>6.9495566397824579E-3</v>
      </c>
      <c r="U120">
        <f t="shared" si="16"/>
        <v>7.6508809597171179E-3</v>
      </c>
      <c r="V120">
        <f t="shared" si="16"/>
        <v>7.6596174142114963E-3</v>
      </c>
      <c r="W120">
        <f t="shared" si="16"/>
        <v>7.1662907949904169E-3</v>
      </c>
      <c r="X120">
        <f t="shared" si="16"/>
        <v>6.8471635428385344E-3</v>
      </c>
      <c r="Y120">
        <f t="shared" si="16"/>
        <v>6.1797514846412393E-3</v>
      </c>
      <c r="Z120">
        <f t="shared" si="16"/>
        <v>6.1914110869923803E-3</v>
      </c>
      <c r="AA120">
        <f t="shared" si="16"/>
        <v>6.289706931814497E-3</v>
      </c>
      <c r="AB120">
        <f t="shared" si="16"/>
        <v>0</v>
      </c>
    </row>
    <row r="121" spans="1:28" x14ac:dyDescent="0.25">
      <c r="A121" t="s">
        <v>186</v>
      </c>
      <c r="B121" t="s">
        <v>388</v>
      </c>
      <c r="C121" s="25">
        <v>5599127</v>
      </c>
      <c r="D121" s="25">
        <v>5391886</v>
      </c>
      <c r="E121" s="25">
        <v>5559905</v>
      </c>
      <c r="F121" s="25">
        <v>6383055</v>
      </c>
      <c r="G121" s="25">
        <v>5654081</v>
      </c>
      <c r="H121" s="25">
        <v>5769293</v>
      </c>
      <c r="I121" s="25">
        <v>6349449</v>
      </c>
      <c r="J121" s="25">
        <v>6787797</v>
      </c>
      <c r="K121" s="25">
        <v>6961707</v>
      </c>
      <c r="L121" s="25">
        <v>6439022</v>
      </c>
      <c r="M121" s="25">
        <v>6756354</v>
      </c>
      <c r="N121" s="25">
        <v>7263644</v>
      </c>
      <c r="O121" s="26"/>
      <c r="P121">
        <f>+VLOOKUP(A121,'[6]All from RAW'!$A$2:$AC$211,29,FALSE)</f>
        <v>1</v>
      </c>
      <c r="Q121">
        <f t="shared" si="17"/>
        <v>1.2132813516654002E-2</v>
      </c>
      <c r="R121">
        <f t="shared" si="17"/>
        <v>1.1544919218896988E-2</v>
      </c>
      <c r="S121">
        <f t="shared" si="17"/>
        <v>1.1507374054394098E-2</v>
      </c>
      <c r="T121">
        <f t="shared" si="16"/>
        <v>1.3313665376304183E-2</v>
      </c>
      <c r="U121">
        <f t="shared" si="16"/>
        <v>1.0995932111831003E-2</v>
      </c>
      <c r="V121">
        <f t="shared" si="16"/>
        <v>1.0252080289163001E-2</v>
      </c>
      <c r="W121">
        <f t="shared" si="16"/>
        <v>1.0548551091915135E-2</v>
      </c>
      <c r="X121">
        <f t="shared" si="16"/>
        <v>1.059331580920945E-2</v>
      </c>
      <c r="Y121">
        <f t="shared" si="16"/>
        <v>1.0632303976778683E-2</v>
      </c>
      <c r="Z121">
        <f t="shared" si="16"/>
        <v>1.0322949490227416E-2</v>
      </c>
      <c r="AA121">
        <f t="shared" si="16"/>
        <v>1.027709671112308E-2</v>
      </c>
      <c r="AB121">
        <f t="shared" si="16"/>
        <v>1.7728474451713976E-2</v>
      </c>
    </row>
    <row r="122" spans="1:28" x14ac:dyDescent="0.25">
      <c r="A122" t="s">
        <v>187</v>
      </c>
      <c r="B122" t="s">
        <v>388</v>
      </c>
      <c r="C122" s="25">
        <v>3341400</v>
      </c>
      <c r="D122" s="25">
        <v>3551200</v>
      </c>
      <c r="E122" s="25">
        <v>3087100</v>
      </c>
      <c r="F122" s="25">
        <v>3238300</v>
      </c>
      <c r="G122" s="25">
        <v>3541000</v>
      </c>
      <c r="H122" s="25">
        <v>3685900</v>
      </c>
      <c r="I122" s="25">
        <v>3722000</v>
      </c>
      <c r="J122" s="25">
        <v>3687000</v>
      </c>
      <c r="K122" s="25">
        <v>3716300</v>
      </c>
      <c r="L122" s="25">
        <v>3550500</v>
      </c>
      <c r="M122" s="25">
        <v>3678800</v>
      </c>
      <c r="N122" s="25">
        <v>0</v>
      </c>
      <c r="O122" s="26"/>
      <c r="P122">
        <f>+VLOOKUP(A122,'[6]All from RAW'!$A$2:$AC$211,29,FALSE)</f>
        <v>1</v>
      </c>
      <c r="Q122">
        <f t="shared" si="17"/>
        <v>7.2405185816552618E-3</v>
      </c>
      <c r="R122">
        <f t="shared" si="17"/>
        <v>7.603706222673659E-3</v>
      </c>
      <c r="S122">
        <f t="shared" si="17"/>
        <v>6.3893923445310693E-3</v>
      </c>
      <c r="T122">
        <f t="shared" si="16"/>
        <v>6.7543899571734589E-3</v>
      </c>
      <c r="U122">
        <f t="shared" si="16"/>
        <v>6.8864587557188484E-3</v>
      </c>
      <c r="V122">
        <f t="shared" si="16"/>
        <v>6.5498740899146398E-3</v>
      </c>
      <c r="W122">
        <f t="shared" si="16"/>
        <v>6.183482561102252E-3</v>
      </c>
      <c r="X122">
        <f t="shared" si="16"/>
        <v>5.7540841879265454E-3</v>
      </c>
      <c r="Y122">
        <f t="shared" si="16"/>
        <v>5.6757389055446632E-3</v>
      </c>
      <c r="Z122">
        <f t="shared" si="16"/>
        <v>5.6921116537655006E-3</v>
      </c>
      <c r="AA122">
        <f t="shared" si="16"/>
        <v>5.5958262963840544E-3</v>
      </c>
      <c r="AB122">
        <f t="shared" si="16"/>
        <v>0</v>
      </c>
    </row>
    <row r="123" spans="1:28" x14ac:dyDescent="0.25">
      <c r="A123" t="s">
        <v>188</v>
      </c>
      <c r="B123" t="s">
        <v>383</v>
      </c>
      <c r="C123" s="25">
        <v>377979</v>
      </c>
      <c r="D123" s="25">
        <v>375954</v>
      </c>
      <c r="E123" s="25">
        <v>586645</v>
      </c>
      <c r="F123" s="25">
        <v>556965</v>
      </c>
      <c r="G123" s="25">
        <v>732454</v>
      </c>
      <c r="H123" s="25">
        <v>912997</v>
      </c>
      <c r="I123" s="25">
        <v>945970</v>
      </c>
      <c r="J123" s="25">
        <v>963573</v>
      </c>
      <c r="K123" s="25">
        <v>1404850</v>
      </c>
      <c r="L123" s="25">
        <v>1658569</v>
      </c>
      <c r="M123" s="25">
        <v>1518953</v>
      </c>
      <c r="N123" s="25">
        <v>2527285</v>
      </c>
      <c r="O123" s="26">
        <v>32</v>
      </c>
      <c r="P123">
        <f>+VLOOKUP(A123,'[6]All from RAW'!$A$2:$AC$211,29,FALSE)</f>
        <v>3</v>
      </c>
      <c r="Q123">
        <f t="shared" si="17"/>
        <v>8.1904709791568624E-4</v>
      </c>
      <c r="R123">
        <f t="shared" si="17"/>
        <v>8.049796601822068E-4</v>
      </c>
      <c r="S123">
        <f t="shared" si="17"/>
        <v>1.2141832373286999E-3</v>
      </c>
      <c r="T123">
        <f t="shared" si="16"/>
        <v>1.1617079339459333E-3</v>
      </c>
      <c r="U123">
        <f t="shared" si="16"/>
        <v>1.4244603957812181E-3</v>
      </c>
      <c r="V123">
        <f t="shared" si="16"/>
        <v>1.6224030479583811E-3</v>
      </c>
      <c r="W123">
        <f t="shared" si="16"/>
        <v>1.5715714665034653E-3</v>
      </c>
      <c r="X123">
        <f t="shared" si="16"/>
        <v>1.5037917448367088E-3</v>
      </c>
      <c r="Y123">
        <f t="shared" si="16"/>
        <v>2.1455646211162769E-3</v>
      </c>
      <c r="Z123">
        <f t="shared" si="16"/>
        <v>2.6589944890787753E-3</v>
      </c>
      <c r="AA123">
        <f t="shared" si="16"/>
        <v>2.310480901481855E-3</v>
      </c>
      <c r="AB123">
        <f t="shared" si="16"/>
        <v>6.1683787854553392E-3</v>
      </c>
    </row>
    <row r="124" spans="1:28" x14ac:dyDescent="0.25">
      <c r="A124" t="s">
        <v>409</v>
      </c>
      <c r="B124" t="s">
        <v>393</v>
      </c>
      <c r="C124" s="25">
        <v>18964</v>
      </c>
      <c r="D124" s="25">
        <v>15690</v>
      </c>
      <c r="E124" s="25">
        <v>20161</v>
      </c>
      <c r="F124" s="25">
        <v>23598</v>
      </c>
      <c r="G124" s="25">
        <v>26045</v>
      </c>
      <c r="H124" s="25">
        <v>25073</v>
      </c>
      <c r="I124" s="25">
        <v>14239</v>
      </c>
      <c r="J124" s="25">
        <v>14722</v>
      </c>
      <c r="K124" s="25">
        <v>8710</v>
      </c>
      <c r="L124" s="25">
        <v>9189</v>
      </c>
      <c r="M124" s="25">
        <v>8956</v>
      </c>
      <c r="N124" s="25">
        <v>10788</v>
      </c>
      <c r="O124" s="26"/>
      <c r="P124">
        <f>+VLOOKUP(A124,'[6]All from RAW'!$A$2:$AC$211,29,FALSE)</f>
        <v>1</v>
      </c>
      <c r="Q124">
        <f t="shared" si="17"/>
        <v>4.1093312498506728E-5</v>
      </c>
      <c r="R124">
        <f t="shared" si="17"/>
        <v>3.3594883598149838E-5</v>
      </c>
      <c r="S124">
        <f t="shared" si="17"/>
        <v>4.1727361944248934E-5</v>
      </c>
      <c r="T124">
        <f t="shared" si="16"/>
        <v>4.9220298986931194E-5</v>
      </c>
      <c r="U124">
        <f t="shared" si="16"/>
        <v>5.0651741963484155E-5</v>
      </c>
      <c r="V124">
        <f t="shared" si="16"/>
        <v>4.455492364318885E-5</v>
      </c>
      <c r="W124">
        <f t="shared" si="16"/>
        <v>2.3655724929482796E-5</v>
      </c>
      <c r="X124">
        <f t="shared" si="16"/>
        <v>2.2975760079917167E-5</v>
      </c>
      <c r="Y124">
        <f t="shared" si="16"/>
        <v>1.3302393743049274E-5</v>
      </c>
      <c r="Z124">
        <f t="shared" si="16"/>
        <v>1.4731675534840498E-5</v>
      </c>
      <c r="AA124">
        <f t="shared" si="16"/>
        <v>1.3622980404049034E-5</v>
      </c>
      <c r="AB124">
        <f t="shared" si="16"/>
        <v>2.6330417953452894E-5</v>
      </c>
    </row>
    <row r="125" spans="1:28" x14ac:dyDescent="0.25">
      <c r="A125" t="s">
        <v>190</v>
      </c>
      <c r="B125" t="s">
        <v>388</v>
      </c>
      <c r="C125" s="25">
        <v>21169100</v>
      </c>
      <c r="D125" s="25">
        <v>21594788</v>
      </c>
      <c r="E125" s="25">
        <v>23308711</v>
      </c>
      <c r="F125" s="25">
        <v>22521059</v>
      </c>
      <c r="G125" s="25">
        <v>22064213</v>
      </c>
      <c r="H125" s="25">
        <v>22200649</v>
      </c>
      <c r="I125" s="25">
        <v>22486043</v>
      </c>
      <c r="J125" s="25">
        <v>22908625</v>
      </c>
      <c r="K125" s="25">
        <v>23676140</v>
      </c>
      <c r="L125" s="25">
        <v>21338650</v>
      </c>
      <c r="M125" s="25">
        <v>22281217</v>
      </c>
      <c r="N125" s="25">
        <v>0</v>
      </c>
      <c r="O125" s="26"/>
      <c r="P125">
        <f>+VLOOKUP(A125,'[6]All from RAW'!$A$2:$AC$211,29,FALSE)</f>
        <v>1</v>
      </c>
      <c r="Q125">
        <f t="shared" si="17"/>
        <v>4.5871569374189979E-2</v>
      </c>
      <c r="R125">
        <f t="shared" si="17"/>
        <v>4.6238010783092608E-2</v>
      </c>
      <c r="S125">
        <f t="shared" si="17"/>
        <v>4.8242201297103146E-2</v>
      </c>
      <c r="T125">
        <f t="shared" si="16"/>
        <v>4.6974034133499348E-2</v>
      </c>
      <c r="U125">
        <f t="shared" si="16"/>
        <v>4.2909995143150421E-2</v>
      </c>
      <c r="V125">
        <f t="shared" si="16"/>
        <v>3.9450732701481146E-2</v>
      </c>
      <c r="W125">
        <f t="shared" si="16"/>
        <v>3.7356812132911171E-2</v>
      </c>
      <c r="X125">
        <f t="shared" si="16"/>
        <v>3.5752144529329739E-2</v>
      </c>
      <c r="Y125">
        <f t="shared" si="16"/>
        <v>3.6159510516137618E-2</v>
      </c>
      <c r="Z125">
        <f t="shared" si="16"/>
        <v>3.4209823501090891E-2</v>
      </c>
      <c r="AA125">
        <f t="shared" si="16"/>
        <v>3.3891981081885243E-2</v>
      </c>
      <c r="AB125">
        <f t="shared" si="16"/>
        <v>0</v>
      </c>
    </row>
    <row r="126" spans="1:28" x14ac:dyDescent="0.25">
      <c r="A126" t="s">
        <v>410</v>
      </c>
      <c r="B126" t="s">
        <v>383</v>
      </c>
      <c r="C126" s="25">
        <v>9072</v>
      </c>
      <c r="D126" s="25">
        <v>9597</v>
      </c>
      <c r="E126" s="25">
        <v>9781</v>
      </c>
      <c r="F126" s="25">
        <v>10451</v>
      </c>
      <c r="G126" s="25">
        <v>11056</v>
      </c>
      <c r="H126" s="25">
        <v>10355</v>
      </c>
      <c r="I126" s="25">
        <v>9584</v>
      </c>
      <c r="J126" s="25">
        <v>11568</v>
      </c>
      <c r="K126" s="25">
        <v>11758</v>
      </c>
      <c r="L126" s="25">
        <v>12049</v>
      </c>
      <c r="M126" s="25">
        <v>11393</v>
      </c>
      <c r="N126" s="25">
        <v>0</v>
      </c>
      <c r="O126" s="26"/>
      <c r="P126">
        <f>+VLOOKUP(A126,'[6]All from RAW'!$A$2:$AC$211,29,FALSE)</f>
        <v>1</v>
      </c>
      <c r="Q126">
        <f t="shared" si="17"/>
        <v>1.9658222473447217E-5</v>
      </c>
      <c r="R126">
        <f t="shared" si="17"/>
        <v>2.0548763409269855E-5</v>
      </c>
      <c r="S126">
        <f t="shared" si="17"/>
        <v>2.02438037387381E-5</v>
      </c>
      <c r="T126">
        <f t="shared" si="16"/>
        <v>2.179851448056691E-5</v>
      </c>
      <c r="U126">
        <f t="shared" si="16"/>
        <v>2.1501465123758142E-5</v>
      </c>
      <c r="V126">
        <f t="shared" si="16"/>
        <v>1.8400918690432755E-5</v>
      </c>
      <c r="W126">
        <f t="shared" si="16"/>
        <v>1.5922218394842556E-5</v>
      </c>
      <c r="X126">
        <f t="shared" si="16"/>
        <v>1.8053497663665386E-5</v>
      </c>
      <c r="Y126">
        <f t="shared" si="16"/>
        <v>1.7957467925461925E-5</v>
      </c>
      <c r="Z126">
        <f t="shared" si="16"/>
        <v>1.931678730213224E-5</v>
      </c>
      <c r="AA126">
        <f t="shared" si="16"/>
        <v>1.7329903499701947E-5</v>
      </c>
      <c r="AB126">
        <f t="shared" si="16"/>
        <v>0</v>
      </c>
    </row>
    <row r="127" spans="1:28" x14ac:dyDescent="0.25">
      <c r="A127" t="s">
        <v>411</v>
      </c>
      <c r="B127" t="s">
        <v>383</v>
      </c>
      <c r="C127" s="25">
        <v>73149</v>
      </c>
      <c r="D127" s="25">
        <v>70565</v>
      </c>
      <c r="E127" s="25">
        <v>68998</v>
      </c>
      <c r="F127" s="25">
        <v>90562</v>
      </c>
      <c r="G127" s="25">
        <v>117638</v>
      </c>
      <c r="H127" s="25">
        <v>140504</v>
      </c>
      <c r="I127" s="25">
        <v>139268</v>
      </c>
      <c r="J127" s="25">
        <v>123062</v>
      </c>
      <c r="K127" s="25">
        <v>127705</v>
      </c>
      <c r="L127" s="25">
        <v>93081</v>
      </c>
      <c r="M127" s="25">
        <v>91561</v>
      </c>
      <c r="N127" s="25">
        <v>0</v>
      </c>
      <c r="O127" s="26"/>
      <c r="P127">
        <f>+VLOOKUP(A127,'[6]All from RAW'!$A$2:$AC$211,29,FALSE)</f>
        <v>2</v>
      </c>
      <c r="Q127">
        <f t="shared" si="17"/>
        <v>1.5850742016205804E-4</v>
      </c>
      <c r="R127">
        <f t="shared" si="17"/>
        <v>1.5109132957956937E-4</v>
      </c>
      <c r="S127">
        <f t="shared" si="17"/>
        <v>1.4280564056491684E-4</v>
      </c>
      <c r="T127">
        <f t="shared" si="16"/>
        <v>1.8889264839623963E-4</v>
      </c>
      <c r="U127">
        <f t="shared" si="16"/>
        <v>2.2877978963717986E-4</v>
      </c>
      <c r="V127">
        <f t="shared" si="16"/>
        <v>2.4967674357127611E-4</v>
      </c>
      <c r="W127">
        <f t="shared" si="16"/>
        <v>2.3137056671670834E-4</v>
      </c>
      <c r="X127">
        <f t="shared" si="16"/>
        <v>1.9205563014228818E-4</v>
      </c>
      <c r="Y127">
        <f t="shared" si="16"/>
        <v>1.9503813926017308E-4</v>
      </c>
      <c r="Z127">
        <f t="shared" si="16"/>
        <v>1.4922614979415478E-4</v>
      </c>
      <c r="AA127">
        <f t="shared" si="16"/>
        <v>1.3927352710754062E-4</v>
      </c>
      <c r="AB127">
        <f t="shared" si="16"/>
        <v>0</v>
      </c>
    </row>
    <row r="128" spans="1:28" x14ac:dyDescent="0.25">
      <c r="A128" t="s">
        <v>412</v>
      </c>
      <c r="B128" t="s">
        <v>383</v>
      </c>
      <c r="C128" s="25">
        <v>269850</v>
      </c>
      <c r="D128" s="25">
        <v>250132</v>
      </c>
      <c r="E128" s="25">
        <v>253463</v>
      </c>
      <c r="F128" s="25">
        <v>276948</v>
      </c>
      <c r="G128" s="25">
        <v>298431</v>
      </c>
      <c r="H128" s="25">
        <v>317939</v>
      </c>
      <c r="I128" s="25">
        <v>302510</v>
      </c>
      <c r="J128" s="25">
        <v>287407</v>
      </c>
      <c r="K128" s="25">
        <v>295761</v>
      </c>
      <c r="L128" s="25">
        <v>278491</v>
      </c>
      <c r="M128" s="25">
        <v>305937</v>
      </c>
      <c r="N128" s="25">
        <v>0</v>
      </c>
      <c r="O128" s="26"/>
      <c r="P128">
        <f>+VLOOKUP(A128,'[6]All from RAW'!$A$2:$AC$211,29,FALSE)</f>
        <v>2</v>
      </c>
      <c r="Q128">
        <f t="shared" si="17"/>
        <v>5.8474110829582582E-4</v>
      </c>
      <c r="R128">
        <f t="shared" si="17"/>
        <v>5.3557395947561605E-4</v>
      </c>
      <c r="S128">
        <f t="shared" si="17"/>
        <v>5.2459413424310142E-4</v>
      </c>
      <c r="T128">
        <f t="shared" si="16"/>
        <v>5.7765333349574623E-4</v>
      </c>
      <c r="U128">
        <f t="shared" si="16"/>
        <v>5.8038203132672458E-4</v>
      </c>
      <c r="V128">
        <f t="shared" si="16"/>
        <v>5.6498017262361178E-4</v>
      </c>
      <c r="W128">
        <f t="shared" si="16"/>
        <v>5.0256993808679273E-4</v>
      </c>
      <c r="X128">
        <f t="shared" si="16"/>
        <v>4.485392118794154E-4</v>
      </c>
      <c r="Y128">
        <f t="shared" si="16"/>
        <v>4.5170255750149213E-4</v>
      </c>
      <c r="Z128">
        <f t="shared" si="16"/>
        <v>4.4647285356113448E-4</v>
      </c>
      <c r="AA128">
        <f t="shared" si="16"/>
        <v>4.6536107144635433E-4</v>
      </c>
      <c r="AB128">
        <f t="shared" si="16"/>
        <v>0</v>
      </c>
    </row>
    <row r="129" spans="1:28" x14ac:dyDescent="0.25">
      <c r="A129" t="s">
        <v>413</v>
      </c>
      <c r="B129" t="s">
        <v>383</v>
      </c>
      <c r="C129" s="25">
        <v>432292</v>
      </c>
      <c r="D129" s="25">
        <v>402649</v>
      </c>
      <c r="E129" s="25">
        <v>380801</v>
      </c>
      <c r="F129" s="25">
        <v>427587</v>
      </c>
      <c r="G129" s="25">
        <v>475032</v>
      </c>
      <c r="H129" s="25">
        <v>467861</v>
      </c>
      <c r="I129" s="25">
        <v>467804</v>
      </c>
      <c r="J129" s="25">
        <v>469407</v>
      </c>
      <c r="K129" s="25">
        <v>475410</v>
      </c>
      <c r="L129" s="25">
        <v>440185</v>
      </c>
      <c r="M129" s="25">
        <v>443136</v>
      </c>
      <c r="N129" s="25">
        <v>0</v>
      </c>
      <c r="O129" s="26"/>
      <c r="P129">
        <f>+VLOOKUP(A129,'[6]All from RAW'!$A$2:$AC$211,29,FALSE)</f>
        <v>1</v>
      </c>
      <c r="Q129">
        <f t="shared" si="17"/>
        <v>9.3673857027022091E-4</v>
      </c>
      <c r="R129">
        <f t="shared" si="17"/>
        <v>8.6213806793571926E-4</v>
      </c>
      <c r="S129">
        <f t="shared" si="17"/>
        <v>7.881464786335965E-4</v>
      </c>
      <c r="T129">
        <f t="shared" si="16"/>
        <v>8.9185354618717477E-4</v>
      </c>
      <c r="U129">
        <f t="shared" si="16"/>
        <v>9.2383176380870819E-4</v>
      </c>
      <c r="V129">
        <f t="shared" si="16"/>
        <v>8.3139277831236695E-4</v>
      </c>
      <c r="W129">
        <f t="shared" si="16"/>
        <v>7.7717836539867757E-4</v>
      </c>
      <c r="X129">
        <f t="shared" si="16"/>
        <v>7.3257591440250495E-4</v>
      </c>
      <c r="Y129">
        <f t="shared" si="16"/>
        <v>7.2607244654225665E-4</v>
      </c>
      <c r="Z129">
        <f t="shared" si="16"/>
        <v>7.0569839975011034E-4</v>
      </c>
      <c r="AA129">
        <f t="shared" si="16"/>
        <v>6.7405460521758297E-4</v>
      </c>
      <c r="AB129">
        <f t="shared" si="16"/>
        <v>0</v>
      </c>
    </row>
    <row r="130" spans="1:28" x14ac:dyDescent="0.25">
      <c r="A130" t="s">
        <v>414</v>
      </c>
      <c r="B130" t="s">
        <v>383</v>
      </c>
      <c r="C130" s="25">
        <v>72895</v>
      </c>
      <c r="D130" s="25">
        <v>70686</v>
      </c>
      <c r="E130" s="25">
        <v>77631</v>
      </c>
      <c r="F130" s="25">
        <v>78535</v>
      </c>
      <c r="G130" s="25">
        <v>86722</v>
      </c>
      <c r="H130" s="25">
        <v>95506</v>
      </c>
      <c r="I130" s="25">
        <v>97432</v>
      </c>
      <c r="J130" s="25">
        <v>89637</v>
      </c>
      <c r="K130" s="25">
        <v>84101</v>
      </c>
      <c r="L130" s="25">
        <v>75446</v>
      </c>
      <c r="M130" s="25">
        <v>72478</v>
      </c>
      <c r="N130" s="25">
        <v>73866</v>
      </c>
      <c r="O130" s="26"/>
      <c r="P130">
        <f>+VLOOKUP(A130,'[6]All from RAW'!$A$2:$AC$211,29,FALSE)</f>
        <v>2</v>
      </c>
      <c r="Q130">
        <f t="shared" si="17"/>
        <v>1.579570246033879E-4</v>
      </c>
      <c r="R130">
        <f t="shared" si="17"/>
        <v>1.5135041058118672E-4</v>
      </c>
      <c r="S130">
        <f t="shared" si="17"/>
        <v>1.606734207179202E-4</v>
      </c>
      <c r="T130">
        <f t="shared" si="16"/>
        <v>1.6380694045845586E-4</v>
      </c>
      <c r="U130">
        <f t="shared" si="16"/>
        <v>1.6865503423141767E-4</v>
      </c>
      <c r="V130">
        <f t="shared" si="16"/>
        <v>1.6971493389169201E-4</v>
      </c>
      <c r="W130">
        <f t="shared" si="16"/>
        <v>1.6186702656993945E-4</v>
      </c>
      <c r="X130">
        <f t="shared" si="16"/>
        <v>1.3989119727506692E-4</v>
      </c>
      <c r="Y130">
        <f t="shared" si="16"/>
        <v>1.2844369875823043E-4</v>
      </c>
      <c r="Z130">
        <f t="shared" si="16"/>
        <v>1.2095396587241007E-4</v>
      </c>
      <c r="AA130">
        <f t="shared" si="16"/>
        <v>1.1024635704831018E-4</v>
      </c>
      <c r="AB130">
        <f t="shared" si="16"/>
        <v>1.8028574828974337E-4</v>
      </c>
    </row>
    <row r="131" spans="1:28" x14ac:dyDescent="0.25">
      <c r="A131" t="s">
        <v>192</v>
      </c>
      <c r="B131" t="s">
        <v>383</v>
      </c>
      <c r="C131" s="25">
        <v>0</v>
      </c>
      <c r="D131" s="25">
        <v>0</v>
      </c>
      <c r="E131" s="25">
        <v>0</v>
      </c>
      <c r="F131" s="25">
        <v>0</v>
      </c>
      <c r="G131" s="25">
        <v>0</v>
      </c>
      <c r="H131" s="25">
        <v>0</v>
      </c>
      <c r="I131" s="25">
        <v>115882</v>
      </c>
      <c r="J131" s="25">
        <v>122356</v>
      </c>
      <c r="K131" s="25">
        <v>122163</v>
      </c>
      <c r="L131" s="25">
        <v>129305</v>
      </c>
      <c r="M131" s="25">
        <v>129500</v>
      </c>
      <c r="N131" s="25">
        <v>127603</v>
      </c>
      <c r="O131" s="26">
        <v>31</v>
      </c>
      <c r="P131">
        <f>+VLOOKUP(A131,'[6]All from RAW'!$A$2:$AC$211,29,FALSE)</f>
        <v>3</v>
      </c>
      <c r="Q131">
        <f t="shared" si="17"/>
        <v>0</v>
      </c>
      <c r="R131">
        <f t="shared" si="17"/>
        <v>0</v>
      </c>
      <c r="S131">
        <f t="shared" si="17"/>
        <v>0</v>
      </c>
      <c r="T131">
        <f t="shared" si="16"/>
        <v>0</v>
      </c>
      <c r="U131">
        <f t="shared" si="16"/>
        <v>0</v>
      </c>
      <c r="V131">
        <f t="shared" si="16"/>
        <v>0</v>
      </c>
      <c r="W131">
        <f t="shared" si="16"/>
        <v>1.9251862604665536E-4</v>
      </c>
      <c r="X131">
        <f t="shared" si="16"/>
        <v>1.9095381743909422E-4</v>
      </c>
      <c r="Y131">
        <f t="shared" si="16"/>
        <v>1.8657409033663933E-4</v>
      </c>
      <c r="Z131">
        <f t="shared" si="16"/>
        <v>2.0729995701736321E-4</v>
      </c>
      <c r="AA131">
        <f t="shared" si="16"/>
        <v>1.9698257730285283E-4</v>
      </c>
      <c r="AB131">
        <f t="shared" si="16"/>
        <v>3.1144237320304501E-4</v>
      </c>
    </row>
    <row r="132" spans="1:28" x14ac:dyDescent="0.25">
      <c r="A132" t="s">
        <v>195</v>
      </c>
      <c r="B132" t="s">
        <v>383</v>
      </c>
      <c r="C132" s="25">
        <v>6585326</v>
      </c>
      <c r="D132" s="25">
        <v>6726620</v>
      </c>
      <c r="E132" s="25">
        <v>7511299</v>
      </c>
      <c r="F132" s="25">
        <v>7332233</v>
      </c>
      <c r="G132" s="25">
        <v>8599430</v>
      </c>
      <c r="H132" s="25">
        <v>8036613</v>
      </c>
      <c r="I132" s="25">
        <v>8620465</v>
      </c>
      <c r="J132" s="25">
        <v>11530834</v>
      </c>
      <c r="K132" s="25">
        <v>14757444</v>
      </c>
      <c r="L132" s="25">
        <v>10896712</v>
      </c>
      <c r="M132" s="25">
        <v>10850187</v>
      </c>
      <c r="N132" s="25">
        <v>0</v>
      </c>
      <c r="O132" s="26"/>
      <c r="P132">
        <f>+VLOOKUP(A132,'[6]All from RAW'!$A$2:$AC$211,29,FALSE)</f>
        <v>1</v>
      </c>
      <c r="Q132">
        <f t="shared" si="17"/>
        <v>1.426981961730338E-2</v>
      </c>
      <c r="R132">
        <f t="shared" si="17"/>
        <v>1.4402805347927768E-2</v>
      </c>
      <c r="S132">
        <f t="shared" si="17"/>
        <v>1.5546187790510148E-2</v>
      </c>
      <c r="T132">
        <f t="shared" si="16"/>
        <v>1.5293444380957855E-2</v>
      </c>
      <c r="U132">
        <f t="shared" si="16"/>
        <v>1.6723981931005744E-2</v>
      </c>
      <c r="V132">
        <f t="shared" si="16"/>
        <v>1.4281126253932869E-2</v>
      </c>
      <c r="W132">
        <f t="shared" si="16"/>
        <v>1.4321465608837273E-2</v>
      </c>
      <c r="X132">
        <f t="shared" si="16"/>
        <v>1.7995494871984215E-2</v>
      </c>
      <c r="Y132">
        <f t="shared" si="16"/>
        <v>2.2538384699081523E-2</v>
      </c>
      <c r="Z132">
        <f t="shared" si="16"/>
        <v>1.7469455390205991E-2</v>
      </c>
      <c r="AA132">
        <f t="shared" si="16"/>
        <v>1.6504230111798524E-2</v>
      </c>
      <c r="AB132">
        <f t="shared" si="16"/>
        <v>0</v>
      </c>
    </row>
    <row r="133" spans="1:28" x14ac:dyDescent="0.25">
      <c r="A133" t="s">
        <v>196</v>
      </c>
      <c r="B133" t="s">
        <v>383</v>
      </c>
      <c r="C133" s="25">
        <v>0</v>
      </c>
      <c r="D133" s="25">
        <v>0</v>
      </c>
      <c r="E133" s="25">
        <v>0</v>
      </c>
      <c r="F133" s="25">
        <v>0</v>
      </c>
      <c r="G133" s="25">
        <v>666616</v>
      </c>
      <c r="H133" s="25">
        <v>769489</v>
      </c>
      <c r="I133" s="25">
        <v>866154</v>
      </c>
      <c r="J133" s="25">
        <v>874623</v>
      </c>
      <c r="K133" s="25">
        <v>491552</v>
      </c>
      <c r="L133" s="25">
        <v>458912</v>
      </c>
      <c r="M133" s="25">
        <v>492261</v>
      </c>
      <c r="N133" s="25">
        <v>0</v>
      </c>
      <c r="O133" s="26"/>
      <c r="P133">
        <f>+VLOOKUP(A133,'[6]All from RAW'!$A$2:$AC$211,29,FALSE)</f>
        <v>1</v>
      </c>
      <c r="Q133">
        <f t="shared" si="17"/>
        <v>0</v>
      </c>
      <c r="R133">
        <f t="shared" si="17"/>
        <v>0</v>
      </c>
      <c r="S133">
        <f t="shared" si="17"/>
        <v>0</v>
      </c>
      <c r="T133">
        <f t="shared" si="16"/>
        <v>0</v>
      </c>
      <c r="U133">
        <f t="shared" si="16"/>
        <v>1.296420104462659E-3</v>
      </c>
      <c r="V133">
        <f t="shared" si="16"/>
        <v>1.3673881721083933E-3</v>
      </c>
      <c r="W133">
        <f t="shared" si="16"/>
        <v>1.4389704874338959E-3</v>
      </c>
      <c r="X133">
        <f t="shared" si="16"/>
        <v>1.3649727080816054E-3</v>
      </c>
      <c r="Y133">
        <f t="shared" si="16"/>
        <v>7.5072540174320971E-4</v>
      </c>
      <c r="Z133">
        <f t="shared" si="16"/>
        <v>7.3572126271027557E-4</v>
      </c>
      <c r="AA133">
        <f t="shared" si="16"/>
        <v>7.4877869100910916E-4</v>
      </c>
      <c r="AB133">
        <f t="shared" si="16"/>
        <v>0</v>
      </c>
    </row>
    <row r="134" spans="1:28" x14ac:dyDescent="0.25">
      <c r="A134" t="s">
        <v>197</v>
      </c>
      <c r="B134" t="s">
        <v>383</v>
      </c>
      <c r="C134" s="25">
        <v>0</v>
      </c>
      <c r="D134" s="25">
        <v>0</v>
      </c>
      <c r="E134" s="25">
        <v>312063</v>
      </c>
      <c r="F134" s="25">
        <v>339283</v>
      </c>
      <c r="G134" s="25">
        <v>391826</v>
      </c>
      <c r="H134" s="25">
        <v>452679</v>
      </c>
      <c r="I134" s="25">
        <v>468842</v>
      </c>
      <c r="J134" s="25">
        <v>696045</v>
      </c>
      <c r="K134" s="25">
        <v>646494</v>
      </c>
      <c r="L134" s="25">
        <v>645022</v>
      </c>
      <c r="M134" s="25">
        <v>682681</v>
      </c>
      <c r="N134" s="25">
        <v>764167</v>
      </c>
      <c r="O134" s="26"/>
      <c r="P134">
        <f>+VLOOKUP(A134,'[6]All from RAW'!$A$2:$AC$211,29,FALSE)</f>
        <v>1</v>
      </c>
      <c r="Q134">
        <f t="shared" si="17"/>
        <v>0</v>
      </c>
      <c r="R134">
        <f t="shared" si="17"/>
        <v>0</v>
      </c>
      <c r="S134">
        <f t="shared" si="17"/>
        <v>6.458789618772956E-4</v>
      </c>
      <c r="T134">
        <f t="shared" si="16"/>
        <v>7.0767059501580549E-4</v>
      </c>
      <c r="U134">
        <f t="shared" si="16"/>
        <v>7.6201456888401399E-4</v>
      </c>
      <c r="V134">
        <f t="shared" si="16"/>
        <v>8.044142416095036E-4</v>
      </c>
      <c r="W134">
        <f t="shared" si="16"/>
        <v>7.7890282936923761E-4</v>
      </c>
      <c r="X134">
        <f t="shared" si="16"/>
        <v>1.086276519822439E-3</v>
      </c>
      <c r="Y134">
        <f t="shared" si="16"/>
        <v>9.8736139385980455E-4</v>
      </c>
      <c r="Z134">
        <f t="shared" si="16"/>
        <v>1.0340901966300888E-3</v>
      </c>
      <c r="AA134">
        <f t="shared" si="16"/>
        <v>1.0384267401983697E-3</v>
      </c>
      <c r="AB134">
        <f t="shared" si="16"/>
        <v>1.8651127638335406E-3</v>
      </c>
    </row>
    <row r="135" spans="1:28" x14ac:dyDescent="0.25">
      <c r="A135" t="s">
        <v>198</v>
      </c>
      <c r="B135" t="s">
        <v>388</v>
      </c>
      <c r="C135" s="25">
        <v>130046</v>
      </c>
      <c r="D135" s="25">
        <v>129762</v>
      </c>
      <c r="E135" s="25">
        <v>132246</v>
      </c>
      <c r="F135" s="25">
        <v>122038</v>
      </c>
      <c r="G135" s="25">
        <v>120765</v>
      </c>
      <c r="H135" s="25">
        <v>128654</v>
      </c>
      <c r="I135" s="25">
        <v>140627</v>
      </c>
      <c r="J135" s="25">
        <v>161273</v>
      </c>
      <c r="K135" s="25">
        <v>158952</v>
      </c>
      <c r="L135" s="25">
        <v>157541</v>
      </c>
      <c r="M135" s="25">
        <v>174529</v>
      </c>
      <c r="N135" s="25">
        <v>194476</v>
      </c>
      <c r="O135" s="26">
        <v>31</v>
      </c>
      <c r="P135">
        <f>+VLOOKUP(A135,'[6]All from RAW'!$A$2:$AC$211,29,FALSE)</f>
        <v>3</v>
      </c>
      <c r="Q135">
        <f t="shared" si="17"/>
        <v>2.8179819221581975E-4</v>
      </c>
      <c r="R135">
        <f t="shared" si="17"/>
        <v>2.7784189199892413E-4</v>
      </c>
      <c r="S135">
        <f t="shared" si="17"/>
        <v>2.7371046613159787E-4</v>
      </c>
      <c r="T135">
        <f t="shared" si="16"/>
        <v>2.5454474310395412E-4</v>
      </c>
      <c r="U135">
        <f t="shared" si="16"/>
        <v>2.3486111031753367E-4</v>
      </c>
      <c r="V135">
        <f t="shared" si="16"/>
        <v>2.2861919779806238E-4</v>
      </c>
      <c r="W135">
        <f t="shared" si="16"/>
        <v>2.3362831867816401E-4</v>
      </c>
      <c r="X135">
        <f t="shared" si="16"/>
        <v>2.5168929190113313E-4</v>
      </c>
      <c r="Y135">
        <f t="shared" si="16"/>
        <v>2.427602859064487E-4</v>
      </c>
      <c r="Z135">
        <f t="shared" si="16"/>
        <v>2.5256751501080715E-4</v>
      </c>
      <c r="AA135">
        <f t="shared" si="16"/>
        <v>2.654762334678734E-4</v>
      </c>
      <c r="AB135">
        <f t="shared" si="16"/>
        <v>4.746602115235173E-4</v>
      </c>
    </row>
    <row r="136" spans="1:28" x14ac:dyDescent="0.25">
      <c r="A136" t="s">
        <v>199</v>
      </c>
      <c r="B136" t="s">
        <v>383</v>
      </c>
      <c r="C136" s="25">
        <v>15713</v>
      </c>
      <c r="D136" s="25">
        <v>24067</v>
      </c>
      <c r="E136" s="25">
        <v>28463</v>
      </c>
      <c r="F136" s="25">
        <v>38107</v>
      </c>
      <c r="G136" s="25">
        <v>43560</v>
      </c>
      <c r="H136" s="25">
        <v>40023</v>
      </c>
      <c r="I136" s="25">
        <v>33704</v>
      </c>
      <c r="J136" s="25">
        <v>33421</v>
      </c>
      <c r="K136" s="25">
        <v>35670</v>
      </c>
      <c r="L136" s="25">
        <v>36775</v>
      </c>
      <c r="M136" s="25">
        <v>38615</v>
      </c>
      <c r="N136" s="25">
        <v>52442</v>
      </c>
      <c r="O136" s="26"/>
      <c r="P136">
        <f>+VLOOKUP(A136,'[6]All from RAW'!$A$2:$AC$211,29,FALSE)</f>
        <v>1</v>
      </c>
      <c r="Q136">
        <f t="shared" si="17"/>
        <v>3.4048682729858477E-5</v>
      </c>
      <c r="R136">
        <f t="shared" si="17"/>
        <v>5.1531425338220026E-5</v>
      </c>
      <c r="S136">
        <f t="shared" si="17"/>
        <v>5.8910069094745174E-5</v>
      </c>
      <c r="T136">
        <f t="shared" si="16"/>
        <v>7.9482919463301431E-5</v>
      </c>
      <c r="U136">
        <f t="shared" si="16"/>
        <v>8.4714527929712806E-5</v>
      </c>
      <c r="V136">
        <f t="shared" si="16"/>
        <v>7.1121194470998575E-5</v>
      </c>
      <c r="W136">
        <f t="shared" si="16"/>
        <v>5.5993577710744305E-5</v>
      </c>
      <c r="X136">
        <f t="shared" si="16"/>
        <v>5.2158190302330641E-5</v>
      </c>
      <c r="Y136">
        <f t="shared" si="16"/>
        <v>5.4477196878825214E-5</v>
      </c>
      <c r="Z136">
        <f t="shared" si="16"/>
        <v>5.8957162672081756E-5</v>
      </c>
      <c r="AA136">
        <f t="shared" si="16"/>
        <v>5.8737314459842955E-5</v>
      </c>
      <c r="AB136">
        <f t="shared" si="16"/>
        <v>1.2799590084491811E-4</v>
      </c>
    </row>
    <row r="137" spans="1:28" x14ac:dyDescent="0.25">
      <c r="A137" t="s">
        <v>200</v>
      </c>
      <c r="B137" t="s">
        <v>383</v>
      </c>
      <c r="C137" s="25">
        <v>7691402</v>
      </c>
      <c r="D137" s="25">
        <v>7522163</v>
      </c>
      <c r="E137" s="25">
        <v>7567112</v>
      </c>
      <c r="F137" s="25">
        <v>6127291</v>
      </c>
      <c r="G137" s="25">
        <v>8328720</v>
      </c>
      <c r="H137" s="25">
        <v>8943029</v>
      </c>
      <c r="I137" s="25">
        <v>9751141</v>
      </c>
      <c r="J137" s="25">
        <v>10284545</v>
      </c>
      <c r="K137" s="25">
        <v>10116054</v>
      </c>
      <c r="L137" s="25">
        <v>9682690</v>
      </c>
      <c r="M137" s="25">
        <v>11641701</v>
      </c>
      <c r="N137" s="25">
        <v>0</v>
      </c>
      <c r="O137" s="26"/>
      <c r="P137">
        <f>+VLOOKUP(A137,'[6]All from RAW'!$A$2:$AC$211,29,FALSE)</f>
        <v>1</v>
      </c>
      <c r="Q137">
        <f t="shared" si="17"/>
        <v>1.666658858561694E-2</v>
      </c>
      <c r="R137">
        <f t="shared" si="17"/>
        <v>1.6106194416272122E-2</v>
      </c>
      <c r="S137">
        <f t="shared" si="17"/>
        <v>1.566170434485737E-2</v>
      </c>
      <c r="T137">
        <f t="shared" si="16"/>
        <v>1.2780197262477016E-2</v>
      </c>
      <c r="U137">
        <f t="shared" si="16"/>
        <v>1.619751108950316E-2</v>
      </c>
      <c r="V137">
        <f t="shared" si="16"/>
        <v>1.5891834811702768E-2</v>
      </c>
      <c r="W137">
        <f t="shared" si="16"/>
        <v>1.619989530476872E-2</v>
      </c>
      <c r="X137">
        <f t="shared" si="16"/>
        <v>1.6050484883243562E-2</v>
      </c>
      <c r="Y137">
        <f t="shared" si="16"/>
        <v>1.5449797179557818E-2</v>
      </c>
      <c r="Z137">
        <f t="shared" si="16"/>
        <v>1.5523152397915413E-2</v>
      </c>
      <c r="AA137">
        <f t="shared" si="16"/>
        <v>1.770820283528339E-2</v>
      </c>
      <c r="AB137">
        <f t="shared" si="16"/>
        <v>0</v>
      </c>
    </row>
    <row r="138" spans="1:28" x14ac:dyDescent="0.25">
      <c r="A138" t="s">
        <v>203</v>
      </c>
      <c r="B138" t="s">
        <v>388</v>
      </c>
      <c r="C138" s="25">
        <v>1089549</v>
      </c>
      <c r="D138" s="25">
        <v>1218721</v>
      </c>
      <c r="E138" s="25">
        <v>1302019</v>
      </c>
      <c r="F138" s="25">
        <v>1373137</v>
      </c>
      <c r="G138" s="25">
        <v>1498852</v>
      </c>
      <c r="H138" s="25">
        <v>1554969</v>
      </c>
      <c r="I138" s="25">
        <v>1616650</v>
      </c>
      <c r="J138" s="25">
        <v>1751332</v>
      </c>
      <c r="K138" s="25">
        <v>1957691</v>
      </c>
      <c r="L138" s="25">
        <v>1823931</v>
      </c>
      <c r="M138" s="25">
        <v>1869106</v>
      </c>
      <c r="N138" s="25">
        <v>2036652</v>
      </c>
      <c r="O138" s="26">
        <v>32</v>
      </c>
      <c r="P138">
        <f>+VLOOKUP(A138,'[6]All from RAW'!$A$2:$AC$211,29,FALSE)</f>
        <v>3</v>
      </c>
      <c r="Q138">
        <f t="shared" si="17"/>
        <v>2.3609564195019779E-3</v>
      </c>
      <c r="R138">
        <f t="shared" si="17"/>
        <v>2.6094831187776146E-3</v>
      </c>
      <c r="S138">
        <f t="shared" si="17"/>
        <v>2.6947977814239898E-3</v>
      </c>
      <c r="T138">
        <f t="shared" si="16"/>
        <v>2.8640653313847676E-3</v>
      </c>
      <c r="U138">
        <f t="shared" si="16"/>
        <v>2.91493433463053E-3</v>
      </c>
      <c r="V138">
        <f t="shared" si="16"/>
        <v>2.7631924804580911E-3</v>
      </c>
      <c r="W138">
        <f t="shared" si="16"/>
        <v>2.6857944874814498E-3</v>
      </c>
      <c r="X138">
        <f t="shared" si="16"/>
        <v>2.7332009137536676E-3</v>
      </c>
      <c r="Y138">
        <f t="shared" si="16"/>
        <v>2.9898939735044637E-3</v>
      </c>
      <c r="Z138">
        <f t="shared" si="16"/>
        <v>2.9241005212685997E-3</v>
      </c>
      <c r="AA138">
        <f t="shared" si="16"/>
        <v>2.8430989739940235E-3</v>
      </c>
      <c r="AB138">
        <f t="shared" si="16"/>
        <v>4.9708841662713891E-3</v>
      </c>
    </row>
    <row r="139" spans="1:28" x14ac:dyDescent="0.25">
      <c r="A139" t="s">
        <v>204</v>
      </c>
      <c r="B139" t="s">
        <v>388</v>
      </c>
      <c r="C139" s="25">
        <v>5197</v>
      </c>
      <c r="D139" s="25">
        <v>0</v>
      </c>
      <c r="E139" s="25">
        <v>0</v>
      </c>
      <c r="F139" s="25">
        <v>6595</v>
      </c>
      <c r="G139" s="25">
        <v>5558</v>
      </c>
      <c r="H139" s="25">
        <v>9400</v>
      </c>
      <c r="I139" s="25">
        <v>11482</v>
      </c>
      <c r="J139" s="25">
        <v>13748</v>
      </c>
      <c r="K139" s="25">
        <v>16264</v>
      </c>
      <c r="L139" s="25">
        <v>18308</v>
      </c>
      <c r="M139" s="25">
        <v>20521</v>
      </c>
      <c r="N139" s="25">
        <v>22941</v>
      </c>
      <c r="O139" s="26">
        <v>32</v>
      </c>
      <c r="P139">
        <f>+VLOOKUP(A139,'[6]All from RAW'!$A$2:$AC$211,29,FALSE)</f>
        <v>3</v>
      </c>
      <c r="Q139">
        <f t="shared" si="17"/>
        <v>1.1261439836254982E-5</v>
      </c>
      <c r="R139">
        <f t="shared" si="17"/>
        <v>0</v>
      </c>
      <c r="S139">
        <f t="shared" si="17"/>
        <v>0</v>
      </c>
      <c r="T139">
        <f t="shared" si="16"/>
        <v>1.3755736580168286E-5</v>
      </c>
      <c r="U139">
        <f t="shared" si="16"/>
        <v>1.0809075900673639E-5</v>
      </c>
      <c r="V139">
        <f t="shared" si="16"/>
        <v>1.6703875972000766E-5</v>
      </c>
      <c r="W139">
        <f t="shared" ref="W139:AB168" si="18">+IFERROR(I139/I$170,"")</f>
        <v>1.9075429007677608E-5</v>
      </c>
      <c r="X139">
        <f t="shared" si="18"/>
        <v>2.1455695529051844E-5</v>
      </c>
      <c r="Y139">
        <f t="shared" si="18"/>
        <v>2.4839280348674329E-5</v>
      </c>
      <c r="Z139">
        <f t="shared" si="18"/>
        <v>2.9351128054397629E-5</v>
      </c>
      <c r="AA139">
        <f t="shared" si="18"/>
        <v>3.1214513272832768E-5</v>
      </c>
      <c r="AB139">
        <f t="shared" si="18"/>
        <v>5.5992409924931668E-5</v>
      </c>
    </row>
    <row r="140" spans="1:28" x14ac:dyDescent="0.25">
      <c r="A140" t="s">
        <v>206</v>
      </c>
      <c r="B140" t="s">
        <v>383</v>
      </c>
      <c r="C140" s="25">
        <v>5872243</v>
      </c>
      <c r="D140" s="25">
        <v>5787368</v>
      </c>
      <c r="E140" s="25">
        <v>6429583</v>
      </c>
      <c r="F140" s="25">
        <v>6504890</v>
      </c>
      <c r="G140" s="25">
        <v>6677844</v>
      </c>
      <c r="H140" s="25">
        <v>7368742</v>
      </c>
      <c r="I140" s="25">
        <v>8395833</v>
      </c>
      <c r="J140" s="25">
        <v>9090881</v>
      </c>
      <c r="K140" s="25">
        <v>9564207</v>
      </c>
      <c r="L140" s="25">
        <v>7011865</v>
      </c>
      <c r="M140" s="25">
        <v>8073552</v>
      </c>
      <c r="N140" s="25">
        <v>8339354</v>
      </c>
      <c r="O140" s="26"/>
      <c r="P140">
        <f>+VLOOKUP(A140,'[6]All from RAW'!$A$2:$AC$211,29,FALSE)</f>
        <v>1</v>
      </c>
      <c r="Q140">
        <f t="shared" si="17"/>
        <v>1.2724631758393199E-2</v>
      </c>
      <c r="R140">
        <f t="shared" si="17"/>
        <v>1.2391711555108811E-2</v>
      </c>
      <c r="S140">
        <f t="shared" si="17"/>
        <v>1.3307352660661173E-2</v>
      </c>
      <c r="T140">
        <f t="shared" si="17"/>
        <v>1.3567786705530081E-2</v>
      </c>
      <c r="U140">
        <f t="shared" si="17"/>
        <v>1.2986923830309114E-2</v>
      </c>
      <c r="V140">
        <f t="shared" si="17"/>
        <v>1.3094314089114134E-2</v>
      </c>
      <c r="W140">
        <f t="shared" si="18"/>
        <v>1.3948276985875016E-2</v>
      </c>
      <c r="X140">
        <f t="shared" si="18"/>
        <v>1.4187603638845093E-2</v>
      </c>
      <c r="Y140">
        <f t="shared" si="18"/>
        <v>1.4606985918946967E-2</v>
      </c>
      <c r="Z140">
        <f t="shared" si="18"/>
        <v>1.1241323329426962E-2</v>
      </c>
      <c r="AA140">
        <f t="shared" si="18"/>
        <v>1.2280687883772989E-2</v>
      </c>
      <c r="AB140">
        <f t="shared" si="18"/>
        <v>2.0353974442139339E-2</v>
      </c>
    </row>
    <row r="141" spans="1:28" x14ac:dyDescent="0.25">
      <c r="A141" t="s">
        <v>208</v>
      </c>
      <c r="B141" t="s">
        <v>383</v>
      </c>
      <c r="C141" s="25">
        <v>46402926</v>
      </c>
      <c r="D141" s="25">
        <v>48565343</v>
      </c>
      <c r="E141" s="25">
        <v>50330621</v>
      </c>
      <c r="F141" s="25">
        <v>50853822</v>
      </c>
      <c r="G141" s="25">
        <v>52429836</v>
      </c>
      <c r="H141" s="25">
        <v>55913780</v>
      </c>
      <c r="I141" s="25">
        <v>58004487</v>
      </c>
      <c r="J141" s="25">
        <v>58665505</v>
      </c>
      <c r="K141" s="25">
        <v>57192015</v>
      </c>
      <c r="L141" s="25">
        <v>52177640</v>
      </c>
      <c r="M141" s="25">
        <v>52676972</v>
      </c>
      <c r="N141" s="25">
        <v>56694298</v>
      </c>
      <c r="O141" s="26"/>
      <c r="P141">
        <f>+VLOOKUP(A141,'[6]All from RAW'!$A$2:$AC$211,29,FALSE)</f>
        <v>1</v>
      </c>
      <c r="Q141">
        <f t="shared" si="17"/>
        <v>0.10055104086495902</v>
      </c>
      <c r="R141">
        <f t="shared" si="17"/>
        <v>0.10398642734156922</v>
      </c>
      <c r="S141">
        <f t="shared" si="17"/>
        <v>0.10416963639431658</v>
      </c>
      <c r="T141">
        <f t="shared" si="17"/>
        <v>0.10607001964014659</v>
      </c>
      <c r="U141">
        <f t="shared" si="17"/>
        <v>0.10196438948972134</v>
      </c>
      <c r="V141">
        <f t="shared" si="17"/>
        <v>9.9359238962312441E-2</v>
      </c>
      <c r="W141">
        <f t="shared" si="18"/>
        <v>9.6364786090860369E-2</v>
      </c>
      <c r="X141">
        <f t="shared" si="18"/>
        <v>9.1555805450834193E-2</v>
      </c>
      <c r="Y141">
        <f t="shared" si="18"/>
        <v>8.7346808552052846E-2</v>
      </c>
      <c r="Z141">
        <f t="shared" si="18"/>
        <v>8.3650458445284029E-2</v>
      </c>
      <c r="AA141">
        <f t="shared" si="18"/>
        <v>8.0126993892434092E-2</v>
      </c>
      <c r="AB141">
        <f t="shared" si="18"/>
        <v>0.13837454226155066</v>
      </c>
    </row>
    <row r="142" spans="1:28" x14ac:dyDescent="0.25">
      <c r="A142" t="s">
        <v>209</v>
      </c>
      <c r="B142" t="s">
        <v>383</v>
      </c>
      <c r="C142" s="25">
        <v>400414</v>
      </c>
      <c r="D142" s="25">
        <v>336794</v>
      </c>
      <c r="E142" s="25">
        <v>393171</v>
      </c>
      <c r="F142" s="25">
        <v>500642</v>
      </c>
      <c r="G142" s="25">
        <v>566202</v>
      </c>
      <c r="H142" s="25">
        <v>549308</v>
      </c>
      <c r="I142" s="25">
        <v>559603</v>
      </c>
      <c r="J142" s="25">
        <v>494008</v>
      </c>
      <c r="K142" s="25">
        <v>438475</v>
      </c>
      <c r="L142" s="25">
        <v>447820</v>
      </c>
      <c r="M142" s="25">
        <v>654476</v>
      </c>
      <c r="N142" s="25">
        <v>855975</v>
      </c>
      <c r="O142" s="26"/>
      <c r="P142">
        <f>+VLOOKUP(A142,'[6]All from RAW'!$A$2:$AC$211,29,FALSE)</f>
        <v>1</v>
      </c>
      <c r="Q142">
        <f t="shared" si="17"/>
        <v>8.6766176074546894E-4</v>
      </c>
      <c r="R142">
        <f t="shared" si="17"/>
        <v>7.2113162693150266E-4</v>
      </c>
      <c r="S142">
        <f t="shared" si="17"/>
        <v>8.13748753681975E-4</v>
      </c>
      <c r="T142">
        <f t="shared" si="17"/>
        <v>1.0442303977207903E-3</v>
      </c>
      <c r="U142">
        <f t="shared" si="17"/>
        <v>1.1011371704054006E-3</v>
      </c>
      <c r="V142">
        <f t="shared" si="17"/>
        <v>9.7612475557742504E-4</v>
      </c>
      <c r="W142">
        <f t="shared" si="18"/>
        <v>9.2968710146171512E-4</v>
      </c>
      <c r="X142">
        <f t="shared" si="18"/>
        <v>7.7096924912102441E-4</v>
      </c>
      <c r="Y142">
        <f t="shared" si="18"/>
        <v>6.6966327169730542E-4</v>
      </c>
      <c r="Z142">
        <f t="shared" si="18"/>
        <v>7.1793872434566016E-4</v>
      </c>
      <c r="AA142">
        <f t="shared" si="18"/>
        <v>9.9552408697190669E-4</v>
      </c>
      <c r="AB142">
        <f t="shared" si="18"/>
        <v>2.0891897949301855E-3</v>
      </c>
    </row>
    <row r="143" spans="1:28" x14ac:dyDescent="0.25">
      <c r="A143" t="s">
        <v>214</v>
      </c>
      <c r="B143" t="s">
        <v>383</v>
      </c>
      <c r="C143" s="25">
        <v>38000</v>
      </c>
      <c r="D143" s="25">
        <v>50000</v>
      </c>
      <c r="E143" s="25">
        <v>51580</v>
      </c>
      <c r="F143" s="25">
        <v>52291</v>
      </c>
      <c r="G143" s="25">
        <v>60577</v>
      </c>
      <c r="H143" s="25">
        <v>245798</v>
      </c>
      <c r="I143" s="25">
        <v>328148</v>
      </c>
      <c r="J143" s="25">
        <v>436295</v>
      </c>
      <c r="K143" s="25">
        <v>439661</v>
      </c>
      <c r="L143" s="25">
        <v>420370</v>
      </c>
      <c r="M143" s="25">
        <v>495158</v>
      </c>
      <c r="N143" s="25">
        <v>536400</v>
      </c>
      <c r="O143" s="26"/>
      <c r="P143">
        <f>+VLOOKUP(A143,'[6]All from RAW'!$A$2:$AC$211,29,FALSE)</f>
        <v>1</v>
      </c>
      <c r="Q143">
        <f t="shared" si="17"/>
        <v>8.2342642635691601E-5</v>
      </c>
      <c r="R143">
        <f t="shared" si="17"/>
        <v>1.0705826513113397E-4</v>
      </c>
      <c r="S143">
        <f t="shared" si="17"/>
        <v>1.0675548480156541E-4</v>
      </c>
      <c r="T143">
        <f t="shared" si="17"/>
        <v>1.0906766057825321E-4</v>
      </c>
      <c r="U143">
        <f t="shared" si="17"/>
        <v>1.1780881447195161E-4</v>
      </c>
      <c r="V143">
        <f t="shared" si="17"/>
        <v>4.3678503257083446E-4</v>
      </c>
      <c r="W143">
        <f t="shared" si="18"/>
        <v>5.4516320135964053E-4</v>
      </c>
      <c r="X143">
        <f t="shared" si="18"/>
        <v>6.8089996223797452E-4</v>
      </c>
      <c r="Y143">
        <f t="shared" si="18"/>
        <v>6.7147459649400537E-4</v>
      </c>
      <c r="Z143">
        <f t="shared" si="18"/>
        <v>6.7393127049525522E-4</v>
      </c>
      <c r="AA143">
        <f t="shared" si="18"/>
        <v>7.5318532055695757E-4</v>
      </c>
      <c r="AB143">
        <f t="shared" si="18"/>
        <v>1.3091987569736868E-3</v>
      </c>
    </row>
    <row r="144" spans="1:28" x14ac:dyDescent="0.25">
      <c r="A144" t="s">
        <v>215</v>
      </c>
      <c r="B144" t="s">
        <v>383</v>
      </c>
      <c r="C144" s="25">
        <v>56843</v>
      </c>
      <c r="D144" s="25">
        <v>54341</v>
      </c>
      <c r="E144" s="25">
        <v>60223</v>
      </c>
      <c r="F144" s="25">
        <v>82298</v>
      </c>
      <c r="G144" s="25">
        <v>74887</v>
      </c>
      <c r="H144" s="25">
        <v>160661</v>
      </c>
      <c r="I144" s="25">
        <v>154060</v>
      </c>
      <c r="J144" s="25">
        <v>166685</v>
      </c>
      <c r="K144" s="25">
        <v>150711</v>
      </c>
      <c r="L144" s="25">
        <v>150628</v>
      </c>
      <c r="M144" s="25">
        <v>204519</v>
      </c>
      <c r="N144" s="25">
        <v>220475</v>
      </c>
      <c r="O144" s="26">
        <v>22</v>
      </c>
      <c r="P144">
        <f>+VLOOKUP(A144,'[6]All from RAW'!$A$2:$AC$211,29,FALSE)</f>
        <v>2</v>
      </c>
      <c r="Q144">
        <f t="shared" ref="Q144:V168" si="19">+IFERROR(C144/C$170,"")</f>
        <v>1.2317375882475311E-4</v>
      </c>
      <c r="R144">
        <f t="shared" si="19"/>
        <v>1.1635306370981901E-4</v>
      </c>
      <c r="S144">
        <f t="shared" si="19"/>
        <v>1.2464396202413092E-4</v>
      </c>
      <c r="T144">
        <f t="shared" si="19"/>
        <v>1.7165574057235628E-4</v>
      </c>
      <c r="U144">
        <f t="shared" si="19"/>
        <v>1.4563858707696058E-4</v>
      </c>
      <c r="V144">
        <f t="shared" si="19"/>
        <v>2.8549589548272495E-4</v>
      </c>
      <c r="W144">
        <f t="shared" si="18"/>
        <v>2.5594500896384013E-4</v>
      </c>
      <c r="X144">
        <f t="shared" si="18"/>
        <v>2.6013548219813839E-4</v>
      </c>
      <c r="Y144">
        <f t="shared" si="18"/>
        <v>2.3017417490340977E-4</v>
      </c>
      <c r="Z144">
        <f t="shared" si="18"/>
        <v>2.414846906586086E-4</v>
      </c>
      <c r="AA144">
        <f t="shared" si="18"/>
        <v>3.1109405194905144E-4</v>
      </c>
      <c r="AB144">
        <f t="shared" si="18"/>
        <v>5.3811632353425347E-4</v>
      </c>
    </row>
    <row r="145" spans="1:28" x14ac:dyDescent="0.25">
      <c r="A145" t="s">
        <v>216</v>
      </c>
      <c r="B145" t="s">
        <v>383</v>
      </c>
      <c r="C145" s="25">
        <v>0</v>
      </c>
      <c r="D145" s="25">
        <v>0</v>
      </c>
      <c r="E145" s="25">
        <v>0</v>
      </c>
      <c r="F145" s="25">
        <v>0</v>
      </c>
      <c r="G145" s="25">
        <v>0</v>
      </c>
      <c r="H145" s="25">
        <v>1182141</v>
      </c>
      <c r="I145" s="25">
        <v>1199858</v>
      </c>
      <c r="J145" s="25">
        <v>1230093</v>
      </c>
      <c r="K145" s="25">
        <v>1185998</v>
      </c>
      <c r="L145" s="25">
        <v>1343967</v>
      </c>
      <c r="M145" s="25">
        <v>1342531</v>
      </c>
      <c r="N145" s="25">
        <v>1328363</v>
      </c>
      <c r="O145" s="26">
        <v>32</v>
      </c>
      <c r="P145">
        <f>+VLOOKUP(A145,'[6]All from RAW'!$A$2:$AC$211,29,FALSE)</f>
        <v>3</v>
      </c>
      <c r="Q145">
        <f t="shared" si="19"/>
        <v>0</v>
      </c>
      <c r="R145">
        <f t="shared" si="19"/>
        <v>0</v>
      </c>
      <c r="S145">
        <f t="shared" si="19"/>
        <v>0</v>
      </c>
      <c r="T145">
        <f t="shared" si="19"/>
        <v>0</v>
      </c>
      <c r="U145">
        <f t="shared" si="19"/>
        <v>0</v>
      </c>
      <c r="V145">
        <f t="shared" si="19"/>
        <v>2.1006741112145695E-3</v>
      </c>
      <c r="W145">
        <f t="shared" si="18"/>
        <v>1.9933640566359555E-3</v>
      </c>
      <c r="X145">
        <f t="shared" si="18"/>
        <v>1.919733843498543E-3</v>
      </c>
      <c r="Y145">
        <f t="shared" si="18"/>
        <v>1.8113217421893172E-3</v>
      </c>
      <c r="Z145">
        <f t="shared" si="18"/>
        <v>2.1546289883048186E-3</v>
      </c>
      <c r="AA145">
        <f t="shared" si="18"/>
        <v>2.0421252238530989E-3</v>
      </c>
      <c r="AB145">
        <f t="shared" si="18"/>
        <v>3.2421535950966393E-3</v>
      </c>
    </row>
    <row r="146" spans="1:28" x14ac:dyDescent="0.25">
      <c r="A146" t="s">
        <v>218</v>
      </c>
      <c r="B146" t="s">
        <v>388</v>
      </c>
      <c r="C146" s="25">
        <v>7821158</v>
      </c>
      <c r="D146" s="25">
        <v>7454855</v>
      </c>
      <c r="E146" s="25">
        <v>6867696</v>
      </c>
      <c r="F146" s="25">
        <v>6530108</v>
      </c>
      <c r="G146" s="25">
        <v>0</v>
      </c>
      <c r="H146" s="25">
        <v>7228851</v>
      </c>
      <c r="I146" s="25">
        <v>7862957</v>
      </c>
      <c r="J146" s="25">
        <v>8447718</v>
      </c>
      <c r="K146" s="25">
        <v>8608337</v>
      </c>
      <c r="L146" s="25">
        <v>8293918</v>
      </c>
      <c r="M146" s="25">
        <v>8628284</v>
      </c>
      <c r="N146" s="25">
        <v>8534305</v>
      </c>
      <c r="O146" s="26"/>
      <c r="P146">
        <f>+VLOOKUP(A146,'[6]All from RAW'!$A$2:$AC$211,29,FALSE)</f>
        <v>1</v>
      </c>
      <c r="Q146">
        <f t="shared" si="19"/>
        <v>1.694775837345475E-2</v>
      </c>
      <c r="R146">
        <f t="shared" si="19"/>
        <v>1.5962076862083195E-2</v>
      </c>
      <c r="S146">
        <f t="shared" si="19"/>
        <v>1.421411818436936E-2</v>
      </c>
      <c r="T146">
        <f t="shared" si="19"/>
        <v>1.3620385972410852E-2</v>
      </c>
      <c r="U146">
        <f t="shared" si="19"/>
        <v>0</v>
      </c>
      <c r="V146">
        <f t="shared" si="19"/>
        <v>1.2845726651497202E-2</v>
      </c>
      <c r="W146">
        <f t="shared" si="18"/>
        <v>1.3062992339655261E-2</v>
      </c>
      <c r="X146">
        <f t="shared" si="18"/>
        <v>1.3183856948159062E-2</v>
      </c>
      <c r="Y146">
        <f t="shared" si="18"/>
        <v>1.314712838655104E-2</v>
      </c>
      <c r="Z146">
        <f t="shared" si="18"/>
        <v>1.3296692663899578E-2</v>
      </c>
      <c r="AA146">
        <f t="shared" si="18"/>
        <v>1.3124491274293191E-2</v>
      </c>
      <c r="AB146">
        <f t="shared" si="18"/>
        <v>2.0829793992606861E-2</v>
      </c>
    </row>
    <row r="147" spans="1:28" x14ac:dyDescent="0.25">
      <c r="A147" t="s">
        <v>219</v>
      </c>
      <c r="B147" t="s">
        <v>393</v>
      </c>
      <c r="C147" s="25">
        <v>3411680</v>
      </c>
      <c r="D147" s="25">
        <v>3670914</v>
      </c>
      <c r="E147" s="25">
        <v>4677643</v>
      </c>
      <c r="F147" s="25">
        <v>4837097</v>
      </c>
      <c r="G147" s="25">
        <v>6334106</v>
      </c>
      <c r="H147" s="25">
        <v>5858791</v>
      </c>
      <c r="I147" s="25">
        <v>5681751</v>
      </c>
      <c r="J147" s="25">
        <v>5434253</v>
      </c>
      <c r="K147" s="25">
        <v>6950852</v>
      </c>
      <c r="L147" s="25">
        <v>7720795</v>
      </c>
      <c r="M147" s="25">
        <v>10969682</v>
      </c>
      <c r="N147" s="25">
        <v>0</v>
      </c>
      <c r="O147" s="26"/>
      <c r="P147">
        <f>+VLOOKUP(A147,'[6]All from RAW'!$A$2:$AC$211,29,FALSE)</f>
        <v>1</v>
      </c>
      <c r="Q147">
        <f t="shared" si="19"/>
        <v>7.3928091322983244E-3</v>
      </c>
      <c r="R147">
        <f t="shared" si="19"/>
        <v>7.86003368571183E-3</v>
      </c>
      <c r="S147">
        <f t="shared" si="19"/>
        <v>9.6813502557900125E-3</v>
      </c>
      <c r="T147">
        <f t="shared" si="19"/>
        <v>1.0089133001474189E-2</v>
      </c>
      <c r="U147">
        <f t="shared" si="19"/>
        <v>1.2318429743956874E-2</v>
      </c>
      <c r="V147">
        <f t="shared" si="19"/>
        <v>1.041111895849727E-2</v>
      </c>
      <c r="W147">
        <f t="shared" si="18"/>
        <v>9.4392821668525754E-3</v>
      </c>
      <c r="X147">
        <f t="shared" si="18"/>
        <v>8.4809192461330063E-3</v>
      </c>
      <c r="Y147">
        <f t="shared" si="18"/>
        <v>1.061572562039742E-2</v>
      </c>
      <c r="Z147">
        <f t="shared" si="18"/>
        <v>1.2377869932638898E-2</v>
      </c>
      <c r="AA147">
        <f t="shared" si="18"/>
        <v>1.6685994073766124E-2</v>
      </c>
      <c r="AB147">
        <f t="shared" si="18"/>
        <v>0</v>
      </c>
    </row>
    <row r="148" spans="1:28" x14ac:dyDescent="0.25">
      <c r="A148" t="s">
        <v>415</v>
      </c>
      <c r="B148" t="s">
        <v>383</v>
      </c>
      <c r="C148" s="25">
        <v>224016</v>
      </c>
      <c r="D148" s="25">
        <v>98946</v>
      </c>
      <c r="E148" s="25">
        <v>122861</v>
      </c>
      <c r="F148" s="25">
        <v>157692</v>
      </c>
      <c r="G148" s="25">
        <v>165306</v>
      </c>
      <c r="H148" s="25">
        <v>197216</v>
      </c>
      <c r="I148" s="25">
        <v>202357</v>
      </c>
      <c r="J148" s="25">
        <v>230080</v>
      </c>
      <c r="K148" s="25">
        <v>254957</v>
      </c>
      <c r="L148" s="25">
        <v>259204</v>
      </c>
      <c r="M148" s="25">
        <v>261696</v>
      </c>
      <c r="N148" s="25">
        <v>327471</v>
      </c>
      <c r="O148" s="26">
        <v>32</v>
      </c>
      <c r="P148">
        <f>+VLOOKUP(A148,'[6]All from RAW'!$A$2:$AC$211,29,FALSE)</f>
        <v>3</v>
      </c>
      <c r="Q148">
        <f t="shared" si="19"/>
        <v>4.8542287980729186E-4</v>
      </c>
      <c r="R148">
        <f t="shared" si="19"/>
        <v>2.1185974203330362E-4</v>
      </c>
      <c r="S148">
        <f t="shared" si="19"/>
        <v>2.5428626634752091E-4</v>
      </c>
      <c r="T148">
        <f t="shared" si="19"/>
        <v>3.2891123772553412E-4</v>
      </c>
      <c r="U148">
        <f t="shared" si="19"/>
        <v>3.2148346542582886E-4</v>
      </c>
      <c r="V148">
        <f t="shared" si="19"/>
        <v>3.5045442592490455E-4</v>
      </c>
      <c r="W148">
        <f t="shared" si="18"/>
        <v>3.3618242359402702E-4</v>
      </c>
      <c r="X148">
        <f t="shared" si="18"/>
        <v>3.5907233250831016E-4</v>
      </c>
      <c r="Y148">
        <f t="shared" si="18"/>
        <v>3.893844318652829E-4</v>
      </c>
      <c r="Z148">
        <f t="shared" si="18"/>
        <v>4.1555220647870238E-4</v>
      </c>
      <c r="AA148">
        <f t="shared" si="18"/>
        <v>3.9806604285596431E-4</v>
      </c>
      <c r="AB148">
        <f t="shared" si="18"/>
        <v>7.9926291227615611E-4</v>
      </c>
    </row>
    <row r="149" spans="1:28" x14ac:dyDescent="0.25">
      <c r="A149" t="s">
        <v>223</v>
      </c>
      <c r="B149" t="s">
        <v>388</v>
      </c>
      <c r="C149" s="25">
        <v>0</v>
      </c>
      <c r="D149" s="25">
        <v>0</v>
      </c>
      <c r="E149" s="25">
        <v>0</v>
      </c>
      <c r="F149" s="25">
        <v>0</v>
      </c>
      <c r="G149" s="25">
        <v>0</v>
      </c>
      <c r="H149" s="25">
        <v>0</v>
      </c>
      <c r="I149" s="25">
        <v>13655</v>
      </c>
      <c r="J149" s="25">
        <v>22254</v>
      </c>
      <c r="K149" s="25">
        <v>35999</v>
      </c>
      <c r="L149" s="25">
        <v>44131</v>
      </c>
      <c r="M149" s="25">
        <v>39825</v>
      </c>
      <c r="N149" s="25">
        <v>0</v>
      </c>
      <c r="O149" s="26">
        <v>32</v>
      </c>
      <c r="P149">
        <f>+VLOOKUP(A149,'[6]All from RAW'!$A$2:$AC$211,29,FALSE)</f>
        <v>3</v>
      </c>
      <c r="Q149">
        <f t="shared" si="19"/>
        <v>0</v>
      </c>
      <c r="R149">
        <f t="shared" si="19"/>
        <v>0</v>
      </c>
      <c r="S149">
        <f t="shared" si="19"/>
        <v>0</v>
      </c>
      <c r="T149">
        <f t="shared" si="19"/>
        <v>0</v>
      </c>
      <c r="U149">
        <f t="shared" si="19"/>
        <v>0</v>
      </c>
      <c r="V149">
        <f t="shared" si="19"/>
        <v>0</v>
      </c>
      <c r="W149">
        <f t="shared" si="18"/>
        <v>2.2685506279379704E-5</v>
      </c>
      <c r="X149">
        <f t="shared" si="18"/>
        <v>3.4730509768949642E-5</v>
      </c>
      <c r="Y149">
        <f t="shared" si="18"/>
        <v>5.4979663875548891E-5</v>
      </c>
      <c r="Z149">
        <f t="shared" si="18"/>
        <v>7.0750198392430724E-5</v>
      </c>
      <c r="AA149">
        <f t="shared" si="18"/>
        <v>6.0577846649313625E-5</v>
      </c>
      <c r="AB149">
        <f t="shared" si="18"/>
        <v>0</v>
      </c>
    </row>
    <row r="150" spans="1:28" x14ac:dyDescent="0.25">
      <c r="A150" t="s">
        <v>224</v>
      </c>
      <c r="B150" t="s">
        <v>383</v>
      </c>
      <c r="C150" s="25">
        <v>59541</v>
      </c>
      <c r="D150" s="25">
        <v>56629</v>
      </c>
      <c r="E150" s="25">
        <v>57539</v>
      </c>
      <c r="F150" s="25">
        <v>60592</v>
      </c>
      <c r="G150" s="25">
        <v>82686</v>
      </c>
      <c r="H150" s="25">
        <v>80763</v>
      </c>
      <c r="I150" s="25">
        <v>94096</v>
      </c>
      <c r="J150" s="25">
        <v>86165</v>
      </c>
      <c r="K150" s="25">
        <v>73982</v>
      </c>
      <c r="L150" s="25">
        <v>149945</v>
      </c>
      <c r="M150" s="25">
        <v>202044</v>
      </c>
      <c r="N150" s="25">
        <v>300479</v>
      </c>
      <c r="O150" s="26"/>
      <c r="P150">
        <f>+VLOOKUP(A150,'[6]All from RAW'!$A$2:$AC$211,29,FALSE)</f>
        <v>1</v>
      </c>
      <c r="Q150">
        <f t="shared" si="19"/>
        <v>1.2902008645188722E-4</v>
      </c>
      <c r="R150">
        <f t="shared" si="19"/>
        <v>1.212520499222197E-4</v>
      </c>
      <c r="S150">
        <f t="shared" si="19"/>
        <v>1.190888685536501E-4</v>
      </c>
      <c r="T150">
        <f t="shared" si="19"/>
        <v>1.2638174236020573E-4</v>
      </c>
      <c r="U150">
        <f t="shared" si="19"/>
        <v>1.6080591038558845E-4</v>
      </c>
      <c r="V150">
        <f t="shared" si="19"/>
        <v>1.4351650373688275E-4</v>
      </c>
      <c r="W150">
        <f t="shared" si="18"/>
        <v>1.5632481866455602E-4</v>
      </c>
      <c r="X150">
        <f t="shared" si="18"/>
        <v>1.3447265095001105E-4</v>
      </c>
      <c r="Y150">
        <f t="shared" si="18"/>
        <v>1.1298940228453173E-4</v>
      </c>
      <c r="Z150">
        <f t="shared" si="18"/>
        <v>2.4038971466662948E-4</v>
      </c>
      <c r="AA150">
        <f t="shared" si="18"/>
        <v>3.0732932701604322E-4</v>
      </c>
      <c r="AB150">
        <f t="shared" si="18"/>
        <v>7.3338317169406488E-4</v>
      </c>
    </row>
    <row r="151" spans="1:28" x14ac:dyDescent="0.25">
      <c r="A151" t="s">
        <v>225</v>
      </c>
      <c r="B151" t="s">
        <v>393</v>
      </c>
      <c r="C151" s="25">
        <v>34694</v>
      </c>
      <c r="D151" s="25">
        <v>32386</v>
      </c>
      <c r="E151" s="25">
        <v>36588</v>
      </c>
      <c r="F151" s="25">
        <v>40110</v>
      </c>
      <c r="G151" s="25">
        <v>41208</v>
      </c>
      <c r="H151" s="25">
        <v>41862</v>
      </c>
      <c r="I151" s="25">
        <v>39451</v>
      </c>
      <c r="J151" s="25">
        <v>46040</v>
      </c>
      <c r="K151" s="25">
        <v>49400</v>
      </c>
      <c r="L151" s="25">
        <v>50645</v>
      </c>
      <c r="M151" s="25">
        <v>45430</v>
      </c>
      <c r="N151" s="25">
        <v>0</v>
      </c>
      <c r="O151" s="26">
        <v>31</v>
      </c>
      <c r="P151">
        <f>+VLOOKUP(A151,'[6]All from RAW'!$A$2:$AC$211,29,FALSE)</f>
        <v>3</v>
      </c>
      <c r="Q151">
        <f t="shared" si="19"/>
        <v>7.517883272638644E-5</v>
      </c>
      <c r="R151">
        <f t="shared" si="19"/>
        <v>6.9343779490738087E-5</v>
      </c>
      <c r="S151">
        <f t="shared" si="19"/>
        <v>7.5726438113991374E-5</v>
      </c>
      <c r="T151">
        <f t="shared" si="19"/>
        <v>8.3660742112289611E-5</v>
      </c>
      <c r="U151">
        <f t="shared" si="19"/>
        <v>8.014041016821866E-5</v>
      </c>
      <c r="V151">
        <f t="shared" si="19"/>
        <v>7.438911233403149E-5</v>
      </c>
      <c r="W151">
        <f t="shared" si="18"/>
        <v>6.5541260214412939E-5</v>
      </c>
      <c r="X151">
        <f t="shared" si="18"/>
        <v>7.1851921891005741E-5</v>
      </c>
      <c r="Y151">
        <f t="shared" si="18"/>
        <v>7.5446412274010811E-5</v>
      </c>
      <c r="Z151">
        <f t="shared" si="18"/>
        <v>8.1193351557514091E-5</v>
      </c>
      <c r="AA151">
        <f t="shared" si="18"/>
        <v>6.9103617659217018E-5</v>
      </c>
      <c r="AB151">
        <f t="shared" si="18"/>
        <v>0</v>
      </c>
    </row>
    <row r="152" spans="1:28" x14ac:dyDescent="0.25">
      <c r="A152" t="s">
        <v>226</v>
      </c>
      <c r="B152" t="s">
        <v>383</v>
      </c>
      <c r="C152" s="25">
        <v>398559</v>
      </c>
      <c r="D152" s="25">
        <v>383101</v>
      </c>
      <c r="E152" s="25">
        <v>384212</v>
      </c>
      <c r="F152" s="25">
        <v>409069</v>
      </c>
      <c r="G152" s="25">
        <v>442596</v>
      </c>
      <c r="H152" s="25">
        <v>463191</v>
      </c>
      <c r="I152" s="25">
        <v>461004</v>
      </c>
      <c r="J152" s="25">
        <v>449453</v>
      </c>
      <c r="K152" s="25">
        <v>437279</v>
      </c>
      <c r="L152" s="25">
        <v>418864</v>
      </c>
      <c r="M152" s="25">
        <v>385510</v>
      </c>
      <c r="N152" s="25">
        <v>0</v>
      </c>
      <c r="O152" s="26">
        <v>22</v>
      </c>
      <c r="P152">
        <f>+VLOOKUP(A152,'[6]All from RAW'!$A$2:$AC$211,29,FALSE)</f>
        <v>2</v>
      </c>
      <c r="Q152">
        <f t="shared" si="19"/>
        <v>8.6364213963785821E-4</v>
      </c>
      <c r="R152">
        <f t="shared" si="19"/>
        <v>8.2028256860005103E-4</v>
      </c>
      <c r="S152">
        <f t="shared" si="19"/>
        <v>7.952062490612456E-4</v>
      </c>
      <c r="T152">
        <f t="shared" si="19"/>
        <v>8.5322902306487656E-4</v>
      </c>
      <c r="U152">
        <f t="shared" si="19"/>
        <v>8.6075094590402131E-4</v>
      </c>
      <c r="V152">
        <f t="shared" si="19"/>
        <v>8.2309415056883042E-4</v>
      </c>
      <c r="W152">
        <f t="shared" si="18"/>
        <v>7.6588129892487449E-4</v>
      </c>
      <c r="X152">
        <f t="shared" si="18"/>
        <v>7.014348794456603E-4</v>
      </c>
      <c r="Y152">
        <f t="shared" si="18"/>
        <v>6.6783667434751359E-4</v>
      </c>
      <c r="Z152">
        <f t="shared" si="18"/>
        <v>6.7151687248073017E-4</v>
      </c>
      <c r="AA152">
        <f t="shared" si="18"/>
        <v>5.8639963996928799E-4</v>
      </c>
      <c r="AB152">
        <f t="shared" si="18"/>
        <v>0</v>
      </c>
    </row>
    <row r="153" spans="1:28" x14ac:dyDescent="0.25">
      <c r="A153" t="s">
        <v>227</v>
      </c>
      <c r="B153" t="s">
        <v>383</v>
      </c>
      <c r="C153" s="25">
        <v>5057513</v>
      </c>
      <c r="D153" s="25">
        <v>5387300</v>
      </c>
      <c r="E153" s="25">
        <v>5063538</v>
      </c>
      <c r="F153" s="25">
        <v>5114304</v>
      </c>
      <c r="G153" s="25">
        <v>5997918</v>
      </c>
      <c r="H153" s="25">
        <v>6378430</v>
      </c>
      <c r="I153" s="25">
        <v>6549549</v>
      </c>
      <c r="J153" s="25">
        <v>6761906</v>
      </c>
      <c r="K153" s="25">
        <v>7050434</v>
      </c>
      <c r="L153" s="25">
        <v>6901406</v>
      </c>
      <c r="M153" s="25">
        <v>6902749</v>
      </c>
      <c r="N153" s="25">
        <v>0</v>
      </c>
      <c r="O153" s="26"/>
      <c r="P153">
        <f>+VLOOKUP(A153,'[6]All from RAW'!$A$2:$AC$211,29,FALSE)</f>
        <v>1</v>
      </c>
      <c r="Q153">
        <f t="shared" si="19"/>
        <v>1.0959183831167488E-2</v>
      </c>
      <c r="R153">
        <f t="shared" si="19"/>
        <v>1.153509983481916E-2</v>
      </c>
      <c r="S153">
        <f t="shared" si="19"/>
        <v>1.0480039821658568E-2</v>
      </c>
      <c r="T153">
        <f t="shared" si="19"/>
        <v>1.066732655267642E-2</v>
      </c>
      <c r="U153">
        <f t="shared" si="19"/>
        <v>1.1664618731201266E-2</v>
      </c>
      <c r="V153">
        <f t="shared" si="19"/>
        <v>1.1334521661286047E-2</v>
      </c>
      <c r="W153">
        <f t="shared" si="18"/>
        <v>1.0880983886239842E-2</v>
      </c>
      <c r="X153">
        <f t="shared" si="18"/>
        <v>1.0552909247313707E-2</v>
      </c>
      <c r="Y153">
        <f t="shared" si="18"/>
        <v>1.076781275859723E-2</v>
      </c>
      <c r="Z153">
        <f t="shared" si="18"/>
        <v>1.1064237014495746E-2</v>
      </c>
      <c r="AA153">
        <f t="shared" si="18"/>
        <v>1.0499778289534287E-2</v>
      </c>
      <c r="AB153">
        <f t="shared" si="18"/>
        <v>0</v>
      </c>
    </row>
    <row r="154" spans="1:28" x14ac:dyDescent="0.25">
      <c r="A154" t="s">
        <v>228</v>
      </c>
      <c r="B154" t="s">
        <v>383</v>
      </c>
      <c r="C154" s="25">
        <v>9585695</v>
      </c>
      <c r="D154" s="25">
        <v>10782673</v>
      </c>
      <c r="E154" s="25">
        <v>12789827</v>
      </c>
      <c r="F154" s="25">
        <v>13340956</v>
      </c>
      <c r="G154" s="25">
        <v>16826062</v>
      </c>
      <c r="H154" s="25">
        <v>20272877</v>
      </c>
      <c r="I154" s="25">
        <v>18916436</v>
      </c>
      <c r="J154" s="25">
        <v>22248328</v>
      </c>
      <c r="K154" s="25">
        <v>24994007</v>
      </c>
      <c r="L154" s="25">
        <v>25505784</v>
      </c>
      <c r="M154" s="25">
        <v>26999809</v>
      </c>
      <c r="N154" s="25">
        <v>0</v>
      </c>
      <c r="O154" s="26"/>
      <c r="P154">
        <f>+VLOOKUP(A154,'[6]All from RAW'!$A$2:$AC$211,29,FALSE)</f>
        <v>1</v>
      </c>
      <c r="Q154">
        <f t="shared" si="19"/>
        <v>2.0771354152624627E-2</v>
      </c>
      <c r="R154">
        <f t="shared" si="19"/>
        <v>2.3087485297126394E-2</v>
      </c>
      <c r="S154">
        <f t="shared" si="19"/>
        <v>2.6471193910685361E-2</v>
      </c>
      <c r="T154">
        <f t="shared" si="19"/>
        <v>2.7826334566128215E-2</v>
      </c>
      <c r="U154">
        <f t="shared" si="19"/>
        <v>3.2722954528146907E-2</v>
      </c>
      <c r="V154">
        <f t="shared" si="19"/>
        <v>3.6025066276981592E-2</v>
      </c>
      <c r="W154">
        <f t="shared" si="18"/>
        <v>3.1426505138153371E-2</v>
      </c>
      <c r="X154">
        <f t="shared" si="18"/>
        <v>3.4721657811934752E-2</v>
      </c>
      <c r="Y154">
        <f t="shared" si="18"/>
        <v>3.8172229888694578E-2</v>
      </c>
      <c r="Z154">
        <f t="shared" si="18"/>
        <v>4.0890514109231273E-2</v>
      </c>
      <c r="AA154">
        <f t="shared" si="18"/>
        <v>4.1069436011619782E-2</v>
      </c>
      <c r="AB154">
        <f t="shared" si="18"/>
        <v>0</v>
      </c>
    </row>
    <row r="155" spans="1:28" x14ac:dyDescent="0.25">
      <c r="A155" t="s">
        <v>229</v>
      </c>
      <c r="B155" t="s">
        <v>383</v>
      </c>
      <c r="C155" s="25">
        <v>3408</v>
      </c>
      <c r="D155" s="25">
        <v>5244</v>
      </c>
      <c r="E155" s="25">
        <v>10791</v>
      </c>
      <c r="F155" s="25">
        <v>8214</v>
      </c>
      <c r="G155" s="25">
        <v>14799</v>
      </c>
      <c r="H155" s="25">
        <v>11611</v>
      </c>
      <c r="I155" s="25">
        <v>5620</v>
      </c>
      <c r="J155" s="25">
        <v>8177</v>
      </c>
      <c r="K155" s="25">
        <v>0</v>
      </c>
      <c r="L155" s="25">
        <v>0</v>
      </c>
      <c r="M155" s="25">
        <v>0</v>
      </c>
      <c r="N155" s="25">
        <v>0</v>
      </c>
      <c r="O155" s="26"/>
      <c r="P155">
        <f>+VLOOKUP(A155,'[6]All from RAW'!$A$2:$AC$211,29,FALSE)</f>
        <v>1</v>
      </c>
      <c r="Q155">
        <f t="shared" si="19"/>
        <v>7.3848348974325525E-6</v>
      </c>
      <c r="R155">
        <f t="shared" si="19"/>
        <v>1.122827084695333E-5</v>
      </c>
      <c r="S155">
        <f t="shared" si="19"/>
        <v>2.2334207764515166E-5</v>
      </c>
      <c r="T155">
        <f t="shared" si="19"/>
        <v>1.7132618691357438E-5</v>
      </c>
      <c r="U155">
        <f t="shared" si="19"/>
        <v>2.8780769027360417E-5</v>
      </c>
      <c r="V155">
        <f t="shared" si="19"/>
        <v>2.06328408415852E-5</v>
      </c>
      <c r="W155">
        <f t="shared" si="18"/>
        <v>9.3366931739373068E-6</v>
      </c>
      <c r="X155">
        <f t="shared" si="18"/>
        <v>1.2761363277644525E-5</v>
      </c>
      <c r="Y155">
        <f t="shared" si="18"/>
        <v>0</v>
      </c>
      <c r="Z155">
        <f t="shared" si="18"/>
        <v>0</v>
      </c>
      <c r="AA155">
        <f t="shared" si="18"/>
        <v>0</v>
      </c>
      <c r="AB155">
        <f t="shared" si="18"/>
        <v>0</v>
      </c>
    </row>
    <row r="156" spans="1:28" x14ac:dyDescent="0.25">
      <c r="A156" t="s">
        <v>230</v>
      </c>
      <c r="B156" t="s">
        <v>383</v>
      </c>
      <c r="C156" s="25">
        <v>152291</v>
      </c>
      <c r="D156" s="25">
        <v>165920</v>
      </c>
      <c r="E156" s="25">
        <v>154961</v>
      </c>
      <c r="F156" s="25">
        <v>164100</v>
      </c>
      <c r="G156" s="25">
        <v>173081</v>
      </c>
      <c r="H156" s="25">
        <v>176130</v>
      </c>
      <c r="I156" s="25">
        <v>248343</v>
      </c>
      <c r="J156" s="25">
        <v>0</v>
      </c>
      <c r="K156" s="25">
        <v>0</v>
      </c>
      <c r="L156" s="25">
        <v>0</v>
      </c>
      <c r="M156" s="25">
        <v>0</v>
      </c>
      <c r="N156" s="25">
        <v>354223</v>
      </c>
      <c r="O156" s="26"/>
      <c r="P156">
        <f>+VLOOKUP(A156,'[6]All from RAW'!$A$2:$AC$211,29,FALSE)</f>
        <v>1</v>
      </c>
      <c r="Q156">
        <f t="shared" si="19"/>
        <v>3.3000114183242397E-4</v>
      </c>
      <c r="R156">
        <f t="shared" si="19"/>
        <v>3.5526214701115495E-4</v>
      </c>
      <c r="S156">
        <f t="shared" si="19"/>
        <v>3.207238596420197E-4</v>
      </c>
      <c r="T156">
        <f t="shared" si="19"/>
        <v>3.4227693295005545E-4</v>
      </c>
      <c r="U156">
        <f t="shared" si="19"/>
        <v>3.3660411406342104E-4</v>
      </c>
      <c r="V156">
        <f t="shared" si="19"/>
        <v>3.12984433505159E-4</v>
      </c>
      <c r="W156">
        <f t="shared" si="18"/>
        <v>4.1258049695642578E-4</v>
      </c>
      <c r="X156">
        <f t="shared" si="18"/>
        <v>0</v>
      </c>
      <c r="Y156">
        <f t="shared" si="18"/>
        <v>0</v>
      </c>
      <c r="Z156">
        <f t="shared" si="18"/>
        <v>0</v>
      </c>
      <c r="AA156">
        <f t="shared" si="18"/>
        <v>0</v>
      </c>
      <c r="AB156">
        <f t="shared" si="18"/>
        <v>8.6455688160233079E-4</v>
      </c>
    </row>
    <row r="157" spans="1:28" x14ac:dyDescent="0.25">
      <c r="A157" t="s">
        <v>231</v>
      </c>
      <c r="B157" t="s">
        <v>383</v>
      </c>
      <c r="C157" s="25">
        <v>1079</v>
      </c>
      <c r="D157" s="25">
        <v>1140</v>
      </c>
      <c r="E157" s="25">
        <v>1313</v>
      </c>
      <c r="F157" s="25">
        <v>1377</v>
      </c>
      <c r="G157" s="25">
        <v>1290</v>
      </c>
      <c r="H157" s="25">
        <v>1085</v>
      </c>
      <c r="I157" s="25">
        <v>1135</v>
      </c>
      <c r="J157" s="25">
        <v>1130</v>
      </c>
      <c r="K157" s="25">
        <v>1651</v>
      </c>
      <c r="L157" s="25">
        <v>1580</v>
      </c>
      <c r="M157" s="25">
        <v>1657</v>
      </c>
      <c r="N157" s="25">
        <v>1232</v>
      </c>
      <c r="O157" s="26">
        <v>32</v>
      </c>
      <c r="P157">
        <f>+VLOOKUP(A157,'[6]All from RAW'!$A$2:$AC$211,29,FALSE)</f>
        <v>3</v>
      </c>
      <c r="Q157">
        <f t="shared" si="19"/>
        <v>2.3380976685239802E-6</v>
      </c>
      <c r="R157">
        <f t="shared" si="19"/>
        <v>2.4409284449898546E-6</v>
      </c>
      <c r="S157">
        <f t="shared" si="19"/>
        <v>2.7175252335101859E-6</v>
      </c>
      <c r="T157">
        <f t="shared" si="19"/>
        <v>2.8721227097637197E-6</v>
      </c>
      <c r="U157">
        <f t="shared" si="19"/>
        <v>2.5087635681664259E-6</v>
      </c>
      <c r="V157">
        <f t="shared" si="19"/>
        <v>1.9280537691085986E-6</v>
      </c>
      <c r="W157">
        <f t="shared" si="18"/>
        <v>1.885613301142143E-6</v>
      </c>
      <c r="X157">
        <f t="shared" si="18"/>
        <v>1.7635245815994023E-6</v>
      </c>
      <c r="Y157">
        <f t="shared" si="18"/>
        <v>2.5214985154735191E-6</v>
      </c>
      <c r="Z157">
        <f t="shared" si="18"/>
        <v>2.5330337735387948E-6</v>
      </c>
      <c r="AA157">
        <f t="shared" si="18"/>
        <v>2.5204643288866961E-6</v>
      </c>
      <c r="AB157">
        <f t="shared" si="18"/>
        <v>3.0069591137054103E-6</v>
      </c>
    </row>
    <row r="158" spans="1:28" x14ac:dyDescent="0.25">
      <c r="A158" t="s">
        <v>232</v>
      </c>
      <c r="B158" t="s">
        <v>383</v>
      </c>
      <c r="C158" s="25">
        <v>192755</v>
      </c>
      <c r="D158" s="25">
        <v>205287</v>
      </c>
      <c r="E158" s="25">
        <v>254212</v>
      </c>
      <c r="F158" s="25">
        <v>304656</v>
      </c>
      <c r="G158" s="25">
        <v>512379</v>
      </c>
      <c r="H158" s="25">
        <v>467728</v>
      </c>
      <c r="I158" s="25">
        <v>538586</v>
      </c>
      <c r="J158" s="25">
        <v>641743</v>
      </c>
      <c r="K158" s="25">
        <v>843864</v>
      </c>
      <c r="L158" s="25">
        <v>806655</v>
      </c>
      <c r="M158" s="25">
        <v>945899</v>
      </c>
      <c r="N158" s="25">
        <v>0</v>
      </c>
      <c r="O158" s="26"/>
      <c r="P158">
        <f>+VLOOKUP(A158,'[6]All from RAW'!$A$2:$AC$211,29,FALSE)</f>
        <v>1</v>
      </c>
      <c r="Q158">
        <f t="shared" si="19"/>
        <v>4.1768305476954569E-4</v>
      </c>
      <c r="R158">
        <f t="shared" si="19"/>
        <v>4.3955340147950196E-4</v>
      </c>
      <c r="S158">
        <f t="shared" si="19"/>
        <v>5.261443447533064E-4</v>
      </c>
      <c r="T158">
        <f t="shared" si="19"/>
        <v>6.3544619917630773E-4</v>
      </c>
      <c r="U158">
        <f t="shared" si="19"/>
        <v>9.9646338627406607E-4</v>
      </c>
      <c r="V158">
        <f t="shared" si="19"/>
        <v>8.3115643623744395E-4</v>
      </c>
      <c r="W158">
        <f t="shared" si="18"/>
        <v>8.9477085939113857E-4</v>
      </c>
      <c r="X158">
        <f t="shared" si="18"/>
        <v>1.0015305801498631E-3</v>
      </c>
      <c r="Y158">
        <f t="shared" si="18"/>
        <v>1.288795774234734E-3</v>
      </c>
      <c r="Z158">
        <f t="shared" si="18"/>
        <v>1.293217948477175E-3</v>
      </c>
      <c r="AA158">
        <f t="shared" si="18"/>
        <v>1.4388078987505111E-3</v>
      </c>
      <c r="AB158">
        <f t="shared" si="18"/>
        <v>0</v>
      </c>
    </row>
    <row r="159" spans="1:28" x14ac:dyDescent="0.25">
      <c r="A159" t="s">
        <v>233</v>
      </c>
      <c r="B159" t="s">
        <v>383</v>
      </c>
      <c r="C159" s="25">
        <v>6430940</v>
      </c>
      <c r="D159" s="25">
        <v>9174165</v>
      </c>
      <c r="E159" s="25">
        <v>10516665</v>
      </c>
      <c r="F159" s="25">
        <v>12513883</v>
      </c>
      <c r="G159" s="25">
        <v>15629213</v>
      </c>
      <c r="H159" s="25">
        <v>17630760</v>
      </c>
      <c r="I159" s="25">
        <v>18935775</v>
      </c>
      <c r="J159" s="25">
        <v>23122157</v>
      </c>
      <c r="K159" s="25">
        <v>25449078</v>
      </c>
      <c r="L159" s="25">
        <v>20798342</v>
      </c>
      <c r="M159" s="25">
        <v>21203327</v>
      </c>
      <c r="N159" s="25">
        <v>21415296</v>
      </c>
      <c r="O159" s="26"/>
      <c r="P159">
        <f>+VLOOKUP(A159,'[6]All from RAW'!$A$2:$AC$211,29,FALSE)</f>
        <v>1</v>
      </c>
      <c r="Q159">
        <f t="shared" si="19"/>
        <v>1.3935278795567753E-2</v>
      </c>
      <c r="R159">
        <f t="shared" si="19"/>
        <v>1.9643403778535393E-2</v>
      </c>
      <c r="S159">
        <f t="shared" si="19"/>
        <v>2.1766414706681947E-2</v>
      </c>
      <c r="T159">
        <f t="shared" si="19"/>
        <v>2.6101240052016084E-2</v>
      </c>
      <c r="U159">
        <f t="shared" si="19"/>
        <v>3.0395348971715572E-2</v>
      </c>
      <c r="V159">
        <f t="shared" si="19"/>
        <v>3.1330003014054489E-2</v>
      </c>
      <c r="W159">
        <f t="shared" si="18"/>
        <v>3.1458633662938204E-2</v>
      </c>
      <c r="X159">
        <f t="shared" si="18"/>
        <v>3.6085391370885567E-2</v>
      </c>
      <c r="Y159">
        <f t="shared" si="18"/>
        <v>3.8867239489503207E-2</v>
      </c>
      <c r="Z159">
        <f t="shared" si="18"/>
        <v>3.3343609316209118E-2</v>
      </c>
      <c r="AA159">
        <f t="shared" si="18"/>
        <v>3.2252401543283141E-2</v>
      </c>
      <c r="AB159">
        <f t="shared" si="18"/>
        <v>5.2268603473944006E-2</v>
      </c>
    </row>
    <row r="160" spans="1:28" x14ac:dyDescent="0.25">
      <c r="A160" t="s">
        <v>234</v>
      </c>
      <c r="B160" t="s">
        <v>383</v>
      </c>
      <c r="C160" s="25">
        <v>3906545</v>
      </c>
      <c r="D160" s="25">
        <v>4133531</v>
      </c>
      <c r="E160" s="25">
        <v>5445367</v>
      </c>
      <c r="F160" s="25">
        <v>5871023</v>
      </c>
      <c r="G160" s="25">
        <v>6195006</v>
      </c>
      <c r="H160" s="25">
        <v>0</v>
      </c>
      <c r="I160" s="25">
        <v>0</v>
      </c>
      <c r="J160" s="25"/>
      <c r="K160" s="25"/>
      <c r="L160" s="25"/>
      <c r="M160" s="25"/>
      <c r="N160" s="25"/>
      <c r="O160" s="26"/>
      <c r="P160">
        <f>+VLOOKUP(A160,'[6]All from RAW'!$A$2:$AC$211,29,FALSE)</f>
        <v>1</v>
      </c>
      <c r="Q160">
        <f t="shared" si="19"/>
        <v>8.4651378651381011E-3</v>
      </c>
      <c r="R160">
        <f t="shared" si="19"/>
        <v>8.8505731545152257E-3</v>
      </c>
      <c r="S160">
        <f t="shared" si="19"/>
        <v>1.1270313959043153E-2</v>
      </c>
      <c r="T160">
        <f t="shared" si="19"/>
        <v>1.224567791419399E-2</v>
      </c>
      <c r="U160">
        <f t="shared" si="19"/>
        <v>1.2047911129746061E-2</v>
      </c>
      <c r="V160">
        <f t="shared" si="19"/>
        <v>0</v>
      </c>
      <c r="W160">
        <f t="shared" si="18"/>
        <v>0</v>
      </c>
      <c r="X160">
        <f t="shared" si="18"/>
        <v>0</v>
      </c>
      <c r="Y160">
        <f t="shared" si="18"/>
        <v>0</v>
      </c>
      <c r="Z160">
        <f t="shared" si="18"/>
        <v>0</v>
      </c>
      <c r="AA160">
        <f t="shared" si="18"/>
        <v>0</v>
      </c>
      <c r="AB160">
        <f t="shared" si="18"/>
        <v>0</v>
      </c>
    </row>
    <row r="161" spans="1:28" x14ac:dyDescent="0.25">
      <c r="A161" t="s">
        <v>235</v>
      </c>
      <c r="B161" t="s">
        <v>393</v>
      </c>
      <c r="C161" s="25">
        <v>25209000</v>
      </c>
      <c r="D161" s="25">
        <v>22835000</v>
      </c>
      <c r="E161" s="25">
        <v>24180000</v>
      </c>
      <c r="F161" s="25">
        <v>24715000</v>
      </c>
      <c r="G161" s="25">
        <v>27755000</v>
      </c>
      <c r="H161" s="25">
        <v>29970000</v>
      </c>
      <c r="I161" s="25">
        <v>32712920</v>
      </c>
      <c r="J161" s="25">
        <v>32778102</v>
      </c>
      <c r="K161" s="25">
        <v>31888118</v>
      </c>
      <c r="L161" s="25">
        <v>29889075</v>
      </c>
      <c r="M161" s="25">
        <v>29803000</v>
      </c>
      <c r="N161" s="25">
        <v>30798000</v>
      </c>
      <c r="O161" s="26"/>
      <c r="P161">
        <f>+VLOOKUP(A161,'[6]All from RAW'!$A$2:$AC$211,29,FALSE)</f>
        <v>1</v>
      </c>
      <c r="Q161">
        <f t="shared" si="19"/>
        <v>5.462567574218815E-2</v>
      </c>
      <c r="R161">
        <f t="shared" si="19"/>
        <v>4.8893509685388879E-2</v>
      </c>
      <c r="S161">
        <f t="shared" si="19"/>
        <v>5.0045514201276689E-2</v>
      </c>
      <c r="T161">
        <f t="shared" si="19"/>
        <v>5.1550118207560156E-2</v>
      </c>
      <c r="U161">
        <f t="shared" si="19"/>
        <v>5.3977312274774536E-2</v>
      </c>
      <c r="V161">
        <f t="shared" si="19"/>
        <v>5.3256932221368396E-2</v>
      </c>
      <c r="W161">
        <f t="shared" si="18"/>
        <v>5.4347063498853598E-2</v>
      </c>
      <c r="X161">
        <f t="shared" si="18"/>
        <v>5.1154857181568612E-2</v>
      </c>
      <c r="Y161">
        <f t="shared" si="18"/>
        <v>4.8701297515593218E-2</v>
      </c>
      <c r="Z161">
        <f t="shared" si="18"/>
        <v>4.7917744579008895E-2</v>
      </c>
      <c r="AA161">
        <f t="shared" si="18"/>
        <v>4.5333372597350756E-2</v>
      </c>
      <c r="AB161">
        <f t="shared" si="18"/>
        <v>7.5169096415502609E-2</v>
      </c>
    </row>
    <row r="162" spans="1:28" x14ac:dyDescent="0.25">
      <c r="A162" t="s">
        <v>416</v>
      </c>
      <c r="B162" t="s">
        <v>383</v>
      </c>
      <c r="C162" s="25">
        <v>607342</v>
      </c>
      <c r="D162" s="25">
        <v>597437</v>
      </c>
      <c r="E162" s="25">
        <v>585684</v>
      </c>
      <c r="F162" s="25">
        <v>623394</v>
      </c>
      <c r="G162" s="25">
        <v>603944</v>
      </c>
      <c r="H162" s="25">
        <v>617603</v>
      </c>
      <c r="I162" s="25">
        <v>700985</v>
      </c>
      <c r="J162" s="25">
        <v>679578</v>
      </c>
      <c r="K162" s="25">
        <v>740020</v>
      </c>
      <c r="L162" s="25">
        <v>787153</v>
      </c>
      <c r="M162" s="25">
        <v>748996</v>
      </c>
      <c r="N162" s="25">
        <v>680704</v>
      </c>
      <c r="O162" s="26"/>
      <c r="P162">
        <f>+VLOOKUP(A162,'[6]All from RAW'!$A$2:$AC$211,29,FALSE)</f>
        <v>1</v>
      </c>
      <c r="Q162">
        <f t="shared" si="19"/>
        <v>1.3160564543064793E-3</v>
      </c>
      <c r="R162">
        <f t="shared" si="19"/>
        <v>1.2792113749029858E-3</v>
      </c>
      <c r="S162">
        <f t="shared" si="19"/>
        <v>1.2121942489437773E-3</v>
      </c>
      <c r="T162">
        <f t="shared" si="19"/>
        <v>1.3002643896372144E-3</v>
      </c>
      <c r="U162">
        <f t="shared" si="19"/>
        <v>1.1745369801648867E-3</v>
      </c>
      <c r="V162">
        <f t="shared" si="19"/>
        <v>1.0974855225463391E-3</v>
      </c>
      <c r="W162">
        <f t="shared" si="18"/>
        <v>1.1645697267851324E-3</v>
      </c>
      <c r="X162">
        <f t="shared" si="18"/>
        <v>1.0605774408089898E-3</v>
      </c>
      <c r="Y162">
        <f t="shared" si="18"/>
        <v>1.1301994739071554E-3</v>
      </c>
      <c r="Z162">
        <f t="shared" si="18"/>
        <v>1.2619526164192297E-3</v>
      </c>
      <c r="AA162">
        <f t="shared" si="18"/>
        <v>1.1392985518882438E-3</v>
      </c>
      <c r="AB162">
        <f t="shared" si="18"/>
        <v>1.6614034874478307E-3</v>
      </c>
    </row>
    <row r="163" spans="1:28" x14ac:dyDescent="0.25">
      <c r="A163" t="s">
        <v>237</v>
      </c>
      <c r="B163" t="s">
        <v>393</v>
      </c>
      <c r="C163" s="25">
        <v>2235887</v>
      </c>
      <c r="D163" s="25">
        <v>2136446</v>
      </c>
      <c r="E163" s="25">
        <v>1353872</v>
      </c>
      <c r="F163" s="25">
        <v>1508055</v>
      </c>
      <c r="G163" s="25">
        <v>1870858</v>
      </c>
      <c r="H163" s="25">
        <v>1917049</v>
      </c>
      <c r="I163" s="25">
        <v>1824340</v>
      </c>
      <c r="J163" s="25">
        <v>1815281</v>
      </c>
      <c r="K163" s="25">
        <v>1997884</v>
      </c>
      <c r="L163" s="25">
        <v>2098780</v>
      </c>
      <c r="M163" s="25">
        <v>2407676</v>
      </c>
      <c r="N163" s="25">
        <v>2960155</v>
      </c>
      <c r="O163" s="26"/>
      <c r="P163">
        <f>+VLOOKUP(A163,'[6]All from RAW'!$A$2:$AC$211,29,FALSE)</f>
        <v>1</v>
      </c>
      <c r="Q163">
        <f t="shared" si="19"/>
        <v>4.8449695845996996E-3</v>
      </c>
      <c r="R163">
        <f t="shared" si="19"/>
        <v>4.574484046127013E-3</v>
      </c>
      <c r="S163">
        <f t="shared" si="19"/>
        <v>2.8021182962246018E-3</v>
      </c>
      <c r="T163">
        <f t="shared" si="19"/>
        <v>3.1454749550273975E-3</v>
      </c>
      <c r="U163">
        <f t="shared" si="19"/>
        <v>3.6384034043509326E-3</v>
      </c>
      <c r="V163">
        <f t="shared" si="19"/>
        <v>3.4066115668349036E-3</v>
      </c>
      <c r="W163">
        <f t="shared" si="18"/>
        <v>3.0308368015908873E-3</v>
      </c>
      <c r="X163">
        <f t="shared" si="18"/>
        <v>2.8330023593011898E-3</v>
      </c>
      <c r="Y163">
        <f t="shared" si="18"/>
        <v>3.0512789461467574E-3</v>
      </c>
      <c r="Z163">
        <f t="shared" si="18"/>
        <v>3.3647345716631338E-3</v>
      </c>
      <c r="AA163">
        <f t="shared" si="18"/>
        <v>3.6623183304264361E-3</v>
      </c>
      <c r="AB163">
        <f t="shared" si="18"/>
        <v>7.2248904669079857E-3</v>
      </c>
    </row>
    <row r="164" spans="1:28" x14ac:dyDescent="0.25">
      <c r="A164" t="s">
        <v>239</v>
      </c>
      <c r="B164" t="s">
        <v>383</v>
      </c>
      <c r="C164" s="25">
        <v>57591</v>
      </c>
      <c r="D164" s="25">
        <v>53300</v>
      </c>
      <c r="E164" s="25">
        <v>49462</v>
      </c>
      <c r="F164" s="25">
        <v>50400</v>
      </c>
      <c r="G164" s="25">
        <v>61453</v>
      </c>
      <c r="H164" s="25">
        <v>62123</v>
      </c>
      <c r="I164" s="25">
        <v>68179</v>
      </c>
      <c r="J164" s="25">
        <v>81344</v>
      </c>
      <c r="K164" s="25">
        <v>90656</v>
      </c>
      <c r="L164" s="25">
        <v>98648</v>
      </c>
      <c r="M164" s="25">
        <v>97180</v>
      </c>
      <c r="N164" s="25">
        <v>93960</v>
      </c>
      <c r="O164" s="26">
        <v>31</v>
      </c>
      <c r="P164">
        <f>+VLOOKUP(A164,'[6]All from RAW'!$A$2:$AC$211,29,FALSE)</f>
        <v>3</v>
      </c>
      <c r="Q164">
        <f t="shared" si="19"/>
        <v>1.2479460873768725E-4</v>
      </c>
      <c r="R164">
        <f t="shared" si="19"/>
        <v>1.1412411062978881E-4</v>
      </c>
      <c r="S164">
        <f t="shared" si="19"/>
        <v>1.0237184546830221E-4</v>
      </c>
      <c r="T164">
        <f t="shared" si="19"/>
        <v>1.0512344558612307E-4</v>
      </c>
      <c r="U164">
        <f t="shared" si="19"/>
        <v>1.19512439964753E-4</v>
      </c>
      <c r="V164">
        <f t="shared" si="19"/>
        <v>1.1039307308602165E-4</v>
      </c>
      <c r="W164">
        <f t="shared" si="18"/>
        <v>1.132680433996213E-4</v>
      </c>
      <c r="X164">
        <f t="shared" si="18"/>
        <v>1.2694879961559449E-4</v>
      </c>
      <c r="Y164">
        <f t="shared" si="18"/>
        <v>1.3845485730997416E-4</v>
      </c>
      <c r="Z164">
        <f t="shared" si="18"/>
        <v>1.5815108588104748E-4</v>
      </c>
      <c r="AA164">
        <f t="shared" si="18"/>
        <v>1.4782059353120647E-4</v>
      </c>
      <c r="AB164">
        <f t="shared" si="18"/>
        <v>2.2932944669136392E-4</v>
      </c>
    </row>
    <row r="165" spans="1:28" x14ac:dyDescent="0.25">
      <c r="A165" t="s">
        <v>303</v>
      </c>
      <c r="B165" t="s">
        <v>383</v>
      </c>
      <c r="C165" s="25">
        <v>469047</v>
      </c>
      <c r="D165" s="25">
        <v>584399</v>
      </c>
      <c r="E165" s="25">
        <v>431677</v>
      </c>
      <c r="F165" s="25">
        <v>336974</v>
      </c>
      <c r="G165" s="25">
        <v>486401</v>
      </c>
      <c r="H165" s="25">
        <v>706103</v>
      </c>
      <c r="I165" s="25">
        <v>747930</v>
      </c>
      <c r="J165" s="25">
        <v>770567</v>
      </c>
      <c r="K165" s="25">
        <v>744709</v>
      </c>
      <c r="L165" s="25">
        <v>615188</v>
      </c>
      <c r="M165" s="25">
        <v>518711</v>
      </c>
      <c r="N165" s="25">
        <v>581910</v>
      </c>
      <c r="O165" s="26"/>
      <c r="P165">
        <f>+VLOOKUP(A165,'[6]All from RAW'!$A$2:$AC$211,29,FALSE)</f>
        <v>1</v>
      </c>
      <c r="Q165">
        <f t="shared" si="19"/>
        <v>1.0163834079037694E-3</v>
      </c>
      <c r="R165">
        <f t="shared" si="19"/>
        <v>1.2512948616873912E-3</v>
      </c>
      <c r="S165">
        <f t="shared" si="19"/>
        <v>8.9344488973798659E-4</v>
      </c>
      <c r="T165">
        <f t="shared" si="19"/>
        <v>7.0285452287575868E-4</v>
      </c>
      <c r="U165">
        <f t="shared" si="19"/>
        <v>9.4594194443388966E-4</v>
      </c>
      <c r="V165">
        <f t="shared" si="19"/>
        <v>1.2547507378146442E-3</v>
      </c>
      <c r="W165">
        <f t="shared" si="18"/>
        <v>1.2425610187869983E-3</v>
      </c>
      <c r="X165">
        <f t="shared" si="18"/>
        <v>1.2025786250170856E-3</v>
      </c>
      <c r="Y165">
        <f t="shared" si="18"/>
        <v>1.1373607740519497E-3</v>
      </c>
      <c r="Z165">
        <f t="shared" si="18"/>
        <v>9.8626074751631911E-4</v>
      </c>
      <c r="AA165">
        <f t="shared" si="18"/>
        <v>7.8901181201034823E-4</v>
      </c>
      <c r="AB165">
        <f t="shared" si="18"/>
        <v>1.4202756313768793E-3</v>
      </c>
    </row>
    <row r="166" spans="1:28" x14ac:dyDescent="0.25">
      <c r="A166" t="s">
        <v>417</v>
      </c>
      <c r="B166" t="s">
        <v>383</v>
      </c>
      <c r="C166" s="25">
        <v>2140000</v>
      </c>
      <c r="D166" s="25">
        <v>2330050</v>
      </c>
      <c r="E166" s="25">
        <v>2627988</v>
      </c>
      <c r="F166" s="25">
        <v>2428735</v>
      </c>
      <c r="G166" s="25">
        <v>2927873</v>
      </c>
      <c r="H166" s="25">
        <v>3477500</v>
      </c>
      <c r="I166" s="25">
        <v>3583500</v>
      </c>
      <c r="J166" s="25">
        <v>4229300</v>
      </c>
      <c r="K166" s="25">
        <v>4235800</v>
      </c>
      <c r="L166" s="25">
        <v>3747400</v>
      </c>
      <c r="M166" s="25">
        <v>5049800</v>
      </c>
      <c r="N166" s="25">
        <v>0</v>
      </c>
      <c r="O166" s="26"/>
      <c r="P166">
        <f>+VLOOKUP(A166,'[6]All from RAW'!$A$2:$AC$211,29,FALSE)</f>
        <v>1</v>
      </c>
      <c r="Q166">
        <f t="shared" si="19"/>
        <v>4.6371909273784217E-3</v>
      </c>
      <c r="R166">
        <f t="shared" si="19"/>
        <v>4.9890222133759741E-3</v>
      </c>
      <c r="S166">
        <f t="shared" si="19"/>
        <v>5.4391650444493263E-3</v>
      </c>
      <c r="T166">
        <f t="shared" si="19"/>
        <v>5.0658133257065995E-3</v>
      </c>
      <c r="U166">
        <f t="shared" si="19"/>
        <v>5.6940628795489438E-3</v>
      </c>
      <c r="V166">
        <f t="shared" si="19"/>
        <v>6.179545605599219E-3</v>
      </c>
      <c r="W166">
        <f t="shared" si="18"/>
        <v>5.9533878983637619E-3</v>
      </c>
      <c r="X166">
        <f t="shared" si="18"/>
        <v>6.6004199229719928E-3</v>
      </c>
      <c r="Y166">
        <f t="shared" si="18"/>
        <v>6.4691480386691296E-3</v>
      </c>
      <c r="Z166">
        <f t="shared" si="18"/>
        <v>6.0077789638982781E-3</v>
      </c>
      <c r="AA166">
        <f t="shared" si="18"/>
        <v>7.6812557441231369E-3</v>
      </c>
      <c r="AB166">
        <f t="shared" si="18"/>
        <v>0</v>
      </c>
    </row>
    <row r="167" spans="1:28" x14ac:dyDescent="0.25">
      <c r="A167" t="s">
        <v>245</v>
      </c>
      <c r="B167" t="s">
        <v>383</v>
      </c>
      <c r="C167" s="25">
        <v>457419</v>
      </c>
      <c r="D167" s="25">
        <v>491991</v>
      </c>
      <c r="E167" s="25">
        <v>565073</v>
      </c>
      <c r="F167" s="25">
        <v>412675</v>
      </c>
      <c r="G167" s="25">
        <v>515000</v>
      </c>
      <c r="H167" s="25">
        <v>668862</v>
      </c>
      <c r="I167" s="25">
        <v>756860</v>
      </c>
      <c r="J167" s="25">
        <v>897413</v>
      </c>
      <c r="K167" s="25">
        <v>811775</v>
      </c>
      <c r="L167" s="25">
        <v>709948</v>
      </c>
      <c r="M167" s="25">
        <v>815164</v>
      </c>
      <c r="N167" s="25">
        <v>0</v>
      </c>
      <c r="O167" s="26"/>
      <c r="P167">
        <f>+VLOOKUP(A167,'[6]All from RAW'!$A$2:$AC$211,29,FALSE)</f>
        <v>1</v>
      </c>
      <c r="Q167">
        <f t="shared" si="19"/>
        <v>9.9118655925724795E-4</v>
      </c>
      <c r="R167">
        <f t="shared" si="19"/>
        <v>1.0534340584026347E-3</v>
      </c>
      <c r="S167">
        <f t="shared" si="19"/>
        <v>1.1695355188692316E-3</v>
      </c>
      <c r="T167">
        <f t="shared" si="19"/>
        <v>8.6075035530264556E-4</v>
      </c>
      <c r="U167">
        <f t="shared" si="19"/>
        <v>1.0015606493067515E-3</v>
      </c>
      <c r="V167">
        <f t="shared" si="19"/>
        <v>1.1885731798281251E-3</v>
      </c>
      <c r="W167">
        <f t="shared" si="18"/>
        <v>1.2573967252003898E-3</v>
      </c>
      <c r="X167">
        <f t="shared" si="18"/>
        <v>1.4005397215458978E-3</v>
      </c>
      <c r="Y167">
        <f t="shared" si="18"/>
        <v>1.23978767861812E-3</v>
      </c>
      <c r="Z167">
        <f t="shared" si="18"/>
        <v>1.1381786464913419E-3</v>
      </c>
      <c r="AA167">
        <f t="shared" si="18"/>
        <v>1.2399467617336118E-3</v>
      </c>
      <c r="AB167">
        <f t="shared" si="18"/>
        <v>0</v>
      </c>
    </row>
    <row r="168" spans="1:28" x14ac:dyDescent="0.25">
      <c r="A168" t="s">
        <v>246</v>
      </c>
      <c r="B168" t="s">
        <v>383</v>
      </c>
      <c r="C168" s="25">
        <v>1966582</v>
      </c>
      <c r="D168" s="25">
        <v>2217429</v>
      </c>
      <c r="E168" s="25">
        <v>2041202</v>
      </c>
      <c r="F168" s="25">
        <v>2256205</v>
      </c>
      <c r="G168" s="25">
        <v>1854488</v>
      </c>
      <c r="H168" s="25">
        <v>1558501</v>
      </c>
      <c r="I168" s="25">
        <v>2286572</v>
      </c>
      <c r="J168" s="25">
        <v>2505988</v>
      </c>
      <c r="K168" s="25">
        <v>1955597</v>
      </c>
      <c r="L168" s="25">
        <v>2017264</v>
      </c>
      <c r="M168" s="25">
        <v>2239165</v>
      </c>
      <c r="N168" s="25">
        <v>0</v>
      </c>
      <c r="O168" s="26"/>
      <c r="P168">
        <f>+VLOOKUP(A168,'[6]All from RAW'!$A$2:$AC$211,29,FALSE)</f>
        <v>1</v>
      </c>
      <c r="Q168">
        <f t="shared" si="19"/>
        <v>4.2614094431522023E-3</v>
      </c>
      <c r="R168">
        <f t="shared" si="19"/>
        <v>4.7478820358293049E-3</v>
      </c>
      <c r="S168">
        <f t="shared" si="19"/>
        <v>4.2246899784398008E-3</v>
      </c>
      <c r="T168">
        <f t="shared" si="19"/>
        <v>4.7059532450126748E-3</v>
      </c>
      <c r="U168">
        <f t="shared" si="19"/>
        <v>3.6065673891486965E-3</v>
      </c>
      <c r="V168">
        <f t="shared" si="19"/>
        <v>2.7694688730041661E-3</v>
      </c>
      <c r="W168">
        <f t="shared" si="18"/>
        <v>3.7987582178142664E-3</v>
      </c>
      <c r="X168">
        <f t="shared" si="18"/>
        <v>3.9109481762770997E-3</v>
      </c>
      <c r="Y168">
        <f t="shared" si="18"/>
        <v>2.9866959008870188E-3</v>
      </c>
      <c r="Z168">
        <f t="shared" si="18"/>
        <v>3.2340492671797238E-3</v>
      </c>
      <c r="AA168">
        <f t="shared" si="18"/>
        <v>3.4059960826744594E-3</v>
      </c>
      <c r="AB168">
        <f t="shared" si="18"/>
        <v>0</v>
      </c>
    </row>
    <row r="169" spans="1:28" x14ac:dyDescent="0.25">
      <c r="O169" s="26"/>
    </row>
    <row r="170" spans="1:28" x14ac:dyDescent="0.25">
      <c r="C170" s="27">
        <f>+SUM(C4:C168)</f>
        <v>461486282</v>
      </c>
      <c r="D170" s="27">
        <f t="shared" ref="D170:N170" si="20">+SUM(D4:D168)</f>
        <v>467035403</v>
      </c>
      <c r="E170" s="27">
        <f t="shared" si="20"/>
        <v>483160187</v>
      </c>
      <c r="F170" s="27">
        <f t="shared" si="20"/>
        <v>479436340</v>
      </c>
      <c r="G170" s="27">
        <f t="shared" si="20"/>
        <v>514197518</v>
      </c>
      <c r="H170" s="27">
        <f t="shared" si="20"/>
        <v>562743642</v>
      </c>
      <c r="I170" s="27">
        <f t="shared" si="20"/>
        <v>601926174</v>
      </c>
      <c r="J170" s="27">
        <f t="shared" si="20"/>
        <v>640762262.00099993</v>
      </c>
      <c r="K170" s="27">
        <f t="shared" si="20"/>
        <v>654769372.20799994</v>
      </c>
      <c r="L170" s="27">
        <f t="shared" si="20"/>
        <v>623757968.21399999</v>
      </c>
      <c r="M170" s="27">
        <f t="shared" si="20"/>
        <v>657418548.245</v>
      </c>
      <c r="N170" s="27">
        <f t="shared" si="20"/>
        <v>409716246.01899999</v>
      </c>
      <c r="O170" s="26"/>
      <c r="P170" s="4"/>
    </row>
    <row r="171" spans="1:28" x14ac:dyDescent="0.25">
      <c r="O171" s="26"/>
    </row>
    <row r="172" spans="1:28" x14ac:dyDescent="0.25">
      <c r="A172">
        <v>1</v>
      </c>
      <c r="B172" t="s">
        <v>418</v>
      </c>
      <c r="I172">
        <f>+COUNTIF(B4:B168,1)</f>
        <v>127</v>
      </c>
      <c r="O172" s="26"/>
    </row>
    <row r="173" spans="1:28" x14ac:dyDescent="0.25">
      <c r="A173">
        <v>3</v>
      </c>
      <c r="B173" t="s">
        <v>419</v>
      </c>
      <c r="I173">
        <f>+COUNTIF(B4:B168,3)</f>
        <v>24</v>
      </c>
      <c r="O173" s="26"/>
    </row>
    <row r="174" spans="1:28" x14ac:dyDescent="0.25">
      <c r="A174">
        <v>4</v>
      </c>
      <c r="B174" t="s">
        <v>420</v>
      </c>
      <c r="I174">
        <f>+COUNTIF(B4:B168,4)</f>
        <v>14</v>
      </c>
      <c r="O174" s="26"/>
    </row>
    <row r="175" spans="1:28" x14ac:dyDescent="0.25">
      <c r="O175" s="26"/>
    </row>
    <row r="176" spans="1:28" x14ac:dyDescent="0.25">
      <c r="O176" s="26"/>
    </row>
    <row r="177" spans="15:15" x14ac:dyDescent="0.25">
      <c r="O177" s="26"/>
    </row>
    <row r="178" spans="15:15" x14ac:dyDescent="0.25">
      <c r="O178" s="26"/>
    </row>
    <row r="179" spans="15:15" x14ac:dyDescent="0.25">
      <c r="O179" s="26"/>
    </row>
    <row r="180" spans="15:15" x14ac:dyDescent="0.25">
      <c r="O180" s="26"/>
    </row>
    <row r="181" spans="15:15" x14ac:dyDescent="0.25">
      <c r="O181" s="26"/>
    </row>
    <row r="182" spans="15:15" x14ac:dyDescent="0.25">
      <c r="O182" s="26"/>
    </row>
    <row r="183" spans="15:15" x14ac:dyDescent="0.25">
      <c r="O183" s="26"/>
    </row>
    <row r="184" spans="15:15" x14ac:dyDescent="0.25">
      <c r="O184" s="26"/>
    </row>
    <row r="185" spans="15:15" x14ac:dyDescent="0.25">
      <c r="O185" s="26"/>
    </row>
    <row r="186" spans="15:15" x14ac:dyDescent="0.25">
      <c r="O186" s="26"/>
    </row>
    <row r="187" spans="15:15" x14ac:dyDescent="0.25">
      <c r="O187" s="26"/>
    </row>
    <row r="188" spans="15:15" x14ac:dyDescent="0.25">
      <c r="O188" s="26"/>
    </row>
    <row r="189" spans="15:15" x14ac:dyDescent="0.25">
      <c r="O189" s="26"/>
    </row>
    <row r="190" spans="15:15" x14ac:dyDescent="0.25">
      <c r="O190" s="26"/>
    </row>
    <row r="191" spans="15:15" x14ac:dyDescent="0.25">
      <c r="O191" s="26"/>
    </row>
    <row r="192" spans="15:15" x14ac:dyDescent="0.25">
      <c r="O192" s="26"/>
    </row>
    <row r="193" spans="15:15" x14ac:dyDescent="0.25">
      <c r="O193" s="26"/>
    </row>
    <row r="194" spans="15:15" x14ac:dyDescent="0.25">
      <c r="O194" s="26"/>
    </row>
    <row r="195" spans="15:15" x14ac:dyDescent="0.25">
      <c r="O195" s="26"/>
    </row>
    <row r="196" spans="15:15" x14ac:dyDescent="0.25">
      <c r="O196" s="26"/>
    </row>
    <row r="197" spans="15:15" x14ac:dyDescent="0.25">
      <c r="O197" s="26"/>
    </row>
    <row r="198" spans="15:15" x14ac:dyDescent="0.25">
      <c r="O198" s="26"/>
    </row>
    <row r="199" spans="15:15" x14ac:dyDescent="0.25">
      <c r="O199" s="26"/>
    </row>
    <row r="200" spans="15:15" x14ac:dyDescent="0.25">
      <c r="O200" s="26"/>
    </row>
    <row r="201" spans="15:15" x14ac:dyDescent="0.25">
      <c r="O201" s="26"/>
    </row>
    <row r="202" spans="15:15" x14ac:dyDescent="0.25">
      <c r="O202" s="26"/>
    </row>
    <row r="203" spans="15:15" x14ac:dyDescent="0.25">
      <c r="O203" s="26"/>
    </row>
    <row r="204" spans="15:15" x14ac:dyDescent="0.25">
      <c r="O204" s="26"/>
    </row>
    <row r="205" spans="15:15" x14ac:dyDescent="0.25">
      <c r="O205" s="26"/>
    </row>
    <row r="206" spans="15:15" x14ac:dyDescent="0.25">
      <c r="O206" s="26"/>
    </row>
    <row r="209" spans="15:15" x14ac:dyDescent="0.25">
      <c r="O209" s="26"/>
    </row>
    <row r="210" spans="15:15" x14ac:dyDescent="0.25">
      <c r="O210" s="26"/>
    </row>
  </sheetData>
  <autoFilter ref="A3:AB168"/>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W40"/>
  <sheetViews>
    <sheetView topLeftCell="A10" zoomScale="85" zoomScaleNormal="85" workbookViewId="0">
      <selection activeCell="D41" sqref="D41"/>
    </sheetView>
  </sheetViews>
  <sheetFormatPr defaultRowHeight="15" x14ac:dyDescent="0.25"/>
  <sheetData>
    <row r="4" spans="2:23" x14ac:dyDescent="0.25">
      <c r="C4" s="4">
        <v>1990</v>
      </c>
      <c r="D4" s="4">
        <v>1991</v>
      </c>
      <c r="E4" s="4">
        <v>1992</v>
      </c>
      <c r="F4" s="4">
        <v>1993</v>
      </c>
      <c r="G4" s="4">
        <v>1994</v>
      </c>
      <c r="H4" s="4">
        <v>1995</v>
      </c>
      <c r="I4" s="4">
        <v>1996</v>
      </c>
      <c r="J4" s="4">
        <v>1997</v>
      </c>
      <c r="K4" s="4">
        <v>1998</v>
      </c>
      <c r="L4" s="4">
        <v>1999</v>
      </c>
      <c r="M4" s="4">
        <v>2000</v>
      </c>
      <c r="N4" s="4">
        <v>2001</v>
      </c>
      <c r="O4" s="4">
        <v>2002</v>
      </c>
      <c r="P4" s="4">
        <v>2003</v>
      </c>
      <c r="Q4" s="4">
        <v>2004</v>
      </c>
      <c r="R4" s="4">
        <v>2005</v>
      </c>
      <c r="S4" s="4">
        <v>2006</v>
      </c>
      <c r="T4" s="4">
        <v>2007</v>
      </c>
      <c r="U4" s="4">
        <v>2008</v>
      </c>
      <c r="V4" s="4">
        <v>2009</v>
      </c>
      <c r="W4" s="4">
        <v>2010</v>
      </c>
    </row>
    <row r="5" spans="2:23" x14ac:dyDescent="0.25">
      <c r="B5" t="s">
        <v>270</v>
      </c>
      <c r="C5">
        <v>-3.036449541284405</v>
      </c>
      <c r="D5">
        <v>-6.3129541284403663</v>
      </c>
      <c r="E5">
        <v>-4.6520901639344245</v>
      </c>
      <c r="F5">
        <v>-4.1652357723577245</v>
      </c>
      <c r="G5">
        <v>-3.1262926829268269</v>
      </c>
      <c r="H5">
        <v>-3.3103809523809526</v>
      </c>
      <c r="I5">
        <v>-3.1242777777777793</v>
      </c>
      <c r="J5">
        <v>-3.1193968253968243</v>
      </c>
      <c r="K5">
        <v>-4.4423515624999999</v>
      </c>
      <c r="L5">
        <v>-2.5991875000000011</v>
      </c>
      <c r="M5">
        <v>-0.9422878787878789</v>
      </c>
      <c r="N5">
        <v>-1.7919621212121215</v>
      </c>
      <c r="O5">
        <v>-2.0012781954887213</v>
      </c>
      <c r="P5">
        <v>-1.7239849624060142</v>
      </c>
      <c r="Q5">
        <v>-1.4090000000000003</v>
      </c>
      <c r="R5">
        <v>-0.90458955223880622</v>
      </c>
      <c r="S5">
        <v>0.51428358208955238</v>
      </c>
      <c r="T5">
        <v>-1.1862164179104482</v>
      </c>
      <c r="U5">
        <v>-2.8393208955223868</v>
      </c>
      <c r="V5">
        <v>-2.8720000000000003</v>
      </c>
      <c r="W5">
        <v>-2.2287313432835831</v>
      </c>
    </row>
    <row r="6" spans="2:23" x14ac:dyDescent="0.25">
      <c r="B6" t="s">
        <v>248</v>
      </c>
      <c r="C6">
        <v>-2.1574444444444447</v>
      </c>
      <c r="D6">
        <v>-4.3259310344827586</v>
      </c>
      <c r="E6">
        <v>-5.6845312499999991</v>
      </c>
      <c r="F6">
        <v>-3.8256363636363639</v>
      </c>
      <c r="G6">
        <v>-2.5515151515151508</v>
      </c>
      <c r="H6">
        <v>-5.1440571428571422</v>
      </c>
      <c r="I6">
        <v>-6.9603714285714275</v>
      </c>
      <c r="J6">
        <v>-2.7522285714285721</v>
      </c>
      <c r="K6">
        <v>-6.6395428571428585</v>
      </c>
      <c r="L6">
        <v>-3.2481428571428568</v>
      </c>
      <c r="M6">
        <v>-1.0171666666666668</v>
      </c>
      <c r="N6">
        <v>-4.4788918918918919</v>
      </c>
      <c r="O6">
        <v>-0.50945945945945936</v>
      </c>
      <c r="P6">
        <v>-2.6317368421052629</v>
      </c>
      <c r="Q6">
        <v>-2.6749473684210527</v>
      </c>
      <c r="R6">
        <v>-1.8621578947368425</v>
      </c>
      <c r="S6">
        <v>-1.2183421052631578</v>
      </c>
      <c r="T6">
        <v>-3.1382105263157896</v>
      </c>
      <c r="U6">
        <v>-6.2892894736842111</v>
      </c>
      <c r="V6">
        <v>-4.4875263157894718</v>
      </c>
      <c r="W6">
        <v>-5.7210789473684223</v>
      </c>
    </row>
    <row r="7" spans="2:23" x14ac:dyDescent="0.25">
      <c r="B7" t="s">
        <v>694</v>
      </c>
      <c r="C7">
        <v>-7.7990833333333347</v>
      </c>
      <c r="D7">
        <v>-10.733583333333334</v>
      </c>
      <c r="E7">
        <v>-4.6199999999999992</v>
      </c>
      <c r="F7">
        <v>-4.1725833333333329</v>
      </c>
      <c r="G7">
        <v>-3.2497500000000006</v>
      </c>
      <c r="H7">
        <v>-4.9405833333333335</v>
      </c>
      <c r="I7">
        <v>-6.4551666666666678</v>
      </c>
      <c r="J7">
        <v>-10.473833333333333</v>
      </c>
      <c r="K7">
        <v>-10.845833333333333</v>
      </c>
      <c r="L7">
        <v>-9.0763333333333343</v>
      </c>
      <c r="M7">
        <v>-7.806750000000001</v>
      </c>
      <c r="N7">
        <v>-9.9822499999999987</v>
      </c>
      <c r="O7">
        <v>-11.125833333333333</v>
      </c>
      <c r="P7">
        <v>-10.829583333333334</v>
      </c>
      <c r="Q7">
        <v>-8.2177499999999988</v>
      </c>
      <c r="R7">
        <v>-11.44333333333333</v>
      </c>
      <c r="S7">
        <v>-10.676333333333334</v>
      </c>
      <c r="T7">
        <v>-14.026416666666664</v>
      </c>
      <c r="U7">
        <v>-15.115249999999998</v>
      </c>
      <c r="V7">
        <v>-13.52225</v>
      </c>
      <c r="W7">
        <v>-11.886583333333332</v>
      </c>
    </row>
    <row r="8" spans="2:23" x14ac:dyDescent="0.25">
      <c r="B8" t="s">
        <v>576</v>
      </c>
      <c r="C8">
        <v>-2.383666666666667</v>
      </c>
      <c r="D8">
        <v>-14.175333333333334</v>
      </c>
      <c r="E8">
        <v>-6.4363333333333328</v>
      </c>
      <c r="F8">
        <v>-0.59799999999999998</v>
      </c>
      <c r="G8">
        <v>3.114666666666666</v>
      </c>
      <c r="H8">
        <v>1.2956666666666667</v>
      </c>
      <c r="I8">
        <v>-4.6646666666666663</v>
      </c>
      <c r="J8">
        <v>-12.323666666666668</v>
      </c>
      <c r="K8">
        <v>-14.135333333333335</v>
      </c>
      <c r="L8">
        <v>-7.9976666666666665</v>
      </c>
      <c r="M8">
        <v>-2.4786666666666659</v>
      </c>
      <c r="N8">
        <v>-6.3103333333333333</v>
      </c>
      <c r="O8">
        <v>-7.0293333333333337</v>
      </c>
      <c r="P8">
        <v>-5.0323333333333329</v>
      </c>
      <c r="Q8">
        <v>-1.5103333333333335</v>
      </c>
      <c r="R8">
        <v>-0.21499999999999866</v>
      </c>
      <c r="S8">
        <v>11.397999999999998</v>
      </c>
      <c r="T8">
        <v>8.0613333333333337</v>
      </c>
      <c r="U8">
        <v>8.9669999999999987</v>
      </c>
      <c r="V8">
        <v>-0.65000000000000036</v>
      </c>
      <c r="W8">
        <v>4.1263333333333332</v>
      </c>
    </row>
    <row r="9" spans="2:23" x14ac:dyDescent="0.25">
      <c r="B9" t="s">
        <v>577</v>
      </c>
      <c r="C9">
        <v>-3.4303333333333335</v>
      </c>
      <c r="D9">
        <v>-2.3079999999999998</v>
      </c>
      <c r="E9">
        <v>2.7306666666666666</v>
      </c>
      <c r="F9">
        <v>1.6786666666666668</v>
      </c>
      <c r="G9">
        <v>1.8596666666666668</v>
      </c>
      <c r="H9">
        <v>-0.74199999999999999</v>
      </c>
      <c r="I9">
        <v>-1.0816666666666666</v>
      </c>
      <c r="J9">
        <v>-5.9636666666666658</v>
      </c>
      <c r="K9">
        <v>-8.3723333333333336</v>
      </c>
      <c r="L9">
        <v>-4.1036666666666672</v>
      </c>
      <c r="M9">
        <v>-6.0786666666666669</v>
      </c>
      <c r="N9">
        <v>-6.7833333333333341</v>
      </c>
      <c r="O9">
        <v>-7.5060000000000002</v>
      </c>
      <c r="P9">
        <v>-5.3986666666666663</v>
      </c>
      <c r="Q9">
        <v>-5.6903333333333324</v>
      </c>
      <c r="R9">
        <v>-8.5526666666666653</v>
      </c>
      <c r="S9">
        <v>-10.904666666666666</v>
      </c>
      <c r="T9">
        <v>-11.991999999999999</v>
      </c>
      <c r="U9">
        <v>-14.204666666666668</v>
      </c>
      <c r="V9">
        <v>-9.3166666666666647</v>
      </c>
      <c r="W9">
        <v>-9.33</v>
      </c>
    </row>
    <row r="10" spans="2:23" x14ac:dyDescent="0.25">
      <c r="C10">
        <v>0</v>
      </c>
      <c r="D10">
        <v>0</v>
      </c>
      <c r="E10">
        <v>0</v>
      </c>
      <c r="F10">
        <v>0</v>
      </c>
      <c r="G10">
        <v>0</v>
      </c>
      <c r="H10">
        <v>0</v>
      </c>
      <c r="I10">
        <v>0</v>
      </c>
      <c r="J10">
        <v>0</v>
      </c>
      <c r="K10">
        <v>0</v>
      </c>
      <c r="L10">
        <v>0</v>
      </c>
      <c r="M10">
        <v>0</v>
      </c>
      <c r="N10">
        <v>0</v>
      </c>
      <c r="O10">
        <v>0</v>
      </c>
      <c r="P10">
        <v>0</v>
      </c>
      <c r="Q10">
        <v>0</v>
      </c>
      <c r="R10">
        <v>0</v>
      </c>
      <c r="S10">
        <v>0</v>
      </c>
      <c r="T10">
        <v>0</v>
      </c>
      <c r="U10">
        <v>0</v>
      </c>
      <c r="V10">
        <v>0</v>
      </c>
      <c r="W10">
        <v>0</v>
      </c>
    </row>
    <row r="14" spans="2:23" x14ac:dyDescent="0.25">
      <c r="D14" s="52" t="s">
        <v>719</v>
      </c>
      <c r="E14" s="47"/>
      <c r="F14" s="47"/>
      <c r="G14" s="47"/>
      <c r="H14" s="47"/>
      <c r="I14" s="47"/>
      <c r="J14" s="47"/>
    </row>
    <row r="39" spans="4:21" ht="15.75" x14ac:dyDescent="0.25">
      <c r="D39" s="50" t="s">
        <v>711</v>
      </c>
      <c r="E39" s="47"/>
      <c r="F39" s="47"/>
      <c r="G39" s="47"/>
      <c r="H39" s="47"/>
      <c r="I39" s="47"/>
      <c r="J39" s="47"/>
      <c r="K39" s="47"/>
      <c r="L39" s="47"/>
      <c r="M39" s="47"/>
      <c r="N39" s="47"/>
      <c r="O39" s="47"/>
      <c r="P39" s="47"/>
      <c r="Q39" s="47"/>
      <c r="R39" s="47"/>
      <c r="S39" s="47"/>
      <c r="T39" s="47"/>
      <c r="U39" s="47"/>
    </row>
    <row r="40" spans="4:21" x14ac:dyDescent="0.25">
      <c r="D40" s="58" t="s">
        <v>724</v>
      </c>
      <c r="E40" s="47"/>
      <c r="F40" s="47"/>
      <c r="G40" s="47"/>
      <c r="H40" s="47"/>
      <c r="I40" s="47"/>
      <c r="J40" s="47"/>
      <c r="K40" s="47"/>
      <c r="L40" s="47"/>
      <c r="M40" s="47"/>
      <c r="N40" s="47"/>
      <c r="O40" s="47"/>
      <c r="P40" s="47"/>
      <c r="Q40" s="47"/>
      <c r="R40" s="47"/>
      <c r="S40" s="47"/>
      <c r="T40" s="47"/>
      <c r="U40" s="4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62"/>
  <sheetViews>
    <sheetView topLeftCell="A10" zoomScale="85" zoomScaleNormal="85" workbookViewId="0">
      <selection activeCell="M18" sqref="M18"/>
    </sheetView>
  </sheetViews>
  <sheetFormatPr defaultRowHeight="15" x14ac:dyDescent="0.25"/>
  <cols>
    <col min="2" max="2" width="14.5703125" customWidth="1"/>
  </cols>
  <sheetData>
    <row r="2" spans="1:30" x14ac:dyDescent="0.25">
      <c r="C2" s="4">
        <v>1990</v>
      </c>
      <c r="D2" s="4">
        <v>1991</v>
      </c>
      <c r="E2" s="4">
        <v>1992</v>
      </c>
      <c r="F2" s="4">
        <v>1993</v>
      </c>
      <c r="G2" s="4">
        <v>1994</v>
      </c>
      <c r="H2" s="4">
        <v>1995</v>
      </c>
      <c r="I2" s="4">
        <v>1996</v>
      </c>
      <c r="J2" s="4">
        <v>1997</v>
      </c>
      <c r="K2" s="4">
        <v>1998</v>
      </c>
      <c r="L2" s="4">
        <v>1999</v>
      </c>
      <c r="M2" s="4">
        <v>2000</v>
      </c>
      <c r="N2" s="4">
        <v>2001</v>
      </c>
      <c r="O2" s="4">
        <v>2002</v>
      </c>
      <c r="P2" s="4">
        <v>2003</v>
      </c>
      <c r="Q2" s="4">
        <v>2004</v>
      </c>
      <c r="R2" s="4">
        <v>2005</v>
      </c>
      <c r="S2" s="4">
        <v>2006</v>
      </c>
      <c r="T2" s="4">
        <v>2007</v>
      </c>
      <c r="U2" s="4">
        <v>2008</v>
      </c>
      <c r="V2" s="4">
        <v>2009</v>
      </c>
      <c r="W2" s="4">
        <v>2010</v>
      </c>
      <c r="X2" s="4">
        <v>2011</v>
      </c>
      <c r="Y2" s="4">
        <v>2012</v>
      </c>
      <c r="Z2" s="4">
        <v>2013</v>
      </c>
      <c r="AA2" s="4">
        <v>2014</v>
      </c>
      <c r="AB2" s="4">
        <v>2015</v>
      </c>
      <c r="AC2" s="4">
        <v>2016</v>
      </c>
      <c r="AD2" s="4">
        <v>2017</v>
      </c>
    </row>
    <row r="3" spans="1:30" x14ac:dyDescent="0.25">
      <c r="A3" t="s">
        <v>375</v>
      </c>
      <c r="B3" t="s">
        <v>362</v>
      </c>
      <c r="C3">
        <v>5.3529271588334275</v>
      </c>
      <c r="D3">
        <v>5.7268992265773813</v>
      </c>
      <c r="E3">
        <v>5.808527210222354</v>
      </c>
      <c r="F3">
        <v>3.7356957490885985</v>
      </c>
      <c r="G3">
        <v>5.1383703589094791</v>
      </c>
      <c r="H3">
        <v>5.5524577741586247</v>
      </c>
      <c r="I3">
        <v>4.7851618810308798</v>
      </c>
      <c r="J3">
        <v>7.3754040955863571</v>
      </c>
      <c r="K3">
        <v>6.8492681214777029</v>
      </c>
      <c r="L3">
        <v>6.6210892520729097</v>
      </c>
      <c r="M3">
        <v>7.2702740243904032</v>
      </c>
      <c r="N3">
        <v>6.9927279271589518</v>
      </c>
      <c r="O3">
        <v>6.6468345751711126</v>
      </c>
      <c r="P3">
        <v>9.2825553178540101</v>
      </c>
      <c r="Q3">
        <v>7.1542927090724371</v>
      </c>
      <c r="R3">
        <v>8.270628797901022</v>
      </c>
      <c r="S3">
        <v>12.564222092490136</v>
      </c>
      <c r="T3">
        <v>13.498904731701442</v>
      </c>
      <c r="U3">
        <v>12.096497065555864</v>
      </c>
      <c r="V3">
        <v>8.4665032880062032</v>
      </c>
      <c r="W3">
        <v>8.2506813046543517</v>
      </c>
      <c r="X3">
        <v>7.2906506575472569</v>
      </c>
      <c r="Y3">
        <v>7.9120150174223349</v>
      </c>
      <c r="Z3">
        <v>9.3325700949554307</v>
      </c>
      <c r="AA3">
        <v>10.399768806686859</v>
      </c>
      <c r="AB3">
        <v>9.772151205249834</v>
      </c>
      <c r="AC3">
        <v>8.6707538839447995</v>
      </c>
      <c r="AD3">
        <v>8.2091561479163406</v>
      </c>
    </row>
    <row r="4" spans="1:30" x14ac:dyDescent="0.25">
      <c r="A4" t="s">
        <v>375</v>
      </c>
      <c r="B4" t="s">
        <v>248</v>
      </c>
      <c r="C4">
        <v>2.7090426368117013</v>
      </c>
      <c r="D4">
        <v>3.6552420183008558</v>
      </c>
      <c r="E4">
        <v>2.9049667238028487</v>
      </c>
      <c r="F4">
        <v>2.0920976847412525</v>
      </c>
      <c r="G4">
        <v>2.608225337138939</v>
      </c>
      <c r="H4">
        <v>4.4309238042543058</v>
      </c>
      <c r="I4">
        <v>6.0437551233612758</v>
      </c>
      <c r="J4">
        <v>3.4855504468754703</v>
      </c>
      <c r="K4">
        <v>5.1267275613630074</v>
      </c>
      <c r="L4">
        <v>4.0965861974859417</v>
      </c>
      <c r="M4">
        <v>4.3377449400322226</v>
      </c>
      <c r="N4">
        <v>4.8358935079525374</v>
      </c>
      <c r="O4">
        <v>3.7736738655110571</v>
      </c>
      <c r="P4">
        <v>5.2471146457728048</v>
      </c>
      <c r="Q4">
        <v>5.1280611130848675</v>
      </c>
      <c r="R4">
        <v>6.5315988400778391</v>
      </c>
      <c r="S4">
        <v>9.0716409052117335</v>
      </c>
      <c r="T4">
        <v>9.1275270105432043</v>
      </c>
      <c r="U4">
        <v>9.4610905969952661</v>
      </c>
      <c r="V4">
        <v>7.0040164036033081</v>
      </c>
      <c r="W4">
        <v>8.1025686160033672</v>
      </c>
      <c r="X4">
        <v>7.208965780575463</v>
      </c>
      <c r="Y4">
        <v>6.0790958000478419</v>
      </c>
      <c r="Z4">
        <v>6.4601480397061701</v>
      </c>
      <c r="AA4">
        <v>6.4356248483014147</v>
      </c>
      <c r="AB4">
        <v>6.089469465810013</v>
      </c>
      <c r="AC4">
        <v>5.7263299843230575</v>
      </c>
      <c r="AD4">
        <v>5.5770179830057414</v>
      </c>
    </row>
    <row r="5" spans="1:30" x14ac:dyDescent="0.25">
      <c r="A5" t="s">
        <v>376</v>
      </c>
      <c r="B5" t="s">
        <v>362</v>
      </c>
      <c r="C5">
        <v>-7.7990833333333347</v>
      </c>
      <c r="D5">
        <v>-10.733583333333334</v>
      </c>
      <c r="E5">
        <v>-4.6199999999999992</v>
      </c>
      <c r="F5">
        <v>-4.1725833333333329</v>
      </c>
      <c r="G5">
        <v>-3.2497500000000006</v>
      </c>
      <c r="H5">
        <v>-4.9405833333333335</v>
      </c>
      <c r="I5">
        <v>-6.4551666666666678</v>
      </c>
      <c r="J5">
        <v>-10.473833333333333</v>
      </c>
      <c r="K5">
        <v>-10.845833333333333</v>
      </c>
      <c r="L5">
        <v>-9.0763333333333343</v>
      </c>
      <c r="M5">
        <v>-7.806750000000001</v>
      </c>
      <c r="N5">
        <v>-9.9822499999999987</v>
      </c>
      <c r="O5">
        <v>-11.125833333333333</v>
      </c>
      <c r="P5">
        <v>-10.829583333333334</v>
      </c>
      <c r="Q5">
        <v>-8.2177499999999988</v>
      </c>
      <c r="R5">
        <v>-11.44333333333333</v>
      </c>
      <c r="S5">
        <v>-10.676333333333334</v>
      </c>
      <c r="T5">
        <v>-14.026416666666664</v>
      </c>
      <c r="U5">
        <v>-15.115249999999998</v>
      </c>
      <c r="V5">
        <v>-13.52225</v>
      </c>
      <c r="W5">
        <v>-11.886583333333332</v>
      </c>
    </row>
    <row r="6" spans="1:30" x14ac:dyDescent="0.25">
      <c r="A6" t="s">
        <v>376</v>
      </c>
      <c r="B6" t="s">
        <v>248</v>
      </c>
      <c r="C6">
        <v>-2.1574444444444447</v>
      </c>
      <c r="D6">
        <v>-4.3259310344827586</v>
      </c>
      <c r="E6">
        <v>-5.6845312499999991</v>
      </c>
      <c r="F6">
        <v>-3.8256363636363639</v>
      </c>
      <c r="G6">
        <v>-2.5515151515151508</v>
      </c>
      <c r="H6">
        <v>-5.1440571428571422</v>
      </c>
      <c r="I6">
        <v>-6.9603714285714275</v>
      </c>
      <c r="J6">
        <v>-2.7522285714285721</v>
      </c>
      <c r="K6">
        <v>-6.6395428571428585</v>
      </c>
      <c r="L6">
        <v>-3.2481428571428568</v>
      </c>
      <c r="M6">
        <v>-1.0171666666666668</v>
      </c>
      <c r="N6">
        <v>-4.4788918918918919</v>
      </c>
      <c r="O6">
        <v>-0.50945945945945936</v>
      </c>
      <c r="P6">
        <v>-2.6317368421052629</v>
      </c>
      <c r="Q6">
        <v>-2.6749473684210527</v>
      </c>
      <c r="R6">
        <v>-1.8621578947368425</v>
      </c>
      <c r="S6">
        <v>-1.2183421052631578</v>
      </c>
      <c r="T6">
        <v>-3.1382105263157896</v>
      </c>
      <c r="U6">
        <v>-6.2892894736842111</v>
      </c>
      <c r="V6">
        <v>-4.4875263157894718</v>
      </c>
      <c r="W6">
        <v>-5.7210789473684223</v>
      </c>
    </row>
    <row r="9" spans="1:30" x14ac:dyDescent="0.25">
      <c r="A9" t="s">
        <v>377</v>
      </c>
      <c r="B9" t="s">
        <v>694</v>
      </c>
      <c r="C9" s="7">
        <f>+C5+C3</f>
        <v>-2.4461561744999072</v>
      </c>
      <c r="D9" s="7">
        <f t="shared" ref="D9:W10" si="0">+D5+D3</f>
        <v>-5.0066841067559524</v>
      </c>
      <c r="E9" s="7">
        <f t="shared" si="0"/>
        <v>1.1885272102223547</v>
      </c>
      <c r="F9" s="7">
        <f t="shared" si="0"/>
        <v>-0.43688758424473439</v>
      </c>
      <c r="G9" s="7">
        <f t="shared" si="0"/>
        <v>1.8886203589094785</v>
      </c>
      <c r="H9" s="7">
        <f t="shared" si="0"/>
        <v>0.61187444082529119</v>
      </c>
      <c r="I9" s="7">
        <f t="shared" si="0"/>
        <v>-1.670004785635788</v>
      </c>
      <c r="J9" s="7">
        <f t="shared" si="0"/>
        <v>-3.0984292377469762</v>
      </c>
      <c r="K9" s="7">
        <f t="shared" si="0"/>
        <v>-3.9965652118556303</v>
      </c>
      <c r="L9" s="7">
        <f t="shared" si="0"/>
        <v>-2.4552440812604246</v>
      </c>
      <c r="M9" s="7">
        <f t="shared" si="0"/>
        <v>-0.53647597560959781</v>
      </c>
      <c r="N9" s="7">
        <f t="shared" si="0"/>
        <v>-2.989522072841047</v>
      </c>
      <c r="O9" s="7">
        <f t="shared" si="0"/>
        <v>-4.4789987581622199</v>
      </c>
      <c r="P9" s="7">
        <f t="shared" si="0"/>
        <v>-1.5470280154793237</v>
      </c>
      <c r="Q9" s="7">
        <f t="shared" si="0"/>
        <v>-1.0634572909275617</v>
      </c>
      <c r="R9" s="7">
        <f t="shared" si="0"/>
        <v>-3.1727045354323078</v>
      </c>
      <c r="S9" s="7">
        <f t="shared" si="0"/>
        <v>1.8878887591568017</v>
      </c>
      <c r="T9" s="7">
        <f t="shared" si="0"/>
        <v>-0.5275119349652222</v>
      </c>
      <c r="U9" s="7">
        <f t="shared" si="0"/>
        <v>-3.0187529344441337</v>
      </c>
      <c r="V9" s="7">
        <f t="shared" si="0"/>
        <v>-5.0557467119937964</v>
      </c>
      <c r="W9" s="7">
        <f t="shared" si="0"/>
        <v>-3.6359020286789807</v>
      </c>
    </row>
    <row r="10" spans="1:30" x14ac:dyDescent="0.25">
      <c r="A10" t="s">
        <v>377</v>
      </c>
      <c r="B10" t="s">
        <v>248</v>
      </c>
      <c r="C10" s="7">
        <f>+C6+C4</f>
        <v>0.5515981923672566</v>
      </c>
      <c r="D10" s="7">
        <f t="shared" si="0"/>
        <v>-0.6706890161819028</v>
      </c>
      <c r="E10" s="7">
        <f t="shared" si="0"/>
        <v>-2.7795645261971504</v>
      </c>
      <c r="F10" s="7">
        <f t="shared" si="0"/>
        <v>-1.7335386788951115</v>
      </c>
      <c r="G10" s="7">
        <f t="shared" si="0"/>
        <v>5.6710185623788156E-2</v>
      </c>
      <c r="H10" s="7">
        <f t="shared" si="0"/>
        <v>-0.71313333860283645</v>
      </c>
      <c r="I10" s="7">
        <f t="shared" si="0"/>
        <v>-0.91661630521015169</v>
      </c>
      <c r="J10" s="7">
        <f t="shared" si="0"/>
        <v>0.7333218754468982</v>
      </c>
      <c r="K10" s="7">
        <f t="shared" si="0"/>
        <v>-1.5128152957798511</v>
      </c>
      <c r="L10" s="7">
        <f t="shared" si="0"/>
        <v>0.84844334034308488</v>
      </c>
      <c r="M10" s="7">
        <f t="shared" si="0"/>
        <v>3.3205782733655558</v>
      </c>
      <c r="N10" s="7">
        <f t="shared" si="0"/>
        <v>0.35700161606064551</v>
      </c>
      <c r="O10" s="7">
        <f t="shared" si="0"/>
        <v>3.2642144060515976</v>
      </c>
      <c r="P10" s="7">
        <f t="shared" si="0"/>
        <v>2.6153778036675419</v>
      </c>
      <c r="Q10" s="7">
        <f t="shared" si="0"/>
        <v>2.4531137446638147</v>
      </c>
      <c r="R10" s="7">
        <f t="shared" si="0"/>
        <v>4.6694409453409964</v>
      </c>
      <c r="S10" s="7">
        <f t="shared" si="0"/>
        <v>7.8532987999485755</v>
      </c>
      <c r="T10" s="7">
        <f t="shared" si="0"/>
        <v>5.9893164842274143</v>
      </c>
      <c r="U10" s="7">
        <f t="shared" si="0"/>
        <v>3.171801123311055</v>
      </c>
      <c r="V10" s="7">
        <f t="shared" si="0"/>
        <v>2.5164900878138363</v>
      </c>
      <c r="W10" s="7">
        <f t="shared" si="0"/>
        <v>2.3814896686349449</v>
      </c>
    </row>
    <row r="11" spans="1:30" x14ac:dyDescent="0.25">
      <c r="A11" s="5"/>
      <c r="B11" s="5"/>
      <c r="C11" s="5"/>
      <c r="D11" s="5"/>
      <c r="E11" s="5"/>
      <c r="F11" s="5"/>
      <c r="G11" s="5"/>
      <c r="H11" s="5"/>
      <c r="I11" s="5"/>
      <c r="J11" s="5"/>
      <c r="K11" s="5"/>
      <c r="L11" s="5"/>
      <c r="M11" s="5"/>
    </row>
    <row r="12" spans="1:30" x14ac:dyDescent="0.25">
      <c r="A12" s="5"/>
      <c r="B12" s="5"/>
      <c r="C12" s="5"/>
      <c r="D12" s="52" t="s">
        <v>720</v>
      </c>
      <c r="E12" s="49"/>
      <c r="F12" s="49"/>
      <c r="G12" s="49"/>
      <c r="H12" s="49"/>
      <c r="I12" s="49"/>
      <c r="J12" s="49"/>
      <c r="K12" s="49"/>
      <c r="L12" s="49"/>
      <c r="M12" s="60"/>
    </row>
    <row r="13" spans="1:30" x14ac:dyDescent="0.25">
      <c r="A13" s="5"/>
      <c r="B13" s="5"/>
      <c r="C13" s="5"/>
      <c r="D13" s="5"/>
      <c r="E13" s="59"/>
      <c r="F13" s="5"/>
      <c r="G13" s="5"/>
      <c r="H13" s="5"/>
      <c r="I13" s="5"/>
      <c r="J13" s="5"/>
      <c r="K13" s="5"/>
      <c r="L13" s="5"/>
      <c r="M13" s="5"/>
    </row>
    <row r="14" spans="1:30" x14ac:dyDescent="0.25">
      <c r="A14" s="5"/>
      <c r="B14" s="5"/>
      <c r="C14" s="5"/>
      <c r="D14" s="5"/>
      <c r="E14" s="59"/>
      <c r="F14" s="5"/>
      <c r="G14" s="5"/>
      <c r="H14" s="5"/>
      <c r="I14" s="5"/>
      <c r="J14" s="5"/>
      <c r="K14" s="5"/>
      <c r="L14" s="5"/>
      <c r="M14" s="5"/>
    </row>
    <row r="15" spans="1:30" x14ac:dyDescent="0.25">
      <c r="A15" s="5"/>
      <c r="B15" s="5"/>
      <c r="C15" s="5"/>
      <c r="D15" s="5"/>
      <c r="E15" s="5"/>
      <c r="F15" s="5"/>
      <c r="G15" s="5"/>
      <c r="H15" s="5"/>
      <c r="I15" s="5"/>
      <c r="J15" s="5"/>
      <c r="K15" s="5"/>
      <c r="L15" s="5"/>
      <c r="M15" s="5"/>
    </row>
    <row r="16" spans="1:30" x14ac:dyDescent="0.25">
      <c r="A16" s="5"/>
      <c r="B16" s="5"/>
      <c r="C16" s="5"/>
      <c r="D16" s="5"/>
      <c r="E16" s="5"/>
      <c r="F16" s="5"/>
      <c r="G16" s="5"/>
      <c r="H16" s="5"/>
      <c r="I16" s="5"/>
      <c r="J16" s="5"/>
      <c r="K16" s="5"/>
      <c r="L16" s="5"/>
      <c r="M16" s="5"/>
    </row>
    <row r="17" spans="1:14" x14ac:dyDescent="0.25">
      <c r="A17" s="5"/>
      <c r="B17" s="5"/>
      <c r="C17" s="5"/>
      <c r="D17" s="5"/>
      <c r="E17" s="5"/>
      <c r="F17" s="5"/>
      <c r="G17" s="5"/>
      <c r="H17" s="5"/>
      <c r="I17" s="5"/>
      <c r="J17" s="5"/>
      <c r="K17" s="5"/>
      <c r="L17" s="5"/>
      <c r="M17" s="5"/>
    </row>
    <row r="18" spans="1:14" x14ac:dyDescent="0.25">
      <c r="A18" s="5"/>
      <c r="B18" s="5"/>
      <c r="C18" s="5"/>
      <c r="D18" s="5"/>
      <c r="E18" s="5"/>
      <c r="F18" s="5"/>
      <c r="G18" s="5"/>
      <c r="H18" s="5"/>
      <c r="I18" s="5"/>
      <c r="J18" s="5"/>
      <c r="K18" s="5"/>
      <c r="L18" s="5"/>
      <c r="M18" s="5"/>
    </row>
    <row r="19" spans="1:14" x14ac:dyDescent="0.25">
      <c r="A19" s="5"/>
      <c r="B19" s="5"/>
      <c r="C19" s="5"/>
      <c r="D19" s="5"/>
      <c r="E19" s="5"/>
      <c r="F19" s="5"/>
      <c r="G19" s="5"/>
      <c r="H19" s="5"/>
      <c r="I19" s="5"/>
      <c r="J19" s="5"/>
      <c r="K19" s="5"/>
      <c r="L19" s="5"/>
      <c r="M19" s="5"/>
    </row>
    <row r="20" spans="1:14" x14ac:dyDescent="0.25">
      <c r="A20" s="5"/>
      <c r="B20" s="5"/>
      <c r="C20" s="5"/>
      <c r="D20" s="5"/>
      <c r="E20" s="5"/>
      <c r="F20" s="5"/>
      <c r="G20" s="5"/>
      <c r="H20" s="5"/>
      <c r="I20" s="5"/>
      <c r="J20" s="5"/>
      <c r="K20" s="5"/>
      <c r="L20" s="5"/>
      <c r="M20" s="5"/>
    </row>
    <row r="21" spans="1:14" x14ac:dyDescent="0.25">
      <c r="A21" s="5"/>
      <c r="B21" s="5"/>
      <c r="C21" s="5"/>
      <c r="D21" s="5"/>
      <c r="E21" s="5"/>
      <c r="F21" s="5"/>
      <c r="G21" s="5"/>
      <c r="H21" s="5"/>
      <c r="I21" s="5"/>
      <c r="J21" s="5"/>
      <c r="K21" s="5"/>
      <c r="L21" s="5"/>
      <c r="M21" s="5"/>
    </row>
    <row r="22" spans="1:14" x14ac:dyDescent="0.25">
      <c r="A22" s="5"/>
      <c r="B22" s="5"/>
      <c r="C22" s="5"/>
      <c r="D22" s="5"/>
      <c r="E22" s="5"/>
      <c r="F22" s="5"/>
      <c r="G22" s="5"/>
      <c r="H22" s="5"/>
      <c r="I22" s="5"/>
      <c r="J22" s="5"/>
      <c r="K22" s="5"/>
      <c r="L22" s="5"/>
      <c r="M22" s="5"/>
    </row>
    <row r="23" spans="1:14" x14ac:dyDescent="0.25">
      <c r="A23" s="5"/>
      <c r="B23" s="5"/>
      <c r="C23" s="5"/>
      <c r="D23" s="5"/>
      <c r="E23" s="5"/>
      <c r="F23" s="5"/>
      <c r="G23" s="5"/>
      <c r="H23" s="5"/>
      <c r="I23" s="5"/>
      <c r="J23" s="5"/>
      <c r="K23" s="5"/>
      <c r="L23" s="5"/>
      <c r="M23" s="5"/>
    </row>
    <row r="24" spans="1:14" x14ac:dyDescent="0.25">
      <c r="A24" s="5"/>
      <c r="B24" s="5"/>
      <c r="C24" s="5"/>
      <c r="D24" s="5"/>
      <c r="E24" s="5"/>
      <c r="F24" s="5"/>
      <c r="G24" s="5"/>
      <c r="H24" s="5"/>
      <c r="I24" s="5"/>
      <c r="J24" s="5"/>
      <c r="K24" s="5"/>
      <c r="L24" s="5"/>
      <c r="M24" s="5"/>
    </row>
    <row r="25" spans="1:14" x14ac:dyDescent="0.25">
      <c r="A25" s="5"/>
      <c r="B25" s="5"/>
      <c r="C25" s="5"/>
      <c r="D25" s="5"/>
      <c r="E25" s="5"/>
      <c r="F25" s="5"/>
      <c r="G25" s="5"/>
      <c r="H25" s="5"/>
      <c r="I25" s="5"/>
      <c r="J25" s="5"/>
      <c r="K25" s="5"/>
      <c r="L25" s="5"/>
      <c r="M25" s="5"/>
    </row>
    <row r="26" spans="1:14" x14ac:dyDescent="0.25">
      <c r="A26" s="5"/>
      <c r="B26" s="5"/>
      <c r="C26" s="5"/>
      <c r="D26" s="5"/>
      <c r="E26" s="5"/>
      <c r="F26" s="5"/>
      <c r="G26" s="5"/>
      <c r="H26" s="5"/>
      <c r="I26" s="5"/>
      <c r="J26" s="5"/>
      <c r="K26" s="5"/>
      <c r="L26" s="5"/>
      <c r="M26" s="5"/>
    </row>
    <row r="27" spans="1:14" x14ac:dyDescent="0.25">
      <c r="A27" s="5"/>
      <c r="B27" s="5"/>
      <c r="C27" s="5"/>
      <c r="D27" s="5"/>
      <c r="E27" s="5"/>
      <c r="F27" s="5"/>
      <c r="G27" s="5"/>
      <c r="H27" s="5"/>
      <c r="I27" s="5"/>
      <c r="J27" s="5"/>
      <c r="K27" s="5"/>
      <c r="L27" s="5"/>
      <c r="M27" s="5"/>
    </row>
    <row r="28" spans="1:14" x14ac:dyDescent="0.25">
      <c r="A28" s="5"/>
      <c r="B28" s="5"/>
      <c r="C28" s="5"/>
      <c r="D28" s="5"/>
      <c r="E28" s="5"/>
      <c r="F28" s="5"/>
      <c r="G28" s="5"/>
      <c r="H28" s="5"/>
      <c r="I28" s="5"/>
      <c r="J28" s="5"/>
      <c r="K28" s="5"/>
      <c r="L28" s="5"/>
      <c r="M28" s="5"/>
    </row>
    <row r="29" spans="1:14" x14ac:dyDescent="0.25">
      <c r="A29" s="5"/>
      <c r="B29" s="5"/>
      <c r="C29" s="5"/>
      <c r="D29" s="5"/>
      <c r="E29" s="5"/>
      <c r="F29" s="5"/>
      <c r="G29" s="5"/>
      <c r="H29" s="5"/>
      <c r="I29" s="5"/>
      <c r="J29" s="5"/>
      <c r="K29" s="5"/>
      <c r="L29" s="5"/>
      <c r="M29" s="5"/>
    </row>
    <row r="30" spans="1:14" x14ac:dyDescent="0.25">
      <c r="A30" s="5"/>
      <c r="B30" s="5"/>
      <c r="C30" s="5"/>
      <c r="K30" s="5"/>
      <c r="L30" s="5"/>
      <c r="M30" s="5"/>
    </row>
    <row r="32" spans="1:14" ht="15.75" x14ac:dyDescent="0.25">
      <c r="D32" s="57" t="s">
        <v>711</v>
      </c>
      <c r="E32" s="47"/>
      <c r="F32" s="47"/>
      <c r="G32" s="47"/>
      <c r="H32" s="47"/>
      <c r="I32" s="47"/>
      <c r="J32" s="47"/>
      <c r="K32" s="47"/>
      <c r="L32" s="47"/>
      <c r="M32" s="47"/>
      <c r="N32" s="47"/>
    </row>
    <row r="33" spans="1:30" x14ac:dyDescent="0.25">
      <c r="D33" s="58" t="s">
        <v>725</v>
      </c>
      <c r="E33" s="47"/>
      <c r="F33" s="47"/>
      <c r="G33" s="47"/>
      <c r="H33" s="47"/>
      <c r="I33" s="47"/>
      <c r="J33" s="47"/>
      <c r="K33" s="47"/>
      <c r="L33" s="47"/>
      <c r="M33" s="47"/>
      <c r="N33" s="47"/>
    </row>
    <row r="35" spans="1:30" x14ac:dyDescent="0.25">
      <c r="A35" s="5"/>
      <c r="B35" s="5"/>
      <c r="C35" s="6">
        <v>1990</v>
      </c>
      <c r="D35" s="6">
        <v>1991</v>
      </c>
      <c r="E35" s="6">
        <v>1992</v>
      </c>
      <c r="F35" s="6">
        <v>1993</v>
      </c>
      <c r="G35" s="6">
        <v>1994</v>
      </c>
      <c r="H35" s="6">
        <v>1995</v>
      </c>
      <c r="I35" s="6">
        <v>1996</v>
      </c>
      <c r="J35" s="6">
        <v>1997</v>
      </c>
      <c r="K35" s="6">
        <v>1998</v>
      </c>
      <c r="L35" s="6">
        <v>1999</v>
      </c>
      <c r="M35" s="6">
        <v>2000</v>
      </c>
      <c r="N35" s="4">
        <v>2001</v>
      </c>
      <c r="O35" s="4">
        <v>2002</v>
      </c>
      <c r="P35" s="4">
        <v>2003</v>
      </c>
      <c r="Q35" s="4">
        <v>2004</v>
      </c>
      <c r="R35" s="4">
        <v>2005</v>
      </c>
      <c r="S35" s="4">
        <v>2006</v>
      </c>
      <c r="T35" s="4">
        <v>2007</v>
      </c>
      <c r="U35" s="4">
        <v>2008</v>
      </c>
      <c r="V35" s="4">
        <v>2009</v>
      </c>
      <c r="W35" s="4">
        <v>2010</v>
      </c>
      <c r="X35" s="4">
        <v>2011</v>
      </c>
      <c r="Y35" s="4">
        <v>2012</v>
      </c>
      <c r="Z35" s="4">
        <v>2013</v>
      </c>
      <c r="AA35" s="4">
        <v>2014</v>
      </c>
      <c r="AB35" s="4">
        <v>2015</v>
      </c>
      <c r="AC35" s="4">
        <v>2016</v>
      </c>
      <c r="AD35" s="4">
        <v>2017</v>
      </c>
    </row>
    <row r="36" spans="1:30" x14ac:dyDescent="0.25">
      <c r="A36" s="5" t="s">
        <v>375</v>
      </c>
      <c r="B36" s="5" t="s">
        <v>362</v>
      </c>
      <c r="C36" s="5">
        <v>5.3529271588334275</v>
      </c>
      <c r="D36" s="5">
        <v>5.7268992265773813</v>
      </c>
      <c r="E36" s="5">
        <v>5.808527210222354</v>
      </c>
      <c r="F36" s="5">
        <v>3.7356957490885985</v>
      </c>
      <c r="G36" s="5">
        <v>5.1383703589094791</v>
      </c>
      <c r="H36" s="5">
        <v>5.5524577741586247</v>
      </c>
      <c r="I36" s="5">
        <v>4.7851618810308798</v>
      </c>
      <c r="J36" s="5">
        <v>7.3754040955863571</v>
      </c>
      <c r="K36" s="5">
        <v>6.8492681214777029</v>
      </c>
      <c r="L36" s="5">
        <v>6.6210892520729097</v>
      </c>
      <c r="M36" s="5">
        <v>7.2702740243904032</v>
      </c>
      <c r="N36">
        <v>6.9927279271589518</v>
      </c>
      <c r="O36">
        <v>6.6468345751711126</v>
      </c>
      <c r="P36">
        <v>9.2825553178540101</v>
      </c>
      <c r="Q36">
        <v>7.1542927090724371</v>
      </c>
      <c r="R36">
        <v>8.270628797901022</v>
      </c>
      <c r="S36">
        <v>12.564222092490136</v>
      </c>
      <c r="T36">
        <v>13.498904731701442</v>
      </c>
      <c r="U36">
        <v>12.096497065555864</v>
      </c>
      <c r="V36">
        <v>8.4665032880062032</v>
      </c>
      <c r="W36">
        <v>8.2506813046543517</v>
      </c>
      <c r="X36">
        <v>7.2906506575472569</v>
      </c>
      <c r="Y36">
        <v>7.9120150174223349</v>
      </c>
      <c r="Z36">
        <v>9.3325700949554307</v>
      </c>
      <c r="AA36">
        <v>10.399768806686859</v>
      </c>
      <c r="AB36">
        <v>9.772151205249834</v>
      </c>
      <c r="AC36">
        <v>8.6707538839447995</v>
      </c>
      <c r="AD36">
        <v>8.2091561479163406</v>
      </c>
    </row>
    <row r="37" spans="1:30" x14ac:dyDescent="0.25">
      <c r="A37" t="s">
        <v>375</v>
      </c>
      <c r="B37" t="s">
        <v>248</v>
      </c>
      <c r="C37">
        <v>1.4399780662412736</v>
      </c>
      <c r="D37">
        <v>2.6990925375578438</v>
      </c>
      <c r="E37">
        <v>1.7034934190775368</v>
      </c>
      <c r="F37">
        <v>1.4346584590023141</v>
      </c>
      <c r="G37">
        <v>1.5961673284307241</v>
      </c>
      <c r="H37">
        <v>3.9967816223558637</v>
      </c>
      <c r="I37">
        <v>6.5309525074891699</v>
      </c>
      <c r="J37">
        <v>1.979800647374482</v>
      </c>
      <c r="K37">
        <v>4.4599376671250592</v>
      </c>
      <c r="L37">
        <v>3.1193592086135684</v>
      </c>
      <c r="M37">
        <v>3.2025723912484092</v>
      </c>
      <c r="N37">
        <v>4.0270806007501339</v>
      </c>
      <c r="O37">
        <v>2.6962385993885358</v>
      </c>
      <c r="P37">
        <v>3.7796816741069144</v>
      </c>
      <c r="Q37">
        <v>4.3912496236348408</v>
      </c>
      <c r="R37">
        <v>5.899224309960319</v>
      </c>
      <c r="S37">
        <v>7.8016113825650457</v>
      </c>
      <c r="T37">
        <v>7.5379351119402056</v>
      </c>
      <c r="U37">
        <v>8.5027609720641344</v>
      </c>
      <c r="V37">
        <v>6.4722029910931642</v>
      </c>
      <c r="W37">
        <v>8.0487094564939206</v>
      </c>
      <c r="X37">
        <v>7.1792621889493553</v>
      </c>
      <c r="Y37">
        <v>5.4125797210025715</v>
      </c>
      <c r="Z37">
        <v>5.4156309287064426</v>
      </c>
      <c r="AA37">
        <v>4.9941179543430696</v>
      </c>
      <c r="AB37">
        <v>4.750312469650078</v>
      </c>
      <c r="AC37">
        <v>4.6556303844606024</v>
      </c>
      <c r="AD37">
        <v>4.6198768321291608</v>
      </c>
    </row>
    <row r="38" spans="1:30" x14ac:dyDescent="0.25">
      <c r="A38" t="s">
        <v>376</v>
      </c>
      <c r="B38" t="s">
        <v>362</v>
      </c>
      <c r="C38">
        <v>-7.7990833333333347</v>
      </c>
      <c r="D38">
        <v>-10.733583333333334</v>
      </c>
      <c r="E38">
        <v>-4.6199999999999992</v>
      </c>
      <c r="F38">
        <v>-4.1725833333333329</v>
      </c>
      <c r="G38">
        <v>-3.2497500000000006</v>
      </c>
      <c r="H38">
        <v>-4.9405833333333335</v>
      </c>
      <c r="I38">
        <v>-6.4551666666666678</v>
      </c>
      <c r="J38">
        <v>-10.473833333333333</v>
      </c>
      <c r="K38">
        <v>-10.845833333333333</v>
      </c>
      <c r="L38">
        <v>-9.0763333333333343</v>
      </c>
      <c r="M38">
        <v>-7.806750000000001</v>
      </c>
      <c r="N38">
        <v>-9.9822499999999987</v>
      </c>
      <c r="O38">
        <v>-11.125833333333333</v>
      </c>
      <c r="P38">
        <v>-10.829583333333334</v>
      </c>
      <c r="Q38">
        <v>-8.2177499999999988</v>
      </c>
      <c r="R38">
        <v>-11.44333333333333</v>
      </c>
      <c r="S38">
        <v>-10.676333333333334</v>
      </c>
      <c r="T38">
        <v>-14.026416666666664</v>
      </c>
      <c r="U38">
        <v>-15.115249999999998</v>
      </c>
      <c r="V38">
        <v>-13.52225</v>
      </c>
      <c r="W38">
        <v>-11.886583333333332</v>
      </c>
    </row>
    <row r="39" spans="1:30" x14ac:dyDescent="0.25">
      <c r="A39" t="s">
        <v>376</v>
      </c>
      <c r="B39" t="s">
        <v>248</v>
      </c>
      <c r="C39">
        <v>-2.1574444444444447</v>
      </c>
      <c r="D39">
        <v>-4.3259310344827586</v>
      </c>
      <c r="E39">
        <v>-5.6845312499999991</v>
      </c>
      <c r="F39">
        <v>-3.8256363636363639</v>
      </c>
      <c r="G39">
        <v>-2.5515151515151508</v>
      </c>
      <c r="H39">
        <v>-5.1440571428571422</v>
      </c>
      <c r="I39">
        <v>-6.9603714285714275</v>
      </c>
      <c r="J39">
        <v>-2.7522285714285721</v>
      </c>
      <c r="K39">
        <v>-6.6395428571428585</v>
      </c>
      <c r="L39">
        <v>-3.2481428571428568</v>
      </c>
      <c r="M39">
        <v>-1.0171666666666668</v>
      </c>
      <c r="N39">
        <v>-4.4788918918918919</v>
      </c>
      <c r="O39">
        <v>-0.50945945945945936</v>
      </c>
      <c r="P39">
        <v>-2.6317368421052629</v>
      </c>
      <c r="Q39">
        <v>-2.6749473684210527</v>
      </c>
      <c r="R39">
        <v>-1.8621578947368425</v>
      </c>
      <c r="S39">
        <v>-1.2183421052631578</v>
      </c>
      <c r="T39">
        <v>-3.1382105263157896</v>
      </c>
      <c r="U39">
        <v>-6.2892894736842111</v>
      </c>
      <c r="V39">
        <v>-4.4875263157894718</v>
      </c>
      <c r="W39">
        <v>-5.7210789473684223</v>
      </c>
    </row>
    <row r="42" spans="1:30" x14ac:dyDescent="0.25">
      <c r="A42" t="s">
        <v>377</v>
      </c>
      <c r="B42" t="s">
        <v>362</v>
      </c>
      <c r="C42">
        <f>+C38+C36</f>
        <v>-2.4461561744999072</v>
      </c>
      <c r="D42">
        <f t="shared" ref="D42:W43" si="1">+D38+D36</f>
        <v>-5.0066841067559524</v>
      </c>
      <c r="E42">
        <f t="shared" si="1"/>
        <v>1.1885272102223547</v>
      </c>
      <c r="F42">
        <f t="shared" si="1"/>
        <v>-0.43688758424473439</v>
      </c>
      <c r="G42">
        <f t="shared" si="1"/>
        <v>1.8886203589094785</v>
      </c>
      <c r="H42">
        <f t="shared" si="1"/>
        <v>0.61187444082529119</v>
      </c>
      <c r="I42">
        <f t="shared" si="1"/>
        <v>-1.670004785635788</v>
      </c>
      <c r="J42">
        <f t="shared" si="1"/>
        <v>-3.0984292377469762</v>
      </c>
      <c r="K42">
        <f t="shared" si="1"/>
        <v>-3.9965652118556303</v>
      </c>
      <c r="L42">
        <f t="shared" si="1"/>
        <v>-2.4552440812604246</v>
      </c>
      <c r="M42">
        <f t="shared" si="1"/>
        <v>-0.53647597560959781</v>
      </c>
      <c r="N42">
        <f t="shared" si="1"/>
        <v>-2.989522072841047</v>
      </c>
      <c r="O42">
        <f t="shared" si="1"/>
        <v>-4.4789987581622199</v>
      </c>
      <c r="P42">
        <f t="shared" si="1"/>
        <v>-1.5470280154793237</v>
      </c>
      <c r="Q42">
        <f t="shared" si="1"/>
        <v>-1.0634572909275617</v>
      </c>
      <c r="R42">
        <f t="shared" si="1"/>
        <v>-3.1727045354323078</v>
      </c>
      <c r="S42">
        <f t="shared" si="1"/>
        <v>1.8878887591568017</v>
      </c>
      <c r="T42">
        <f t="shared" si="1"/>
        <v>-0.5275119349652222</v>
      </c>
      <c r="U42">
        <f t="shared" si="1"/>
        <v>-3.0187529344441337</v>
      </c>
      <c r="V42">
        <f t="shared" si="1"/>
        <v>-5.0557467119937964</v>
      </c>
      <c r="W42">
        <f t="shared" si="1"/>
        <v>-3.6359020286789807</v>
      </c>
    </row>
    <row r="43" spans="1:30" x14ac:dyDescent="0.25">
      <c r="A43" t="s">
        <v>377</v>
      </c>
      <c r="B43" t="s">
        <v>248</v>
      </c>
      <c r="C43">
        <f>+C39+C37</f>
        <v>-0.71746637820317116</v>
      </c>
      <c r="D43">
        <f t="shared" si="1"/>
        <v>-1.6268384969249148</v>
      </c>
      <c r="E43">
        <f t="shared" si="1"/>
        <v>-3.9810378309224621</v>
      </c>
      <c r="F43">
        <f t="shared" si="1"/>
        <v>-2.3909779046340498</v>
      </c>
      <c r="G43">
        <f t="shared" si="1"/>
        <v>-0.95534782308442678</v>
      </c>
      <c r="H43">
        <f t="shared" si="1"/>
        <v>-1.1472755205012786</v>
      </c>
      <c r="I43">
        <f t="shared" si="1"/>
        <v>-0.42941892108225765</v>
      </c>
      <c r="J43">
        <f t="shared" si="1"/>
        <v>-0.77242792405409011</v>
      </c>
      <c r="K43">
        <f t="shared" si="1"/>
        <v>-2.1796051900177993</v>
      </c>
      <c r="L43">
        <f t="shared" si="1"/>
        <v>-0.12878364852928836</v>
      </c>
      <c r="M43">
        <f t="shared" si="1"/>
        <v>2.1854057245817424</v>
      </c>
      <c r="N43">
        <f t="shared" si="1"/>
        <v>-0.451811291141758</v>
      </c>
      <c r="O43">
        <f t="shared" si="1"/>
        <v>2.1867791399290764</v>
      </c>
      <c r="P43">
        <f t="shared" si="1"/>
        <v>1.1479448320016514</v>
      </c>
      <c r="Q43">
        <f t="shared" si="1"/>
        <v>1.7163022552137881</v>
      </c>
      <c r="R43">
        <f t="shared" si="1"/>
        <v>4.0370664152234763</v>
      </c>
      <c r="S43">
        <f t="shared" si="1"/>
        <v>6.5832692773018877</v>
      </c>
      <c r="T43">
        <f t="shared" si="1"/>
        <v>4.3997245856244156</v>
      </c>
      <c r="U43">
        <f t="shared" si="1"/>
        <v>2.2134714983799233</v>
      </c>
      <c r="V43">
        <f t="shared" si="1"/>
        <v>1.9846766753036924</v>
      </c>
      <c r="W43">
        <f t="shared" si="1"/>
        <v>2.3276305091254983</v>
      </c>
    </row>
    <row r="44" spans="1:30" hidden="1" x14ac:dyDescent="0.25"/>
    <row r="45" spans="1:30" hidden="1" x14ac:dyDescent="0.25"/>
    <row r="46" spans="1:30" hidden="1" x14ac:dyDescent="0.25"/>
    <row r="47" spans="1:30" hidden="1" x14ac:dyDescent="0.25"/>
    <row r="48" spans="1:30"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sheetData>
  <pageMargins left="0.7" right="0.7" top="0.75" bottom="0.75" header="0.3" footer="0.3"/>
  <pageSetup scale="5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4"/>
  <sheetViews>
    <sheetView topLeftCell="A5" zoomScale="70" zoomScaleNormal="70" workbookViewId="0">
      <selection activeCell="R47" sqref="R47"/>
    </sheetView>
  </sheetViews>
  <sheetFormatPr defaultRowHeight="15" x14ac:dyDescent="0.25"/>
  <cols>
    <col min="1" max="1" width="28.85546875" bestFit="1" customWidth="1"/>
  </cols>
  <sheetData>
    <row r="1" spans="1:21" s="4" customFormat="1" x14ac:dyDescent="0.25">
      <c r="A1" s="4" t="s">
        <v>305</v>
      </c>
      <c r="B1" s="8" t="s">
        <v>306</v>
      </c>
      <c r="C1" s="8" t="s">
        <v>307</v>
      </c>
      <c r="D1" s="8" t="s">
        <v>308</v>
      </c>
      <c r="E1" s="8" t="s">
        <v>309</v>
      </c>
      <c r="F1" s="8" t="s">
        <v>310</v>
      </c>
      <c r="H1" s="4" t="s">
        <v>311</v>
      </c>
      <c r="I1" s="4" t="s">
        <v>312</v>
      </c>
    </row>
    <row r="2" spans="1:21" s="4" customFormat="1" x14ac:dyDescent="0.25">
      <c r="A2" s="4" t="s">
        <v>248</v>
      </c>
      <c r="B2" s="8"/>
      <c r="C2" s="8"/>
      <c r="D2" s="8"/>
      <c r="E2" s="8"/>
      <c r="F2" s="8"/>
    </row>
    <row r="3" spans="1:21" x14ac:dyDescent="0.25">
      <c r="A3" t="s">
        <v>47</v>
      </c>
      <c r="B3" s="14"/>
      <c r="C3" s="14"/>
      <c r="D3" s="14"/>
      <c r="E3" s="14"/>
      <c r="F3" s="14"/>
      <c r="H3">
        <v>59.616869999999999</v>
      </c>
      <c r="I3">
        <v>1.1319513482072356</v>
      </c>
    </row>
    <row r="4" spans="1:21" x14ac:dyDescent="0.25">
      <c r="A4" t="s">
        <v>52</v>
      </c>
      <c r="B4" s="14">
        <v>-3.7166666666666668</v>
      </c>
      <c r="C4" s="14">
        <v>-0.4</v>
      </c>
      <c r="D4" s="14">
        <v>-8.75</v>
      </c>
      <c r="E4" s="14">
        <v>8.35</v>
      </c>
      <c r="F4" s="14">
        <f>+[7]Sheet2!U6</f>
        <v>-2.3980000000000001</v>
      </c>
      <c r="H4">
        <v>22.333929999999999</v>
      </c>
      <c r="I4">
        <v>0.46531917520146238</v>
      </c>
    </row>
    <row r="5" spans="1:21" x14ac:dyDescent="0.25">
      <c r="A5" t="s">
        <v>55</v>
      </c>
      <c r="B5" s="14">
        <v>0</v>
      </c>
      <c r="C5" s="14"/>
      <c r="D5" s="14"/>
      <c r="E5" s="15">
        <v>1</v>
      </c>
      <c r="F5" s="14">
        <f>+[7]Sheet2!U7</f>
        <v>-17.550249999999998</v>
      </c>
      <c r="H5">
        <v>8.2147769999999998</v>
      </c>
      <c r="I5">
        <v>1.1567504151709032</v>
      </c>
    </row>
    <row r="6" spans="1:21" x14ac:dyDescent="0.25">
      <c r="A6" t="s">
        <v>58</v>
      </c>
      <c r="B6" s="14">
        <v>1.3666666666666669</v>
      </c>
      <c r="C6" s="14">
        <v>8.3000000000000007</v>
      </c>
      <c r="D6" s="14">
        <v>-4.2</v>
      </c>
      <c r="E6" s="14">
        <v>12.5</v>
      </c>
      <c r="F6" s="14">
        <f>+[7]Sheet2!U8</f>
        <v>3.0139999999999998</v>
      </c>
      <c r="H6">
        <v>25.269950000000001</v>
      </c>
      <c r="I6">
        <v>0.60413471510915673</v>
      </c>
    </row>
    <row r="7" spans="1:21" x14ac:dyDescent="0.25">
      <c r="A7" t="s">
        <v>60</v>
      </c>
      <c r="B7" s="14"/>
      <c r="C7" s="14"/>
      <c r="D7" s="14"/>
      <c r="E7" s="14"/>
      <c r="F7" s="14"/>
      <c r="H7">
        <v>151.36760000000001</v>
      </c>
      <c r="I7">
        <v>0.48270308373866888</v>
      </c>
    </row>
    <row r="8" spans="1:21" x14ac:dyDescent="0.25">
      <c r="A8" t="s">
        <v>67</v>
      </c>
      <c r="B8" s="14">
        <v>0.8999999999999998</v>
      </c>
      <c r="C8" s="14">
        <v>9</v>
      </c>
      <c r="D8" s="14">
        <v>-12.5</v>
      </c>
      <c r="E8" s="14">
        <v>21.5</v>
      </c>
      <c r="F8" s="14">
        <f>+[7]Sheet2!U10</f>
        <v>-13.193000000000001</v>
      </c>
      <c r="H8">
        <v>8.5143869999999993</v>
      </c>
      <c r="I8">
        <v>0.82060315008169038</v>
      </c>
    </row>
    <row r="9" spans="1:21" x14ac:dyDescent="0.25">
      <c r="A9" t="s">
        <v>75</v>
      </c>
      <c r="B9" s="14">
        <v>9.6333333333333329</v>
      </c>
      <c r="C9" s="14">
        <v>22.5</v>
      </c>
      <c r="D9" s="14">
        <v>-4.5999999999999996</v>
      </c>
      <c r="E9" s="14">
        <v>27.1</v>
      </c>
      <c r="F9" s="14">
        <f>+[7]Sheet2!U11</f>
        <v>-6.6972500000000004</v>
      </c>
      <c r="H9">
        <v>2.0850900000000001</v>
      </c>
      <c r="I9">
        <v>0.69388536416349611</v>
      </c>
    </row>
    <row r="10" spans="1:21" x14ac:dyDescent="0.25">
      <c r="A10" t="s">
        <v>83</v>
      </c>
      <c r="B10" s="14">
        <v>9.5500000000000007</v>
      </c>
      <c r="C10" s="14">
        <v>9.9</v>
      </c>
      <c r="D10" s="14">
        <v>9.1999999999999993</v>
      </c>
      <c r="E10" s="14">
        <v>0.70000000000000107</v>
      </c>
      <c r="F10" s="14">
        <f>+[7]Sheet2!U12</f>
        <v>-6.480666666666667</v>
      </c>
      <c r="H10">
        <v>47.183770000000003</v>
      </c>
      <c r="I10">
        <v>0.93214148117147866</v>
      </c>
    </row>
    <row r="11" spans="1:21" x14ac:dyDescent="0.25">
      <c r="A11" t="s">
        <v>86</v>
      </c>
      <c r="B11" s="14">
        <v>7.333333333333333</v>
      </c>
      <c r="C11" s="14" t="s">
        <v>313</v>
      </c>
      <c r="D11" s="14" t="s">
        <v>314</v>
      </c>
      <c r="E11" s="14">
        <v>7</v>
      </c>
      <c r="F11" s="14">
        <f>+[7]Sheet2!U13</f>
        <v>-10.70875</v>
      </c>
      <c r="H11">
        <v>6.6346670000000003</v>
      </c>
    </row>
    <row r="12" spans="1:21" x14ac:dyDescent="0.25">
      <c r="A12" t="s">
        <v>92</v>
      </c>
      <c r="B12" s="14"/>
      <c r="C12" s="14"/>
      <c r="D12" s="14"/>
      <c r="E12" s="14"/>
      <c r="F12" s="14"/>
      <c r="H12">
        <v>39.629930000000002</v>
      </c>
    </row>
    <row r="13" spans="1:21" ht="15.75" x14ac:dyDescent="0.25">
      <c r="A13" t="s">
        <v>94</v>
      </c>
      <c r="B13" s="14">
        <v>-1.5</v>
      </c>
      <c r="C13" s="14">
        <v>6.6</v>
      </c>
      <c r="D13" s="14">
        <v>-9.5</v>
      </c>
      <c r="E13" s="14">
        <v>16.100000000000001</v>
      </c>
      <c r="F13" s="14">
        <f>+[7]Sheet2!U16</f>
        <v>0.97324999999999995</v>
      </c>
      <c r="H13">
        <v>45.15258</v>
      </c>
      <c r="I13">
        <v>0.54914472543297865</v>
      </c>
      <c r="P13" s="48" t="s">
        <v>713</v>
      </c>
      <c r="Q13" s="47"/>
      <c r="R13" s="47"/>
      <c r="S13" s="47"/>
      <c r="T13" s="47"/>
      <c r="U13" s="47"/>
    </row>
    <row r="14" spans="1:21" x14ac:dyDescent="0.25">
      <c r="A14" t="s">
        <v>97</v>
      </c>
      <c r="B14" s="14">
        <v>2.7333333333333329</v>
      </c>
      <c r="C14" s="14">
        <v>6.9</v>
      </c>
      <c r="D14" s="14">
        <v>-1.8</v>
      </c>
      <c r="E14" s="14">
        <v>8.7000000000000011</v>
      </c>
      <c r="F14" s="14">
        <f>+[7]Sheet2!U17</f>
        <v>-11.171250000000001</v>
      </c>
      <c r="H14">
        <v>10.277240000000001</v>
      </c>
      <c r="I14">
        <v>0.75019545110802732</v>
      </c>
    </row>
    <row r="15" spans="1:21" x14ac:dyDescent="0.25">
      <c r="A15" t="s">
        <v>101</v>
      </c>
      <c r="B15" s="14">
        <v>1</v>
      </c>
      <c r="C15" s="14">
        <v>1</v>
      </c>
      <c r="D15" s="14">
        <v>1</v>
      </c>
      <c r="E15" s="14">
        <v>0</v>
      </c>
      <c r="F15" s="14">
        <f>+[7]Sheet2!U18</f>
        <v>11.567</v>
      </c>
      <c r="H15">
        <v>28.117339999999999</v>
      </c>
      <c r="I15">
        <v>0.82538405746367727</v>
      </c>
    </row>
    <row r="16" spans="1:21" x14ac:dyDescent="0.25">
      <c r="A16" t="s">
        <v>102</v>
      </c>
      <c r="B16" s="14">
        <v>10</v>
      </c>
      <c r="C16" s="14">
        <v>17</v>
      </c>
      <c r="D16" s="14">
        <v>4.5</v>
      </c>
      <c r="E16" s="14">
        <v>12.5</v>
      </c>
      <c r="F16" s="14">
        <f>+[7]Sheet2!U19</f>
        <v>-16.020249999999997</v>
      </c>
      <c r="H16">
        <v>2.8419669999999999</v>
      </c>
      <c r="I16">
        <v>0.5608344635165603</v>
      </c>
    </row>
    <row r="17" spans="1:9" x14ac:dyDescent="0.25">
      <c r="A17" t="s">
        <v>112</v>
      </c>
      <c r="B17" s="14">
        <v>-2.7</v>
      </c>
      <c r="C17" s="14">
        <v>-2.7</v>
      </c>
      <c r="D17" s="14">
        <v>-2.7</v>
      </c>
      <c r="E17" s="14">
        <v>0</v>
      </c>
      <c r="F17" s="14">
        <f>+[7]Sheet2!U21</f>
        <v>-5.3737499999999994</v>
      </c>
      <c r="H17">
        <v>1.9186209999999999</v>
      </c>
    </row>
    <row r="18" spans="1:9" x14ac:dyDescent="0.25">
      <c r="A18" t="s">
        <v>118</v>
      </c>
      <c r="B18" s="14">
        <v>-12</v>
      </c>
      <c r="C18" s="14">
        <v>-5</v>
      </c>
      <c r="D18" s="14">
        <v>-19</v>
      </c>
      <c r="E18" s="14">
        <v>14</v>
      </c>
      <c r="F18" s="14">
        <f>+[7]Sheet2!U23</f>
        <v>-5.4129999999999994</v>
      </c>
      <c r="H18">
        <v>100.69289999999999</v>
      </c>
      <c r="I18">
        <v>1.1301779770395668</v>
      </c>
    </row>
    <row r="19" spans="1:9" x14ac:dyDescent="0.25">
      <c r="A19" t="s">
        <v>132</v>
      </c>
      <c r="B19" s="14"/>
      <c r="C19" s="14"/>
      <c r="D19" s="14"/>
      <c r="E19" s="14"/>
      <c r="F19" s="14"/>
      <c r="H19">
        <v>9.2229650000000003</v>
      </c>
    </row>
    <row r="20" spans="1:9" x14ac:dyDescent="0.25">
      <c r="A20" t="s">
        <v>139</v>
      </c>
      <c r="B20" s="14">
        <v>4.5999999999999996</v>
      </c>
      <c r="C20" s="14">
        <v>15.8</v>
      </c>
      <c r="D20" s="14">
        <v>-2.1</v>
      </c>
      <c r="E20" s="14">
        <v>17.900000000000002</v>
      </c>
      <c r="F20" s="14">
        <f>+[7]Sheet2!U26</f>
        <v>-0.69</v>
      </c>
      <c r="H20">
        <v>35.662469999999999</v>
      </c>
      <c r="I20">
        <v>1.0938386529320989</v>
      </c>
    </row>
    <row r="21" spans="1:9" x14ac:dyDescent="0.25">
      <c r="A21" t="s">
        <v>141</v>
      </c>
      <c r="B21" s="14">
        <v>2.3333333333333335</v>
      </c>
      <c r="C21" s="14">
        <v>7</v>
      </c>
      <c r="D21" s="14">
        <v>-4</v>
      </c>
      <c r="E21" s="14">
        <v>11</v>
      </c>
      <c r="F21" s="14">
        <f>+[7]Sheet2!U27</f>
        <v>-15.18075</v>
      </c>
      <c r="H21">
        <v>3.4805700000000002</v>
      </c>
    </row>
    <row r="22" spans="1:9" x14ac:dyDescent="0.25">
      <c r="A22" t="s">
        <v>146</v>
      </c>
      <c r="B22" s="14">
        <v>0.34</v>
      </c>
      <c r="C22" s="14">
        <v>1.61</v>
      </c>
      <c r="D22" s="14">
        <v>-0.49</v>
      </c>
      <c r="E22" s="14">
        <v>2.1</v>
      </c>
      <c r="F22" s="14">
        <f>+[7]Sheet2!U28</f>
        <v>6.992</v>
      </c>
      <c r="H22">
        <v>204.51400000000001</v>
      </c>
      <c r="I22">
        <v>1.0270954453086518</v>
      </c>
    </row>
    <row r="23" spans="1:9" x14ac:dyDescent="0.25">
      <c r="A23" t="s">
        <v>148</v>
      </c>
      <c r="B23" s="14">
        <v>6.6666666666667027E-2</v>
      </c>
      <c r="C23" s="14">
        <v>5.4</v>
      </c>
      <c r="D23" s="14">
        <v>-5.0999999999999996</v>
      </c>
      <c r="E23" s="14">
        <v>10.5</v>
      </c>
      <c r="F23" s="14">
        <f>+[7]Sheet2!U29</f>
        <v>-3.4332500000000001</v>
      </c>
      <c r="H23">
        <v>18.043620000000001</v>
      </c>
    </row>
    <row r="24" spans="1:9" x14ac:dyDescent="0.25">
      <c r="A24" t="s">
        <v>152</v>
      </c>
      <c r="B24" s="14">
        <v>65</v>
      </c>
      <c r="C24" s="14">
        <v>75.8</v>
      </c>
      <c r="D24" s="14">
        <v>54.2</v>
      </c>
      <c r="E24" s="14">
        <v>21.599999999999994</v>
      </c>
      <c r="F24" s="14">
        <f>+[7]Sheet2!U30</f>
        <v>-21.225999999999999</v>
      </c>
      <c r="H24">
        <v>12.882960000000001</v>
      </c>
      <c r="I24">
        <v>1.2675973478936304</v>
      </c>
    </row>
    <row r="25" spans="1:9" x14ac:dyDescent="0.25">
      <c r="A25" t="s">
        <v>154</v>
      </c>
      <c r="B25" s="14">
        <v>3.2666666666666671</v>
      </c>
      <c r="C25" s="14">
        <v>5.9</v>
      </c>
      <c r="D25" s="14">
        <v>-1.7</v>
      </c>
      <c r="E25" s="14">
        <v>7.6000000000000005</v>
      </c>
      <c r="F25" s="14">
        <f>+[7]Sheet2!U31</f>
        <v>-1.0694999999999999</v>
      </c>
      <c r="H25">
        <v>52.087139999999998</v>
      </c>
      <c r="I25">
        <v>0.73781226189810301</v>
      </c>
    </row>
    <row r="26" spans="1:9" x14ac:dyDescent="0.25">
      <c r="A26" t="s">
        <v>157</v>
      </c>
      <c r="B26" s="14">
        <v>10.6</v>
      </c>
      <c r="C26" s="14">
        <v>12.3</v>
      </c>
      <c r="D26" s="14">
        <v>7.8</v>
      </c>
      <c r="E26" s="14">
        <v>4.5000000000000009</v>
      </c>
      <c r="F26" s="14">
        <f>+[7]Sheet2!U32</f>
        <v>-10.7</v>
      </c>
      <c r="H26">
        <v>21.93947</v>
      </c>
      <c r="I26">
        <v>0.58489587942304022</v>
      </c>
    </row>
    <row r="27" spans="1:9" x14ac:dyDescent="0.25">
      <c r="A27" t="s">
        <v>162</v>
      </c>
      <c r="B27" s="14">
        <v>-7</v>
      </c>
      <c r="C27" s="14">
        <v>-5</v>
      </c>
      <c r="D27" s="14">
        <v>-9</v>
      </c>
      <c r="E27" s="14">
        <v>4</v>
      </c>
      <c r="F27" s="14">
        <f>+[7]Sheet2!U33</f>
        <v>-26.069499999999998</v>
      </c>
      <c r="H27">
        <v>9.2452319999999997</v>
      </c>
      <c r="I27">
        <v>0.91409265542474871</v>
      </c>
    </row>
    <row r="28" spans="1:9" x14ac:dyDescent="0.25">
      <c r="A28" t="s">
        <v>163</v>
      </c>
      <c r="B28" s="14">
        <v>18.45</v>
      </c>
      <c r="C28" s="14">
        <v>19.399999999999999</v>
      </c>
      <c r="D28" s="14">
        <v>17.5</v>
      </c>
      <c r="E28" s="14">
        <v>1.8999999999999986</v>
      </c>
      <c r="F28" s="14">
        <f>+[7]Sheet2!U34</f>
        <v>-18.76275</v>
      </c>
      <c r="H28">
        <v>18.65823</v>
      </c>
      <c r="I28">
        <v>1.2071630237645632</v>
      </c>
    </row>
    <row r="29" spans="1:9" x14ac:dyDescent="0.25">
      <c r="A29" t="s">
        <v>167</v>
      </c>
      <c r="B29" s="14">
        <v>4.666666666666667</v>
      </c>
      <c r="C29" s="14">
        <v>9.5</v>
      </c>
      <c r="D29" s="14">
        <v>1</v>
      </c>
      <c r="E29" s="14">
        <v>8.5</v>
      </c>
      <c r="F29" s="14">
        <f>+[7]Sheet2!U35</f>
        <v>-1.6779999999999999</v>
      </c>
      <c r="H29">
        <v>13.02577</v>
      </c>
      <c r="I29">
        <v>1.1390166407701712</v>
      </c>
    </row>
    <row r="30" spans="1:9" x14ac:dyDescent="0.25">
      <c r="A30" t="s">
        <v>188</v>
      </c>
      <c r="B30" s="14">
        <v>6.333333333333333</v>
      </c>
      <c r="C30" s="14">
        <v>15</v>
      </c>
      <c r="D30" s="14">
        <v>-11</v>
      </c>
      <c r="E30" s="14">
        <v>26</v>
      </c>
      <c r="F30" s="14">
        <f>+[7]Sheet2!U36</f>
        <v>28.984249999999999</v>
      </c>
      <c r="H30">
        <v>244.4966</v>
      </c>
      <c r="I30">
        <v>0.8551492156346262</v>
      </c>
    </row>
    <row r="31" spans="1:9" x14ac:dyDescent="0.25">
      <c r="A31" t="s">
        <v>192</v>
      </c>
      <c r="B31" s="14">
        <v>17.216666666666669</v>
      </c>
      <c r="C31" s="14">
        <v>18.55</v>
      </c>
      <c r="D31" s="14">
        <v>16.3</v>
      </c>
      <c r="E31" s="14">
        <v>2.25</v>
      </c>
      <c r="F31" s="14">
        <f>+[7]Sheet2!U37</f>
        <v>-8.9555000000000007</v>
      </c>
      <c r="H31">
        <v>15.59263</v>
      </c>
      <c r="I31">
        <v>0.43665680722425326</v>
      </c>
    </row>
    <row r="32" spans="1:9" x14ac:dyDescent="0.25">
      <c r="A32" t="s">
        <v>194</v>
      </c>
      <c r="B32" s="14">
        <v>18.783333333333331</v>
      </c>
      <c r="C32" s="14">
        <v>37</v>
      </c>
      <c r="D32" s="14">
        <v>-20</v>
      </c>
      <c r="E32" s="14">
        <v>57</v>
      </c>
      <c r="F32" s="14">
        <f>+[7]Sheet2!U38</f>
        <v>-25.309249999999999</v>
      </c>
      <c r="H32">
        <v>3.6335730000000002</v>
      </c>
      <c r="I32">
        <v>0.61855851535715689</v>
      </c>
    </row>
    <row r="33" spans="1:43" x14ac:dyDescent="0.25">
      <c r="A33" t="s">
        <v>198</v>
      </c>
      <c r="B33" s="14">
        <v>-1.7250000000000001</v>
      </c>
      <c r="C33" s="14">
        <v>4</v>
      </c>
      <c r="D33" s="14">
        <v>-6.4</v>
      </c>
      <c r="E33" s="14">
        <v>10.4</v>
      </c>
      <c r="F33" s="14">
        <f>+[7]Sheet2!U39</f>
        <v>-20.61675</v>
      </c>
      <c r="H33">
        <v>51.312489999999997</v>
      </c>
      <c r="I33">
        <v>0.48177317891623678</v>
      </c>
    </row>
    <row r="34" spans="1:43" x14ac:dyDescent="0.25">
      <c r="A34" t="s">
        <v>203</v>
      </c>
      <c r="B34" s="14">
        <v>0.46666666666666662</v>
      </c>
      <c r="C34" s="14">
        <v>2</v>
      </c>
      <c r="D34" s="14">
        <v>-1.2</v>
      </c>
      <c r="E34" s="14">
        <v>3.2</v>
      </c>
      <c r="F34" s="14">
        <f>+[7]Sheet2!U40</f>
        <v>1.0880000000000001</v>
      </c>
      <c r="H34">
        <v>63.839790000000001</v>
      </c>
      <c r="I34">
        <v>0.77553586421579634</v>
      </c>
    </row>
    <row r="35" spans="1:43" x14ac:dyDescent="0.25">
      <c r="A35" t="s">
        <v>204</v>
      </c>
      <c r="B35" s="14">
        <v>0.35000000000000009</v>
      </c>
      <c r="C35" s="14">
        <v>2.7</v>
      </c>
      <c r="D35" s="14">
        <v>-2</v>
      </c>
      <c r="E35" s="14">
        <v>4.7</v>
      </c>
      <c r="F35" s="14">
        <f>+[7]Sheet2!U41</f>
        <v>-13.29425</v>
      </c>
      <c r="H35">
        <v>4.0808840000000002</v>
      </c>
      <c r="I35">
        <v>1.4954927956459265</v>
      </c>
    </row>
    <row r="36" spans="1:43" x14ac:dyDescent="0.25">
      <c r="A36" t="s">
        <v>216</v>
      </c>
      <c r="B36" s="14">
        <v>25.083333333333332</v>
      </c>
      <c r="C36" s="14">
        <v>31.15</v>
      </c>
      <c r="D36" s="14">
        <v>18.899999999999999</v>
      </c>
      <c r="E36" s="14">
        <v>12.25</v>
      </c>
      <c r="F36" s="14">
        <f>+[7]Sheet2!U46</f>
        <v>12.1815</v>
      </c>
      <c r="H36">
        <v>8.007809</v>
      </c>
      <c r="I36">
        <v>0.87849519843596369</v>
      </c>
    </row>
    <row r="37" spans="1:43" x14ac:dyDescent="0.25">
      <c r="A37" t="s">
        <v>223</v>
      </c>
      <c r="B37" s="14"/>
      <c r="C37" s="14"/>
      <c r="D37" s="14"/>
      <c r="E37" s="14"/>
      <c r="F37" s="14"/>
      <c r="H37">
        <v>2.3365320000000001</v>
      </c>
    </row>
    <row r="38" spans="1:43" x14ac:dyDescent="0.25">
      <c r="A38" t="s">
        <v>225</v>
      </c>
      <c r="B38" s="14">
        <v>5</v>
      </c>
      <c r="C38" s="14">
        <v>6</v>
      </c>
      <c r="D38" s="14">
        <v>4</v>
      </c>
      <c r="E38" s="14">
        <v>2</v>
      </c>
      <c r="F38" s="14">
        <f>+[7]Sheet2!U48</f>
        <v>-3.7822499999999999</v>
      </c>
      <c r="H38">
        <v>18.640650000000001</v>
      </c>
      <c r="I38">
        <v>0.40630633407935557</v>
      </c>
    </row>
    <row r="39" spans="1:43" x14ac:dyDescent="0.25">
      <c r="A39" t="s">
        <v>231</v>
      </c>
      <c r="B39" s="14"/>
      <c r="C39" s="14"/>
      <c r="D39" s="14"/>
      <c r="E39" s="14"/>
      <c r="F39" s="14"/>
    </row>
    <row r="40" spans="1:43" x14ac:dyDescent="0.25">
      <c r="A40" t="s">
        <v>239</v>
      </c>
      <c r="B40" s="14">
        <v>10.5</v>
      </c>
      <c r="C40" s="14">
        <v>13</v>
      </c>
      <c r="D40" s="14">
        <v>8</v>
      </c>
      <c r="E40" s="14">
        <v>5</v>
      </c>
      <c r="F40" s="14">
        <f>+[7]Sheet2!U51</f>
        <v>-6.0425000000000004</v>
      </c>
      <c r="H40">
        <v>15.206110000000001</v>
      </c>
      <c r="I40">
        <v>0.3819771641962203</v>
      </c>
    </row>
    <row r="41" spans="1:43" x14ac:dyDescent="0.25">
      <c r="A41" s="4" t="s">
        <v>315</v>
      </c>
      <c r="B41" s="14"/>
      <c r="C41" s="14"/>
      <c r="D41" s="14"/>
      <c r="E41" s="14"/>
      <c r="F41" s="14"/>
    </row>
    <row r="42" spans="1:43" x14ac:dyDescent="0.25">
      <c r="A42" s="5" t="s">
        <v>39</v>
      </c>
      <c r="B42" s="16">
        <v>12.1</v>
      </c>
      <c r="C42" s="16">
        <v>15.8</v>
      </c>
      <c r="D42" s="16">
        <v>6.7</v>
      </c>
      <c r="E42" s="16">
        <v>9.1000000000000014</v>
      </c>
      <c r="F42" s="16">
        <f>+[7]Sheet2!U2</f>
        <v>-12.857249999999999</v>
      </c>
      <c r="H42">
        <v>40.529119999999999</v>
      </c>
      <c r="I42">
        <v>0.76269643980285851</v>
      </c>
    </row>
    <row r="43" spans="1:43" x14ac:dyDescent="0.25">
      <c r="A43" s="5" t="s">
        <v>87</v>
      </c>
      <c r="B43" s="16">
        <v>16.333333333333332</v>
      </c>
      <c r="C43" s="16">
        <v>32</v>
      </c>
      <c r="D43" s="16">
        <v>-8</v>
      </c>
      <c r="E43" s="16">
        <v>40</v>
      </c>
      <c r="F43" s="16">
        <f>+[7]Sheet2!U14</f>
        <v>-14.073</v>
      </c>
      <c r="H43">
        <v>16.484680000000001</v>
      </c>
      <c r="I43">
        <v>0.89864112936472329</v>
      </c>
    </row>
    <row r="44" spans="1:43" x14ac:dyDescent="0.25">
      <c r="A44" s="5" t="s">
        <v>108</v>
      </c>
      <c r="B44" s="16">
        <v>5</v>
      </c>
      <c r="C44" s="16">
        <v>5</v>
      </c>
      <c r="D44" s="16">
        <v>5</v>
      </c>
      <c r="E44" s="16">
        <v>0</v>
      </c>
      <c r="F44" s="16">
        <f>+[7]Sheet2!U20</f>
        <v>-23.4285</v>
      </c>
      <c r="H44">
        <v>38.071860000000001</v>
      </c>
      <c r="I44">
        <v>0.43145770314791293</v>
      </c>
    </row>
    <row r="45" spans="1:43" x14ac:dyDescent="0.25">
      <c r="A45" s="5" t="s">
        <v>210</v>
      </c>
      <c r="B45" s="16">
        <v>14.4</v>
      </c>
      <c r="C45" s="16">
        <v>17.2</v>
      </c>
      <c r="D45" s="16">
        <v>12.8</v>
      </c>
      <c r="E45" s="16">
        <v>4.3999999999999986</v>
      </c>
      <c r="F45" s="16">
        <f>+[7]Sheet2!U42</f>
        <v>-16.871500000000001</v>
      </c>
      <c r="H45">
        <v>26.294599999999999</v>
      </c>
      <c r="I45">
        <v>1.0604875735911754</v>
      </c>
    </row>
    <row r="46" spans="1:43" x14ac:dyDescent="0.25">
      <c r="A46" s="5" t="s">
        <v>211</v>
      </c>
      <c r="B46" s="16">
        <v>4.5</v>
      </c>
      <c r="C46" s="16">
        <v>6</v>
      </c>
      <c r="D46" s="16">
        <v>3</v>
      </c>
      <c r="E46" s="16">
        <v>3</v>
      </c>
      <c r="F46" s="16">
        <f>+[7]Sheet2!U43</f>
        <v>-18.594000000000001</v>
      </c>
      <c r="H46">
        <v>25.698969999999999</v>
      </c>
      <c r="I46">
        <v>0.73749645156900356</v>
      </c>
      <c r="O46" s="53" t="s">
        <v>712</v>
      </c>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row>
    <row r="47" spans="1:43" x14ac:dyDescent="0.25">
      <c r="A47" s="5" t="s">
        <v>213</v>
      </c>
      <c r="B47" s="16">
        <v>14.824999999999999</v>
      </c>
      <c r="C47" s="16">
        <v>21.65</v>
      </c>
      <c r="D47" s="16">
        <v>8</v>
      </c>
      <c r="E47" s="16">
        <v>13.649999999999999</v>
      </c>
      <c r="F47" s="16">
        <f>+[7]Sheet2!U44</f>
        <v>-28.504249999999999</v>
      </c>
      <c r="H47">
        <v>17.41264</v>
      </c>
      <c r="I47">
        <v>0.89415799125781581</v>
      </c>
      <c r="O47" s="52" t="s">
        <v>721</v>
      </c>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row>
    <row r="48" spans="1:43" x14ac:dyDescent="0.25">
      <c r="A48" s="6" t="s">
        <v>694</v>
      </c>
      <c r="B48" s="5"/>
      <c r="C48" s="5"/>
      <c r="D48" s="5"/>
      <c r="E48" s="5"/>
      <c r="F48" s="5"/>
    </row>
    <row r="49" spans="1:9" x14ac:dyDescent="0.25">
      <c r="A49" s="5" t="s">
        <v>46</v>
      </c>
      <c r="B49" s="16">
        <v>0</v>
      </c>
      <c r="C49" s="16"/>
      <c r="D49" s="16"/>
      <c r="E49" s="17">
        <v>1</v>
      </c>
      <c r="F49" s="16">
        <f>+[7]Sheet2!U3</f>
        <v>-13.073499999999999</v>
      </c>
      <c r="G49" t="s">
        <v>316</v>
      </c>
      <c r="H49">
        <v>72.424199999999999</v>
      </c>
      <c r="I49">
        <v>0.84233161303916737</v>
      </c>
    </row>
    <row r="50" spans="1:9" x14ac:dyDescent="0.25">
      <c r="A50" s="5" t="s">
        <v>49</v>
      </c>
      <c r="B50" s="16">
        <v>9</v>
      </c>
      <c r="C50" s="16">
        <v>11</v>
      </c>
      <c r="D50" s="16">
        <v>7</v>
      </c>
      <c r="E50" s="16">
        <v>4</v>
      </c>
      <c r="F50" s="16">
        <f>+[7]Sheet2!U5</f>
        <v>-7.1720000000000006</v>
      </c>
      <c r="G50" t="s">
        <v>277</v>
      </c>
      <c r="H50">
        <v>67.238960000000006</v>
      </c>
      <c r="I50">
        <v>0.4730139505266423</v>
      </c>
    </row>
    <row r="51" spans="1:9" x14ac:dyDescent="0.25">
      <c r="A51" s="5" t="s">
        <v>113</v>
      </c>
      <c r="B51" s="16">
        <v>10.5</v>
      </c>
      <c r="C51" s="16">
        <v>11.5</v>
      </c>
      <c r="D51" s="16">
        <v>9.5</v>
      </c>
      <c r="E51" s="16">
        <v>2</v>
      </c>
      <c r="F51" s="16">
        <f>+[7]Sheet2!U22</f>
        <v>-12.584999999999999</v>
      </c>
      <c r="G51" t="s">
        <v>281</v>
      </c>
      <c r="H51">
        <v>21.462620000000001</v>
      </c>
      <c r="I51">
        <v>0.59958855895513685</v>
      </c>
    </row>
    <row r="52" spans="1:9" x14ac:dyDescent="0.25">
      <c r="A52" s="5" t="s">
        <v>127</v>
      </c>
      <c r="B52" s="16">
        <v>9.9</v>
      </c>
      <c r="C52" s="16">
        <v>8</v>
      </c>
      <c r="D52" s="16">
        <v>-6.5</v>
      </c>
      <c r="E52" s="16">
        <v>14.5</v>
      </c>
      <c r="F52" s="16">
        <f>+[7]Sheet2!U24</f>
        <v>-10.885750000000002</v>
      </c>
      <c r="G52" t="s">
        <v>280</v>
      </c>
      <c r="H52">
        <v>9.7526159999999997</v>
      </c>
      <c r="I52">
        <v>0.50674303238097818</v>
      </c>
    </row>
    <row r="53" spans="1:9" x14ac:dyDescent="0.25">
      <c r="A53" s="5" t="s">
        <v>215</v>
      </c>
      <c r="B53" s="16">
        <v>-7.0333333333333341</v>
      </c>
      <c r="C53" s="16">
        <v>-4.7</v>
      </c>
      <c r="D53" s="16">
        <v>-10</v>
      </c>
      <c r="E53" s="16">
        <v>5.3</v>
      </c>
      <c r="F53" s="16">
        <f>+[7]Sheet2!U45</f>
        <v>5.6505000000000001</v>
      </c>
      <c r="G53" t="s">
        <v>282</v>
      </c>
      <c r="H53">
        <v>25.94313</v>
      </c>
      <c r="I53">
        <v>0.45881162238508344</v>
      </c>
    </row>
    <row r="54" spans="1:9" x14ac:dyDescent="0.25">
      <c r="A54" s="5" t="s">
        <v>226</v>
      </c>
      <c r="B54" s="17">
        <v>0</v>
      </c>
      <c r="C54" s="17"/>
      <c r="D54" s="17"/>
      <c r="E54" s="17">
        <v>1</v>
      </c>
      <c r="F54" s="16">
        <f>+[7]Sheet2!U49</f>
        <v>13.643750000000001</v>
      </c>
      <c r="G54" t="s">
        <v>269</v>
      </c>
      <c r="H54">
        <v>69.628339999999994</v>
      </c>
      <c r="I54">
        <v>0.66903786432286128</v>
      </c>
    </row>
  </sheetData>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4"/>
  <sheetViews>
    <sheetView zoomScale="85" zoomScaleNormal="85" workbookViewId="0">
      <pane xSplit="5" ySplit="1" topLeftCell="G167" activePane="bottomRight" state="frozen"/>
      <selection pane="topRight" activeCell="E1" sqref="E1"/>
      <selection pane="bottomLeft" activeCell="A2" sqref="A2"/>
      <selection pane="bottomRight" activeCell="M177" sqref="M177"/>
    </sheetView>
  </sheetViews>
  <sheetFormatPr defaultRowHeight="15" x14ac:dyDescent="0.25"/>
  <cols>
    <col min="1" max="1" width="19.7109375" customWidth="1"/>
    <col min="5" max="5" width="10" customWidth="1"/>
    <col min="6" max="22" width="12.7109375" customWidth="1"/>
  </cols>
  <sheetData>
    <row r="1" spans="1:21" ht="90" x14ac:dyDescent="0.25">
      <c r="A1" s="28" t="s">
        <v>305</v>
      </c>
      <c r="B1" s="28" t="s">
        <v>421</v>
      </c>
      <c r="C1" s="29" t="s">
        <v>422</v>
      </c>
      <c r="D1" s="29" t="s">
        <v>423</v>
      </c>
      <c r="E1" s="29" t="s">
        <v>424</v>
      </c>
      <c r="F1" s="29" t="str">
        <f>+'[8]GCI_data_platform-33'!C2</f>
        <v>Global Competitiveness Index, 1-7 (best)</v>
      </c>
      <c r="G1" s="29" t="str">
        <f>+'[8]GCI_data_platform-34'!$C$2</f>
        <v>Subindex A: Basic requirements, 1-7 (best)</v>
      </c>
      <c r="H1" s="29" t="str">
        <f>+'[8]GCI_data_platform-35'!$C$2</f>
        <v>1st pillar: Institutions, 1-7 (best)</v>
      </c>
      <c r="I1" s="29" t="str">
        <f>+'[8]GCI_data_platform-36'!$C$2</f>
        <v>2nd pillar: Infrastructure, 1-7 (best)</v>
      </c>
      <c r="J1" s="29" t="str">
        <f>+'[8]GCI_data_platform-37'!$C$2</f>
        <v>3rd pillar: Macroeconomic environment, 1-7 (best)</v>
      </c>
      <c r="K1" s="29" t="str">
        <f>+'[8]GCI_data_platform-38'!$C$2</f>
        <v>4th pillar: Health and primary education, 1-7 (best)</v>
      </c>
      <c r="L1" s="29" t="str">
        <f>+'[8]GCI_data_platform-39'!$C$2</f>
        <v>Subindex B: Efficiency enhancers, 1-7 (best)</v>
      </c>
      <c r="M1" s="29" t="str">
        <f>+'[8]GCI_data_platform-40'!$C$2</f>
        <v>5th pillar: Higher education and training, 1-7 (best)</v>
      </c>
      <c r="N1" s="29" t="str">
        <f>+'[8]GCI_data_platform-41'!$C$2</f>
        <v>6th pillar: Goods market efficiency , 1-7 (best)</v>
      </c>
      <c r="O1" s="29" t="str">
        <f>+'[8]GCI_data_platform-42'!$C$2</f>
        <v>7th pillar: Labor market efficiency, 1-7 (best)</v>
      </c>
      <c r="P1" s="29" t="str">
        <f>+'[8]GCI_data_platform-43'!$C$2</f>
        <v>8th pillar: Financial market development, 1-7 (best)</v>
      </c>
      <c r="Q1" s="29" t="str">
        <f>+'[8]GCI_data_platform-44'!$C$2</f>
        <v>9th pillar: Technological readiness, 1-7 (best)</v>
      </c>
      <c r="R1" s="29" t="str">
        <f>+'[8]GCI_data_platform-45'!$C$2</f>
        <v>10th pillar: Market size, 1-7 (best)</v>
      </c>
      <c r="S1" s="29" t="str">
        <f>+'[8]GCI_data_platform-46'!$C$2</f>
        <v>Subindex C: Innovation and sophistication factors, 1-7 (best)</v>
      </c>
      <c r="T1" s="29" t="str">
        <f>+'[8]GCI_data_platform-47'!$C$2</f>
        <v>11th pillar: Business sophistication , 1-7 (best)</v>
      </c>
      <c r="U1" s="29" t="str">
        <f>+'[8]GCI_data_platform-48'!$C$2</f>
        <v>12th pillar: Innovation, 1-7 (best)</v>
      </c>
    </row>
    <row r="2" spans="1:21" x14ac:dyDescent="0.25">
      <c r="A2" t="s">
        <v>34</v>
      </c>
      <c r="B2" t="s">
        <v>425</v>
      </c>
      <c r="C2">
        <v>30</v>
      </c>
      <c r="F2">
        <f>+VLOOKUP(B2,'[8]GCI_data_platform-33'!$F$1:$G$149,2,FALSE)</f>
        <v>3.84696424027269</v>
      </c>
      <c r="G2">
        <f>+VLOOKUP(B2,'[8]GCI_data_platform-34'!$F$1:$G$149,2,FALSE)</f>
        <v>4.2377269920944398</v>
      </c>
      <c r="H2">
        <f>+VLOOKUP(B2,'[8]GCI_data_platform-35'!$F$1:$G$149,2,FALSE)</f>
        <v>3.3195687990625</v>
      </c>
      <c r="I2">
        <f>+VLOOKUP(B2,'[8]GCI_data_platform-36'!$F$1:$G$149,2,FALSE)</f>
        <v>3.3254684400567101</v>
      </c>
      <c r="J2">
        <f>+VLOOKUP(B2,'[8]GCI_data_platform-37'!$F$1:$G$149,2,FALSE)</f>
        <v>4.4068582046868796</v>
      </c>
      <c r="K2">
        <f>+VLOOKUP(B2,'[8]GCI_data_platform-38'!$F$1:$G$149,2,FALSE)</f>
        <v>5.8990125245716696</v>
      </c>
      <c r="L2">
        <f>+VLOOKUP(B2,'[8]GCI_data_platform-39'!$F$1:$G$149,2,FALSE)</f>
        <v>3.68021578674563</v>
      </c>
      <c r="M2">
        <f>+VLOOKUP(B2,'[8]GCI_data_platform-40'!$F$1:$G$149,2,FALSE)</f>
        <v>4.1713204982843104</v>
      </c>
      <c r="N2">
        <f>+VLOOKUP(B2,'[8]GCI_data_platform-41'!$F$1:$G$149,2,FALSE)</f>
        <v>4.0577703217107404</v>
      </c>
      <c r="O2">
        <f>+VLOOKUP(B2,'[8]GCI_data_platform-42'!$F$1:$G$149,2,FALSE)</f>
        <v>4.3296438180353798</v>
      </c>
      <c r="P2">
        <f>+VLOOKUP(B2,'[8]GCI_data_platform-43'!$F$1:$G$149,2,FALSE)</f>
        <v>3.2679556733333301</v>
      </c>
      <c r="Q2">
        <f>+VLOOKUP(B2,'[8]GCI_data_platform-44'!$F$1:$G$149,2,FALSE)</f>
        <v>3.3303135385816698</v>
      </c>
      <c r="R2">
        <f>+VLOOKUP(B2,'[8]GCI_data_platform-45'!$F$1:$G$149,2,FALSE)</f>
        <v>2.9242908705283699</v>
      </c>
      <c r="S2">
        <f>+VLOOKUP(B2,'[8]GCI_data_platform-46'!$F$1:$G$149,2,FALSE)</f>
        <v>3.11765550062101</v>
      </c>
      <c r="T2">
        <f>+VLOOKUP(B2,'[8]GCI_data_platform-47'!$F$1:$G$149,2,FALSE)</f>
        <v>3.4383961368421101</v>
      </c>
      <c r="U2">
        <f>+VLOOKUP(B2,'[8]GCI_data_platform-48'!$F$1:$G$149,2,FALSE)</f>
        <v>2.79691486439991</v>
      </c>
    </row>
    <row r="3" spans="1:21" x14ac:dyDescent="0.25">
      <c r="A3" t="s">
        <v>35</v>
      </c>
      <c r="B3" t="s">
        <v>426</v>
      </c>
      <c r="C3">
        <v>30</v>
      </c>
      <c r="F3">
        <f>+VLOOKUP(B3,'[8]GCI_data_platform-33'!$F$1:$G$149,2,FALSE)</f>
        <v>3.7936977307378501</v>
      </c>
      <c r="G3">
        <f>+VLOOKUP(B3,'[8]GCI_data_platform-34'!$F$1:$G$149,2,FALSE)</f>
        <v>4.2656262837456396</v>
      </c>
      <c r="H3">
        <f>+VLOOKUP(B3,'[8]GCI_data_platform-35'!$F$1:$G$149,2,FALSE)</f>
        <v>3.0391009869681098</v>
      </c>
      <c r="I3">
        <f>+VLOOKUP(B3,'[8]GCI_data_platform-36'!$F$1:$G$149,2,FALSE)</f>
        <v>3.1404391947924499</v>
      </c>
      <c r="J3">
        <f>+VLOOKUP(B3,'[8]GCI_data_platform-37'!$F$1:$G$149,2,FALSE)</f>
        <v>5.4834293425872396</v>
      </c>
      <c r="K3">
        <f>+VLOOKUP(B3,'[8]GCI_data_platform-38'!$F$1:$G$149,2,FALSE)</f>
        <v>5.3995356106347598</v>
      </c>
      <c r="L3">
        <f>+VLOOKUP(B3,'[8]GCI_data_platform-39'!$F$1:$G$149,2,FALSE)</f>
        <v>3.1822235029258801</v>
      </c>
      <c r="M3">
        <f>+VLOOKUP(B3,'[8]GCI_data_platform-40'!$F$1:$G$149,2,FALSE)</f>
        <v>3.5492159784363699</v>
      </c>
      <c r="N3">
        <f>+VLOOKUP(B3,'[8]GCI_data_platform-41'!$F$1:$G$149,2,FALSE)</f>
        <v>3.1950608311844602</v>
      </c>
      <c r="O3">
        <f>+VLOOKUP(B3,'[8]GCI_data_platform-42'!$F$1:$G$149,2,FALSE)</f>
        <v>2.91098703065061</v>
      </c>
      <c r="P3">
        <f>+VLOOKUP(B3,'[8]GCI_data_platform-43'!$F$1:$G$149,2,FALSE)</f>
        <v>2.6071421367687102</v>
      </c>
      <c r="Q3">
        <f>+VLOOKUP(B3,'[8]GCI_data_platform-44'!$F$1:$G$149,2,FALSE)</f>
        <v>2.4796010673741602</v>
      </c>
      <c r="R3">
        <f>+VLOOKUP(B3,'[8]GCI_data_platform-45'!$F$1:$G$149,2,FALSE)</f>
        <v>4.3513339731409904</v>
      </c>
      <c r="S3">
        <f>+VLOOKUP(B3,'[8]GCI_data_platform-46'!$F$1:$G$149,2,FALSE)</f>
        <v>2.6328860830884802</v>
      </c>
      <c r="T3">
        <f>+VLOOKUP(B3,'[8]GCI_data_platform-47'!$F$1:$G$149,2,FALSE)</f>
        <v>2.8884526015574599</v>
      </c>
      <c r="U3">
        <f>+VLOOKUP(B3,'[8]GCI_data_platform-48'!$F$1:$G$149,2,FALSE)</f>
        <v>2.3773195646195</v>
      </c>
    </row>
    <row r="4" spans="1:21" x14ac:dyDescent="0.25">
      <c r="A4" t="s">
        <v>38</v>
      </c>
      <c r="B4" t="s">
        <v>427</v>
      </c>
      <c r="C4">
        <v>30</v>
      </c>
      <c r="F4">
        <f>+VLOOKUP(B4,'[8]GCI_data_platform-33'!$F$1:$G$149,2,FALSE)</f>
        <v>3.14725421240722</v>
      </c>
      <c r="G4">
        <f>+VLOOKUP(B4,'[8]GCI_data_platform-34'!$F$1:$G$149,2,FALSE)</f>
        <v>3.35014192995131</v>
      </c>
      <c r="H4">
        <f>+VLOOKUP(B4,'[8]GCI_data_platform-35'!$F$1:$G$149,2,FALSE)</f>
        <v>2.7598933412500002</v>
      </c>
      <c r="I4">
        <f>+VLOOKUP(B4,'[8]GCI_data_platform-36'!$F$1:$G$149,2,FALSE)</f>
        <v>1.92076297513994</v>
      </c>
      <c r="J4">
        <f>+VLOOKUP(B4,'[8]GCI_data_platform-37'!$F$1:$G$149,2,FALSE)</f>
        <v>5.0260329468248903</v>
      </c>
      <c r="K4">
        <f>+VLOOKUP(B4,'[8]GCI_data_platform-38'!$F$1:$G$149,2,FALSE)</f>
        <v>3.6938784565904199</v>
      </c>
      <c r="L4">
        <f>+VLOOKUP(B4,'[8]GCI_data_platform-39'!$F$1:$G$149,2,FALSE)</f>
        <v>2.9095807593415399</v>
      </c>
      <c r="M4">
        <f>+VLOOKUP(B4,'[8]GCI_data_platform-40'!$F$1:$G$149,2,FALSE)</f>
        <v>2.06649691666667</v>
      </c>
      <c r="N4">
        <f>+VLOOKUP(B4,'[8]GCI_data_platform-41'!$F$1:$G$149,2,FALSE)</f>
        <v>3.0258660876331702</v>
      </c>
      <c r="O4">
        <f>+VLOOKUP(B4,'[8]GCI_data_platform-42'!$F$1:$G$149,2,FALSE)</f>
        <v>3.6553285644006999</v>
      </c>
      <c r="P4">
        <f>+VLOOKUP(B4,'[8]GCI_data_platform-43'!$F$1:$G$149,2,FALSE)</f>
        <v>2.4038056666666701</v>
      </c>
      <c r="Q4">
        <f>+VLOOKUP(B4,'[8]GCI_data_platform-44'!$F$1:$G$149,2,FALSE)</f>
        <v>2.4704702821338498</v>
      </c>
      <c r="R4">
        <f>+VLOOKUP(B4,'[8]GCI_data_platform-45'!$F$1:$G$149,2,FALSE)</f>
        <v>3.8355170385481698</v>
      </c>
      <c r="S4">
        <f>+VLOOKUP(B4,'[8]GCI_data_platform-46'!$F$1:$G$149,2,FALSE)</f>
        <v>2.5172265414214499</v>
      </c>
      <c r="T4">
        <f>+VLOOKUP(B4,'[8]GCI_data_platform-47'!$F$1:$G$149,2,FALSE)</f>
        <v>2.8885302105263202</v>
      </c>
      <c r="U4">
        <f>+VLOOKUP(B4,'[8]GCI_data_platform-48'!$F$1:$G$149,2,FALSE)</f>
        <v>2.14592287231658</v>
      </c>
    </row>
    <row r="5" spans="1:21" x14ac:dyDescent="0.25">
      <c r="A5" t="s">
        <v>40</v>
      </c>
      <c r="B5" t="s">
        <v>428</v>
      </c>
      <c r="C5">
        <v>30</v>
      </c>
      <c r="F5">
        <f>+VLOOKUP(B5,'[8]GCI_data_platform-33'!$F$1:$G$149,2,FALSE)</f>
        <v>3.7628591968047802</v>
      </c>
      <c r="G5">
        <f>+VLOOKUP(B5,'[8]GCI_data_platform-34'!$F$1:$G$149,2,FALSE)</f>
        <v>4.0550292971844604</v>
      </c>
      <c r="H5">
        <f>+VLOOKUP(B5,'[8]GCI_data_platform-35'!$F$1:$G$149,2,FALSE)</f>
        <v>2.79488031512048</v>
      </c>
      <c r="I5">
        <f>+VLOOKUP(B5,'[8]GCI_data_platform-36'!$F$1:$G$149,2,FALSE)</f>
        <v>3.5165204521916098</v>
      </c>
      <c r="J5">
        <f>+VLOOKUP(B5,'[8]GCI_data_platform-37'!$F$1:$G$149,2,FALSE)</f>
        <v>4.0710207584299001</v>
      </c>
      <c r="K5">
        <f>+VLOOKUP(B5,'[8]GCI_data_platform-38'!$F$1:$G$149,2,FALSE)</f>
        <v>5.8376956629958503</v>
      </c>
      <c r="L5">
        <f>+VLOOKUP(B5,'[8]GCI_data_platform-39'!$F$1:$G$149,2,FALSE)</f>
        <v>3.70244316232059</v>
      </c>
      <c r="M5">
        <f>+VLOOKUP(B5,'[8]GCI_data_platform-40'!$F$1:$G$149,2,FALSE)</f>
        <v>4.6216829456636503</v>
      </c>
      <c r="N5">
        <f>+VLOOKUP(B5,'[8]GCI_data_platform-41'!$F$1:$G$149,2,FALSE)</f>
        <v>3.06287495381053</v>
      </c>
      <c r="O5">
        <f>+VLOOKUP(B5,'[8]GCI_data_platform-42'!$F$1:$G$149,2,FALSE)</f>
        <v>3.1462292226097501</v>
      </c>
      <c r="P5">
        <f>+VLOOKUP(B5,'[8]GCI_data_platform-43'!$F$1:$G$149,2,FALSE)</f>
        <v>3.05162662096531</v>
      </c>
      <c r="Q5">
        <f>+VLOOKUP(B5,'[8]GCI_data_platform-44'!$F$1:$G$149,2,FALSE)</f>
        <v>3.3777957611275702</v>
      </c>
      <c r="R5">
        <f>+VLOOKUP(B5,'[8]GCI_data_platform-45'!$F$1:$G$149,2,FALSE)</f>
        <v>4.9544494697467503</v>
      </c>
      <c r="S5">
        <f>+VLOOKUP(B5,'[8]GCI_data_platform-46'!$F$1:$G$149,2,FALSE)</f>
        <v>3.3502038873725599</v>
      </c>
      <c r="T5">
        <f>+VLOOKUP(B5,'[8]GCI_data_platform-47'!$F$1:$G$149,2,FALSE)</f>
        <v>3.7108745013812801</v>
      </c>
      <c r="U5">
        <f>+VLOOKUP(B5,'[8]GCI_data_platform-48'!$F$1:$G$149,2,FALSE)</f>
        <v>2.98953327336383</v>
      </c>
    </row>
    <row r="6" spans="1:21" x14ac:dyDescent="0.25">
      <c r="A6" t="s">
        <v>41</v>
      </c>
      <c r="B6" t="s">
        <v>429</v>
      </c>
      <c r="C6">
        <v>30</v>
      </c>
      <c r="F6">
        <f>+VLOOKUP(B6,'[8]GCI_data_platform-33'!$F$1:$G$149,2,FALSE)</f>
        <v>4.1022633627943899</v>
      </c>
      <c r="G6">
        <f>+VLOOKUP(B6,'[8]GCI_data_platform-34'!$F$1:$G$149,2,FALSE)</f>
        <v>4.5316446694071599</v>
      </c>
      <c r="H6">
        <f>+VLOOKUP(B6,'[8]GCI_data_platform-35'!$F$1:$G$149,2,FALSE)</f>
        <v>3.9764885243269199</v>
      </c>
      <c r="I6">
        <f>+VLOOKUP(B6,'[8]GCI_data_platform-36'!$F$1:$G$149,2,FALSE)</f>
        <v>3.8122932272526699</v>
      </c>
      <c r="J6">
        <f>+VLOOKUP(B6,'[8]GCI_data_platform-37'!$F$1:$G$149,2,FALSE)</f>
        <v>4.87637541109493</v>
      </c>
      <c r="K6">
        <f>+VLOOKUP(B6,'[8]GCI_data_platform-38'!$F$1:$G$149,2,FALSE)</f>
        <v>5.4614215149541199</v>
      </c>
      <c r="L6">
        <f>+VLOOKUP(B6,'[8]GCI_data_platform-39'!$F$1:$G$149,2,FALSE)</f>
        <v>3.8956247337086398</v>
      </c>
      <c r="M6">
        <f>+VLOOKUP(B6,'[8]GCI_data_platform-40'!$F$1:$G$149,2,FALSE)</f>
        <v>4.1753854211161396</v>
      </c>
      <c r="N6">
        <f>+VLOOKUP(B6,'[8]GCI_data_platform-41'!$F$1:$G$149,2,FALSE)</f>
        <v>4.3362535296385598</v>
      </c>
      <c r="O6">
        <f>+VLOOKUP(B6,'[8]GCI_data_platform-42'!$F$1:$G$149,2,FALSE)</f>
        <v>4.4880772707230498</v>
      </c>
      <c r="P6">
        <f>+VLOOKUP(B6,'[8]GCI_data_platform-43'!$F$1:$G$149,2,FALSE)</f>
        <v>3.9060525757265001</v>
      </c>
      <c r="Q6">
        <f>+VLOOKUP(B6,'[8]GCI_data_platform-44'!$F$1:$G$149,2,FALSE)</f>
        <v>3.7408709299399399</v>
      </c>
      <c r="R6">
        <f>+VLOOKUP(B6,'[8]GCI_data_platform-45'!$F$1:$G$149,2,FALSE)</f>
        <v>2.7271086751076399</v>
      </c>
      <c r="S6">
        <f>+VLOOKUP(B6,'[8]GCI_data_platform-46'!$F$1:$G$149,2,FALSE)</f>
        <v>3.4040934489027999</v>
      </c>
      <c r="T6">
        <f>+VLOOKUP(B6,'[8]GCI_data_platform-47'!$F$1:$G$149,2,FALSE)</f>
        <v>3.81569339811066</v>
      </c>
      <c r="U6">
        <f>+VLOOKUP(B6,'[8]GCI_data_platform-48'!$F$1:$G$149,2,FALSE)</f>
        <v>2.9924934996949402</v>
      </c>
    </row>
    <row r="7" spans="1:21" x14ac:dyDescent="0.25">
      <c r="A7" t="s">
        <v>43</v>
      </c>
      <c r="B7" t="s">
        <v>430</v>
      </c>
      <c r="C7">
        <v>30</v>
      </c>
      <c r="F7">
        <f>+VLOOKUP(B7,'[8]GCI_data_platform-33'!$F$1:$G$149,2,FALSE)</f>
        <v>5.09234611092152</v>
      </c>
      <c r="G7">
        <f>+VLOOKUP(B7,'[8]GCI_data_platform-34'!$F$1:$G$149,2,FALSE)</f>
        <v>5.6862805923338504</v>
      </c>
      <c r="H7">
        <f>+VLOOKUP(B7,'[8]GCI_data_platform-35'!$F$1:$G$149,2,FALSE)</f>
        <v>5.0408587016600004</v>
      </c>
      <c r="I7">
        <f>+VLOOKUP(B7,'[8]GCI_data_platform-36'!$F$1:$G$149,2,FALSE)</f>
        <v>5.5971488199845503</v>
      </c>
      <c r="J7">
        <f>+VLOOKUP(B7,'[8]GCI_data_platform-37'!$F$1:$G$149,2,FALSE)</f>
        <v>5.75174030716272</v>
      </c>
      <c r="K7">
        <f>+VLOOKUP(B7,'[8]GCI_data_platform-38'!$F$1:$G$149,2,FALSE)</f>
        <v>6.3553745405281097</v>
      </c>
      <c r="L7">
        <f>+VLOOKUP(B7,'[8]GCI_data_platform-39'!$F$1:$G$149,2,FALSE)</f>
        <v>5.1754702343966699</v>
      </c>
      <c r="M7">
        <f>+VLOOKUP(B7,'[8]GCI_data_platform-40'!$F$1:$G$149,2,FALSE)</f>
        <v>5.51003662552941</v>
      </c>
      <c r="N7">
        <f>+VLOOKUP(B7,'[8]GCI_data_platform-41'!$F$1:$G$149,2,FALSE)</f>
        <v>4.7195604682240901</v>
      </c>
      <c r="O7">
        <f>+VLOOKUP(B7,'[8]GCI_data_platform-42'!$F$1:$G$149,2,FALSE)</f>
        <v>4.4530761361572404</v>
      </c>
      <c r="P7">
        <f>+VLOOKUP(B7,'[8]GCI_data_platform-43'!$F$1:$G$149,2,FALSE)</f>
        <v>5.4068261034666696</v>
      </c>
      <c r="Q7">
        <f>+VLOOKUP(B7,'[8]GCI_data_platform-44'!$F$1:$G$149,2,FALSE)</f>
        <v>5.8174529576913798</v>
      </c>
      <c r="R7">
        <f>+VLOOKUP(B7,'[8]GCI_data_platform-45'!$F$1:$G$149,2,FALSE)</f>
        <v>5.1458691153112097</v>
      </c>
      <c r="S7">
        <f>+VLOOKUP(B7,'[8]GCI_data_platform-46'!$F$1:$G$149,2,FALSE)</f>
        <v>4.5578495841880597</v>
      </c>
      <c r="T7">
        <f>+VLOOKUP(B7,'[8]GCI_data_platform-47'!$F$1:$G$149,2,FALSE)</f>
        <v>4.6612950854736903</v>
      </c>
      <c r="U7">
        <f>+VLOOKUP(B7,'[8]GCI_data_platform-48'!$F$1:$G$149,2,FALSE)</f>
        <v>4.4544040829024398</v>
      </c>
    </row>
    <row r="8" spans="1:21" x14ac:dyDescent="0.25">
      <c r="A8" t="s">
        <v>44</v>
      </c>
      <c r="B8" t="s">
        <v>431</v>
      </c>
      <c r="C8">
        <v>30</v>
      </c>
      <c r="F8">
        <f>+VLOOKUP(B8,'[8]GCI_data_platform-33'!$F$1:$G$149,2,FALSE)</f>
        <v>5.1509251833897096</v>
      </c>
      <c r="G8">
        <f>+VLOOKUP(B8,'[8]GCI_data_platform-34'!$F$1:$G$149,2,FALSE)</f>
        <v>5.6340468746835901</v>
      </c>
      <c r="H8">
        <f>+VLOOKUP(B8,'[8]GCI_data_platform-35'!$F$1:$G$149,2,FALSE)</f>
        <v>5.0731834978989001</v>
      </c>
      <c r="I8">
        <f>+VLOOKUP(B8,'[8]GCI_data_platform-36'!$F$1:$G$149,2,FALSE)</f>
        <v>5.72082411694943</v>
      </c>
      <c r="J8">
        <f>+VLOOKUP(B8,'[8]GCI_data_platform-37'!$F$1:$G$149,2,FALSE)</f>
        <v>5.3726627856480897</v>
      </c>
      <c r="K8">
        <f>+VLOOKUP(B8,'[8]GCI_data_platform-38'!$F$1:$G$149,2,FALSE)</f>
        <v>6.3695170982379397</v>
      </c>
      <c r="L8">
        <f>+VLOOKUP(B8,'[8]GCI_data_platform-39'!$F$1:$G$149,2,FALSE)</f>
        <v>4.9652612625872203</v>
      </c>
      <c r="M8">
        <f>+VLOOKUP(B8,'[8]GCI_data_platform-40'!$F$1:$G$149,2,FALSE)</f>
        <v>5.5683527480769204</v>
      </c>
      <c r="N8">
        <f>+VLOOKUP(B8,'[8]GCI_data_platform-41'!$F$1:$G$149,2,FALSE)</f>
        <v>4.8820254921570196</v>
      </c>
      <c r="O8">
        <f>+VLOOKUP(B8,'[8]GCI_data_platform-42'!$F$1:$G$149,2,FALSE)</f>
        <v>4.5638847736191002</v>
      </c>
      <c r="P8">
        <f>+VLOOKUP(B8,'[8]GCI_data_platform-43'!$F$1:$G$149,2,FALSE)</f>
        <v>4.5615453372058798</v>
      </c>
      <c r="Q8">
        <f>+VLOOKUP(B8,'[8]GCI_data_platform-44'!$F$1:$G$149,2,FALSE)</f>
        <v>5.5874283450017597</v>
      </c>
      <c r="R8">
        <f>+VLOOKUP(B8,'[8]GCI_data_platform-45'!$F$1:$G$149,2,FALSE)</f>
        <v>4.6283308794626397</v>
      </c>
      <c r="S8">
        <f>+VLOOKUP(B8,'[8]GCI_data_platform-46'!$F$1:$G$149,2,FALSE)</f>
        <v>5.1382839238645897</v>
      </c>
      <c r="T8">
        <f>+VLOOKUP(B8,'[8]GCI_data_platform-47'!$F$1:$G$149,2,FALSE)</f>
        <v>5.4582031398606796</v>
      </c>
      <c r="U8">
        <f>+VLOOKUP(B8,'[8]GCI_data_platform-48'!$F$1:$G$149,2,FALSE)</f>
        <v>4.8183647078684997</v>
      </c>
    </row>
    <row r="9" spans="1:21" x14ac:dyDescent="0.25">
      <c r="A9" t="s">
        <v>45</v>
      </c>
      <c r="B9" t="s">
        <v>432</v>
      </c>
      <c r="C9">
        <v>30</v>
      </c>
      <c r="F9">
        <f>+VLOOKUP(B9,'[8]GCI_data_platform-33'!$F$1:$G$149,2,FALSE)</f>
        <v>4.51373820073551</v>
      </c>
      <c r="G9">
        <f>+VLOOKUP(B9,'[8]GCI_data_platform-34'!$F$1:$G$149,2,FALSE)</f>
        <v>4.9018395182108998</v>
      </c>
      <c r="H9">
        <f>+VLOOKUP(B9,'[8]GCI_data_platform-35'!$F$1:$G$149,2,FALSE)</f>
        <v>4.0633366995451397</v>
      </c>
      <c r="I9">
        <f>+VLOOKUP(B9,'[8]GCI_data_platform-36'!$F$1:$G$149,2,FALSE)</f>
        <v>4.0582617985376404</v>
      </c>
      <c r="J9">
        <f>+VLOOKUP(B9,'[8]GCI_data_platform-37'!$F$1:$G$149,2,FALSE)</f>
        <v>6.4156000000000004</v>
      </c>
      <c r="K9">
        <f>+VLOOKUP(B9,'[8]GCI_data_platform-38'!$F$1:$G$149,2,FALSE)</f>
        <v>5.0701595747608001</v>
      </c>
      <c r="L9">
        <f>+VLOOKUP(B9,'[8]GCI_data_platform-39'!$F$1:$G$149,2,FALSE)</f>
        <v>4.0937896275974399</v>
      </c>
      <c r="M9">
        <f>+VLOOKUP(B9,'[8]GCI_data_platform-40'!$F$1:$G$149,2,FALSE)</f>
        <v>3.99996930334129</v>
      </c>
      <c r="N9">
        <f>+VLOOKUP(B9,'[8]GCI_data_platform-41'!$F$1:$G$149,2,FALSE)</f>
        <v>4.2682763047649503</v>
      </c>
      <c r="O9">
        <f>+VLOOKUP(B9,'[8]GCI_data_platform-42'!$F$1:$G$149,2,FALSE)</f>
        <v>4.7215365861627099</v>
      </c>
      <c r="P9">
        <f>+VLOOKUP(B9,'[8]GCI_data_platform-43'!$F$1:$G$149,2,FALSE)</f>
        <v>3.8003131618518502</v>
      </c>
      <c r="Q9">
        <f>+VLOOKUP(B9,'[8]GCI_data_platform-44'!$F$1:$G$149,2,FALSE)</f>
        <v>4.16906473343602</v>
      </c>
      <c r="R9">
        <f>+VLOOKUP(B9,'[8]GCI_data_platform-45'!$F$1:$G$149,2,FALSE)</f>
        <v>3.6035776760278</v>
      </c>
      <c r="S9">
        <f>+VLOOKUP(B9,'[8]GCI_data_platform-46'!$F$1:$G$149,2,FALSE)</f>
        <v>3.7111888599023799</v>
      </c>
      <c r="T9">
        <f>+VLOOKUP(B9,'[8]GCI_data_platform-47'!$F$1:$G$149,2,FALSE)</f>
        <v>3.97143695672515</v>
      </c>
      <c r="U9">
        <f>+VLOOKUP(B9,'[8]GCI_data_platform-48'!$F$1:$G$149,2,FALSE)</f>
        <v>3.4509407630796098</v>
      </c>
    </row>
    <row r="10" spans="1:21" x14ac:dyDescent="0.25">
      <c r="A10" t="s">
        <v>47</v>
      </c>
      <c r="B10" t="s">
        <v>433</v>
      </c>
      <c r="C10">
        <v>20</v>
      </c>
      <c r="D10">
        <v>1</v>
      </c>
      <c r="E10">
        <v>22</v>
      </c>
      <c r="F10">
        <f>+VLOOKUP(B10,'[8]GCI_data_platform-33'!$F$1:$G$149,2,FALSE)</f>
        <v>4.4543094525859699</v>
      </c>
      <c r="G10">
        <f>+VLOOKUP(B10,'[8]GCI_data_platform-34'!$F$1:$G$149,2,FALSE)</f>
        <v>5.4615122814445103</v>
      </c>
      <c r="H10">
        <f>+VLOOKUP(B10,'[8]GCI_data_platform-35'!$F$1:$G$149,2,FALSE)</f>
        <v>4.7661606015589602</v>
      </c>
      <c r="I10">
        <f>+VLOOKUP(B10,'[8]GCI_data_platform-36'!$F$1:$G$149,2,FALSE)</f>
        <v>5.1800048604831197</v>
      </c>
      <c r="J10">
        <f>+VLOOKUP(B10,'[8]GCI_data_platform-37'!$F$1:$G$149,2,FALSE)</f>
        <v>5.8978520879120904</v>
      </c>
      <c r="K10">
        <f>+VLOOKUP(B10,'[8]GCI_data_platform-38'!$F$1:$G$149,2,FALSE)</f>
        <v>6.0020315758238603</v>
      </c>
      <c r="L10">
        <f>+VLOOKUP(B10,'[8]GCI_data_platform-39'!$F$1:$G$149,2,FALSE)</f>
        <v>4.49720244503989</v>
      </c>
      <c r="M10">
        <f>+VLOOKUP(B10,'[8]GCI_data_platform-40'!$F$1:$G$149,2,FALSE)</f>
        <v>4.5200443159360004</v>
      </c>
      <c r="N10">
        <f>+VLOOKUP(B10,'[8]GCI_data_platform-41'!$F$1:$G$149,2,FALSE)</f>
        <v>4.96107448391846</v>
      </c>
      <c r="O10">
        <f>+VLOOKUP(B10,'[8]GCI_data_platform-42'!$F$1:$G$149,2,FALSE)</f>
        <v>4.8695178112295103</v>
      </c>
      <c r="P10">
        <f>+VLOOKUP(B10,'[8]GCI_data_platform-43'!$F$1:$G$149,2,FALSE)</f>
        <v>4.7526280167295596</v>
      </c>
      <c r="Q10">
        <f>+VLOOKUP(B10,'[8]GCI_data_platform-44'!$F$1:$G$149,2,FALSE)</f>
        <v>4.9466969339047004</v>
      </c>
      <c r="R10">
        <f>+VLOOKUP(B10,'[8]GCI_data_platform-45'!$F$1:$G$149,2,FALSE)</f>
        <v>2.9332531085211002</v>
      </c>
      <c r="S10">
        <f>+VLOOKUP(B10,'[8]GCI_data_platform-46'!$F$1:$G$149,2,FALSE)</f>
        <v>3.7113525792570701</v>
      </c>
      <c r="T10">
        <f>+VLOOKUP(B10,'[8]GCI_data_platform-47'!$F$1:$G$149,2,FALSE)</f>
        <v>4.2499133375868903</v>
      </c>
      <c r="U10">
        <f>+VLOOKUP(B10,'[8]GCI_data_platform-48'!$F$1:$G$149,2,FALSE)</f>
        <v>3.1727918209272499</v>
      </c>
    </row>
    <row r="11" spans="1:21" x14ac:dyDescent="0.25">
      <c r="A11" t="s">
        <v>48</v>
      </c>
      <c r="B11" t="s">
        <v>434</v>
      </c>
      <c r="C11">
        <v>30</v>
      </c>
      <c r="F11">
        <f>+VLOOKUP(B11,'[8]GCI_data_platform-33'!$F$1:$G$149,2,FALSE)</f>
        <v>3.7073356320476401</v>
      </c>
      <c r="G11">
        <f>+VLOOKUP(B11,'[8]GCI_data_platform-34'!$F$1:$G$149,2,FALSE)</f>
        <v>3.8320053035434101</v>
      </c>
      <c r="H11">
        <f>+VLOOKUP(B11,'[8]GCI_data_platform-35'!$F$1:$G$149,2,FALSE)</f>
        <v>3.0760308440398099</v>
      </c>
      <c r="I11">
        <f>+VLOOKUP(B11,'[8]GCI_data_platform-36'!$F$1:$G$149,2,FALSE)</f>
        <v>2.3708399375095102</v>
      </c>
      <c r="J11">
        <f>+VLOOKUP(B11,'[8]GCI_data_platform-37'!$F$1:$G$149,2,FALSE)</f>
        <v>4.5809228153795098</v>
      </c>
      <c r="K11">
        <f>+VLOOKUP(B11,'[8]GCI_data_platform-38'!$F$1:$G$149,2,FALSE)</f>
        <v>5.3002276172448202</v>
      </c>
      <c r="L11">
        <f>+VLOOKUP(B11,'[8]GCI_data_platform-39'!$F$1:$G$149,2,FALSE)</f>
        <v>3.59094622258106</v>
      </c>
      <c r="M11">
        <f>+VLOOKUP(B11,'[8]GCI_data_platform-40'!$F$1:$G$149,2,FALSE)</f>
        <v>2.8305302864190902</v>
      </c>
      <c r="N11">
        <f>+VLOOKUP(B11,'[8]GCI_data_platform-41'!$F$1:$G$149,2,FALSE)</f>
        <v>4.0990664644740296</v>
      </c>
      <c r="O11">
        <f>+VLOOKUP(B11,'[8]GCI_data_platform-42'!$F$1:$G$149,2,FALSE)</f>
        <v>3.7993821769617702</v>
      </c>
      <c r="P11">
        <f>+VLOOKUP(B11,'[8]GCI_data_platform-43'!$F$1:$G$149,2,FALSE)</f>
        <v>3.6804470099787698</v>
      </c>
      <c r="Q11">
        <f>+VLOOKUP(B11,'[8]GCI_data_platform-44'!$F$1:$G$149,2,FALSE)</f>
        <v>2.6941896229937399</v>
      </c>
      <c r="R11">
        <f>+VLOOKUP(B11,'[8]GCI_data_platform-45'!$F$1:$G$149,2,FALSE)</f>
        <v>4.4420617746589901</v>
      </c>
      <c r="S11">
        <f>+VLOOKUP(B11,'[8]GCI_data_platform-46'!$F$1:$G$149,2,FALSE)</f>
        <v>3.0260254403644198</v>
      </c>
      <c r="T11">
        <f>+VLOOKUP(B11,'[8]GCI_data_platform-47'!$F$1:$G$149,2,FALSE)</f>
        <v>3.5076874929936301</v>
      </c>
      <c r="U11">
        <f>+VLOOKUP(B11,'[8]GCI_data_platform-48'!$F$1:$G$149,2,FALSE)</f>
        <v>2.5443633877352001</v>
      </c>
    </row>
    <row r="12" spans="1:21" x14ac:dyDescent="0.25">
      <c r="A12" t="s">
        <v>49</v>
      </c>
      <c r="B12" t="s">
        <v>435</v>
      </c>
      <c r="C12">
        <v>10</v>
      </c>
      <c r="D12">
        <v>1</v>
      </c>
      <c r="E12">
        <v>11</v>
      </c>
      <c r="F12">
        <f>+VLOOKUP(B12,'[8]GCI_data_platform-33'!$F$1:$G$149,2,FALSE)</f>
        <v>4.4233104281795503</v>
      </c>
      <c r="G12">
        <f>+VLOOKUP(B12,'[8]GCI_data_platform-34'!$F$1:$G$149,2,FALSE)</f>
        <v>5.1404780158252699</v>
      </c>
      <c r="H12">
        <f>+VLOOKUP(B12,'[8]GCI_data_platform-35'!$F$1:$G$149,2,FALSE)</f>
        <v>4.7966471793963397</v>
      </c>
      <c r="I12">
        <f>+VLOOKUP(B12,'[8]GCI_data_platform-36'!$F$1:$G$149,2,FALSE)</f>
        <v>5.5174058329104501</v>
      </c>
      <c r="J12">
        <f>+VLOOKUP(B12,'[8]GCI_data_platform-37'!$F$1:$G$149,2,FALSE)</f>
        <v>3.8881755790774402</v>
      </c>
      <c r="K12">
        <f>+VLOOKUP(B12,'[8]GCI_data_platform-38'!$F$1:$G$149,2,FALSE)</f>
        <v>6.3596834719168598</v>
      </c>
      <c r="L12">
        <f>+VLOOKUP(B12,'[8]GCI_data_platform-39'!$F$1:$G$149,2,FALSE)</f>
        <v>4.3934586731485803</v>
      </c>
      <c r="M12">
        <f>+VLOOKUP(B12,'[8]GCI_data_platform-40'!$F$1:$G$149,2,FALSE)</f>
        <v>5.2900674110712602</v>
      </c>
      <c r="N12">
        <f>+VLOOKUP(B12,'[8]GCI_data_platform-41'!$F$1:$G$149,2,FALSE)</f>
        <v>4.2486134413301304</v>
      </c>
      <c r="O12">
        <f>+VLOOKUP(B12,'[8]GCI_data_platform-42'!$F$1:$G$149,2,FALSE)</f>
        <v>4.7946981651616696</v>
      </c>
      <c r="P12">
        <f>+VLOOKUP(B12,'[8]GCI_data_platform-43'!$F$1:$G$149,2,FALSE)</f>
        <v>4.7076684471544699</v>
      </c>
      <c r="Q12">
        <f>+VLOOKUP(B12,'[8]GCI_data_platform-44'!$F$1:$G$149,2,FALSE)</f>
        <v>5.2609760634798501</v>
      </c>
      <c r="R12">
        <f>+VLOOKUP(B12,'[8]GCI_data_platform-45'!$F$1:$G$149,2,FALSE)</f>
        <v>2.0587285106941202</v>
      </c>
      <c r="S12">
        <f>+VLOOKUP(B12,'[8]GCI_data_platform-46'!$F$1:$G$149,2,FALSE)</f>
        <v>3.9078124444509501</v>
      </c>
      <c r="T12">
        <f>+VLOOKUP(B12,'[8]GCI_data_platform-47'!$F$1:$G$149,2,FALSE)</f>
        <v>4.303232478819</v>
      </c>
      <c r="U12">
        <f>+VLOOKUP(B12,'[8]GCI_data_platform-48'!$F$1:$G$149,2,FALSE)</f>
        <v>3.51239241008289</v>
      </c>
    </row>
    <row r="13" spans="1:21" x14ac:dyDescent="0.25">
      <c r="A13" t="s">
        <v>51</v>
      </c>
      <c r="B13" t="s">
        <v>436</v>
      </c>
      <c r="C13">
        <v>30</v>
      </c>
      <c r="F13">
        <f>+VLOOKUP(B13,'[8]GCI_data_platform-33'!$F$1:$G$149,2,FALSE)</f>
        <v>5.1347509781721001</v>
      </c>
      <c r="G13">
        <f>+VLOOKUP(B13,'[8]GCI_data_platform-34'!$F$1:$G$149,2,FALSE)</f>
        <v>5.5062263947204704</v>
      </c>
      <c r="H13">
        <f>+VLOOKUP(B13,'[8]GCI_data_platform-35'!$F$1:$G$149,2,FALSE)</f>
        <v>5.0007202956397903</v>
      </c>
      <c r="I13">
        <f>+VLOOKUP(B13,'[8]GCI_data_platform-36'!$F$1:$G$149,2,FALSE)</f>
        <v>5.5970975380206101</v>
      </c>
      <c r="J13">
        <f>+VLOOKUP(B13,'[8]GCI_data_platform-37'!$F$1:$G$149,2,FALSE)</f>
        <v>4.7074154110949298</v>
      </c>
      <c r="K13">
        <f>+VLOOKUP(B13,'[8]GCI_data_platform-38'!$F$1:$G$149,2,FALSE)</f>
        <v>6.7196723341265399</v>
      </c>
      <c r="L13">
        <f>+VLOOKUP(B13,'[8]GCI_data_platform-39'!$F$1:$G$149,2,FALSE)</f>
        <v>5.02522277266314</v>
      </c>
      <c r="M13">
        <f>+VLOOKUP(B13,'[8]GCI_data_platform-40'!$F$1:$G$149,2,FALSE)</f>
        <v>5.8272632665100303</v>
      </c>
      <c r="N13">
        <f>+VLOOKUP(B13,'[8]GCI_data_platform-41'!$F$1:$G$149,2,FALSE)</f>
        <v>5.0796325530750401</v>
      </c>
      <c r="O13">
        <f>+VLOOKUP(B13,'[8]GCI_data_platform-42'!$F$1:$G$149,2,FALSE)</f>
        <v>4.3371222114147399</v>
      </c>
      <c r="P13">
        <f>+VLOOKUP(B13,'[8]GCI_data_platform-43'!$F$1:$G$149,2,FALSE)</f>
        <v>4.4757071540631204</v>
      </c>
      <c r="Q13">
        <f>+VLOOKUP(B13,'[8]GCI_data_platform-44'!$F$1:$G$149,2,FALSE)</f>
        <v>5.61186465540636</v>
      </c>
      <c r="R13">
        <f>+VLOOKUP(B13,'[8]GCI_data_platform-45'!$F$1:$G$149,2,FALSE)</f>
        <v>4.8197467955095199</v>
      </c>
      <c r="S13">
        <f>+VLOOKUP(B13,'[8]GCI_data_platform-46'!$F$1:$G$149,2,FALSE)</f>
        <v>5.0696477096548103</v>
      </c>
      <c r="T13">
        <f>+VLOOKUP(B13,'[8]GCI_data_platform-47'!$F$1:$G$149,2,FALSE)</f>
        <v>5.2727650825599497</v>
      </c>
      <c r="U13">
        <f>+VLOOKUP(B13,'[8]GCI_data_platform-48'!$F$1:$G$149,2,FALSE)</f>
        <v>4.8665303367496602</v>
      </c>
    </row>
    <row r="14" spans="1:21" x14ac:dyDescent="0.25">
      <c r="A14" t="s">
        <v>53</v>
      </c>
      <c r="B14" t="s">
        <v>437</v>
      </c>
      <c r="C14">
        <v>30</v>
      </c>
      <c r="F14">
        <f>+VLOOKUP(B14,'[8]GCI_data_platform-33'!$F$1:$G$149,2,FALSE)</f>
        <v>3.4460067099777598</v>
      </c>
      <c r="G14">
        <f>+VLOOKUP(B14,'[8]GCI_data_platform-34'!$F$1:$G$149,2,FALSE)</f>
        <v>3.6502078951807002</v>
      </c>
      <c r="H14">
        <f>+VLOOKUP(B14,'[8]GCI_data_platform-35'!$F$1:$G$149,2,FALSE)</f>
        <v>3.3568012926937199</v>
      </c>
      <c r="I14">
        <f>+VLOOKUP(B14,'[8]GCI_data_platform-36'!$F$1:$G$149,2,FALSE)</f>
        <v>2.3969770886480601</v>
      </c>
      <c r="J14">
        <f>+VLOOKUP(B14,'[8]GCI_data_platform-37'!$F$1:$G$149,2,FALSE)</f>
        <v>4.3136622206582302</v>
      </c>
      <c r="K14">
        <f>+VLOOKUP(B14,'[8]GCI_data_platform-38'!$F$1:$G$149,2,FALSE)</f>
        <v>4.5333909787228199</v>
      </c>
      <c r="L14">
        <f>+VLOOKUP(B14,'[8]GCI_data_platform-39'!$F$1:$G$149,2,FALSE)</f>
        <v>3.1546696923580799</v>
      </c>
      <c r="M14">
        <f>+VLOOKUP(B14,'[8]GCI_data_platform-40'!$F$1:$G$149,2,FALSE)</f>
        <v>2.9545356074794902</v>
      </c>
      <c r="N14">
        <f>+VLOOKUP(B14,'[8]GCI_data_platform-41'!$F$1:$G$149,2,FALSE)</f>
        <v>3.4691785010655698</v>
      </c>
      <c r="O14">
        <f>+VLOOKUP(B14,'[8]GCI_data_platform-42'!$F$1:$G$149,2,FALSE)</f>
        <v>4.1135664809386796</v>
      </c>
      <c r="P14">
        <f>+VLOOKUP(B14,'[8]GCI_data_platform-43'!$F$1:$G$149,2,FALSE)</f>
        <v>3.3267261576265299</v>
      </c>
      <c r="Q14">
        <f>+VLOOKUP(B14,'[8]GCI_data_platform-44'!$F$1:$G$149,2,FALSE)</f>
        <v>2.54957160722486</v>
      </c>
      <c r="R14">
        <f>+VLOOKUP(B14,'[8]GCI_data_platform-45'!$F$1:$G$149,2,FALSE)</f>
        <v>2.5144397998133701</v>
      </c>
      <c r="S14">
        <f>+VLOOKUP(B14,'[8]GCI_data_platform-46'!$F$1:$G$149,2,FALSE)</f>
        <v>3.03495161088013</v>
      </c>
      <c r="T14">
        <f>+VLOOKUP(B14,'[8]GCI_data_platform-47'!$F$1:$G$149,2,FALSE)</f>
        <v>3.2253723628547801</v>
      </c>
      <c r="U14">
        <f>+VLOOKUP(B14,'[8]GCI_data_platform-48'!$F$1:$G$149,2,FALSE)</f>
        <v>2.8445308589054799</v>
      </c>
    </row>
    <row r="15" spans="1:21" x14ac:dyDescent="0.25">
      <c r="A15" t="s">
        <v>55</v>
      </c>
      <c r="B15" t="s">
        <v>438</v>
      </c>
      <c r="C15">
        <v>20</v>
      </c>
      <c r="D15">
        <v>1</v>
      </c>
      <c r="E15">
        <v>22</v>
      </c>
      <c r="F15">
        <f>+VLOOKUP(B15,'[8]GCI_data_platform-33'!$F$1:$G$149,2,FALSE)</f>
        <v>3.7314858555732302</v>
      </c>
      <c r="G15">
        <f>+VLOOKUP(B15,'[8]GCI_data_platform-34'!$F$1:$G$149,2,FALSE)</f>
        <v>4.39268382427578</v>
      </c>
      <c r="H15">
        <f>+VLOOKUP(B15,'[8]GCI_data_platform-35'!$F$1:$G$149,2,FALSE)</f>
        <v>4.4030509674999996</v>
      </c>
      <c r="I15">
        <f>+VLOOKUP(B15,'[8]GCI_data_platform-36'!$F$1:$G$149,2,FALSE)</f>
        <v>3.6060603213406401</v>
      </c>
      <c r="J15">
        <f>+VLOOKUP(B15,'[8]GCI_data_platform-37'!$F$1:$G$149,2,FALSE)</f>
        <v>4.14602430752507</v>
      </c>
      <c r="K15">
        <f>+VLOOKUP(B15,'[8]GCI_data_platform-38'!$F$1:$G$149,2,FALSE)</f>
        <v>5.4155997007373902</v>
      </c>
      <c r="L15">
        <f>+VLOOKUP(B15,'[8]GCI_data_platform-39'!$F$1:$G$149,2,FALSE)</f>
        <v>3.2951855751351999</v>
      </c>
      <c r="M15">
        <f>+VLOOKUP(B15,'[8]GCI_data_platform-40'!$F$1:$G$149,2,FALSE)</f>
        <v>3.43910719871795</v>
      </c>
      <c r="N15">
        <f>+VLOOKUP(B15,'[8]GCI_data_platform-41'!$F$1:$G$149,2,FALSE)</f>
        <v>3.8513778820800999</v>
      </c>
      <c r="O15">
        <f>+VLOOKUP(B15,'[8]GCI_data_platform-42'!$F$1:$G$149,2,FALSE)</f>
        <v>4.7299928036422099</v>
      </c>
      <c r="P15">
        <f>+VLOOKUP(B15,'[8]GCI_data_platform-43'!$F$1:$G$149,2,FALSE)</f>
        <v>3.3485878666666702</v>
      </c>
      <c r="Q15">
        <f>+VLOOKUP(B15,'[8]GCI_data_platform-44'!$F$1:$G$149,2,FALSE)</f>
        <v>2.5721710267714202</v>
      </c>
      <c r="R15">
        <f>+VLOOKUP(B15,'[8]GCI_data_platform-45'!$F$1:$G$149,2,FALSE)</f>
        <v>1.8298766729328699</v>
      </c>
      <c r="S15">
        <f>+VLOOKUP(B15,'[8]GCI_data_platform-46'!$F$1:$G$149,2,FALSE)</f>
        <v>3.1649719444125402</v>
      </c>
      <c r="T15">
        <f>+VLOOKUP(B15,'[8]GCI_data_platform-47'!$F$1:$G$149,2,FALSE)</f>
        <v>3.4983395263157901</v>
      </c>
      <c r="U15">
        <f>+VLOOKUP(B15,'[8]GCI_data_platform-48'!$F$1:$G$149,2,FALSE)</f>
        <v>2.8316043625092999</v>
      </c>
    </row>
    <row r="16" spans="1:21" x14ac:dyDescent="0.25">
      <c r="A16" t="s">
        <v>56</v>
      </c>
      <c r="B16" t="s">
        <v>439</v>
      </c>
      <c r="C16">
        <v>30</v>
      </c>
      <c r="F16">
        <f>+VLOOKUP(B16,'[8]GCI_data_platform-33'!$F$1:$G$149,2,FALSE)</f>
        <v>3.8424821587793399</v>
      </c>
      <c r="G16">
        <f>+VLOOKUP(B16,'[8]GCI_data_platform-34'!$F$1:$G$149,2,FALSE)</f>
        <v>4.2830328557580399</v>
      </c>
      <c r="H16">
        <f>+VLOOKUP(B16,'[8]GCI_data_platform-35'!$F$1:$G$149,2,FALSE)</f>
        <v>3.4007886148116402</v>
      </c>
      <c r="I16">
        <f>+VLOOKUP(B16,'[8]GCI_data_platform-36'!$F$1:$G$149,2,FALSE)</f>
        <v>2.9779069189232499</v>
      </c>
      <c r="J16">
        <f>+VLOOKUP(B16,'[8]GCI_data_platform-37'!$F$1:$G$149,2,FALSE)</f>
        <v>5.6638347495244101</v>
      </c>
      <c r="K16">
        <f>+VLOOKUP(B16,'[8]GCI_data_platform-38'!$F$1:$G$149,2,FALSE)</f>
        <v>5.0896011397728396</v>
      </c>
      <c r="L16">
        <f>+VLOOKUP(B16,'[8]GCI_data_platform-39'!$F$1:$G$149,2,FALSE)</f>
        <v>3.4136502691757502</v>
      </c>
      <c r="M16">
        <f>+VLOOKUP(B16,'[8]GCI_data_platform-40'!$F$1:$G$149,2,FALSE)</f>
        <v>3.7892160558265702</v>
      </c>
      <c r="N16">
        <f>+VLOOKUP(B16,'[8]GCI_data_platform-41'!$F$1:$G$149,2,FALSE)</f>
        <v>3.5042275844439801</v>
      </c>
      <c r="O16">
        <f>+VLOOKUP(B16,'[8]GCI_data_platform-42'!$F$1:$G$149,2,FALSE)</f>
        <v>3.7047947694220298</v>
      </c>
      <c r="P16">
        <f>+VLOOKUP(B16,'[8]GCI_data_platform-43'!$F$1:$G$149,2,FALSE)</f>
        <v>3.39001885022831</v>
      </c>
      <c r="Q16">
        <f>+VLOOKUP(B16,'[8]GCI_data_platform-44'!$F$1:$G$149,2,FALSE)</f>
        <v>2.7682881170016</v>
      </c>
      <c r="R16">
        <f>+VLOOKUP(B16,'[8]GCI_data_platform-45'!$F$1:$G$149,2,FALSE)</f>
        <v>3.3253562381320299</v>
      </c>
      <c r="S16">
        <f>+VLOOKUP(B16,'[8]GCI_data_platform-46'!$F$1:$G$149,2,FALSE)</f>
        <v>3.3807230123360301</v>
      </c>
      <c r="T16">
        <f>+VLOOKUP(B16,'[8]GCI_data_platform-47'!$F$1:$G$149,2,FALSE)</f>
        <v>3.60771779005047</v>
      </c>
      <c r="U16">
        <f>+VLOOKUP(B16,'[8]GCI_data_platform-48'!$F$1:$G$149,2,FALSE)</f>
        <v>3.1537282346216</v>
      </c>
    </row>
    <row r="17" spans="1:21" x14ac:dyDescent="0.25">
      <c r="A17" t="s">
        <v>57</v>
      </c>
      <c r="B17" t="s">
        <v>440</v>
      </c>
      <c r="C17">
        <v>30</v>
      </c>
      <c r="F17">
        <f>+VLOOKUP(B17,'[8]GCI_data_platform-33'!$F$1:$G$149,2,FALSE)</f>
        <v>4.01530022473119</v>
      </c>
      <c r="G17">
        <f>+VLOOKUP(B17,'[8]GCI_data_platform-34'!$F$1:$G$149,2,FALSE)</f>
        <v>4.4382505799380203</v>
      </c>
      <c r="H17">
        <f>+VLOOKUP(B17,'[8]GCI_data_platform-35'!$F$1:$G$149,2,FALSE)</f>
        <v>3.8660947987499998</v>
      </c>
      <c r="I17">
        <f>+VLOOKUP(B17,'[8]GCI_data_platform-36'!$F$1:$G$149,2,FALSE)</f>
        <v>3.6691854917327702</v>
      </c>
      <c r="J17">
        <f>+VLOOKUP(B17,'[8]GCI_data_platform-37'!$F$1:$G$149,2,FALSE)</f>
        <v>4.23034395604396</v>
      </c>
      <c r="K17">
        <f>+VLOOKUP(B17,'[8]GCI_data_platform-38'!$F$1:$G$149,2,FALSE)</f>
        <v>5.9873780732253303</v>
      </c>
      <c r="L17">
        <f>+VLOOKUP(B17,'[8]GCI_data_platform-39'!$F$1:$G$149,2,FALSE)</f>
        <v>3.7992788347650701</v>
      </c>
      <c r="M17">
        <f>+VLOOKUP(B17,'[8]GCI_data_platform-40'!$F$1:$G$149,2,FALSE)</f>
        <v>4.30464271266968</v>
      </c>
      <c r="N17">
        <f>+VLOOKUP(B17,'[8]GCI_data_platform-41'!$F$1:$G$149,2,FALSE)</f>
        <v>3.98045741667524</v>
      </c>
      <c r="O17">
        <f>+VLOOKUP(B17,'[8]GCI_data_platform-42'!$F$1:$G$149,2,FALSE)</f>
        <v>4.1539539271624397</v>
      </c>
      <c r="P17">
        <f>+VLOOKUP(B17,'[8]GCI_data_platform-43'!$F$1:$G$149,2,FALSE)</f>
        <v>3.5281997999999999</v>
      </c>
      <c r="Q17">
        <f>+VLOOKUP(B17,'[8]GCI_data_platform-44'!$F$1:$G$149,2,FALSE)</f>
        <v>3.73782885184478</v>
      </c>
      <c r="R17">
        <f>+VLOOKUP(B17,'[8]GCI_data_platform-45'!$F$1:$G$149,2,FALSE)</f>
        <v>3.0905903002383002</v>
      </c>
      <c r="S17">
        <f>+VLOOKUP(B17,'[8]GCI_data_platform-46'!$F$1:$G$149,2,FALSE)</f>
        <v>3.40360575373444</v>
      </c>
      <c r="T17">
        <f>+VLOOKUP(B17,'[8]GCI_data_platform-47'!$F$1:$G$149,2,FALSE)</f>
        <v>3.5296524736842101</v>
      </c>
      <c r="U17">
        <f>+VLOOKUP(B17,'[8]GCI_data_platform-48'!$F$1:$G$149,2,FALSE)</f>
        <v>3.2775590337846698</v>
      </c>
    </row>
    <row r="18" spans="1:21" x14ac:dyDescent="0.25">
      <c r="A18" t="s">
        <v>58</v>
      </c>
      <c r="B18" t="s">
        <v>441</v>
      </c>
      <c r="C18">
        <v>20</v>
      </c>
      <c r="D18">
        <v>1</v>
      </c>
      <c r="E18">
        <v>22</v>
      </c>
      <c r="F18">
        <f>+VLOOKUP(B18,'[8]GCI_data_platform-33'!$F$1:$G$149,2,FALSE)</f>
        <v>4.1334070297976204</v>
      </c>
      <c r="G18">
        <f>+VLOOKUP(B18,'[8]GCI_data_platform-34'!$F$1:$G$149,2,FALSE)</f>
        <v>4.6040968549043999</v>
      </c>
      <c r="H18">
        <f>+VLOOKUP(B18,'[8]GCI_data_platform-35'!$F$1:$G$149,2,FALSE)</f>
        <v>4.6717980173487996</v>
      </c>
      <c r="I18">
        <f>+VLOOKUP(B18,'[8]GCI_data_platform-36'!$F$1:$G$149,2,FALSE)</f>
        <v>3.4335344871932398</v>
      </c>
      <c r="J18">
        <f>+VLOOKUP(B18,'[8]GCI_data_platform-37'!$F$1:$G$149,2,FALSE)</f>
        <v>5.75909543738865</v>
      </c>
      <c r="K18">
        <f>+VLOOKUP(B18,'[8]GCI_data_platform-38'!$F$1:$G$149,2,FALSE)</f>
        <v>4.5519594776868901</v>
      </c>
      <c r="L18">
        <f>+VLOOKUP(B18,'[8]GCI_data_platform-39'!$F$1:$G$149,2,FALSE)</f>
        <v>3.7730729962043399</v>
      </c>
      <c r="M18">
        <f>+VLOOKUP(B18,'[8]GCI_data_platform-40'!$F$1:$G$149,2,FALSE)</f>
        <v>3.5594029517146701</v>
      </c>
      <c r="N18">
        <f>+VLOOKUP(B18,'[8]GCI_data_platform-41'!$F$1:$G$149,2,FALSE)</f>
        <v>4.0968426584205302</v>
      </c>
      <c r="O18">
        <f>+VLOOKUP(B18,'[8]GCI_data_platform-42'!$F$1:$G$149,2,FALSE)</f>
        <v>4.5053137285254703</v>
      </c>
      <c r="P18">
        <f>+VLOOKUP(B18,'[8]GCI_data_platform-43'!$F$1:$G$149,2,FALSE)</f>
        <v>4.3386301272255503</v>
      </c>
      <c r="Q18">
        <f>+VLOOKUP(B18,'[8]GCI_data_platform-44'!$F$1:$G$149,2,FALSE)</f>
        <v>3.1132235975426501</v>
      </c>
      <c r="R18">
        <f>+VLOOKUP(B18,'[8]GCI_data_platform-45'!$F$1:$G$149,2,FALSE)</f>
        <v>3.0250249137971599</v>
      </c>
      <c r="S18">
        <f>+VLOOKUP(B18,'[8]GCI_data_platform-46'!$F$1:$G$149,2,FALSE)</f>
        <v>3.30101231311333</v>
      </c>
      <c r="T18">
        <f>+VLOOKUP(B18,'[8]GCI_data_platform-47'!$F$1:$G$149,2,FALSE)</f>
        <v>3.6080668419161701</v>
      </c>
      <c r="U18">
        <f>+VLOOKUP(B18,'[8]GCI_data_platform-48'!$F$1:$G$149,2,FALSE)</f>
        <v>2.9939577843104899</v>
      </c>
    </row>
    <row r="19" spans="1:21" x14ac:dyDescent="0.25">
      <c r="A19" t="s">
        <v>59</v>
      </c>
      <c r="B19" t="s">
        <v>442</v>
      </c>
      <c r="C19">
        <v>30</v>
      </c>
      <c r="F19">
        <f>+VLOOKUP(B19,'[8]GCI_data_platform-33'!$F$1:$G$149,2,FALSE)</f>
        <v>4.3276412889526004</v>
      </c>
      <c r="G19">
        <f>+VLOOKUP(B19,'[8]GCI_data_platform-34'!$F$1:$G$149,2,FALSE)</f>
        <v>4.4512216199576899</v>
      </c>
      <c r="H19">
        <f>+VLOOKUP(B19,'[8]GCI_data_platform-35'!$F$1:$G$149,2,FALSE)</f>
        <v>3.7298196144445002</v>
      </c>
      <c r="I19">
        <f>+VLOOKUP(B19,'[8]GCI_data_platform-36'!$F$1:$G$149,2,FALSE)</f>
        <v>4.0237346026891796</v>
      </c>
      <c r="J19">
        <f>+VLOOKUP(B19,'[8]GCI_data_platform-37'!$F$1:$G$149,2,FALSE)</f>
        <v>4.62621608372182</v>
      </c>
      <c r="K19">
        <f>+VLOOKUP(B19,'[8]GCI_data_platform-38'!$F$1:$G$149,2,FALSE)</f>
        <v>5.4251161789752604</v>
      </c>
      <c r="L19">
        <f>+VLOOKUP(B19,'[8]GCI_data_platform-39'!$F$1:$G$149,2,FALSE)</f>
        <v>4.3927772894311099</v>
      </c>
      <c r="M19">
        <f>+VLOOKUP(B19,'[8]GCI_data_platform-40'!$F$1:$G$149,2,FALSE)</f>
        <v>4.2177631417439603</v>
      </c>
      <c r="N19">
        <f>+VLOOKUP(B19,'[8]GCI_data_platform-41'!$F$1:$G$149,2,FALSE)</f>
        <v>3.8190924459304001</v>
      </c>
      <c r="O19">
        <f>+VLOOKUP(B19,'[8]GCI_data_platform-42'!$F$1:$G$149,2,FALSE)</f>
        <v>4.1290863647550804</v>
      </c>
      <c r="P19">
        <f>+VLOOKUP(B19,'[8]GCI_data_platform-43'!$F$1:$G$149,2,FALSE)</f>
        <v>4.4009485778008299</v>
      </c>
      <c r="Q19">
        <f>+VLOOKUP(B19,'[8]GCI_data_platform-44'!$F$1:$G$149,2,FALSE)</f>
        <v>4.1370883331151402</v>
      </c>
      <c r="R19">
        <f>+VLOOKUP(B19,'[8]GCI_data_platform-45'!$F$1:$G$149,2,FALSE)</f>
        <v>5.6526848732412303</v>
      </c>
      <c r="S19">
        <f>+VLOOKUP(B19,'[8]GCI_data_platform-46'!$F$1:$G$149,2,FALSE)</f>
        <v>3.91803682855392</v>
      </c>
      <c r="T19">
        <f>+VLOOKUP(B19,'[8]GCI_data_platform-47'!$F$1:$G$149,2,FALSE)</f>
        <v>4.4208087395282796</v>
      </c>
      <c r="U19">
        <f>+VLOOKUP(B19,'[8]GCI_data_platform-48'!$F$1:$G$149,2,FALSE)</f>
        <v>3.41526491757956</v>
      </c>
    </row>
    <row r="20" spans="1:21" x14ac:dyDescent="0.25">
      <c r="A20" t="s">
        <v>60</v>
      </c>
      <c r="B20" t="s">
        <v>443</v>
      </c>
      <c r="C20">
        <v>20</v>
      </c>
      <c r="D20">
        <v>1</v>
      </c>
      <c r="E20">
        <v>22</v>
      </c>
      <c r="F20">
        <f>+VLOOKUP(B20,'[8]GCI_data_platform-33'!$F$1:$G$149,2,FALSE)</f>
        <v>4.9483104046358397</v>
      </c>
      <c r="G20">
        <f>+VLOOKUP(B20,'[8]GCI_data_platform-34'!$F$1:$G$149,2,FALSE)</f>
        <v>5.6441127152452299</v>
      </c>
      <c r="H20">
        <f>+VLOOKUP(B20,'[8]GCI_data_platform-35'!$F$1:$G$149,2,FALSE)</f>
        <v>4.9558264294871801</v>
      </c>
      <c r="I20">
        <f>+VLOOKUP(B20,'[8]GCI_data_platform-36'!$F$1:$G$149,2,FALSE)</f>
        <v>4.2944987583431899</v>
      </c>
      <c r="J20">
        <f>+VLOOKUP(B20,'[8]GCI_data_platform-37'!$F$1:$G$149,2,FALSE)</f>
        <v>6.9953216374269003</v>
      </c>
      <c r="K20">
        <f>+VLOOKUP(B20,'[8]GCI_data_platform-38'!$F$1:$G$149,2,FALSE)</f>
        <v>6.3308040357236504</v>
      </c>
      <c r="L20">
        <f>+VLOOKUP(B20,'[8]GCI_data_platform-39'!$F$1:$G$149,2,FALSE)</f>
        <v>4.0939656877501802</v>
      </c>
      <c r="M20">
        <f>+VLOOKUP(B20,'[8]GCI_data_platform-40'!$F$1:$G$149,2,FALSE)</f>
        <v>4.5174646437405697</v>
      </c>
      <c r="N20">
        <f>+VLOOKUP(B20,'[8]GCI_data_platform-41'!$F$1:$G$149,2,FALSE)</f>
        <v>4.5223648391247799</v>
      </c>
      <c r="O20">
        <f>+VLOOKUP(B20,'[8]GCI_data_platform-42'!$F$1:$G$149,2,FALSE)</f>
        <v>5.0606586876558604</v>
      </c>
      <c r="P20">
        <f>+VLOOKUP(B20,'[8]GCI_data_platform-43'!$F$1:$G$149,2,FALSE)</f>
        <v>4.2875640847863199</v>
      </c>
      <c r="Q20">
        <f>+VLOOKUP(B20,'[8]GCI_data_platform-44'!$F$1:$G$149,2,FALSE)</f>
        <v>3.7532784947344</v>
      </c>
      <c r="R20">
        <f>+VLOOKUP(B20,'[8]GCI_data_platform-45'!$F$1:$G$149,2,FALSE)</f>
        <v>2.4224633764591701</v>
      </c>
      <c r="S20">
        <f>+VLOOKUP(B20,'[8]GCI_data_platform-46'!$F$1:$G$149,2,FALSE)</f>
        <v>3.8073412678473399</v>
      </c>
      <c r="T20">
        <f>+VLOOKUP(B20,'[8]GCI_data_platform-47'!$F$1:$G$149,2,FALSE)</f>
        <v>4.23223617192982</v>
      </c>
      <c r="U20">
        <f>+VLOOKUP(B20,'[8]GCI_data_platform-48'!$F$1:$G$149,2,FALSE)</f>
        <v>3.3824463637648701</v>
      </c>
    </row>
    <row r="21" spans="1:21" x14ac:dyDescent="0.25">
      <c r="A21" t="s">
        <v>61</v>
      </c>
      <c r="B21" t="s">
        <v>444</v>
      </c>
      <c r="C21">
        <v>30</v>
      </c>
      <c r="F21">
        <f>+VLOOKUP(B21,'[8]GCI_data_platform-33'!$F$1:$G$149,2,FALSE)</f>
        <v>4.3085137046752298</v>
      </c>
      <c r="G21">
        <f>+VLOOKUP(B21,'[8]GCI_data_platform-34'!$F$1:$G$149,2,FALSE)</f>
        <v>4.7297293387032102</v>
      </c>
      <c r="H21">
        <f>+VLOOKUP(B21,'[8]GCI_data_platform-35'!$F$1:$G$149,2,FALSE)</f>
        <v>3.37658505203731</v>
      </c>
      <c r="I21">
        <f>+VLOOKUP(B21,'[8]GCI_data_platform-36'!$F$1:$G$149,2,FALSE)</f>
        <v>3.9304765309040102</v>
      </c>
      <c r="J21">
        <f>+VLOOKUP(B21,'[8]GCI_data_platform-37'!$F$1:$G$149,2,FALSE)</f>
        <v>5.6141809612074702</v>
      </c>
      <c r="K21">
        <f>+VLOOKUP(B21,'[8]GCI_data_platform-38'!$F$1:$G$149,2,FALSE)</f>
        <v>5.99767481066407</v>
      </c>
      <c r="L21">
        <f>+VLOOKUP(B21,'[8]GCI_data_platform-39'!$F$1:$G$149,2,FALSE)</f>
        <v>4.1773064673154003</v>
      </c>
      <c r="M21">
        <f>+VLOOKUP(B21,'[8]GCI_data_platform-40'!$F$1:$G$149,2,FALSE)</f>
        <v>4.2512320419272402</v>
      </c>
      <c r="N21">
        <f>+VLOOKUP(B21,'[8]GCI_data_platform-41'!$F$1:$G$149,2,FALSE)</f>
        <v>4.1928018271835601</v>
      </c>
      <c r="O21">
        <f>+VLOOKUP(B21,'[8]GCI_data_platform-42'!$F$1:$G$149,2,FALSE)</f>
        <v>4.3577183432297</v>
      </c>
      <c r="P21">
        <f>+VLOOKUP(B21,'[8]GCI_data_platform-43'!$F$1:$G$149,2,FALSE)</f>
        <v>3.9454334030845799</v>
      </c>
      <c r="Q21">
        <f>+VLOOKUP(B21,'[8]GCI_data_platform-44'!$F$1:$G$149,2,FALSE)</f>
        <v>4.4471789230527401</v>
      </c>
      <c r="R21">
        <f>+VLOOKUP(B21,'[8]GCI_data_platform-45'!$F$1:$G$149,2,FALSE)</f>
        <v>3.8694742654146101</v>
      </c>
      <c r="S21">
        <f>+VLOOKUP(B21,'[8]GCI_data_platform-46'!$F$1:$G$149,2,FALSE)</f>
        <v>3.27968735536238</v>
      </c>
      <c r="T21">
        <f>+VLOOKUP(B21,'[8]GCI_data_platform-47'!$F$1:$G$149,2,FALSE)</f>
        <v>3.5898569082482301</v>
      </c>
      <c r="U21">
        <f>+VLOOKUP(B21,'[8]GCI_data_platform-48'!$F$1:$G$149,2,FALSE)</f>
        <v>2.9695178024765299</v>
      </c>
    </row>
    <row r="22" spans="1:21" x14ac:dyDescent="0.25">
      <c r="A22" t="s">
        <v>62</v>
      </c>
      <c r="B22" t="s">
        <v>445</v>
      </c>
      <c r="C22">
        <v>30</v>
      </c>
      <c r="F22">
        <f>+VLOOKUP(B22,'[8]GCI_data_platform-33'!$F$1:$G$149,2,FALSE)</f>
        <v>3.20612449735972</v>
      </c>
      <c r="G22">
        <f>+VLOOKUP(B22,'[8]GCI_data_platform-34'!$F$1:$G$149,2,FALSE)</f>
        <v>3.2848516022415302</v>
      </c>
      <c r="H22">
        <f>+VLOOKUP(B22,'[8]GCI_data_platform-35'!$F$1:$G$149,2,FALSE)</f>
        <v>3.3370184707895398</v>
      </c>
      <c r="I22">
        <f>+VLOOKUP(B22,'[8]GCI_data_platform-36'!$F$1:$G$149,2,FALSE)</f>
        <v>2.1290565508846</v>
      </c>
      <c r="J22">
        <f>+VLOOKUP(B22,'[8]GCI_data_platform-37'!$F$1:$G$149,2,FALSE)</f>
        <v>4.4352374571739803</v>
      </c>
      <c r="K22">
        <f>+VLOOKUP(B22,'[8]GCI_data_platform-38'!$F$1:$G$149,2,FALSE)</f>
        <v>3.2380939301179898</v>
      </c>
      <c r="L22">
        <f>+VLOOKUP(B22,'[8]GCI_data_platform-39'!$F$1:$G$149,2,FALSE)</f>
        <v>3.1125740894158</v>
      </c>
      <c r="M22">
        <f>+VLOOKUP(B22,'[8]GCI_data_platform-40'!$F$1:$G$149,2,FALSE)</f>
        <v>2.3874002952381002</v>
      </c>
      <c r="N22">
        <f>+VLOOKUP(B22,'[8]GCI_data_platform-41'!$F$1:$G$149,2,FALSE)</f>
        <v>3.7250095189924401</v>
      </c>
      <c r="O22">
        <f>+VLOOKUP(B22,'[8]GCI_data_platform-42'!$F$1:$G$149,2,FALSE)</f>
        <v>4.1929515422712704</v>
      </c>
      <c r="P22">
        <f>+VLOOKUP(B22,'[8]GCI_data_platform-43'!$F$1:$G$149,2,FALSE)</f>
        <v>3.1655589358843499</v>
      </c>
      <c r="Q22">
        <f>+VLOOKUP(B22,'[8]GCI_data_platform-44'!$F$1:$G$149,2,FALSE)</f>
        <v>2.4143133113420299</v>
      </c>
      <c r="R22">
        <f>+VLOOKUP(B22,'[8]GCI_data_platform-45'!$F$1:$G$149,2,FALSE)</f>
        <v>2.7902109327665801</v>
      </c>
      <c r="S22">
        <f>+VLOOKUP(B22,'[8]GCI_data_platform-46'!$F$1:$G$149,2,FALSE)</f>
        <v>2.9162520943855901</v>
      </c>
      <c r="T22">
        <f>+VLOOKUP(B22,'[8]GCI_data_platform-47'!$F$1:$G$149,2,FALSE)</f>
        <v>2.97218581847476</v>
      </c>
      <c r="U22">
        <f>+VLOOKUP(B22,'[8]GCI_data_platform-48'!$F$1:$G$149,2,FALSE)</f>
        <v>2.8603183702964299</v>
      </c>
    </row>
    <row r="23" spans="1:21" x14ac:dyDescent="0.25">
      <c r="A23" t="s">
        <v>63</v>
      </c>
      <c r="B23" t="s">
        <v>446</v>
      </c>
      <c r="C23">
        <v>30</v>
      </c>
      <c r="F23">
        <f>+VLOOKUP(B23,'[8]GCI_data_platform-33'!$F$1:$G$149,2,FALSE)</f>
        <v>2.91733939337171</v>
      </c>
      <c r="G23">
        <f>+VLOOKUP(B23,'[8]GCI_data_platform-34'!$F$1:$G$149,2,FALSE)</f>
        <v>3.1424040898969099</v>
      </c>
      <c r="H23">
        <f>+VLOOKUP(B23,'[8]GCI_data_platform-35'!$F$1:$G$149,2,FALSE)</f>
        <v>2.7790254081732702</v>
      </c>
      <c r="I23">
        <f>+VLOOKUP(B23,'[8]GCI_data_platform-36'!$F$1:$G$149,2,FALSE)</f>
        <v>1.91578088198354</v>
      </c>
      <c r="J23">
        <f>+VLOOKUP(B23,'[8]GCI_data_platform-37'!$F$1:$G$149,2,FALSE)</f>
        <v>3.6671685135916698</v>
      </c>
      <c r="K23">
        <f>+VLOOKUP(B23,'[8]GCI_data_platform-38'!$F$1:$G$149,2,FALSE)</f>
        <v>4.2076415558391398</v>
      </c>
      <c r="L23">
        <f>+VLOOKUP(B23,'[8]GCI_data_platform-39'!$F$1:$G$149,2,FALSE)</f>
        <v>2.5830590762624701</v>
      </c>
      <c r="M23">
        <f>+VLOOKUP(B23,'[8]GCI_data_platform-40'!$F$1:$G$149,2,FALSE)</f>
        <v>2.0265563589108901</v>
      </c>
      <c r="N23">
        <f>+VLOOKUP(B23,'[8]GCI_data_platform-41'!$F$1:$G$149,2,FALSE)</f>
        <v>3.38691998429129</v>
      </c>
      <c r="O23">
        <f>+VLOOKUP(B23,'[8]GCI_data_platform-42'!$F$1:$G$149,2,FALSE)</f>
        <v>3.83667046713169</v>
      </c>
      <c r="P23">
        <f>+VLOOKUP(B23,'[8]GCI_data_platform-43'!$F$1:$G$149,2,FALSE)</f>
        <v>2.3342278724092398</v>
      </c>
      <c r="Q23">
        <f>+VLOOKUP(B23,'[8]GCI_data_platform-44'!$F$1:$G$149,2,FALSE)</f>
        <v>2.2013462837210498</v>
      </c>
      <c r="R23">
        <f>+VLOOKUP(B23,'[8]GCI_data_platform-45'!$F$1:$G$149,2,FALSE)</f>
        <v>1.71263349111066</v>
      </c>
      <c r="S23">
        <f>+VLOOKUP(B23,'[8]GCI_data_platform-46'!$F$1:$G$149,2,FALSE)</f>
        <v>2.5565252548341202</v>
      </c>
      <c r="T23">
        <f>+VLOOKUP(B23,'[8]GCI_data_platform-47'!$F$1:$G$149,2,FALSE)</f>
        <v>2.8011551590411701</v>
      </c>
      <c r="U23">
        <f>+VLOOKUP(B23,'[8]GCI_data_platform-48'!$F$1:$G$149,2,FALSE)</f>
        <v>2.3118953506270601</v>
      </c>
    </row>
    <row r="24" spans="1:21" x14ac:dyDescent="0.25">
      <c r="A24" t="s">
        <v>64</v>
      </c>
      <c r="B24" t="s">
        <v>447</v>
      </c>
      <c r="C24">
        <v>30</v>
      </c>
      <c r="F24">
        <f>+VLOOKUP(B24,'[8]GCI_data_platform-33'!$F$1:$G$149,2,FALSE)</f>
        <v>4.0060289613380498</v>
      </c>
      <c r="G24">
        <f>+VLOOKUP(B24,'[8]GCI_data_platform-34'!$F$1:$G$149,2,FALSE)</f>
        <v>4.1812601097684201</v>
      </c>
      <c r="H24">
        <f>+VLOOKUP(B24,'[8]GCI_data_platform-35'!$F$1:$G$149,2,FALSE)</f>
        <v>3.60987453452206</v>
      </c>
      <c r="I24">
        <f>+VLOOKUP(B24,'[8]GCI_data_platform-36'!$F$1:$G$149,2,FALSE)</f>
        <v>3.2642766171184499</v>
      </c>
      <c r="J24">
        <f>+VLOOKUP(B24,'[8]GCI_data_platform-37'!$F$1:$G$149,2,FALSE)</f>
        <v>4.5295347150545497</v>
      </c>
      <c r="K24">
        <f>+VLOOKUP(B24,'[8]GCI_data_platform-38'!$F$1:$G$149,2,FALSE)</f>
        <v>5.3213545723786</v>
      </c>
      <c r="L24">
        <f>+VLOOKUP(B24,'[8]GCI_data_platform-39'!$F$1:$G$149,2,FALSE)</f>
        <v>3.7867677648524798</v>
      </c>
      <c r="M24">
        <f>+VLOOKUP(B24,'[8]GCI_data_platform-40'!$F$1:$G$149,2,FALSE)</f>
        <v>3.1178500273378602</v>
      </c>
      <c r="N24">
        <f>+VLOOKUP(B24,'[8]GCI_data_platform-41'!$F$1:$G$149,2,FALSE)</f>
        <v>4.3461340110004896</v>
      </c>
      <c r="O24">
        <f>+VLOOKUP(B24,'[8]GCI_data_platform-42'!$F$1:$G$149,2,FALSE)</f>
        <v>4.7558670629569999</v>
      </c>
      <c r="P24">
        <f>+VLOOKUP(B24,'[8]GCI_data_platform-43'!$F$1:$G$149,2,FALSE)</f>
        <v>4.0432792191176503</v>
      </c>
      <c r="Q24">
        <f>+VLOOKUP(B24,'[8]GCI_data_platform-44'!$F$1:$G$149,2,FALSE)</f>
        <v>3.22472148615303</v>
      </c>
      <c r="R24">
        <f>+VLOOKUP(B24,'[8]GCI_data_platform-45'!$F$1:$G$149,2,FALSE)</f>
        <v>3.2327547825488301</v>
      </c>
      <c r="S24">
        <f>+VLOOKUP(B24,'[8]GCI_data_platform-46'!$F$1:$G$149,2,FALSE)</f>
        <v>3.43808355557276</v>
      </c>
      <c r="T24">
        <f>+VLOOKUP(B24,'[8]GCI_data_platform-47'!$F$1:$G$149,2,FALSE)</f>
        <v>3.8270007817337501</v>
      </c>
      <c r="U24">
        <f>+VLOOKUP(B24,'[8]GCI_data_platform-48'!$F$1:$G$149,2,FALSE)</f>
        <v>3.0491663294117601</v>
      </c>
    </row>
    <row r="25" spans="1:21" x14ac:dyDescent="0.25">
      <c r="A25" t="s">
        <v>65</v>
      </c>
      <c r="B25" t="s">
        <v>448</v>
      </c>
      <c r="C25">
        <v>30</v>
      </c>
      <c r="F25">
        <f>+VLOOKUP(B25,'[8]GCI_data_platform-33'!$F$1:$G$149,2,FALSE)</f>
        <v>3.6784156618783199</v>
      </c>
      <c r="G25">
        <f>+VLOOKUP(B25,'[8]GCI_data_platform-34'!$F$1:$G$149,2,FALSE)</f>
        <v>3.7967961738546299</v>
      </c>
      <c r="H25">
        <f>+VLOOKUP(B25,'[8]GCI_data_platform-35'!$F$1:$G$149,2,FALSE)</f>
        <v>3.34882241760315</v>
      </c>
      <c r="I25">
        <f>+VLOOKUP(B25,'[8]GCI_data_platform-36'!$F$1:$G$149,2,FALSE)</f>
        <v>2.4916949173080498</v>
      </c>
      <c r="J25">
        <f>+VLOOKUP(B25,'[8]GCI_data_platform-37'!$F$1:$G$149,2,FALSE)</f>
        <v>4.9196002768738296</v>
      </c>
      <c r="K25">
        <f>+VLOOKUP(B25,'[8]GCI_data_platform-38'!$F$1:$G$149,2,FALSE)</f>
        <v>4.4270670836334904</v>
      </c>
      <c r="L25">
        <f>+VLOOKUP(B25,'[8]GCI_data_platform-39'!$F$1:$G$149,2,FALSE)</f>
        <v>3.52168706467334</v>
      </c>
      <c r="M25">
        <f>+VLOOKUP(B25,'[8]GCI_data_platform-40'!$F$1:$G$149,2,FALSE)</f>
        <v>3.2543073436171701</v>
      </c>
      <c r="N25">
        <f>+VLOOKUP(B25,'[8]GCI_data_platform-41'!$F$1:$G$149,2,FALSE)</f>
        <v>4.03019788621922</v>
      </c>
      <c r="O25">
        <f>+VLOOKUP(B25,'[8]GCI_data_platform-42'!$F$1:$G$149,2,FALSE)</f>
        <v>4.1938738529182</v>
      </c>
      <c r="P25">
        <f>+VLOOKUP(B25,'[8]GCI_data_platform-43'!$F$1:$G$149,2,FALSE)</f>
        <v>3.5872733098834502</v>
      </c>
      <c r="Q25">
        <f>+VLOOKUP(B25,'[8]GCI_data_platform-44'!$F$1:$G$149,2,FALSE)</f>
        <v>2.80065161161528</v>
      </c>
      <c r="R25">
        <f>+VLOOKUP(B25,'[8]GCI_data_platform-45'!$F$1:$G$149,2,FALSE)</f>
        <v>3.2638183837866901</v>
      </c>
      <c r="S25">
        <f>+VLOOKUP(B25,'[8]GCI_data_platform-46'!$F$1:$G$149,2,FALSE)</f>
        <v>3.3549496985975602</v>
      </c>
      <c r="T25">
        <f>+VLOOKUP(B25,'[8]GCI_data_platform-47'!$F$1:$G$149,2,FALSE)</f>
        <v>3.5961768190651502</v>
      </c>
      <c r="U25">
        <f>+VLOOKUP(B25,'[8]GCI_data_platform-48'!$F$1:$G$149,2,FALSE)</f>
        <v>3.11372257812998</v>
      </c>
    </row>
    <row r="26" spans="1:21" x14ac:dyDescent="0.25">
      <c r="A26" t="s">
        <v>66</v>
      </c>
      <c r="B26" t="s">
        <v>449</v>
      </c>
      <c r="C26">
        <v>30</v>
      </c>
      <c r="F26">
        <f>+VLOOKUP(B26,'[8]GCI_data_platform-33'!$F$1:$G$149,2,FALSE)</f>
        <v>5.1995054224616499</v>
      </c>
      <c r="G26">
        <f>+VLOOKUP(B26,'[8]GCI_data_platform-34'!$F$1:$G$149,2,FALSE)</f>
        <v>5.7053799907450902</v>
      </c>
      <c r="H26">
        <f>+VLOOKUP(B26,'[8]GCI_data_platform-35'!$F$1:$G$149,2,FALSE)</f>
        <v>5.3824166903495803</v>
      </c>
      <c r="I26">
        <f>+VLOOKUP(B26,'[8]GCI_data_platform-36'!$F$1:$G$149,2,FALSE)</f>
        <v>5.8033847161187797</v>
      </c>
      <c r="J26">
        <f>+VLOOKUP(B26,'[8]GCI_data_platform-37'!$F$1:$G$149,2,FALSE)</f>
        <v>5.0811832463921602</v>
      </c>
      <c r="K26">
        <f>+VLOOKUP(B26,'[8]GCI_data_platform-38'!$F$1:$G$149,2,FALSE)</f>
        <v>6.55453531011982</v>
      </c>
      <c r="L26">
        <f>+VLOOKUP(B26,'[8]GCI_data_platform-39'!$F$1:$G$149,2,FALSE)</f>
        <v>5.3348078138335202</v>
      </c>
      <c r="M26">
        <f>+VLOOKUP(B26,'[8]GCI_data_platform-40'!$F$1:$G$149,2,FALSE)</f>
        <v>5.4625538349804801</v>
      </c>
      <c r="N26">
        <f>+VLOOKUP(B26,'[8]GCI_data_platform-41'!$F$1:$G$149,2,FALSE)</f>
        <v>5.0024623625200899</v>
      </c>
      <c r="O26">
        <f>+VLOOKUP(B26,'[8]GCI_data_platform-42'!$F$1:$G$149,2,FALSE)</f>
        <v>5.2617077860039103</v>
      </c>
      <c r="P26">
        <f>+VLOOKUP(B26,'[8]GCI_data_platform-43'!$F$1:$G$149,2,FALSE)</f>
        <v>5.21064778492938</v>
      </c>
      <c r="Q26">
        <f>+VLOOKUP(B26,'[8]GCI_data_platform-44'!$F$1:$G$149,2,FALSE)</f>
        <v>5.5824632818620801</v>
      </c>
      <c r="R26">
        <f>+VLOOKUP(B26,'[8]GCI_data_platform-45'!$F$1:$G$149,2,FALSE)</f>
        <v>5.4890118327052004</v>
      </c>
      <c r="S26">
        <f>+VLOOKUP(B26,'[8]GCI_data_platform-46'!$F$1:$G$149,2,FALSE)</f>
        <v>4.6367517246529202</v>
      </c>
      <c r="T26">
        <f>+VLOOKUP(B26,'[8]GCI_data_platform-47'!$F$1:$G$149,2,FALSE)</f>
        <v>4.8004769259812701</v>
      </c>
      <c r="U26">
        <f>+VLOOKUP(B26,'[8]GCI_data_platform-48'!$F$1:$G$149,2,FALSE)</f>
        <v>4.4730265233245703</v>
      </c>
    </row>
    <row r="27" spans="1:21" x14ac:dyDescent="0.25">
      <c r="A27" t="s">
        <v>67</v>
      </c>
      <c r="B27" t="s">
        <v>450</v>
      </c>
      <c r="C27">
        <v>20</v>
      </c>
      <c r="D27">
        <v>1</v>
      </c>
      <c r="E27">
        <v>21</v>
      </c>
      <c r="F27">
        <f>+VLOOKUP(B27,'[8]GCI_data_platform-33'!$F$1:$G$149,2,FALSE)</f>
        <v>3.5305109069684302</v>
      </c>
      <c r="G27">
        <f>+VLOOKUP(B27,'[8]GCI_data_platform-34'!$F$1:$G$149,2,FALSE)</f>
        <v>4.0168015400942796</v>
      </c>
      <c r="H27">
        <f>+VLOOKUP(B27,'[8]GCI_data_platform-35'!$F$1:$G$149,2,FALSE)</f>
        <v>3.9270466534095698</v>
      </c>
      <c r="I27">
        <f>+VLOOKUP(B27,'[8]GCI_data_platform-36'!$F$1:$G$149,2,FALSE)</f>
        <v>2.7921877095624601</v>
      </c>
      <c r="J27">
        <f>+VLOOKUP(B27,'[8]GCI_data_platform-37'!$F$1:$G$149,2,FALSE)</f>
        <v>3.6702863206672798</v>
      </c>
      <c r="K27">
        <f>+VLOOKUP(B27,'[8]GCI_data_platform-38'!$F$1:$G$149,2,FALSE)</f>
        <v>5.6776854767377998</v>
      </c>
      <c r="L27">
        <f>+VLOOKUP(B27,'[8]GCI_data_platform-39'!$F$1:$G$149,2,FALSE)</f>
        <v>3.22059681284613</v>
      </c>
      <c r="M27">
        <f>+VLOOKUP(B27,'[8]GCI_data_platform-40'!$F$1:$G$149,2,FALSE)</f>
        <v>3.70867245823545</v>
      </c>
      <c r="N27">
        <f>+VLOOKUP(B27,'[8]GCI_data_platform-41'!$F$1:$G$149,2,FALSE)</f>
        <v>3.9121451401527798</v>
      </c>
      <c r="O27">
        <f>+VLOOKUP(B27,'[8]GCI_data_platform-42'!$F$1:$G$149,2,FALSE)</f>
        <v>3.74490079327314</v>
      </c>
      <c r="P27">
        <f>+VLOOKUP(B27,'[8]GCI_data_platform-43'!$F$1:$G$149,2,FALSE)</f>
        <v>3.3178961154609898</v>
      </c>
      <c r="Q27">
        <f>+VLOOKUP(B27,'[8]GCI_data_platform-44'!$F$1:$G$149,2,FALSE)</f>
        <v>3.3384412765868099</v>
      </c>
      <c r="R27">
        <f>+VLOOKUP(B27,'[8]GCI_data_platform-45'!$F$1:$G$149,2,FALSE)</f>
        <v>1.3015250933675899</v>
      </c>
      <c r="S27">
        <f>+VLOOKUP(B27,'[8]GCI_data_platform-46'!$F$1:$G$149,2,FALSE)</f>
        <v>3.1349188450765202</v>
      </c>
      <c r="T27">
        <f>+VLOOKUP(B27,'[8]GCI_data_platform-47'!$F$1:$G$149,2,FALSE)</f>
        <v>3.44266538745801</v>
      </c>
      <c r="U27">
        <f>+VLOOKUP(B27,'[8]GCI_data_platform-48'!$F$1:$G$149,2,FALSE)</f>
        <v>2.8271723026950402</v>
      </c>
    </row>
    <row r="28" spans="1:21" x14ac:dyDescent="0.25">
      <c r="A28" t="s">
        <v>70</v>
      </c>
      <c r="B28" t="s">
        <v>451</v>
      </c>
      <c r="C28">
        <v>30</v>
      </c>
      <c r="F28">
        <f>+VLOOKUP(B28,'[8]GCI_data_platform-33'!$F$1:$G$149,2,FALSE)</f>
        <v>2.8508101755960999</v>
      </c>
      <c r="G28">
        <f>+VLOOKUP(B28,'[8]GCI_data_platform-34'!$F$1:$G$149,2,FALSE)</f>
        <v>2.9471795438867998</v>
      </c>
      <c r="H28">
        <f>+VLOOKUP(B28,'[8]GCI_data_platform-35'!$F$1:$G$149,2,FALSE)</f>
        <v>2.5440033609583299</v>
      </c>
      <c r="I28">
        <f>+VLOOKUP(B28,'[8]GCI_data_platform-36'!$F$1:$G$149,2,FALSE)</f>
        <v>1.70851576724166</v>
      </c>
      <c r="J28">
        <f>+VLOOKUP(B28,'[8]GCI_data_platform-37'!$F$1:$G$149,2,FALSE)</f>
        <v>4.9536260904346099</v>
      </c>
      <c r="K28">
        <f>+VLOOKUP(B28,'[8]GCI_data_platform-38'!$F$1:$G$149,2,FALSE)</f>
        <v>2.5825729569125899</v>
      </c>
      <c r="L28">
        <f>+VLOOKUP(B28,'[8]GCI_data_platform-39'!$F$1:$G$149,2,FALSE)</f>
        <v>2.7201061926161598</v>
      </c>
      <c r="M28">
        <f>+VLOOKUP(B28,'[8]GCI_data_platform-40'!$F$1:$G$149,2,FALSE)</f>
        <v>2.08801780495169</v>
      </c>
      <c r="N28">
        <f>+VLOOKUP(B28,'[8]GCI_data_platform-41'!$F$1:$G$149,2,FALSE)</f>
        <v>2.8268851449615102</v>
      </c>
      <c r="O28">
        <f>+VLOOKUP(B28,'[8]GCI_data_platform-42'!$F$1:$G$149,2,FALSE)</f>
        <v>3.7609684202586502</v>
      </c>
      <c r="P28">
        <f>+VLOOKUP(B28,'[8]GCI_data_platform-43'!$F$1:$G$149,2,FALSE)</f>
        <v>2.7816212658937198</v>
      </c>
      <c r="Q28">
        <f>+VLOOKUP(B28,'[8]GCI_data_platform-44'!$F$1:$G$149,2,FALSE)</f>
        <v>2.0916670217683699</v>
      </c>
      <c r="R28">
        <f>+VLOOKUP(B28,'[8]GCI_data_platform-45'!$F$1:$G$149,2,FALSE)</f>
        <v>2.7714774978630401</v>
      </c>
      <c r="S28">
        <f>+VLOOKUP(B28,'[8]GCI_data_platform-46'!$F$1:$G$149,2,FALSE)</f>
        <v>2.6093056369671799</v>
      </c>
      <c r="T28">
        <f>+VLOOKUP(B28,'[8]GCI_data_platform-47'!$F$1:$G$149,2,FALSE)</f>
        <v>2.8131839862700199</v>
      </c>
      <c r="U28">
        <f>+VLOOKUP(B28,'[8]GCI_data_platform-48'!$F$1:$G$149,2,FALSE)</f>
        <v>2.4054272876643301</v>
      </c>
    </row>
    <row r="29" spans="1:21" x14ac:dyDescent="0.25">
      <c r="A29" t="s">
        <v>72</v>
      </c>
      <c r="B29" t="s">
        <v>452</v>
      </c>
      <c r="C29">
        <v>30</v>
      </c>
      <c r="F29">
        <f>+VLOOKUP(B29,'[8]GCI_data_platform-33'!$F$1:$G$149,2,FALSE)</f>
        <v>4.6070506484719003</v>
      </c>
      <c r="G29">
        <f>+VLOOKUP(B29,'[8]GCI_data_platform-34'!$F$1:$G$149,2,FALSE)</f>
        <v>5.2807558841164504</v>
      </c>
      <c r="H29">
        <f>+VLOOKUP(B29,'[8]GCI_data_platform-35'!$F$1:$G$149,2,FALSE)</f>
        <v>4.8806444991718703</v>
      </c>
      <c r="I29">
        <f>+VLOOKUP(B29,'[8]GCI_data_platform-36'!$F$1:$G$149,2,FALSE)</f>
        <v>4.5418575966467802</v>
      </c>
      <c r="J29">
        <f>+VLOOKUP(B29,'[8]GCI_data_platform-37'!$F$1:$G$149,2,FALSE)</f>
        <v>6.0155866868282803</v>
      </c>
      <c r="K29">
        <f>+VLOOKUP(B29,'[8]GCI_data_platform-38'!$F$1:$G$149,2,FALSE)</f>
        <v>5.6849347538188404</v>
      </c>
      <c r="L29">
        <f>+VLOOKUP(B29,'[8]GCI_data_platform-39'!$F$1:$G$149,2,FALSE)</f>
        <v>4.6403019626897697</v>
      </c>
      <c r="M29">
        <f>+VLOOKUP(B29,'[8]GCI_data_platform-40'!$F$1:$G$149,2,FALSE)</f>
        <v>4.8657068729213799</v>
      </c>
      <c r="N29">
        <f>+VLOOKUP(B29,'[8]GCI_data_platform-41'!$F$1:$G$149,2,FALSE)</f>
        <v>4.6421681665167904</v>
      </c>
      <c r="O29">
        <f>+VLOOKUP(B29,'[8]GCI_data_platform-42'!$F$1:$G$149,2,FALSE)</f>
        <v>4.5347469984165798</v>
      </c>
      <c r="P29">
        <f>+VLOOKUP(B29,'[8]GCI_data_platform-43'!$F$1:$G$149,2,FALSE)</f>
        <v>4.8281648812500002</v>
      </c>
      <c r="Q29">
        <f>+VLOOKUP(B29,'[8]GCI_data_platform-44'!$F$1:$G$149,2,FALSE)</f>
        <v>4.4807621330240703</v>
      </c>
      <c r="R29">
        <f>+VLOOKUP(B29,'[8]GCI_data_platform-45'!$F$1:$G$149,2,FALSE)</f>
        <v>4.4902627240098001</v>
      </c>
      <c r="S29">
        <f>+VLOOKUP(B29,'[8]GCI_data_platform-46'!$F$1:$G$149,2,FALSE)</f>
        <v>3.9225451785634902</v>
      </c>
      <c r="T29">
        <f>+VLOOKUP(B29,'[8]GCI_data_platform-47'!$F$1:$G$149,2,FALSE)</f>
        <v>4.2457714973684197</v>
      </c>
      <c r="U29">
        <f>+VLOOKUP(B29,'[8]GCI_data_platform-48'!$F$1:$G$149,2,FALSE)</f>
        <v>3.5993188597585499</v>
      </c>
    </row>
    <row r="30" spans="1:21" x14ac:dyDescent="0.25">
      <c r="A30" t="s">
        <v>73</v>
      </c>
      <c r="B30" t="s">
        <v>453</v>
      </c>
      <c r="C30">
        <v>30</v>
      </c>
      <c r="F30">
        <f>+VLOOKUP(B30,'[8]GCI_data_platform-33'!$F$1:$G$149,2,FALSE)</f>
        <v>4.8363385006622801</v>
      </c>
      <c r="G30">
        <f>+VLOOKUP(B30,'[8]GCI_data_platform-34'!$F$1:$G$149,2,FALSE)</f>
        <v>5.2770408445748496</v>
      </c>
      <c r="H30">
        <f>+VLOOKUP(B30,'[8]GCI_data_platform-35'!$F$1:$G$149,2,FALSE)</f>
        <v>4.23925279735119</v>
      </c>
      <c r="I30">
        <f>+VLOOKUP(B30,'[8]GCI_data_platform-36'!$F$1:$G$149,2,FALSE)</f>
        <v>4.5131299872267396</v>
      </c>
      <c r="J30">
        <f>+VLOOKUP(B30,'[8]GCI_data_platform-37'!$F$1:$G$149,2,FALSE)</f>
        <v>6.2934129670329702</v>
      </c>
      <c r="K30">
        <f>+VLOOKUP(B30,'[8]GCI_data_platform-38'!$F$1:$G$149,2,FALSE)</f>
        <v>6.06236762668851</v>
      </c>
      <c r="L30">
        <f>+VLOOKUP(B30,'[8]GCI_data_platform-39'!$F$1:$G$149,2,FALSE)</f>
        <v>4.6311795239291698</v>
      </c>
      <c r="M30">
        <f>+VLOOKUP(B30,'[8]GCI_data_platform-40'!$F$1:$G$149,2,FALSE)</f>
        <v>4.2267863141833697</v>
      </c>
      <c r="N30">
        <f>+VLOOKUP(B30,'[8]GCI_data_platform-41'!$F$1:$G$149,2,FALSE)</f>
        <v>4.3238830151935801</v>
      </c>
      <c r="O30">
        <f>+VLOOKUP(B30,'[8]GCI_data_platform-42'!$F$1:$G$149,2,FALSE)</f>
        <v>4.6253749893546798</v>
      </c>
      <c r="P30">
        <f>+VLOOKUP(B30,'[8]GCI_data_platform-43'!$F$1:$G$149,2,FALSE)</f>
        <v>4.3240976111111102</v>
      </c>
      <c r="Q30">
        <f>+VLOOKUP(B30,'[8]GCI_data_platform-44'!$F$1:$G$149,2,FALSE)</f>
        <v>3.4350434343842502</v>
      </c>
      <c r="R30">
        <f>+VLOOKUP(B30,'[8]GCI_data_platform-45'!$F$1:$G$149,2,FALSE)</f>
        <v>6.8518917793480503</v>
      </c>
      <c r="S30">
        <f>+VLOOKUP(B30,'[8]GCI_data_platform-46'!$F$1:$G$149,2,FALSE)</f>
        <v>4.0993240086774998</v>
      </c>
      <c r="T30">
        <f>+VLOOKUP(B30,'[8]GCI_data_platform-47'!$F$1:$G$149,2,FALSE)</f>
        <v>4.3057573596491201</v>
      </c>
      <c r="U30">
        <f>+VLOOKUP(B30,'[8]GCI_data_platform-48'!$F$1:$G$149,2,FALSE)</f>
        <v>3.8928906577058902</v>
      </c>
    </row>
    <row r="31" spans="1:21" x14ac:dyDescent="0.25">
      <c r="A31" t="s">
        <v>74</v>
      </c>
      <c r="B31" t="s">
        <v>454</v>
      </c>
      <c r="C31">
        <v>30</v>
      </c>
      <c r="F31">
        <f>+VLOOKUP(B31,'[8]GCI_data_platform-33'!$F$1:$G$149,2,FALSE)</f>
        <v>4.1928990877642596</v>
      </c>
      <c r="G31">
        <f>+VLOOKUP(B31,'[8]GCI_data_platform-34'!$F$1:$G$149,2,FALSE)</f>
        <v>4.4417515912094103</v>
      </c>
      <c r="H31">
        <f>+VLOOKUP(B31,'[8]GCI_data_platform-35'!$F$1:$G$149,2,FALSE)</f>
        <v>3.3545481792908198</v>
      </c>
      <c r="I31">
        <f>+VLOOKUP(B31,'[8]GCI_data_platform-36'!$F$1:$G$149,2,FALSE)</f>
        <v>3.4998754754105899</v>
      </c>
      <c r="J31">
        <f>+VLOOKUP(B31,'[8]GCI_data_platform-37'!$F$1:$G$149,2,FALSE)</f>
        <v>5.58798864575712</v>
      </c>
      <c r="K31">
        <f>+VLOOKUP(B31,'[8]GCI_data_platform-38'!$F$1:$G$149,2,FALSE)</f>
        <v>5.3245940643790997</v>
      </c>
      <c r="L31">
        <f>+VLOOKUP(B31,'[8]GCI_data_platform-39'!$F$1:$G$149,2,FALSE)</f>
        <v>4.1106646075270197</v>
      </c>
      <c r="M31">
        <f>+VLOOKUP(B31,'[8]GCI_data_platform-40'!$F$1:$G$149,2,FALSE)</f>
        <v>4.3257135445701396</v>
      </c>
      <c r="N31">
        <f>+VLOOKUP(B31,'[8]GCI_data_platform-41'!$F$1:$G$149,2,FALSE)</f>
        <v>4.0109651729229503</v>
      </c>
      <c r="O31">
        <f>+VLOOKUP(B31,'[8]GCI_data_platform-42'!$F$1:$G$149,2,FALSE)</f>
        <v>4.1609948085420498</v>
      </c>
      <c r="P31">
        <f>+VLOOKUP(B31,'[8]GCI_data_platform-43'!$F$1:$G$149,2,FALSE)</f>
        <v>4.0796343078231301</v>
      </c>
      <c r="Q31">
        <f>+VLOOKUP(B31,'[8]GCI_data_platform-44'!$F$1:$G$149,2,FALSE)</f>
        <v>3.38973646966789</v>
      </c>
      <c r="R31">
        <f>+VLOOKUP(B31,'[8]GCI_data_platform-45'!$F$1:$G$149,2,FALSE)</f>
        <v>4.6969433416359401</v>
      </c>
      <c r="S31">
        <f>+VLOOKUP(B31,'[8]GCI_data_platform-46'!$F$1:$G$149,2,FALSE)</f>
        <v>3.60866147516988</v>
      </c>
      <c r="T31">
        <f>+VLOOKUP(B31,'[8]GCI_data_platform-47'!$F$1:$G$149,2,FALSE)</f>
        <v>4.0610244772287896</v>
      </c>
      <c r="U31">
        <f>+VLOOKUP(B31,'[8]GCI_data_platform-48'!$F$1:$G$149,2,FALSE)</f>
        <v>3.15629847311097</v>
      </c>
    </row>
    <row r="32" spans="1:21" x14ac:dyDescent="0.25">
      <c r="A32" t="s">
        <v>78</v>
      </c>
      <c r="B32" t="s">
        <v>455</v>
      </c>
      <c r="C32">
        <v>30</v>
      </c>
      <c r="F32">
        <f>+VLOOKUP(B32,'[8]GCI_data_platform-33'!$F$1:$G$149,2,FALSE)</f>
        <v>4.34772830181043</v>
      </c>
      <c r="G32">
        <f>+VLOOKUP(B32,'[8]GCI_data_platform-34'!$F$1:$G$149,2,FALSE)</f>
        <v>4.62228418839985</v>
      </c>
      <c r="H32">
        <f>+VLOOKUP(B32,'[8]GCI_data_platform-35'!$F$1:$G$149,2,FALSE)</f>
        <v>4.2046505299522101</v>
      </c>
      <c r="I32">
        <f>+VLOOKUP(B32,'[8]GCI_data_platform-36'!$F$1:$G$149,2,FALSE)</f>
        <v>3.9172896757907898</v>
      </c>
      <c r="J32">
        <f>+VLOOKUP(B32,'[8]GCI_data_platform-37'!$F$1:$G$149,2,FALSE)</f>
        <v>4.5606491149560702</v>
      </c>
      <c r="K32">
        <f>+VLOOKUP(B32,'[8]GCI_data_platform-38'!$F$1:$G$149,2,FALSE)</f>
        <v>5.8065474329003202</v>
      </c>
      <c r="L32">
        <f>+VLOOKUP(B32,'[8]GCI_data_platform-39'!$F$1:$G$149,2,FALSE)</f>
        <v>4.1849332329190103</v>
      </c>
      <c r="M32">
        <f>+VLOOKUP(B32,'[8]GCI_data_platform-40'!$F$1:$G$149,2,FALSE)</f>
        <v>5.0065385739379096</v>
      </c>
      <c r="N32">
        <f>+VLOOKUP(B32,'[8]GCI_data_platform-41'!$F$1:$G$149,2,FALSE)</f>
        <v>4.3032312908622599</v>
      </c>
      <c r="O32">
        <f>+VLOOKUP(B32,'[8]GCI_data_platform-42'!$F$1:$G$149,2,FALSE)</f>
        <v>4.4785949019939899</v>
      </c>
      <c r="P32">
        <f>+VLOOKUP(B32,'[8]GCI_data_platform-43'!$F$1:$G$149,2,FALSE)</f>
        <v>3.7506546700980401</v>
      </c>
      <c r="Q32">
        <f>+VLOOKUP(B32,'[8]GCI_data_platform-44'!$F$1:$G$149,2,FALSE)</f>
        <v>4.1572093127618404</v>
      </c>
      <c r="R32">
        <f>+VLOOKUP(B32,'[8]GCI_data_platform-45'!$F$1:$G$149,2,FALSE)</f>
        <v>3.4133706478600101</v>
      </c>
      <c r="S32">
        <f>+VLOOKUP(B32,'[8]GCI_data_platform-46'!$F$1:$G$149,2,FALSE)</f>
        <v>4.1439489945633996</v>
      </c>
      <c r="T32">
        <f>+VLOOKUP(B32,'[8]GCI_data_platform-47'!$F$1:$G$149,2,FALSE)</f>
        <v>4.54438421357069</v>
      </c>
      <c r="U32">
        <f>+VLOOKUP(B32,'[8]GCI_data_platform-48'!$F$1:$G$149,2,FALSE)</f>
        <v>3.7435137755560999</v>
      </c>
    </row>
    <row r="33" spans="1:21" x14ac:dyDescent="0.25">
      <c r="A33" t="s">
        <v>456</v>
      </c>
      <c r="B33" t="s">
        <v>457</v>
      </c>
      <c r="C33">
        <v>30</v>
      </c>
      <c r="F33">
        <f>+VLOOKUP(B33,'[8]GCI_data_platform-33'!$F$1:$G$149,2,FALSE)</f>
        <v>3.49660402081888</v>
      </c>
      <c r="G33">
        <f>+VLOOKUP(B33,'[8]GCI_data_platform-34'!$F$1:$G$149,2,FALSE)</f>
        <v>3.4989771305520798</v>
      </c>
      <c r="H33">
        <f>+VLOOKUP(B33,'[8]GCI_data_platform-35'!$F$1:$G$149,2,FALSE)</f>
        <v>3.4025489034898801</v>
      </c>
      <c r="I33">
        <f>+VLOOKUP(B33,'[8]GCI_data_platform-36'!$F$1:$G$149,2,FALSE)</f>
        <v>3.1260333201533999</v>
      </c>
      <c r="J33">
        <f>+VLOOKUP(B33,'[8]GCI_data_platform-37'!$F$1:$G$149,2,FALSE)</f>
        <v>4.2142252614854998</v>
      </c>
      <c r="K33">
        <f>+VLOOKUP(B33,'[8]GCI_data_platform-38'!$F$1:$G$149,2,FALSE)</f>
        <v>3.2531010370795301</v>
      </c>
      <c r="L33">
        <f>+VLOOKUP(B33,'[8]GCI_data_platform-39'!$F$1:$G$149,2,FALSE)</f>
        <v>3.5375295855691098</v>
      </c>
      <c r="M33">
        <f>+VLOOKUP(B33,'[8]GCI_data_platform-40'!$F$1:$G$149,2,FALSE)</f>
        <v>3.03304390109373</v>
      </c>
      <c r="N33">
        <f>+VLOOKUP(B33,'[8]GCI_data_platform-41'!$F$1:$G$149,2,FALSE)</f>
        <v>3.9113933518678601</v>
      </c>
      <c r="O33">
        <f>+VLOOKUP(B33,'[8]GCI_data_platform-42'!$F$1:$G$149,2,FALSE)</f>
        <v>4.3213263816425203</v>
      </c>
      <c r="P33">
        <f>+VLOOKUP(B33,'[8]GCI_data_platform-43'!$F$1:$G$149,2,FALSE)</f>
        <v>3.7606244561078999</v>
      </c>
      <c r="Q33">
        <f>+VLOOKUP(B33,'[8]GCI_data_platform-44'!$F$1:$G$149,2,FALSE)</f>
        <v>3.02620825476922</v>
      </c>
      <c r="R33">
        <f>+VLOOKUP(B33,'[8]GCI_data_platform-45'!$F$1:$G$149,2,FALSE)</f>
        <v>3.1725811679334202</v>
      </c>
      <c r="S33">
        <f>+VLOOKUP(B33,'[8]GCI_data_platform-46'!$F$1:$G$149,2,FALSE)</f>
        <v>3.1816477507689598</v>
      </c>
      <c r="T33">
        <f>+VLOOKUP(B33,'[8]GCI_data_platform-47'!$F$1:$G$149,2,FALSE)</f>
        <v>3.36807622391238</v>
      </c>
      <c r="U33">
        <f>+VLOOKUP(B33,'[8]GCI_data_platform-48'!$F$1:$G$149,2,FALSE)</f>
        <v>2.9952192776255502</v>
      </c>
    </row>
    <row r="34" spans="1:21" x14ac:dyDescent="0.25">
      <c r="A34" t="s">
        <v>80</v>
      </c>
      <c r="B34" t="s">
        <v>458</v>
      </c>
      <c r="C34">
        <v>30</v>
      </c>
      <c r="F34">
        <f>+VLOOKUP(B34,'[8]GCI_data_platform-33'!$F$1:$G$149,2,FALSE)</f>
        <v>4.1262256167340103</v>
      </c>
      <c r="G34">
        <f>+VLOOKUP(B34,'[8]GCI_data_platform-34'!$F$1:$G$149,2,FALSE)</f>
        <v>4.6938562495301097</v>
      </c>
      <c r="H34">
        <f>+VLOOKUP(B34,'[8]GCI_data_platform-35'!$F$1:$G$149,2,FALSE)</f>
        <v>3.5992192583288798</v>
      </c>
      <c r="I34">
        <f>+VLOOKUP(B34,'[8]GCI_data_platform-36'!$F$1:$G$149,2,FALSE)</f>
        <v>4.6604571456328703</v>
      </c>
      <c r="J34">
        <f>+VLOOKUP(B34,'[8]GCI_data_platform-37'!$F$1:$G$149,2,FALSE)</f>
        <v>4.71414476283387</v>
      </c>
      <c r="K34">
        <f>+VLOOKUP(B34,'[8]GCI_data_platform-38'!$F$1:$G$149,2,FALSE)</f>
        <v>5.8016038313248401</v>
      </c>
      <c r="L34">
        <f>+VLOOKUP(B34,'[8]GCI_data_platform-39'!$F$1:$G$149,2,FALSE)</f>
        <v>4.0488624291580697</v>
      </c>
      <c r="M34">
        <f>+VLOOKUP(B34,'[8]GCI_data_platform-40'!$F$1:$G$149,2,FALSE)</f>
        <v>4.5336686503050903</v>
      </c>
      <c r="N34">
        <f>+VLOOKUP(B34,'[8]GCI_data_platform-41'!$F$1:$G$149,2,FALSE)</f>
        <v>3.9192024598447799</v>
      </c>
      <c r="O34">
        <f>+VLOOKUP(B34,'[8]GCI_data_platform-42'!$F$1:$G$149,2,FALSE)</f>
        <v>3.9364213689719301</v>
      </c>
      <c r="P34">
        <f>+VLOOKUP(B34,'[8]GCI_data_platform-43'!$F$1:$G$149,2,FALSE)</f>
        <v>3.8966988721390399</v>
      </c>
      <c r="Q34">
        <f>+VLOOKUP(B34,'[8]GCI_data_platform-44'!$F$1:$G$149,2,FALSE)</f>
        <v>4.4146056010934398</v>
      </c>
      <c r="R34">
        <f>+VLOOKUP(B34,'[8]GCI_data_platform-45'!$F$1:$G$149,2,FALSE)</f>
        <v>3.5925776225941402</v>
      </c>
      <c r="S34">
        <f>+VLOOKUP(B34,'[8]GCI_data_platform-46'!$F$1:$G$149,2,FALSE)</f>
        <v>3.46384477346058</v>
      </c>
      <c r="T34">
        <f>+VLOOKUP(B34,'[8]GCI_data_platform-47'!$F$1:$G$149,2,FALSE)</f>
        <v>3.8068945661975802</v>
      </c>
      <c r="U34">
        <f>+VLOOKUP(B34,'[8]GCI_data_platform-48'!$F$1:$G$149,2,FALSE)</f>
        <v>3.1207949807235802</v>
      </c>
    </row>
    <row r="35" spans="1:21" x14ac:dyDescent="0.25">
      <c r="A35" t="s">
        <v>83</v>
      </c>
      <c r="B35" t="s">
        <v>459</v>
      </c>
      <c r="C35">
        <v>20</v>
      </c>
      <c r="D35">
        <v>1</v>
      </c>
      <c r="E35">
        <v>21</v>
      </c>
      <c r="F35">
        <f>+VLOOKUP(B35,'[8]GCI_data_platform-33'!$F$1:$G$149,2,FALSE)</f>
        <v>4.3004204582176699</v>
      </c>
      <c r="G35">
        <f>+VLOOKUP(B35,'[8]GCI_data_platform-34'!$F$1:$G$149,2,FALSE)</f>
        <v>4.8436874558270899</v>
      </c>
      <c r="H35">
        <f>+VLOOKUP(B35,'[8]GCI_data_platform-35'!$F$1:$G$149,2,FALSE)</f>
        <v>4.4736312380281698</v>
      </c>
      <c r="I35">
        <f>+VLOOKUP(B35,'[8]GCI_data_platform-36'!$F$1:$G$149,2,FALSE)</f>
        <v>4.6326446313804999</v>
      </c>
      <c r="J35">
        <f>+VLOOKUP(B35,'[8]GCI_data_platform-37'!$F$1:$G$149,2,FALSE)</f>
        <v>3.7303467401125601</v>
      </c>
      <c r="K35">
        <f>+VLOOKUP(B35,'[8]GCI_data_platform-38'!$F$1:$G$149,2,FALSE)</f>
        <v>6.5381272137871296</v>
      </c>
      <c r="L35">
        <f>+VLOOKUP(B35,'[8]GCI_data_platform-39'!$F$1:$G$149,2,FALSE)</f>
        <v>4.3392395293302801</v>
      </c>
      <c r="M35">
        <f>+VLOOKUP(B35,'[8]GCI_data_platform-40'!$F$1:$G$149,2,FALSE)</f>
        <v>5.00980805663146</v>
      </c>
      <c r="N35">
        <f>+VLOOKUP(B35,'[8]GCI_data_platform-41'!$F$1:$G$149,2,FALSE)</f>
        <v>4.7352604836735104</v>
      </c>
      <c r="O35">
        <f>+VLOOKUP(B35,'[8]GCI_data_platform-42'!$F$1:$G$149,2,FALSE)</f>
        <v>4.6189038821656601</v>
      </c>
      <c r="P35">
        <f>+VLOOKUP(B35,'[8]GCI_data_platform-43'!$F$1:$G$149,2,FALSE)</f>
        <v>4.0688663452112701</v>
      </c>
      <c r="Q35">
        <f>+VLOOKUP(B35,'[8]GCI_data_platform-44'!$F$1:$G$149,2,FALSE)</f>
        <v>4.77653414028992</v>
      </c>
      <c r="R35">
        <f>+VLOOKUP(B35,'[8]GCI_data_platform-45'!$F$1:$G$149,2,FALSE)</f>
        <v>2.82606426800989</v>
      </c>
      <c r="S35">
        <f>+VLOOKUP(B35,'[8]GCI_data_platform-46'!$F$1:$G$149,2,FALSE)</f>
        <v>3.8735440079570398</v>
      </c>
      <c r="T35">
        <f>+VLOOKUP(B35,'[8]GCI_data_platform-47'!$F$1:$G$149,2,FALSE)</f>
        <v>4.33914375463306</v>
      </c>
      <c r="U35">
        <f>+VLOOKUP(B35,'[8]GCI_data_platform-48'!$F$1:$G$149,2,FALSE)</f>
        <v>3.40794426128102</v>
      </c>
    </row>
    <row r="36" spans="1:21" x14ac:dyDescent="0.25">
      <c r="A36" t="s">
        <v>84</v>
      </c>
      <c r="B36" t="s">
        <v>460</v>
      </c>
      <c r="C36">
        <v>30</v>
      </c>
      <c r="F36">
        <f>+VLOOKUP(B36,'[8]GCI_data_platform-33'!$F$1:$G$149,2,FALSE)</f>
        <v>4.4334024087482096</v>
      </c>
      <c r="G36">
        <f>+VLOOKUP(B36,'[8]GCI_data_platform-34'!$F$1:$G$149,2,FALSE)</f>
        <v>4.79827884889907</v>
      </c>
      <c r="H36">
        <f>+VLOOKUP(B36,'[8]GCI_data_platform-35'!$F$1:$G$149,2,FALSE)</f>
        <v>3.6374488805639702</v>
      </c>
      <c r="I36">
        <f>+VLOOKUP(B36,'[8]GCI_data_platform-36'!$F$1:$G$149,2,FALSE)</f>
        <v>4.7115925782743</v>
      </c>
      <c r="J36">
        <f>+VLOOKUP(B36,'[8]GCI_data_platform-37'!$F$1:$G$149,2,FALSE)</f>
        <v>5.0062503025868699</v>
      </c>
      <c r="K36">
        <f>+VLOOKUP(B36,'[8]GCI_data_platform-38'!$F$1:$G$149,2,FALSE)</f>
        <v>5.8378236341711602</v>
      </c>
      <c r="L36">
        <f>+VLOOKUP(B36,'[8]GCI_data_platform-39'!$F$1:$G$149,2,FALSE)</f>
        <v>4.5077880096497198</v>
      </c>
      <c r="M36">
        <f>+VLOOKUP(B36,'[8]GCI_data_platform-40'!$F$1:$G$149,2,FALSE)</f>
        <v>4.8507787804831501</v>
      </c>
      <c r="N36">
        <f>+VLOOKUP(B36,'[8]GCI_data_platform-41'!$F$1:$G$149,2,FALSE)</f>
        <v>4.4122800128772104</v>
      </c>
      <c r="O36">
        <f>+VLOOKUP(B36,'[8]GCI_data_platform-42'!$F$1:$G$149,2,FALSE)</f>
        <v>4.1983119069616199</v>
      </c>
      <c r="P36">
        <f>+VLOOKUP(B36,'[8]GCI_data_platform-43'!$F$1:$G$149,2,FALSE)</f>
        <v>4.1988211672456996</v>
      </c>
      <c r="Q36">
        <f>+VLOOKUP(B36,'[8]GCI_data_platform-44'!$F$1:$G$149,2,FALSE)</f>
        <v>4.8819712627315504</v>
      </c>
      <c r="R36">
        <f>+VLOOKUP(B36,'[8]GCI_data_platform-45'!$F$1:$G$149,2,FALSE)</f>
        <v>4.5045649275991204</v>
      </c>
      <c r="S36">
        <f>+VLOOKUP(B36,'[8]GCI_data_platform-46'!$F$1:$G$149,2,FALSE)</f>
        <v>4.0661754471451301</v>
      </c>
      <c r="T36">
        <f>+VLOOKUP(B36,'[8]GCI_data_platform-47'!$F$1:$G$149,2,FALSE)</f>
        <v>4.4276072997281899</v>
      </c>
      <c r="U36">
        <f>+VLOOKUP(B36,'[8]GCI_data_platform-48'!$F$1:$G$149,2,FALSE)</f>
        <v>3.7047435945620601</v>
      </c>
    </row>
    <row r="37" spans="1:21" x14ac:dyDescent="0.25">
      <c r="A37" t="s">
        <v>85</v>
      </c>
      <c r="B37" t="s">
        <v>461</v>
      </c>
      <c r="C37">
        <v>30</v>
      </c>
      <c r="F37">
        <f>+VLOOKUP(B37,'[8]GCI_data_platform-33'!$F$1:$G$149,2,FALSE)</f>
        <v>5.1769603720728803</v>
      </c>
      <c r="G37">
        <f>+VLOOKUP(B37,'[8]GCI_data_platform-34'!$F$1:$G$149,2,FALSE)</f>
        <v>5.5481406342852502</v>
      </c>
      <c r="H37">
        <f>+VLOOKUP(B37,'[8]GCI_data_platform-35'!$F$1:$G$149,2,FALSE)</f>
        <v>5.2089685487749202</v>
      </c>
      <c r="I37">
        <f>+VLOOKUP(B37,'[8]GCI_data_platform-36'!$F$1:$G$149,2,FALSE)</f>
        <v>5.5321813284856498</v>
      </c>
      <c r="J37">
        <f>+VLOOKUP(B37,'[8]GCI_data_platform-37'!$F$1:$G$149,2,FALSE)</f>
        <v>5.2765782232225602</v>
      </c>
      <c r="K37">
        <f>+VLOOKUP(B37,'[8]GCI_data_platform-38'!$F$1:$G$149,2,FALSE)</f>
        <v>6.1748344366578802</v>
      </c>
      <c r="L37">
        <f>+VLOOKUP(B37,'[8]GCI_data_platform-39'!$F$1:$G$149,2,FALSE)</f>
        <v>5.0506317375476</v>
      </c>
      <c r="M37">
        <f>+VLOOKUP(B37,'[8]GCI_data_platform-40'!$F$1:$G$149,2,FALSE)</f>
        <v>5.5408807142205703</v>
      </c>
      <c r="N37">
        <f>+VLOOKUP(B37,'[8]GCI_data_platform-41'!$F$1:$G$149,2,FALSE)</f>
        <v>4.8732459715483198</v>
      </c>
      <c r="O37">
        <f>+VLOOKUP(B37,'[8]GCI_data_platform-42'!$F$1:$G$149,2,FALSE)</f>
        <v>5.0305770036372399</v>
      </c>
      <c r="P37">
        <f>+VLOOKUP(B37,'[8]GCI_data_platform-43'!$F$1:$G$149,2,FALSE)</f>
        <v>4.5674727195127396</v>
      </c>
      <c r="Q37">
        <f>+VLOOKUP(B37,'[8]GCI_data_platform-44'!$F$1:$G$149,2,FALSE)</f>
        <v>6.0485066674625001</v>
      </c>
      <c r="R37">
        <f>+VLOOKUP(B37,'[8]GCI_data_platform-45'!$F$1:$G$149,2,FALSE)</f>
        <v>4.2431073489042097</v>
      </c>
      <c r="S37">
        <f>+VLOOKUP(B37,'[8]GCI_data_platform-46'!$F$1:$G$149,2,FALSE)</f>
        <v>5.1400545881401198</v>
      </c>
      <c r="T37">
        <f>+VLOOKUP(B37,'[8]GCI_data_platform-47'!$F$1:$G$149,2,FALSE)</f>
        <v>5.2941863776534399</v>
      </c>
      <c r="U37">
        <f>+VLOOKUP(B37,'[8]GCI_data_platform-48'!$F$1:$G$149,2,FALSE)</f>
        <v>4.9859227986267998</v>
      </c>
    </row>
    <row r="38" spans="1:21" x14ac:dyDescent="0.25">
      <c r="A38" t="s">
        <v>88</v>
      </c>
      <c r="B38" t="s">
        <v>462</v>
      </c>
      <c r="C38">
        <v>30</v>
      </c>
      <c r="F38">
        <f>+VLOOKUP(B38,'[8]GCI_data_platform-33'!$F$1:$G$149,2,FALSE)</f>
        <v>3.75895831328882</v>
      </c>
      <c r="G38">
        <f>+VLOOKUP(B38,'[8]GCI_data_platform-34'!$F$1:$G$149,2,FALSE)</f>
        <v>3.8063316707422099</v>
      </c>
      <c r="H38">
        <f>+VLOOKUP(B38,'[8]GCI_data_platform-35'!$F$1:$G$149,2,FALSE)</f>
        <v>3.2327128223333301</v>
      </c>
      <c r="I38">
        <f>+VLOOKUP(B38,'[8]GCI_data_platform-36'!$F$1:$G$149,2,FALSE)</f>
        <v>3.0164715227530001</v>
      </c>
      <c r="J38">
        <f>+VLOOKUP(B38,'[8]GCI_data_platform-37'!$F$1:$G$149,2,FALSE)</f>
        <v>3.9061149033845002</v>
      </c>
      <c r="K38">
        <f>+VLOOKUP(B38,'[8]GCI_data_platform-38'!$F$1:$G$149,2,FALSE)</f>
        <v>5.0700274344979803</v>
      </c>
      <c r="L38">
        <f>+VLOOKUP(B38,'[8]GCI_data_platform-39'!$F$1:$G$149,2,FALSE)</f>
        <v>3.7937791616904502</v>
      </c>
      <c r="M38">
        <f>+VLOOKUP(B38,'[8]GCI_data_platform-40'!$F$1:$G$149,2,FALSE)</f>
        <v>3.6517985677799301</v>
      </c>
      <c r="N38">
        <f>+VLOOKUP(B38,'[8]GCI_data_platform-41'!$F$1:$G$149,2,FALSE)</f>
        <v>4.0310839312088698</v>
      </c>
      <c r="O38">
        <f>+VLOOKUP(B38,'[8]GCI_data_platform-42'!$F$1:$G$149,2,FALSE)</f>
        <v>3.9172417885420399</v>
      </c>
      <c r="P38">
        <f>+VLOOKUP(B38,'[8]GCI_data_platform-43'!$F$1:$G$149,2,FALSE)</f>
        <v>3.8453811479365099</v>
      </c>
      <c r="Q38">
        <f>+VLOOKUP(B38,'[8]GCI_data_platform-44'!$F$1:$G$149,2,FALSE)</f>
        <v>3.6087268627108799</v>
      </c>
      <c r="R38">
        <f>+VLOOKUP(B38,'[8]GCI_data_platform-45'!$F$1:$G$149,2,FALSE)</f>
        <v>3.7084426719644799</v>
      </c>
      <c r="S38">
        <f>+VLOOKUP(B38,'[8]GCI_data_platform-46'!$F$1:$G$149,2,FALSE)</f>
        <v>3.39536064146716</v>
      </c>
      <c r="T38">
        <f>+VLOOKUP(B38,'[8]GCI_data_platform-47'!$F$1:$G$149,2,FALSE)</f>
        <v>3.96010242481203</v>
      </c>
      <c r="U38">
        <f>+VLOOKUP(B38,'[8]GCI_data_platform-48'!$F$1:$G$149,2,FALSE)</f>
        <v>2.8306188581223002</v>
      </c>
    </row>
    <row r="39" spans="1:21" x14ac:dyDescent="0.25">
      <c r="A39" t="s">
        <v>89</v>
      </c>
      <c r="B39" t="s">
        <v>463</v>
      </c>
      <c r="C39">
        <v>30</v>
      </c>
      <c r="F39">
        <f>+VLOOKUP(B39,'[8]GCI_data_platform-33'!$F$1:$G$149,2,FALSE)</f>
        <v>4.1780901105504604</v>
      </c>
      <c r="G39">
        <f>+VLOOKUP(B39,'[8]GCI_data_platform-34'!$F$1:$G$149,2,FALSE)</f>
        <v>4.6433117802885402</v>
      </c>
      <c r="H39">
        <f>+VLOOKUP(B39,'[8]GCI_data_platform-35'!$F$1:$G$149,2,FALSE)</f>
        <v>3.60804524613591</v>
      </c>
      <c r="I39">
        <f>+VLOOKUP(B39,'[8]GCI_data_platform-36'!$F$1:$G$149,2,FALSE)</f>
        <v>3.8141515518553502</v>
      </c>
      <c r="J39">
        <f>+VLOOKUP(B39,'[8]GCI_data_platform-37'!$F$1:$G$149,2,FALSE)</f>
        <v>5.2444717028902197</v>
      </c>
      <c r="K39">
        <f>+VLOOKUP(B39,'[8]GCI_data_platform-38'!$F$1:$G$149,2,FALSE)</f>
        <v>5.9065786202726702</v>
      </c>
      <c r="L39">
        <f>+VLOOKUP(B39,'[8]GCI_data_platform-39'!$F$1:$G$149,2,FALSE)</f>
        <v>3.9042660133545599</v>
      </c>
      <c r="M39">
        <f>+VLOOKUP(B39,'[8]GCI_data_platform-40'!$F$1:$G$149,2,FALSE)</f>
        <v>4.2183022106541301</v>
      </c>
      <c r="N39">
        <f>+VLOOKUP(B39,'[8]GCI_data_platform-41'!$F$1:$G$149,2,FALSE)</f>
        <v>3.96688731348674</v>
      </c>
      <c r="O39">
        <f>+VLOOKUP(B39,'[8]GCI_data_platform-42'!$F$1:$G$149,2,FALSE)</f>
        <v>3.9632969842294501</v>
      </c>
      <c r="P39">
        <f>+VLOOKUP(B39,'[8]GCI_data_platform-43'!$F$1:$G$149,2,FALSE)</f>
        <v>3.7809809030952399</v>
      </c>
      <c r="Q39">
        <f>+VLOOKUP(B39,'[8]GCI_data_platform-44'!$F$1:$G$149,2,FALSE)</f>
        <v>3.48738948659095</v>
      </c>
      <c r="R39">
        <f>+VLOOKUP(B39,'[8]GCI_data_platform-45'!$F$1:$G$149,2,FALSE)</f>
        <v>4.0087391820708502</v>
      </c>
      <c r="S39">
        <f>+VLOOKUP(B39,'[8]GCI_data_platform-46'!$F$1:$G$149,2,FALSE)</f>
        <v>3.6863239175776901</v>
      </c>
      <c r="T39">
        <f>+VLOOKUP(B39,'[8]GCI_data_platform-47'!$F$1:$G$149,2,FALSE)</f>
        <v>3.9738256854636602</v>
      </c>
      <c r="U39">
        <f>+VLOOKUP(B39,'[8]GCI_data_platform-48'!$F$1:$G$149,2,FALSE)</f>
        <v>3.3988221496917199</v>
      </c>
    </row>
    <row r="40" spans="1:21" x14ac:dyDescent="0.25">
      <c r="A40" t="s">
        <v>293</v>
      </c>
      <c r="B40" t="s">
        <v>464</v>
      </c>
      <c r="C40">
        <v>30</v>
      </c>
      <c r="F40">
        <f>+VLOOKUP(B40,'[8]GCI_data_platform-33'!$F$1:$G$149,2,FALSE)</f>
        <v>3.6273117311968499</v>
      </c>
      <c r="G40">
        <f>+VLOOKUP(B40,'[8]GCI_data_platform-34'!$F$1:$G$149,2,FALSE)</f>
        <v>3.78320319624132</v>
      </c>
      <c r="H40">
        <f>+VLOOKUP(B40,'[8]GCI_data_platform-35'!$F$1:$G$149,2,FALSE)</f>
        <v>3.32779679007895</v>
      </c>
      <c r="I40">
        <f>+VLOOKUP(B40,'[8]GCI_data_platform-36'!$F$1:$G$149,2,FALSE)</f>
        <v>3.3352496513190002</v>
      </c>
      <c r="J40">
        <f>+VLOOKUP(B40,'[8]GCI_data_platform-37'!$F$1:$G$149,2,FALSE)</f>
        <v>3.15306764199656</v>
      </c>
      <c r="K40">
        <f>+VLOOKUP(B40,'[8]GCI_data_platform-38'!$F$1:$G$149,2,FALSE)</f>
        <v>5.3166987015707798</v>
      </c>
      <c r="L40">
        <f>+VLOOKUP(B40,'[8]GCI_data_platform-39'!$F$1:$G$149,2,FALSE)</f>
        <v>3.5652783873825902</v>
      </c>
      <c r="M40">
        <f>+VLOOKUP(B40,'[8]GCI_data_platform-40'!$F$1:$G$149,2,FALSE)</f>
        <v>3.0838300364125799</v>
      </c>
      <c r="N40">
        <f>+VLOOKUP(B40,'[8]GCI_data_platform-41'!$F$1:$G$149,2,FALSE)</f>
        <v>3.87674645070136</v>
      </c>
      <c r="O40">
        <f>+VLOOKUP(B40,'[8]GCI_data_platform-42'!$F$1:$G$149,2,FALSE)</f>
        <v>2.9968054504430199</v>
      </c>
      <c r="P40">
        <f>+VLOOKUP(B40,'[8]GCI_data_platform-43'!$F$1:$G$149,2,FALSE)</f>
        <v>3.40856691949875</v>
      </c>
      <c r="Q40">
        <f>+VLOOKUP(B40,'[8]GCI_data_platform-44'!$F$1:$G$149,2,FALSE)</f>
        <v>3.2087736346983</v>
      </c>
      <c r="R40">
        <f>+VLOOKUP(B40,'[8]GCI_data_platform-45'!$F$1:$G$149,2,FALSE)</f>
        <v>4.8169478325415396</v>
      </c>
      <c r="S40">
        <f>+VLOOKUP(B40,'[8]GCI_data_platform-46'!$F$1:$G$149,2,FALSE)</f>
        <v>3.3139125900902102</v>
      </c>
      <c r="T40">
        <f>+VLOOKUP(B40,'[8]GCI_data_platform-47'!$F$1:$G$149,2,FALSE)</f>
        <v>3.83294778322121</v>
      </c>
      <c r="U40">
        <f>+VLOOKUP(B40,'[8]GCI_data_platform-48'!$F$1:$G$149,2,FALSE)</f>
        <v>2.7948773969592202</v>
      </c>
    </row>
    <row r="41" spans="1:21" x14ac:dyDescent="0.25">
      <c r="A41" t="s">
        <v>91</v>
      </c>
      <c r="B41" t="s">
        <v>465</v>
      </c>
      <c r="C41">
        <v>30</v>
      </c>
      <c r="F41">
        <f>+VLOOKUP(B41,'[8]GCI_data_platform-33'!$F$1:$G$149,2,FALSE)</f>
        <v>3.84493710765455</v>
      </c>
      <c r="G41">
        <f>+VLOOKUP(B41,'[8]GCI_data_platform-34'!$F$1:$G$149,2,FALSE)</f>
        <v>4.2017537006377097</v>
      </c>
      <c r="H41">
        <f>+VLOOKUP(B41,'[8]GCI_data_platform-35'!$F$1:$G$149,2,FALSE)</f>
        <v>3.0767108607051301</v>
      </c>
      <c r="I41">
        <f>+VLOOKUP(B41,'[8]GCI_data_platform-36'!$F$1:$G$149,2,FALSE)</f>
        <v>4.0146753029641502</v>
      </c>
      <c r="J41">
        <f>+VLOOKUP(B41,'[8]GCI_data_platform-37'!$F$1:$G$149,2,FALSE)</f>
        <v>4.2543367906791998</v>
      </c>
      <c r="K41">
        <f>+VLOOKUP(B41,'[8]GCI_data_platform-38'!$F$1:$G$149,2,FALSE)</f>
        <v>5.4612918482023503</v>
      </c>
      <c r="L41">
        <f>+VLOOKUP(B41,'[8]GCI_data_platform-39'!$F$1:$G$149,2,FALSE)</f>
        <v>3.61686963101908</v>
      </c>
      <c r="M41">
        <f>+VLOOKUP(B41,'[8]GCI_data_platform-40'!$F$1:$G$149,2,FALSE)</f>
        <v>3.5520844744343898</v>
      </c>
      <c r="N41">
        <f>+VLOOKUP(B41,'[8]GCI_data_platform-41'!$F$1:$G$149,2,FALSE)</f>
        <v>4.2342604428308697</v>
      </c>
      <c r="O41">
        <f>+VLOOKUP(B41,'[8]GCI_data_platform-42'!$F$1:$G$149,2,FALSE)</f>
        <v>3.8758050971810998</v>
      </c>
      <c r="P41">
        <f>+VLOOKUP(B41,'[8]GCI_data_platform-43'!$F$1:$G$149,2,FALSE)</f>
        <v>3.7098333747863199</v>
      </c>
      <c r="Q41">
        <f>+VLOOKUP(B41,'[8]GCI_data_platform-44'!$F$1:$G$149,2,FALSE)</f>
        <v>3.0511737941093999</v>
      </c>
      <c r="R41">
        <f>+VLOOKUP(B41,'[8]GCI_data_platform-45'!$F$1:$G$149,2,FALSE)</f>
        <v>3.2780606027724102</v>
      </c>
      <c r="S41">
        <f>+VLOOKUP(B41,'[8]GCI_data_platform-46'!$F$1:$G$149,2,FALSE)</f>
        <v>3.55800811889927</v>
      </c>
      <c r="T41">
        <f>+VLOOKUP(B41,'[8]GCI_data_platform-47'!$F$1:$G$149,2,FALSE)</f>
        <v>4.1049742049932503</v>
      </c>
      <c r="U41">
        <f>+VLOOKUP(B41,'[8]GCI_data_platform-48'!$F$1:$G$149,2,FALSE)</f>
        <v>3.0110420328052898</v>
      </c>
    </row>
    <row r="42" spans="1:21" x14ac:dyDescent="0.25">
      <c r="A42" t="s">
        <v>94</v>
      </c>
      <c r="B42" t="s">
        <v>466</v>
      </c>
      <c r="C42">
        <v>20</v>
      </c>
      <c r="D42">
        <v>1</v>
      </c>
      <c r="E42">
        <v>22</v>
      </c>
      <c r="F42">
        <f>+VLOOKUP(B42,'[8]GCI_data_platform-33'!$F$1:$G$149,2,FALSE)</f>
        <v>4.65064419826001</v>
      </c>
      <c r="G42">
        <f>+VLOOKUP(B42,'[8]GCI_data_platform-34'!$F$1:$G$149,2,FALSE)</f>
        <v>5.4260305691593</v>
      </c>
      <c r="H42">
        <f>+VLOOKUP(B42,'[8]GCI_data_platform-35'!$F$1:$G$149,2,FALSE)</f>
        <v>4.8953225467500001</v>
      </c>
      <c r="I42">
        <f>+VLOOKUP(B42,'[8]GCI_data_platform-36'!$F$1:$G$149,2,FALSE)</f>
        <v>4.6984690404619904</v>
      </c>
      <c r="J42">
        <f>+VLOOKUP(B42,'[8]GCI_data_platform-37'!$F$1:$G$149,2,FALSE)</f>
        <v>5.89299542647165</v>
      </c>
      <c r="K42">
        <f>+VLOOKUP(B42,'[8]GCI_data_platform-38'!$F$1:$G$149,2,FALSE)</f>
        <v>6.2173352629535401</v>
      </c>
      <c r="L42">
        <f>+VLOOKUP(B42,'[8]GCI_data_platform-39'!$F$1:$G$149,2,FALSE)</f>
        <v>4.6383637544553098</v>
      </c>
      <c r="M42">
        <f>+VLOOKUP(B42,'[8]GCI_data_platform-40'!$F$1:$G$149,2,FALSE)</f>
        <v>5.2167814211116603</v>
      </c>
      <c r="N42">
        <f>+VLOOKUP(B42,'[8]GCI_data_platform-41'!$F$1:$G$149,2,FALSE)</f>
        <v>4.7296425174187</v>
      </c>
      <c r="O42">
        <f>+VLOOKUP(B42,'[8]GCI_data_platform-42'!$F$1:$G$149,2,FALSE)</f>
        <v>5.0337172344282202</v>
      </c>
      <c r="P42">
        <f>+VLOOKUP(B42,'[8]GCI_data_platform-43'!$F$1:$G$149,2,FALSE)</f>
        <v>4.5890779111111097</v>
      </c>
      <c r="Q42">
        <f>+VLOOKUP(B42,'[8]GCI_data_platform-44'!$F$1:$G$149,2,FALSE)</f>
        <v>5.1993313792867797</v>
      </c>
      <c r="R42">
        <f>+VLOOKUP(B42,'[8]GCI_data_platform-45'!$F$1:$G$149,2,FALSE)</f>
        <v>3.0616320633753702</v>
      </c>
      <c r="S42">
        <f>+VLOOKUP(B42,'[8]GCI_data_platform-46'!$F$1:$G$149,2,FALSE)</f>
        <v>4.0777649664417597</v>
      </c>
      <c r="T42">
        <f>+VLOOKUP(B42,'[8]GCI_data_platform-47'!$F$1:$G$149,2,FALSE)</f>
        <v>4.2606350262265797</v>
      </c>
      <c r="U42">
        <f>+VLOOKUP(B42,'[8]GCI_data_platform-48'!$F$1:$G$149,2,FALSE)</f>
        <v>3.8948949066569498</v>
      </c>
    </row>
    <row r="43" spans="1:21" x14ac:dyDescent="0.25">
      <c r="A43" t="s">
        <v>95</v>
      </c>
      <c r="B43" t="s">
        <v>467</v>
      </c>
      <c r="C43">
        <v>30</v>
      </c>
      <c r="F43">
        <f>+VLOOKUP(B43,'[8]GCI_data_platform-33'!$F$1:$G$149,2,FALSE)</f>
        <v>3.4958904614260198</v>
      </c>
      <c r="G43">
        <f>+VLOOKUP(B43,'[8]GCI_data_platform-34'!$F$1:$G$149,2,FALSE)</f>
        <v>3.6690455930961399</v>
      </c>
      <c r="H43">
        <f>+VLOOKUP(B43,'[8]GCI_data_platform-35'!$F$1:$G$149,2,FALSE)</f>
        <v>3.5783726499493702</v>
      </c>
      <c r="I43">
        <f>+VLOOKUP(B43,'[8]GCI_data_platform-36'!$F$1:$G$149,2,FALSE)</f>
        <v>2.6145364004366098</v>
      </c>
      <c r="J43">
        <f>+VLOOKUP(B43,'[8]GCI_data_platform-37'!$F$1:$G$149,2,FALSE)</f>
        <v>3.8139671997881601</v>
      </c>
      <c r="K43">
        <f>+VLOOKUP(B43,'[8]GCI_data_platform-38'!$F$1:$G$149,2,FALSE)</f>
        <v>4.6693061222103998</v>
      </c>
      <c r="L43">
        <f>+VLOOKUP(B43,'[8]GCI_data_platform-39'!$F$1:$G$149,2,FALSE)</f>
        <v>3.2720600564172</v>
      </c>
      <c r="M43">
        <f>+VLOOKUP(B43,'[8]GCI_data_platform-40'!$F$1:$G$149,2,FALSE)</f>
        <v>2.5473003746596801</v>
      </c>
      <c r="N43">
        <f>+VLOOKUP(B43,'[8]GCI_data_platform-41'!$F$1:$G$149,2,FALSE)</f>
        <v>3.5599782639539499</v>
      </c>
      <c r="O43">
        <f>+VLOOKUP(B43,'[8]GCI_data_platform-42'!$F$1:$G$149,2,FALSE)</f>
        <v>3.9919275481376499</v>
      </c>
      <c r="P43">
        <f>+VLOOKUP(B43,'[8]GCI_data_platform-43'!$F$1:$G$149,2,FALSE)</f>
        <v>3.3241504701265798</v>
      </c>
      <c r="Q43">
        <f>+VLOOKUP(B43,'[8]GCI_data_platform-44'!$F$1:$G$149,2,FALSE)</f>
        <v>2.4658282879932698</v>
      </c>
      <c r="R43">
        <f>+VLOOKUP(B43,'[8]GCI_data_platform-45'!$F$1:$G$149,2,FALSE)</f>
        <v>3.74317539363209</v>
      </c>
      <c r="S43">
        <f>+VLOOKUP(B43,'[8]GCI_data_platform-46'!$F$1:$G$149,2,FALSE)</f>
        <v>2.9848417164464198</v>
      </c>
      <c r="T43">
        <f>+VLOOKUP(B43,'[8]GCI_data_platform-47'!$F$1:$G$149,2,FALSE)</f>
        <v>3.2086341800133198</v>
      </c>
      <c r="U43">
        <f>+VLOOKUP(B43,'[8]GCI_data_platform-48'!$F$1:$G$149,2,FALSE)</f>
        <v>2.7610492528795101</v>
      </c>
    </row>
    <row r="44" spans="1:21" x14ac:dyDescent="0.25">
      <c r="A44" t="s">
        <v>98</v>
      </c>
      <c r="B44" t="s">
        <v>468</v>
      </c>
      <c r="C44">
        <v>30</v>
      </c>
      <c r="F44">
        <f>+VLOOKUP(B44,'[8]GCI_data_platform-33'!$F$1:$G$149,2,FALSE)</f>
        <v>5.5385234296460304</v>
      </c>
      <c r="G44">
        <f>+VLOOKUP(B44,'[8]GCI_data_platform-34'!$F$1:$G$149,2,FALSE)</f>
        <v>5.9729774353005904</v>
      </c>
      <c r="H44">
        <f>+VLOOKUP(B44,'[8]GCI_data_platform-35'!$F$1:$G$149,2,FALSE)</f>
        <v>6.0978252370657904</v>
      </c>
      <c r="I44">
        <f>+VLOOKUP(B44,'[8]GCI_data_platform-36'!$F$1:$G$149,2,FALSE)</f>
        <v>5.5511301017486696</v>
      </c>
      <c r="J44">
        <f>+VLOOKUP(B44,'[8]GCI_data_platform-37'!$F$1:$G$149,2,FALSE)</f>
        <v>5.4218037742642098</v>
      </c>
      <c r="K44">
        <f>+VLOOKUP(B44,'[8]GCI_data_platform-38'!$F$1:$G$149,2,FALSE)</f>
        <v>6.8211506281237</v>
      </c>
      <c r="L44">
        <f>+VLOOKUP(B44,'[8]GCI_data_platform-39'!$F$1:$G$149,2,FALSE)</f>
        <v>5.2991056044405296</v>
      </c>
      <c r="M44">
        <f>+VLOOKUP(B44,'[8]GCI_data_platform-40'!$F$1:$G$149,2,FALSE)</f>
        <v>6.2653568070175396</v>
      </c>
      <c r="N44">
        <f>+VLOOKUP(B44,'[8]GCI_data_platform-41'!$F$1:$G$149,2,FALSE)</f>
        <v>5.0258536297400296</v>
      </c>
      <c r="O44">
        <f>+VLOOKUP(B44,'[8]GCI_data_platform-42'!$F$1:$G$149,2,FALSE)</f>
        <v>4.8491875694309003</v>
      </c>
      <c r="P44">
        <f>+VLOOKUP(B44,'[8]GCI_data_platform-43'!$F$1:$G$149,2,FALSE)</f>
        <v>5.5654460977192999</v>
      </c>
      <c r="Q44">
        <f>+VLOOKUP(B44,'[8]GCI_data_platform-44'!$F$1:$G$149,2,FALSE)</f>
        <v>5.8886543012375503</v>
      </c>
      <c r="R44">
        <f>+VLOOKUP(B44,'[8]GCI_data_platform-45'!$F$1:$G$149,2,FALSE)</f>
        <v>4.2001352214978596</v>
      </c>
      <c r="S44">
        <f>+VLOOKUP(B44,'[8]GCI_data_platform-46'!$F$1:$G$149,2,FALSE)</f>
        <v>5.6479171345521699</v>
      </c>
      <c r="T44">
        <f>+VLOOKUP(B44,'[8]GCI_data_platform-47'!$F$1:$G$149,2,FALSE)</f>
        <v>5.5093066329639901</v>
      </c>
      <c r="U44">
        <f>+VLOOKUP(B44,'[8]GCI_data_platform-48'!$F$1:$G$149,2,FALSE)</f>
        <v>5.7865276361403497</v>
      </c>
    </row>
    <row r="45" spans="1:21" x14ac:dyDescent="0.25">
      <c r="A45" t="s">
        <v>99</v>
      </c>
      <c r="B45" t="s">
        <v>469</v>
      </c>
      <c r="C45">
        <v>30</v>
      </c>
      <c r="F45">
        <f>+VLOOKUP(B45,'[8]GCI_data_platform-33'!$F$1:$G$149,2,FALSE)</f>
        <v>5.0527277767645096</v>
      </c>
      <c r="G45">
        <f>+VLOOKUP(B45,'[8]GCI_data_platform-34'!$F$1:$G$149,2,FALSE)</f>
        <v>5.4955787912819698</v>
      </c>
      <c r="H45">
        <f>+VLOOKUP(B45,'[8]GCI_data_platform-35'!$F$1:$G$149,2,FALSE)</f>
        <v>4.79432631122069</v>
      </c>
      <c r="I45">
        <f>+VLOOKUP(B45,'[8]GCI_data_platform-36'!$F$1:$G$149,2,FALSE)</f>
        <v>6.2081910041964496</v>
      </c>
      <c r="J45">
        <f>+VLOOKUP(B45,'[8]GCI_data_platform-37'!$F$1:$G$149,2,FALSE)</f>
        <v>4.6496653594598198</v>
      </c>
      <c r="K45">
        <f>+VLOOKUP(B45,'[8]GCI_data_platform-38'!$F$1:$G$149,2,FALSE)</f>
        <v>6.3301324902509197</v>
      </c>
      <c r="L45">
        <f>+VLOOKUP(B45,'[8]GCI_data_platform-39'!$F$1:$G$149,2,FALSE)</f>
        <v>5.0035746760922404</v>
      </c>
      <c r="M45">
        <f>+VLOOKUP(B45,'[8]GCI_data_platform-40'!$F$1:$G$149,2,FALSE)</f>
        <v>5.2116420512735697</v>
      </c>
      <c r="N45">
        <f>+VLOOKUP(B45,'[8]GCI_data_platform-41'!$F$1:$G$149,2,FALSE)</f>
        <v>4.4338652802403304</v>
      </c>
      <c r="O45">
        <f>+VLOOKUP(B45,'[8]GCI_data_platform-42'!$F$1:$G$149,2,FALSE)</f>
        <v>4.3123352350913002</v>
      </c>
      <c r="P45">
        <f>+VLOOKUP(B45,'[8]GCI_data_platform-43'!$F$1:$G$149,2,FALSE)</f>
        <v>4.6137869870015997</v>
      </c>
      <c r="Q45">
        <f>+VLOOKUP(B45,'[8]GCI_data_platform-44'!$F$1:$G$149,2,FALSE)</f>
        <v>5.6852487303713</v>
      </c>
      <c r="R45">
        <f>+VLOOKUP(B45,'[8]GCI_data_platform-45'!$F$1:$G$149,2,FALSE)</f>
        <v>5.7645697725753298</v>
      </c>
      <c r="S45">
        <f>+VLOOKUP(B45,'[8]GCI_data_platform-46'!$F$1:$G$149,2,FALSE)</f>
        <v>4.8394156015399998</v>
      </c>
      <c r="T45">
        <f>+VLOOKUP(B45,'[8]GCI_data_platform-47'!$F$1:$G$149,2,FALSE)</f>
        <v>5.0032696212540904</v>
      </c>
      <c r="U45">
        <f>+VLOOKUP(B45,'[8]GCI_data_platform-48'!$F$1:$G$149,2,FALSE)</f>
        <v>4.6755615818259004</v>
      </c>
    </row>
    <row r="46" spans="1:21" x14ac:dyDescent="0.25">
      <c r="A46" t="s">
        <v>101</v>
      </c>
      <c r="B46" t="s">
        <v>470</v>
      </c>
      <c r="C46">
        <v>20</v>
      </c>
      <c r="D46">
        <v>1</v>
      </c>
      <c r="E46">
        <v>22</v>
      </c>
      <c r="F46">
        <f>+VLOOKUP(B46,'[8]GCI_data_platform-33'!$F$1:$G$149,2,FALSE)</f>
        <v>3.6997509914617601</v>
      </c>
      <c r="G46">
        <f>+VLOOKUP(B46,'[8]GCI_data_platform-34'!$F$1:$G$149,2,FALSE)</f>
        <v>4.1805637277210597</v>
      </c>
      <c r="H46">
        <f>+VLOOKUP(B46,'[8]GCI_data_platform-35'!$F$1:$G$149,2,FALSE)</f>
        <v>3.7244762522570101</v>
      </c>
      <c r="I46">
        <f>+VLOOKUP(B46,'[8]GCI_data_platform-36'!$F$1:$G$149,2,FALSE)</f>
        <v>2.8327752876366001</v>
      </c>
      <c r="J46">
        <f>+VLOOKUP(B46,'[8]GCI_data_platform-37'!$F$1:$G$149,2,FALSE)</f>
        <v>6.0877822363601304</v>
      </c>
      <c r="K46">
        <f>+VLOOKUP(B46,'[8]GCI_data_platform-38'!$F$1:$G$149,2,FALSE)</f>
        <v>4.0772211346304896</v>
      </c>
      <c r="L46">
        <f>+VLOOKUP(B46,'[8]GCI_data_platform-39'!$F$1:$G$149,2,FALSE)</f>
        <v>3.3057016003808601</v>
      </c>
      <c r="M46">
        <f>+VLOOKUP(B46,'[8]GCI_data_platform-40'!$F$1:$G$149,2,FALSE)</f>
        <v>2.6175547639630099</v>
      </c>
      <c r="N46">
        <f>+VLOOKUP(B46,'[8]GCI_data_platform-41'!$F$1:$G$149,2,FALSE)</f>
        <v>3.6452207600789501</v>
      </c>
      <c r="O46">
        <f>+VLOOKUP(B46,'[8]GCI_data_platform-42'!$F$1:$G$149,2,FALSE)</f>
        <v>4.3051028909493398</v>
      </c>
      <c r="P46">
        <f>+VLOOKUP(B46,'[8]GCI_data_platform-43'!$F$1:$G$149,2,FALSE)</f>
        <v>3.5768121225545202</v>
      </c>
      <c r="Q46">
        <f>+VLOOKUP(B46,'[8]GCI_data_platform-44'!$F$1:$G$149,2,FALSE)</f>
        <v>2.9729148913138799</v>
      </c>
      <c r="R46">
        <f>+VLOOKUP(B46,'[8]GCI_data_platform-45'!$F$1:$G$149,2,FALSE)</f>
        <v>2.71660417342544</v>
      </c>
      <c r="S46">
        <f>+VLOOKUP(B46,'[8]GCI_data_platform-46'!$F$1:$G$149,2,FALSE)</f>
        <v>2.7764182365768502</v>
      </c>
      <c r="T46">
        <f>+VLOOKUP(B46,'[8]GCI_data_platform-47'!$F$1:$G$149,2,FALSE)</f>
        <v>3.0398403826856901</v>
      </c>
      <c r="U46">
        <f>+VLOOKUP(B46,'[8]GCI_data_platform-48'!$F$1:$G$149,2,FALSE)</f>
        <v>2.5129960904680102</v>
      </c>
    </row>
    <row r="47" spans="1:21" x14ac:dyDescent="0.25">
      <c r="A47" t="s">
        <v>102</v>
      </c>
      <c r="B47" t="s">
        <v>471</v>
      </c>
      <c r="C47">
        <v>20</v>
      </c>
      <c r="D47">
        <v>1</v>
      </c>
      <c r="E47">
        <v>22</v>
      </c>
      <c r="F47">
        <f>+VLOOKUP(B47,'[8]GCI_data_platform-33'!$F$1:$G$149,2,FALSE)</f>
        <v>3.6734915573735201</v>
      </c>
      <c r="G47">
        <f>+VLOOKUP(B47,'[8]GCI_data_platform-34'!$F$1:$G$149,2,FALSE)</f>
        <v>3.8201940996494699</v>
      </c>
      <c r="H47">
        <f>+VLOOKUP(B47,'[8]GCI_data_platform-35'!$F$1:$G$149,2,FALSE)</f>
        <v>4.4156406315743899</v>
      </c>
      <c r="I47">
        <f>+VLOOKUP(B47,'[8]GCI_data_platform-36'!$F$1:$G$149,2,FALSE)</f>
        <v>3.42986195368373</v>
      </c>
      <c r="J47">
        <f>+VLOOKUP(B47,'[8]GCI_data_platform-37'!$F$1:$G$149,2,FALSE)</f>
        <v>3.4880930904183498</v>
      </c>
      <c r="K47">
        <f>+VLOOKUP(B47,'[8]GCI_data_platform-38'!$F$1:$G$149,2,FALSE)</f>
        <v>3.9471807229214102</v>
      </c>
      <c r="L47">
        <f>+VLOOKUP(B47,'[8]GCI_data_platform-39'!$F$1:$G$149,2,FALSE)</f>
        <v>3.4306051710370902</v>
      </c>
      <c r="M47">
        <f>+VLOOKUP(B47,'[8]GCI_data_platform-40'!$F$1:$G$149,2,FALSE)</f>
        <v>3.4819030943448199</v>
      </c>
      <c r="N47">
        <f>+VLOOKUP(B47,'[8]GCI_data_platform-41'!$F$1:$G$149,2,FALSE)</f>
        <v>4.0692494375237098</v>
      </c>
      <c r="O47">
        <f>+VLOOKUP(B47,'[8]GCI_data_platform-42'!$F$1:$G$149,2,FALSE)</f>
        <v>4.5320043272434596</v>
      </c>
      <c r="P47">
        <f>+VLOOKUP(B47,'[8]GCI_data_platform-43'!$F$1:$G$149,2,FALSE)</f>
        <v>3.8631156621063401</v>
      </c>
      <c r="Q47">
        <f>+VLOOKUP(B47,'[8]GCI_data_platform-44'!$F$1:$G$149,2,FALSE)</f>
        <v>3.0866401596052899</v>
      </c>
      <c r="R47">
        <f>+VLOOKUP(B47,'[8]GCI_data_platform-45'!$F$1:$G$149,2,FALSE)</f>
        <v>1.5507183453989299</v>
      </c>
      <c r="S47">
        <f>+VLOOKUP(B47,'[8]GCI_data_platform-46'!$F$1:$G$149,2,FALSE)</f>
        <v>3.61326575441718</v>
      </c>
      <c r="T47">
        <f>+VLOOKUP(B47,'[8]GCI_data_platform-47'!$F$1:$G$149,2,FALSE)</f>
        <v>4.0018580024539903</v>
      </c>
      <c r="U47">
        <f>+VLOOKUP(B47,'[8]GCI_data_platform-48'!$F$1:$G$149,2,FALSE)</f>
        <v>3.2246735063803702</v>
      </c>
    </row>
    <row r="48" spans="1:21" x14ac:dyDescent="0.25">
      <c r="A48" t="s">
        <v>103</v>
      </c>
      <c r="B48" t="s">
        <v>472</v>
      </c>
      <c r="C48">
        <v>30</v>
      </c>
      <c r="F48">
        <f>+VLOOKUP(B48,'[8]GCI_data_platform-33'!$F$1:$G$149,2,FALSE)</f>
        <v>4.1510215674473097</v>
      </c>
      <c r="G48">
        <f>+VLOOKUP(B48,'[8]GCI_data_platform-34'!$F$1:$G$149,2,FALSE)</f>
        <v>4.7398088762920496</v>
      </c>
      <c r="H48">
        <f>+VLOOKUP(B48,'[8]GCI_data_platform-35'!$F$1:$G$149,2,FALSE)</f>
        <v>3.99989931297337</v>
      </c>
      <c r="I48">
        <f>+VLOOKUP(B48,'[8]GCI_data_platform-36'!$F$1:$G$149,2,FALSE)</f>
        <v>4.3051626797016302</v>
      </c>
      <c r="J48">
        <f>+VLOOKUP(B48,'[8]GCI_data_platform-37'!$F$1:$G$149,2,FALSE)</f>
        <v>4.9080736678582504</v>
      </c>
      <c r="K48">
        <f>+VLOOKUP(B48,'[8]GCI_data_platform-38'!$F$1:$G$149,2,FALSE)</f>
        <v>5.7460998446349301</v>
      </c>
      <c r="L48">
        <f>+VLOOKUP(B48,'[8]GCI_data_platform-39'!$F$1:$G$149,2,FALSE)</f>
        <v>3.8948037937892401</v>
      </c>
      <c r="M48">
        <f>+VLOOKUP(B48,'[8]GCI_data_platform-40'!$F$1:$G$149,2,FALSE)</f>
        <v>3.79389218338844</v>
      </c>
      <c r="N48">
        <f>+VLOOKUP(B48,'[8]GCI_data_platform-41'!$F$1:$G$149,2,FALSE)</f>
        <v>4.2860667685340799</v>
      </c>
      <c r="O48">
        <f>+VLOOKUP(B48,'[8]GCI_data_platform-42'!$F$1:$G$149,2,FALSE)</f>
        <v>4.58569385880112</v>
      </c>
      <c r="P48">
        <f>+VLOOKUP(B48,'[8]GCI_data_platform-43'!$F$1:$G$149,2,FALSE)</f>
        <v>3.91477569386588</v>
      </c>
      <c r="Q48">
        <f>+VLOOKUP(B48,'[8]GCI_data_platform-44'!$F$1:$G$149,2,FALSE)</f>
        <v>3.8278266932651399</v>
      </c>
      <c r="R48">
        <f>+VLOOKUP(B48,'[8]GCI_data_platform-45'!$F$1:$G$149,2,FALSE)</f>
        <v>2.9605675648807801</v>
      </c>
      <c r="S48">
        <f>+VLOOKUP(B48,'[8]GCI_data_platform-46'!$F$1:$G$149,2,FALSE)</f>
        <v>3.0769612003587001</v>
      </c>
      <c r="T48">
        <f>+VLOOKUP(B48,'[8]GCI_data_platform-47'!$F$1:$G$149,2,FALSE)</f>
        <v>3.47398487371535</v>
      </c>
      <c r="U48">
        <f>+VLOOKUP(B48,'[8]GCI_data_platform-48'!$F$1:$G$149,2,FALSE)</f>
        <v>2.6799375270020498</v>
      </c>
    </row>
    <row r="49" spans="1:21" x14ac:dyDescent="0.25">
      <c r="A49" t="s">
        <v>104</v>
      </c>
      <c r="B49" t="s">
        <v>473</v>
      </c>
      <c r="C49">
        <v>30</v>
      </c>
      <c r="F49">
        <f>+VLOOKUP(B49,'[8]GCI_data_platform-33'!$F$1:$G$149,2,FALSE)</f>
        <v>5.5098361789236003</v>
      </c>
      <c r="G49">
        <f>+VLOOKUP(B49,'[8]GCI_data_platform-34'!$F$1:$G$149,2,FALSE)</f>
        <v>5.8956259762982697</v>
      </c>
      <c r="H49">
        <f>+VLOOKUP(B49,'[8]GCI_data_platform-35'!$F$1:$G$149,2,FALSE)</f>
        <v>5.3038888999019402</v>
      </c>
      <c r="I49">
        <f>+VLOOKUP(B49,'[8]GCI_data_platform-36'!$F$1:$G$149,2,FALSE)</f>
        <v>6.2393453545998403</v>
      </c>
      <c r="J49">
        <f>+VLOOKUP(B49,'[8]GCI_data_platform-37'!$F$1:$G$149,2,FALSE)</f>
        <v>5.68246437706871</v>
      </c>
      <c r="K49">
        <f>+VLOOKUP(B49,'[8]GCI_data_platform-38'!$F$1:$G$149,2,FALSE)</f>
        <v>6.3568052736225802</v>
      </c>
      <c r="L49">
        <f>+VLOOKUP(B49,'[8]GCI_data_platform-39'!$F$1:$G$149,2,FALSE)</f>
        <v>5.3053364969483097</v>
      </c>
      <c r="M49">
        <f>+VLOOKUP(B49,'[8]GCI_data_platform-40'!$F$1:$G$149,2,FALSE)</f>
        <v>5.8966546471941603</v>
      </c>
      <c r="N49">
        <f>+VLOOKUP(B49,'[8]GCI_data_platform-41'!$F$1:$G$149,2,FALSE)</f>
        <v>4.9222953983372104</v>
      </c>
      <c r="O49">
        <f>+VLOOKUP(B49,'[8]GCI_data_platform-42'!$F$1:$G$149,2,FALSE)</f>
        <v>4.57428820658268</v>
      </c>
      <c r="P49">
        <f>+VLOOKUP(B49,'[8]GCI_data_platform-43'!$F$1:$G$149,2,FALSE)</f>
        <v>4.6947982536026904</v>
      </c>
      <c r="Q49">
        <f>+VLOOKUP(B49,'[8]GCI_data_platform-44'!$F$1:$G$149,2,FALSE)</f>
        <v>5.7240287401494001</v>
      </c>
      <c r="R49">
        <f>+VLOOKUP(B49,'[8]GCI_data_platform-45'!$F$1:$G$149,2,FALSE)</f>
        <v>6.0199537358237398</v>
      </c>
      <c r="S49">
        <f>+VLOOKUP(B49,'[8]GCI_data_platform-46'!$F$1:$G$149,2,FALSE)</f>
        <v>5.5934757839659701</v>
      </c>
      <c r="T49">
        <f>+VLOOKUP(B49,'[8]GCI_data_platform-47'!$F$1:$G$149,2,FALSE)</f>
        <v>5.68462344618111</v>
      </c>
      <c r="U49">
        <f>+VLOOKUP(B49,'[8]GCI_data_platform-48'!$F$1:$G$149,2,FALSE)</f>
        <v>5.50232812175084</v>
      </c>
    </row>
    <row r="50" spans="1:21" x14ac:dyDescent="0.25">
      <c r="A50" t="s">
        <v>105</v>
      </c>
      <c r="B50" t="s">
        <v>474</v>
      </c>
      <c r="C50">
        <v>30</v>
      </c>
      <c r="F50">
        <f>+VLOOKUP(B50,'[8]GCI_data_platform-33'!$F$1:$G$149,2,FALSE)</f>
        <v>3.6937731081382199</v>
      </c>
      <c r="G50">
        <f>+VLOOKUP(B50,'[8]GCI_data_platform-34'!$F$1:$G$149,2,FALSE)</f>
        <v>3.6164649774065598</v>
      </c>
      <c r="H50">
        <f>+VLOOKUP(B50,'[8]GCI_data_platform-35'!$F$1:$G$149,2,FALSE)</f>
        <v>3.8891183475251698</v>
      </c>
      <c r="I50">
        <f>+VLOOKUP(B50,'[8]GCI_data_platform-36'!$F$1:$G$149,2,FALSE)</f>
        <v>3.0194366661665502</v>
      </c>
      <c r="J50">
        <f>+VLOOKUP(B50,'[8]GCI_data_platform-37'!$F$1:$G$149,2,FALSE)</f>
        <v>3.0796217543859599</v>
      </c>
      <c r="K50">
        <f>+VLOOKUP(B50,'[8]GCI_data_platform-38'!$F$1:$G$149,2,FALSE)</f>
        <v>4.4776831415485496</v>
      </c>
      <c r="L50">
        <f>+VLOOKUP(B50,'[8]GCI_data_platform-39'!$F$1:$G$149,2,FALSE)</f>
        <v>3.8450697334487098</v>
      </c>
      <c r="M50">
        <f>+VLOOKUP(B50,'[8]GCI_data_platform-40'!$F$1:$G$149,2,FALSE)</f>
        <v>3.41952956135904</v>
      </c>
      <c r="N50">
        <f>+VLOOKUP(B50,'[8]GCI_data_platform-41'!$F$1:$G$149,2,FALSE)</f>
        <v>4.2755422148566602</v>
      </c>
      <c r="O50">
        <f>+VLOOKUP(B50,'[8]GCI_data_platform-42'!$F$1:$G$149,2,FALSE)</f>
        <v>4.14156988135188</v>
      </c>
      <c r="P50">
        <f>+VLOOKUP(B50,'[8]GCI_data_platform-43'!$F$1:$G$149,2,FALSE)</f>
        <v>4.3554572880984299</v>
      </c>
      <c r="Q50">
        <f>+VLOOKUP(B50,'[8]GCI_data_platform-44'!$F$1:$G$149,2,FALSE)</f>
        <v>3.2123618187809</v>
      </c>
      <c r="R50">
        <f>+VLOOKUP(B50,'[8]GCI_data_platform-45'!$F$1:$G$149,2,FALSE)</f>
        <v>3.6659576362453299</v>
      </c>
      <c r="S50">
        <f>+VLOOKUP(B50,'[8]GCI_data_platform-46'!$F$1:$G$149,2,FALSE)</f>
        <v>3.56239429974466</v>
      </c>
      <c r="T50">
        <f>+VLOOKUP(B50,'[8]GCI_data_platform-47'!$F$1:$G$149,2,FALSE)</f>
        <v>3.8548446007771102</v>
      </c>
      <c r="U50">
        <f>+VLOOKUP(B50,'[8]GCI_data_platform-48'!$F$1:$G$149,2,FALSE)</f>
        <v>3.2699439987122099</v>
      </c>
    </row>
    <row r="51" spans="1:21" x14ac:dyDescent="0.25">
      <c r="A51" t="s">
        <v>106</v>
      </c>
      <c r="B51" t="s">
        <v>475</v>
      </c>
      <c r="C51">
        <v>30</v>
      </c>
      <c r="F51">
        <f>+VLOOKUP(B51,'[8]GCI_data_platform-33'!$F$1:$G$149,2,FALSE)</f>
        <v>3.9281241948513599</v>
      </c>
      <c r="G51">
        <f>+VLOOKUP(B51,'[8]GCI_data_platform-34'!$F$1:$G$149,2,FALSE)</f>
        <v>4.2984475262836703</v>
      </c>
      <c r="H51">
        <f>+VLOOKUP(B51,'[8]GCI_data_platform-35'!$F$1:$G$149,2,FALSE)</f>
        <v>3.4858548312701099</v>
      </c>
      <c r="I51">
        <f>+VLOOKUP(B51,'[8]GCI_data_platform-36'!$F$1:$G$149,2,FALSE)</f>
        <v>4.7905133252389902</v>
      </c>
      <c r="J51">
        <f>+VLOOKUP(B51,'[8]GCI_data_platform-37'!$F$1:$G$149,2,FALSE)</f>
        <v>2.8218570316430598</v>
      </c>
      <c r="K51">
        <f>+VLOOKUP(B51,'[8]GCI_data_platform-38'!$F$1:$G$149,2,FALSE)</f>
        <v>6.0955649169825099</v>
      </c>
      <c r="L51">
        <f>+VLOOKUP(B51,'[8]GCI_data_platform-39'!$F$1:$G$149,2,FALSE)</f>
        <v>4.0600021598917202</v>
      </c>
      <c r="M51">
        <f>+VLOOKUP(B51,'[8]GCI_data_platform-40'!$F$1:$G$149,2,FALSE)</f>
        <v>4.8058323828994798</v>
      </c>
      <c r="N51">
        <f>+VLOOKUP(B51,'[8]GCI_data_platform-41'!$F$1:$G$149,2,FALSE)</f>
        <v>3.9324928454167298</v>
      </c>
      <c r="O51">
        <f>+VLOOKUP(B51,'[8]GCI_data_platform-42'!$F$1:$G$149,2,FALSE)</f>
        <v>3.7654731424988901</v>
      </c>
      <c r="P51">
        <f>+VLOOKUP(B51,'[8]GCI_data_platform-43'!$F$1:$G$149,2,FALSE)</f>
        <v>2.8622293926819902</v>
      </c>
      <c r="Q51">
        <f>+VLOOKUP(B51,'[8]GCI_data_platform-44'!$F$1:$G$149,2,FALSE)</f>
        <v>4.6191416086363102</v>
      </c>
      <c r="R51">
        <f>+VLOOKUP(B51,'[8]GCI_data_platform-45'!$F$1:$G$149,2,FALSE)</f>
        <v>4.3748435872168896</v>
      </c>
      <c r="S51">
        <f>+VLOOKUP(B51,'[8]GCI_data_platform-46'!$F$1:$G$149,2,FALSE)</f>
        <v>3.4614453654959001</v>
      </c>
      <c r="T51">
        <f>+VLOOKUP(B51,'[8]GCI_data_platform-47'!$F$1:$G$149,2,FALSE)</f>
        <v>3.8433087051119199</v>
      </c>
      <c r="U51">
        <f>+VLOOKUP(B51,'[8]GCI_data_platform-48'!$F$1:$G$149,2,FALSE)</f>
        <v>3.0795820258798901</v>
      </c>
    </row>
    <row r="52" spans="1:21" x14ac:dyDescent="0.25">
      <c r="A52" t="s">
        <v>110</v>
      </c>
      <c r="B52" t="s">
        <v>476</v>
      </c>
      <c r="C52">
        <v>30</v>
      </c>
      <c r="F52">
        <f>+VLOOKUP(B52,'[8]GCI_data_platform-33'!$F$1:$G$149,2,FALSE)</f>
        <v>4.0397806921693604</v>
      </c>
      <c r="G52">
        <f>+VLOOKUP(B52,'[8]GCI_data_platform-34'!$F$1:$G$149,2,FALSE)</f>
        <v>4.2907377040418497</v>
      </c>
      <c r="H52">
        <f>+VLOOKUP(B52,'[8]GCI_data_platform-35'!$F$1:$G$149,2,FALSE)</f>
        <v>3.3519293693217498</v>
      </c>
      <c r="I52">
        <f>+VLOOKUP(B52,'[8]GCI_data_platform-36'!$F$1:$G$149,2,FALSE)</f>
        <v>3.82755449859481</v>
      </c>
      <c r="J52">
        <f>+VLOOKUP(B52,'[8]GCI_data_platform-37'!$F$1:$G$149,2,FALSE)</f>
        <v>4.6726216255188504</v>
      </c>
      <c r="K52">
        <f>+VLOOKUP(B52,'[8]GCI_data_platform-38'!$F$1:$G$149,2,FALSE)</f>
        <v>5.3108453227319803</v>
      </c>
      <c r="L52">
        <f>+VLOOKUP(B52,'[8]GCI_data_platform-39'!$F$1:$G$149,2,FALSE)</f>
        <v>3.9145281039453002</v>
      </c>
      <c r="M52">
        <f>+VLOOKUP(B52,'[8]GCI_data_platform-40'!$F$1:$G$149,2,FALSE)</f>
        <v>3.5138486817032102</v>
      </c>
      <c r="N52">
        <f>+VLOOKUP(B52,'[8]GCI_data_platform-41'!$F$1:$G$149,2,FALSE)</f>
        <v>4.3007444784576299</v>
      </c>
      <c r="O52">
        <f>+VLOOKUP(B52,'[8]GCI_data_platform-42'!$F$1:$G$149,2,FALSE)</f>
        <v>4.1501200206894602</v>
      </c>
      <c r="P52">
        <f>+VLOOKUP(B52,'[8]GCI_data_platform-43'!$F$1:$G$149,2,FALSE)</f>
        <v>4.4833791522090696</v>
      </c>
      <c r="Q52">
        <f>+VLOOKUP(B52,'[8]GCI_data_platform-44'!$F$1:$G$149,2,FALSE)</f>
        <v>3.4536027728887499</v>
      </c>
      <c r="R52">
        <f>+VLOOKUP(B52,'[8]GCI_data_platform-45'!$F$1:$G$149,2,FALSE)</f>
        <v>3.5854735177236901</v>
      </c>
      <c r="S52">
        <f>+VLOOKUP(B52,'[8]GCI_data_platform-46'!$F$1:$G$149,2,FALSE)</f>
        <v>3.66221558579974</v>
      </c>
      <c r="T52">
        <f>+VLOOKUP(B52,'[8]GCI_data_platform-47'!$F$1:$G$149,2,FALSE)</f>
        <v>4.2730927767985003</v>
      </c>
      <c r="U52">
        <f>+VLOOKUP(B52,'[8]GCI_data_platform-48'!$F$1:$G$149,2,FALSE)</f>
        <v>3.05133839480097</v>
      </c>
    </row>
    <row r="53" spans="1:21" x14ac:dyDescent="0.25">
      <c r="A53" t="s">
        <v>111</v>
      </c>
      <c r="B53" t="s">
        <v>477</v>
      </c>
      <c r="C53">
        <v>30</v>
      </c>
      <c r="F53">
        <f>+VLOOKUP(B53,'[8]GCI_data_platform-33'!$F$1:$G$149,2,FALSE)</f>
        <v>2.9120911480502998</v>
      </c>
      <c r="G53">
        <f>+VLOOKUP(B53,'[8]GCI_data_platform-34'!$F$1:$G$149,2,FALSE)</f>
        <v>2.8722205271271299</v>
      </c>
      <c r="H53">
        <f>+VLOOKUP(B53,'[8]GCI_data_platform-35'!$F$1:$G$149,2,FALSE)</f>
        <v>3.0601073562112102</v>
      </c>
      <c r="I53">
        <f>+VLOOKUP(B53,'[8]GCI_data_platform-36'!$F$1:$G$149,2,FALSE)</f>
        <v>1.73008259206666</v>
      </c>
      <c r="J53">
        <f>+VLOOKUP(B53,'[8]GCI_data_platform-37'!$F$1:$G$149,2,FALSE)</f>
        <v>3.1126072141893202</v>
      </c>
      <c r="K53">
        <f>+VLOOKUP(B53,'[8]GCI_data_platform-38'!$F$1:$G$149,2,FALSE)</f>
        <v>3.58608494604134</v>
      </c>
      <c r="L53">
        <f>+VLOOKUP(B53,'[8]GCI_data_platform-39'!$F$1:$G$149,2,FALSE)</f>
        <v>3.0122985582619699</v>
      </c>
      <c r="M53">
        <f>+VLOOKUP(B53,'[8]GCI_data_platform-40'!$F$1:$G$149,2,FALSE)</f>
        <v>2.4160568893782202</v>
      </c>
      <c r="N53">
        <f>+VLOOKUP(B53,'[8]GCI_data_platform-41'!$F$1:$G$149,2,FALSE)</f>
        <v>3.5392032248830199</v>
      </c>
      <c r="O53">
        <f>+VLOOKUP(B53,'[8]GCI_data_platform-42'!$F$1:$G$149,2,FALSE)</f>
        <v>4.2836284096355204</v>
      </c>
      <c r="P53">
        <f>+VLOOKUP(B53,'[8]GCI_data_platform-43'!$F$1:$G$149,2,FALSE)</f>
        <v>2.9722249635632201</v>
      </c>
      <c r="Q53">
        <f>+VLOOKUP(B53,'[8]GCI_data_platform-44'!$F$1:$G$149,2,FALSE)</f>
        <v>2.4266566382510901</v>
      </c>
      <c r="R53">
        <f>+VLOOKUP(B53,'[8]GCI_data_platform-45'!$F$1:$G$149,2,FALSE)</f>
        <v>2.4360212238607701</v>
      </c>
      <c r="S53">
        <f>+VLOOKUP(B53,'[8]GCI_data_platform-46'!$F$1:$G$149,2,FALSE)</f>
        <v>2.6890867276466999</v>
      </c>
      <c r="T53">
        <f>+VLOOKUP(B53,'[8]GCI_data_platform-47'!$F$1:$G$149,2,FALSE)</f>
        <v>2.9733857840290399</v>
      </c>
      <c r="U53">
        <f>+VLOOKUP(B53,'[8]GCI_data_platform-48'!$F$1:$G$149,2,FALSE)</f>
        <v>2.4047876712643701</v>
      </c>
    </row>
    <row r="54" spans="1:21" x14ac:dyDescent="0.25">
      <c r="A54" t="s">
        <v>113</v>
      </c>
      <c r="B54" t="s">
        <v>266</v>
      </c>
      <c r="C54">
        <v>10</v>
      </c>
      <c r="D54">
        <v>1</v>
      </c>
      <c r="E54">
        <v>12</v>
      </c>
      <c r="F54">
        <f>+VLOOKUP(B54,'[8]GCI_data_platform-33'!$F$1:$G$149,2,FALSE)</f>
        <v>3.7712177483743199</v>
      </c>
      <c r="G54">
        <f>+VLOOKUP(B54,'[8]GCI_data_platform-34'!$F$1:$G$149,2,FALSE)</f>
        <v>3.9205990207908501</v>
      </c>
      <c r="H54">
        <f>+VLOOKUP(B54,'[8]GCI_data_platform-35'!$F$1:$G$149,2,FALSE)</f>
        <v>3.63691862994613</v>
      </c>
      <c r="I54">
        <f>+VLOOKUP(B54,'[8]GCI_data_platform-36'!$F$1:$G$149,2,FALSE)</f>
        <v>2.90704547187421</v>
      </c>
      <c r="J54">
        <f>+VLOOKUP(B54,'[8]GCI_data_platform-37'!$F$1:$G$149,2,FALSE)</f>
        <v>3.8363618719179802</v>
      </c>
      <c r="K54">
        <f>+VLOOKUP(B54,'[8]GCI_data_platform-38'!$F$1:$G$149,2,FALSE)</f>
        <v>5.3020701094250704</v>
      </c>
      <c r="L54">
        <f>+VLOOKUP(B54,'[8]GCI_data_platform-39'!$F$1:$G$149,2,FALSE)</f>
        <v>3.6532521097466701</v>
      </c>
      <c r="M54">
        <f>+VLOOKUP(B54,'[8]GCI_data_platform-40'!$F$1:$G$149,2,FALSE)</f>
        <v>4.0953799649504603</v>
      </c>
      <c r="N54">
        <f>+VLOOKUP(B54,'[8]GCI_data_platform-41'!$F$1:$G$149,2,FALSE)</f>
        <v>4.26177637201413</v>
      </c>
      <c r="O54">
        <f>+VLOOKUP(B54,'[8]GCI_data_platform-42'!$F$1:$G$149,2,FALSE)</f>
        <v>4.3430337191369004</v>
      </c>
      <c r="P54">
        <f>+VLOOKUP(B54,'[8]GCI_data_platform-43'!$F$1:$G$149,2,FALSE)</f>
        <v>3.8838192354880299</v>
      </c>
      <c r="Q54">
        <f>+VLOOKUP(B54,'[8]GCI_data_platform-44'!$F$1:$G$149,2,FALSE)</f>
        <v>3.24338471289026</v>
      </c>
      <c r="R54">
        <f>+VLOOKUP(B54,'[8]GCI_data_platform-45'!$F$1:$G$149,2,FALSE)</f>
        <v>2.0921186540002501</v>
      </c>
      <c r="S54">
        <f>+VLOOKUP(B54,'[8]GCI_data_platform-46'!$F$1:$G$149,2,FALSE)</f>
        <v>3.76352085184647</v>
      </c>
      <c r="T54">
        <f>+VLOOKUP(B54,'[8]GCI_data_platform-47'!$F$1:$G$149,2,FALSE)</f>
        <v>4.12178942855481</v>
      </c>
      <c r="U54">
        <f>+VLOOKUP(B54,'[8]GCI_data_platform-48'!$F$1:$G$149,2,FALSE)</f>
        <v>3.4052522751381198</v>
      </c>
    </row>
    <row r="55" spans="1:21" x14ac:dyDescent="0.25">
      <c r="A55" t="s">
        <v>114</v>
      </c>
      <c r="B55" t="s">
        <v>478</v>
      </c>
      <c r="C55">
        <v>30</v>
      </c>
      <c r="F55">
        <f>+VLOOKUP(B55,'[8]GCI_data_platform-33'!$F$1:$G$149,2,FALSE)</f>
        <v>3.10726635820056</v>
      </c>
      <c r="G55">
        <f>+VLOOKUP(B55,'[8]GCI_data_platform-34'!$F$1:$G$149,2,FALSE)</f>
        <v>3.2518019465228898</v>
      </c>
      <c r="H55">
        <f>+VLOOKUP(B55,'[8]GCI_data_platform-35'!$F$1:$G$149,2,FALSE)</f>
        <v>2.7462205245176601</v>
      </c>
      <c r="I55">
        <f>+VLOOKUP(B55,'[8]GCI_data_platform-36'!$F$1:$G$149,2,FALSE)</f>
        <v>1.98321542028703</v>
      </c>
      <c r="J55">
        <f>+VLOOKUP(B55,'[8]GCI_data_platform-37'!$F$1:$G$149,2,FALSE)</f>
        <v>4.2149100489871598</v>
      </c>
      <c r="K55">
        <f>+VLOOKUP(B55,'[8]GCI_data_platform-38'!$F$1:$G$149,2,FALSE)</f>
        <v>4.0628617922997003</v>
      </c>
      <c r="L55">
        <f>+VLOOKUP(B55,'[8]GCI_data_platform-39'!$F$1:$G$149,2,FALSE)</f>
        <v>2.9396645046297198</v>
      </c>
      <c r="M55">
        <f>+VLOOKUP(B55,'[8]GCI_data_platform-40'!$F$1:$G$149,2,FALSE)</f>
        <v>2.76988028607337</v>
      </c>
      <c r="N55">
        <f>+VLOOKUP(B55,'[8]GCI_data_platform-41'!$F$1:$G$149,2,FALSE)</f>
        <v>3.0710311876241998</v>
      </c>
      <c r="O55">
        <f>+VLOOKUP(B55,'[8]GCI_data_platform-42'!$F$1:$G$149,2,FALSE)</f>
        <v>4.2305807524992902</v>
      </c>
      <c r="P55">
        <f>+VLOOKUP(B55,'[8]GCI_data_platform-43'!$F$1:$G$149,2,FALSE)</f>
        <v>2.68709626856884</v>
      </c>
      <c r="Q55">
        <f>+VLOOKUP(B55,'[8]GCI_data_platform-44'!$F$1:$G$149,2,FALSE)</f>
        <v>2.50138947376862</v>
      </c>
      <c r="R55">
        <f>+VLOOKUP(B55,'[8]GCI_data_platform-45'!$F$1:$G$149,2,FALSE)</f>
        <v>2.37800905924398</v>
      </c>
      <c r="S55">
        <f>+VLOOKUP(B55,'[8]GCI_data_platform-46'!$F$1:$G$149,2,FALSE)</f>
        <v>2.54605227332857</v>
      </c>
      <c r="T55">
        <f>+VLOOKUP(B55,'[8]GCI_data_platform-47'!$F$1:$G$149,2,FALSE)</f>
        <v>2.8721338496281499</v>
      </c>
      <c r="U55">
        <f>+VLOOKUP(B55,'[8]GCI_data_platform-48'!$F$1:$G$149,2,FALSE)</f>
        <v>2.2199706970289901</v>
      </c>
    </row>
    <row r="56" spans="1:21" x14ac:dyDescent="0.25">
      <c r="A56" t="s">
        <v>115</v>
      </c>
      <c r="B56" t="s">
        <v>479</v>
      </c>
      <c r="C56">
        <v>30</v>
      </c>
      <c r="F56">
        <f>+VLOOKUP(B56,'[8]GCI_data_platform-33'!$F$1:$G$149,2,FALSE)</f>
        <v>3.7026633063916501</v>
      </c>
      <c r="G56">
        <f>+VLOOKUP(B56,'[8]GCI_data_platform-34'!$F$1:$G$149,2,FALSE)</f>
        <v>3.88433508250806</v>
      </c>
      <c r="H56">
        <f>+VLOOKUP(B56,'[8]GCI_data_platform-35'!$F$1:$G$149,2,FALSE)</f>
        <v>3.0521015036152499</v>
      </c>
      <c r="I56">
        <f>+VLOOKUP(B56,'[8]GCI_data_platform-36'!$F$1:$G$149,2,FALSE)</f>
        <v>2.8111984564830399</v>
      </c>
      <c r="J56">
        <f>+VLOOKUP(B56,'[8]GCI_data_platform-37'!$F$1:$G$149,2,FALSE)</f>
        <v>4.25229853019946</v>
      </c>
      <c r="K56">
        <f>+VLOOKUP(B56,'[8]GCI_data_platform-38'!$F$1:$G$149,2,FALSE)</f>
        <v>5.4217418397345103</v>
      </c>
      <c r="L56">
        <f>+VLOOKUP(B56,'[8]GCI_data_platform-39'!$F$1:$G$149,2,FALSE)</f>
        <v>3.51415162409599</v>
      </c>
      <c r="M56">
        <f>+VLOOKUP(B56,'[8]GCI_data_platform-40'!$F$1:$G$149,2,FALSE)</f>
        <v>3.3222833562107601</v>
      </c>
      <c r="N56">
        <f>+VLOOKUP(B56,'[8]GCI_data_platform-41'!$F$1:$G$149,2,FALSE)</f>
        <v>3.9073586131590399</v>
      </c>
      <c r="O56">
        <f>+VLOOKUP(B56,'[8]GCI_data_platform-42'!$F$1:$G$149,2,FALSE)</f>
        <v>3.34313826682473</v>
      </c>
      <c r="P56">
        <f>+VLOOKUP(B56,'[8]GCI_data_platform-43'!$F$1:$G$149,2,FALSE)</f>
        <v>4.1709486652955103</v>
      </c>
      <c r="Q56">
        <f>+VLOOKUP(B56,'[8]GCI_data_platform-44'!$F$1:$G$149,2,FALSE)</f>
        <v>3.11653218901027</v>
      </c>
      <c r="R56">
        <f>+VLOOKUP(B56,'[8]GCI_data_platform-45'!$F$1:$G$149,2,FALSE)</f>
        <v>3.2246486540756099</v>
      </c>
      <c r="S56">
        <f>+VLOOKUP(B56,'[8]GCI_data_platform-46'!$F$1:$G$149,2,FALSE)</f>
        <v>3.2619507986114198</v>
      </c>
      <c r="T56">
        <f>+VLOOKUP(B56,'[8]GCI_data_platform-47'!$F$1:$G$149,2,FALSE)</f>
        <v>3.7648524820455398</v>
      </c>
      <c r="U56">
        <f>+VLOOKUP(B56,'[8]GCI_data_platform-48'!$F$1:$G$149,2,FALSE)</f>
        <v>2.7590491151772998</v>
      </c>
    </row>
    <row r="57" spans="1:21" x14ac:dyDescent="0.25">
      <c r="A57" t="s">
        <v>480</v>
      </c>
      <c r="B57" t="s">
        <v>481</v>
      </c>
      <c r="C57">
        <v>30</v>
      </c>
      <c r="F57">
        <f>+VLOOKUP(B57,'[8]GCI_data_platform-33'!$F$1:$G$149,2,FALSE)</f>
        <v>5.46665212014672</v>
      </c>
      <c r="G57">
        <f>+VLOOKUP(B57,'[8]GCI_data_platform-34'!$F$1:$G$149,2,FALSE)</f>
        <v>6.1546300596489099</v>
      </c>
      <c r="H57">
        <f>+VLOOKUP(B57,'[8]GCI_data_platform-35'!$F$1:$G$149,2,FALSE)</f>
        <v>5.6068356464709304</v>
      </c>
      <c r="I57">
        <f>+VLOOKUP(B57,'[8]GCI_data_platform-36'!$F$1:$G$149,2,FALSE)</f>
        <v>6.7431843782945702</v>
      </c>
      <c r="J57">
        <f>+VLOOKUP(B57,'[8]GCI_data_platform-37'!$F$1:$G$149,2,FALSE)</f>
        <v>6.0923575032576798</v>
      </c>
      <c r="K57">
        <f>+VLOOKUP(B57,'[8]GCI_data_platform-38'!$F$1:$G$149,2,FALSE)</f>
        <v>6.17614271057246</v>
      </c>
      <c r="L57">
        <f>+VLOOKUP(B57,'[8]GCI_data_platform-39'!$F$1:$G$149,2,FALSE)</f>
        <v>5.5738872146312399</v>
      </c>
      <c r="M57">
        <f>+VLOOKUP(B57,'[8]GCI_data_platform-40'!$F$1:$G$149,2,FALSE)</f>
        <v>5.2413667004244298</v>
      </c>
      <c r="N57">
        <f>+VLOOKUP(B57,'[8]GCI_data_platform-41'!$F$1:$G$149,2,FALSE)</f>
        <v>5.5718239564556802</v>
      </c>
      <c r="O57">
        <f>+VLOOKUP(B57,'[8]GCI_data_platform-42'!$F$1:$G$149,2,FALSE)</f>
        <v>5.7392545806275796</v>
      </c>
      <c r="P57">
        <f>+VLOOKUP(B57,'[8]GCI_data_platform-43'!$F$1:$G$149,2,FALSE)</f>
        <v>6.0152046923255797</v>
      </c>
      <c r="Q57">
        <f>+VLOOKUP(B57,'[8]GCI_data_platform-44'!$F$1:$G$149,2,FALSE)</f>
        <v>6.0327594674369696</v>
      </c>
      <c r="R57">
        <f>+VLOOKUP(B57,'[8]GCI_data_platform-45'!$F$1:$G$149,2,FALSE)</f>
        <v>4.84291389051719</v>
      </c>
      <c r="S57">
        <f>+VLOOKUP(B57,'[8]GCI_data_platform-46'!$F$1:$G$149,2,FALSE)</f>
        <v>4.82927500300441</v>
      </c>
      <c r="T57">
        <f>+VLOOKUP(B57,'[8]GCI_data_platform-47'!$F$1:$G$149,2,FALSE)</f>
        <v>5.2229775468788304</v>
      </c>
      <c r="U57">
        <f>+VLOOKUP(B57,'[8]GCI_data_platform-48'!$F$1:$G$149,2,FALSE)</f>
        <v>4.4355724591299897</v>
      </c>
    </row>
    <row r="58" spans="1:21" x14ac:dyDescent="0.25">
      <c r="A58" t="s">
        <v>117</v>
      </c>
      <c r="B58" t="s">
        <v>482</v>
      </c>
      <c r="C58">
        <v>30</v>
      </c>
      <c r="F58">
        <f>+VLOOKUP(B58,'[8]GCI_data_platform-33'!$F$1:$G$149,2,FALSE)</f>
        <v>4.2484463707271001</v>
      </c>
      <c r="G58">
        <f>+VLOOKUP(B58,'[8]GCI_data_platform-34'!$F$1:$G$149,2,FALSE)</f>
        <v>4.6083122084098198</v>
      </c>
      <c r="H58">
        <f>+VLOOKUP(B58,'[8]GCI_data_platform-35'!$F$1:$G$149,2,FALSE)</f>
        <v>3.6661766330405801</v>
      </c>
      <c r="I58">
        <f>+VLOOKUP(B58,'[8]GCI_data_platform-36'!$F$1:$G$149,2,FALSE)</f>
        <v>4.3715012920400396</v>
      </c>
      <c r="J58">
        <f>+VLOOKUP(B58,'[8]GCI_data_platform-37'!$F$1:$G$149,2,FALSE)</f>
        <v>4.5140950793573396</v>
      </c>
      <c r="K58">
        <f>+VLOOKUP(B58,'[8]GCI_data_platform-38'!$F$1:$G$149,2,FALSE)</f>
        <v>5.8814758292013396</v>
      </c>
      <c r="L58">
        <f>+VLOOKUP(B58,'[8]GCI_data_platform-39'!$F$1:$G$149,2,FALSE)</f>
        <v>4.2775926710600602</v>
      </c>
      <c r="M58">
        <f>+VLOOKUP(B58,'[8]GCI_data_platform-40'!$F$1:$G$149,2,FALSE)</f>
        <v>4.7190551871188804</v>
      </c>
      <c r="N58">
        <f>+VLOOKUP(B58,'[8]GCI_data_platform-41'!$F$1:$G$149,2,FALSE)</f>
        <v>4.2285806073205503</v>
      </c>
      <c r="O58">
        <f>+VLOOKUP(B58,'[8]GCI_data_platform-42'!$F$1:$G$149,2,FALSE)</f>
        <v>4.1805657564419798</v>
      </c>
      <c r="P58">
        <f>+VLOOKUP(B58,'[8]GCI_data_platform-43'!$F$1:$G$149,2,FALSE)</f>
        <v>3.9266941250087299</v>
      </c>
      <c r="Q58">
        <f>+VLOOKUP(B58,'[8]GCI_data_platform-44'!$F$1:$G$149,2,FALSE)</f>
        <v>4.3524524856151601</v>
      </c>
      <c r="R58">
        <f>+VLOOKUP(B58,'[8]GCI_data_platform-45'!$F$1:$G$149,2,FALSE)</f>
        <v>4.2582078648550699</v>
      </c>
      <c r="S58">
        <f>+VLOOKUP(B58,'[8]GCI_data_platform-46'!$F$1:$G$149,2,FALSE)</f>
        <v>3.60255738125224</v>
      </c>
      <c r="T58">
        <f>+VLOOKUP(B58,'[8]GCI_data_platform-47'!$F$1:$G$149,2,FALSE)</f>
        <v>3.6903203321851801</v>
      </c>
      <c r="U58">
        <f>+VLOOKUP(B58,'[8]GCI_data_platform-48'!$F$1:$G$149,2,FALSE)</f>
        <v>3.5147944303193102</v>
      </c>
    </row>
    <row r="59" spans="1:21" x14ac:dyDescent="0.25">
      <c r="A59" t="s">
        <v>118</v>
      </c>
      <c r="B59" t="s">
        <v>483</v>
      </c>
      <c r="C59">
        <v>20</v>
      </c>
      <c r="D59">
        <v>1</v>
      </c>
      <c r="E59">
        <v>22</v>
      </c>
      <c r="F59">
        <f>+VLOOKUP(B59,'[8]GCI_data_platform-33'!$F$1:$G$149,2,FALSE)</f>
        <v>4.6636472518585697</v>
      </c>
      <c r="G59">
        <f>+VLOOKUP(B59,'[8]GCI_data_platform-34'!$F$1:$G$149,2,FALSE)</f>
        <v>5.2852960145032899</v>
      </c>
      <c r="H59">
        <f>+VLOOKUP(B59,'[8]GCI_data_platform-35'!$F$1:$G$149,2,FALSE)</f>
        <v>5.05406305084239</v>
      </c>
      <c r="I59">
        <f>+VLOOKUP(B59,'[8]GCI_data_platform-36'!$F$1:$G$149,2,FALSE)</f>
        <v>5.6087457518450901</v>
      </c>
      <c r="J59">
        <f>+VLOOKUP(B59,'[8]GCI_data_platform-37'!$F$1:$G$149,2,FALSE)</f>
        <v>3.9409936673472399</v>
      </c>
      <c r="K59">
        <f>+VLOOKUP(B59,'[8]GCI_data_platform-38'!$F$1:$G$149,2,FALSE)</f>
        <v>6.5373815879784303</v>
      </c>
      <c r="L59">
        <f>+VLOOKUP(B59,'[8]GCI_data_platform-39'!$F$1:$G$149,2,FALSE)</f>
        <v>4.52545580575008</v>
      </c>
      <c r="M59">
        <f>+VLOOKUP(B59,'[8]GCI_data_platform-40'!$F$1:$G$149,2,FALSE)</f>
        <v>5.5796547156436498</v>
      </c>
      <c r="N59">
        <f>+VLOOKUP(B59,'[8]GCI_data_platform-41'!$F$1:$G$149,2,FALSE)</f>
        <v>4.4322396349203599</v>
      </c>
      <c r="O59">
        <f>+VLOOKUP(B59,'[8]GCI_data_platform-42'!$F$1:$G$149,2,FALSE)</f>
        <v>4.9101853894292402</v>
      </c>
      <c r="P59">
        <f>+VLOOKUP(B59,'[8]GCI_data_platform-43'!$F$1:$G$149,2,FALSE)</f>
        <v>3.8881633705072498</v>
      </c>
      <c r="Q59">
        <f>+VLOOKUP(B59,'[8]GCI_data_platform-44'!$F$1:$G$149,2,FALSE)</f>
        <v>5.9143339298984099</v>
      </c>
      <c r="R59">
        <f>+VLOOKUP(B59,'[8]GCI_data_platform-45'!$F$1:$G$149,2,FALSE)</f>
        <v>2.4281577941015802</v>
      </c>
      <c r="S59">
        <f>+VLOOKUP(B59,'[8]GCI_data_platform-46'!$F$1:$G$149,2,FALSE)</f>
        <v>4.4795338202762496</v>
      </c>
      <c r="T59">
        <f>+VLOOKUP(B59,'[8]GCI_data_platform-47'!$F$1:$G$149,2,FALSE)</f>
        <v>4.6801366178489703</v>
      </c>
      <c r="U59">
        <f>+VLOOKUP(B59,'[8]GCI_data_platform-48'!$F$1:$G$149,2,FALSE)</f>
        <v>4.2789310227035404</v>
      </c>
    </row>
    <row r="60" spans="1:21" x14ac:dyDescent="0.25">
      <c r="A60" t="s">
        <v>119</v>
      </c>
      <c r="B60" t="s">
        <v>484</v>
      </c>
      <c r="C60">
        <v>30</v>
      </c>
      <c r="F60">
        <f>+VLOOKUP(B60,'[8]GCI_data_platform-33'!$F$1:$G$149,2,FALSE)</f>
        <v>4.2800348514595896</v>
      </c>
      <c r="G60">
        <f>+VLOOKUP(B60,'[8]GCI_data_platform-34'!$F$1:$G$149,2,FALSE)</f>
        <v>4.2285860146561403</v>
      </c>
      <c r="H60">
        <f>+VLOOKUP(B60,'[8]GCI_data_platform-35'!$F$1:$G$149,2,FALSE)</f>
        <v>3.8604843441594201</v>
      </c>
      <c r="I60">
        <f>+VLOOKUP(B60,'[8]GCI_data_platform-36'!$F$1:$G$149,2,FALSE)</f>
        <v>3.65134567361613</v>
      </c>
      <c r="J60">
        <f>+VLOOKUP(B60,'[8]GCI_data_platform-37'!$F$1:$G$149,2,FALSE)</f>
        <v>4.0999298209378896</v>
      </c>
      <c r="K60">
        <f>+VLOOKUP(B60,'[8]GCI_data_platform-38'!$F$1:$G$149,2,FALSE)</f>
        <v>5.3025842199111102</v>
      </c>
      <c r="L60">
        <f>+VLOOKUP(B60,'[8]GCI_data_platform-39'!$F$1:$G$149,2,FALSE)</f>
        <v>4.4076129044533801</v>
      </c>
      <c r="M60">
        <f>+VLOOKUP(B60,'[8]GCI_data_platform-40'!$F$1:$G$149,2,FALSE)</f>
        <v>3.8788616673705398</v>
      </c>
      <c r="N60">
        <f>+VLOOKUP(B60,'[8]GCI_data_platform-41'!$F$1:$G$149,2,FALSE)</f>
        <v>4.1835121491650398</v>
      </c>
      <c r="O60">
        <f>+VLOOKUP(B60,'[8]GCI_data_platform-42'!$F$1:$G$149,2,FALSE)</f>
        <v>4.0800366760286204</v>
      </c>
      <c r="P60">
        <f>+VLOOKUP(B60,'[8]GCI_data_platform-43'!$F$1:$G$149,2,FALSE)</f>
        <v>4.8306808261513696</v>
      </c>
      <c r="Q60">
        <f>+VLOOKUP(B60,'[8]GCI_data_platform-44'!$F$1:$G$149,2,FALSE)</f>
        <v>3.2231677744258098</v>
      </c>
      <c r="R60">
        <f>+VLOOKUP(B60,'[8]GCI_data_platform-45'!$F$1:$G$149,2,FALSE)</f>
        <v>6.2494183335789399</v>
      </c>
      <c r="S60">
        <f>+VLOOKUP(B60,'[8]GCI_data_platform-46'!$F$1:$G$149,2,FALSE)</f>
        <v>4.00437452214448</v>
      </c>
      <c r="T60">
        <f>+VLOOKUP(B60,'[8]GCI_data_platform-47'!$F$1:$G$149,2,FALSE)</f>
        <v>4.3838533191456897</v>
      </c>
      <c r="U60">
        <f>+VLOOKUP(B60,'[8]GCI_data_platform-48'!$F$1:$G$149,2,FALSE)</f>
        <v>3.6248957251432699</v>
      </c>
    </row>
    <row r="61" spans="1:21" x14ac:dyDescent="0.25">
      <c r="A61" t="s">
        <v>120</v>
      </c>
      <c r="B61" t="s">
        <v>485</v>
      </c>
      <c r="C61">
        <v>30</v>
      </c>
      <c r="F61">
        <f>+VLOOKUP(B61,'[8]GCI_data_platform-33'!$F$1:$G$149,2,FALSE)</f>
        <v>4.5304898402707403</v>
      </c>
      <c r="G61">
        <f>+VLOOKUP(B61,'[8]GCI_data_platform-34'!$F$1:$G$149,2,FALSE)</f>
        <v>4.9000617323256002</v>
      </c>
      <c r="H61">
        <f>+VLOOKUP(B61,'[8]GCI_data_platform-35'!$F$1:$G$149,2,FALSE)</f>
        <v>3.96729490815</v>
      </c>
      <c r="I61">
        <f>+VLOOKUP(B61,'[8]GCI_data_platform-36'!$F$1:$G$149,2,FALSE)</f>
        <v>4.1721453761699303</v>
      </c>
      <c r="J61">
        <f>+VLOOKUP(B61,'[8]GCI_data_platform-37'!$F$1:$G$149,2,FALSE)</f>
        <v>5.7501397796623204</v>
      </c>
      <c r="K61">
        <f>+VLOOKUP(B61,'[8]GCI_data_platform-38'!$F$1:$G$149,2,FALSE)</f>
        <v>5.7106668653201504</v>
      </c>
      <c r="L61">
        <f>+VLOOKUP(B61,'[8]GCI_data_platform-39'!$F$1:$G$149,2,FALSE)</f>
        <v>4.31520390141295</v>
      </c>
      <c r="M61">
        <f>+VLOOKUP(B61,'[8]GCI_data_platform-40'!$F$1:$G$149,2,FALSE)</f>
        <v>4.2974733816117201</v>
      </c>
      <c r="N61">
        <f>+VLOOKUP(B61,'[8]GCI_data_platform-41'!$F$1:$G$149,2,FALSE)</f>
        <v>4.4007353931421402</v>
      </c>
      <c r="O61">
        <f>+VLOOKUP(B61,'[8]GCI_data_platform-42'!$F$1:$G$149,2,FALSE)</f>
        <v>4.0364263757709402</v>
      </c>
      <c r="P61">
        <f>+VLOOKUP(B61,'[8]GCI_data_platform-43'!$F$1:$G$149,2,FALSE)</f>
        <v>4.1755808417142903</v>
      </c>
      <c r="Q61">
        <f>+VLOOKUP(B61,'[8]GCI_data_platform-44'!$F$1:$G$149,2,FALSE)</f>
        <v>3.6583634500255799</v>
      </c>
      <c r="R61">
        <f>+VLOOKUP(B61,'[8]GCI_data_platform-45'!$F$1:$G$149,2,FALSE)</f>
        <v>5.3226439662130396</v>
      </c>
      <c r="S61">
        <f>+VLOOKUP(B61,'[8]GCI_data_platform-46'!$F$1:$G$149,2,FALSE)</f>
        <v>4.1286319663402704</v>
      </c>
      <c r="T61">
        <f>+VLOOKUP(B61,'[8]GCI_data_platform-47'!$F$1:$G$149,2,FALSE)</f>
        <v>4.4363540012030098</v>
      </c>
      <c r="U61">
        <f>+VLOOKUP(B61,'[8]GCI_data_platform-48'!$F$1:$G$149,2,FALSE)</f>
        <v>3.8209099314775399</v>
      </c>
    </row>
    <row r="62" spans="1:21" x14ac:dyDescent="0.25">
      <c r="A62" t="s">
        <v>121</v>
      </c>
      <c r="B62" t="s">
        <v>486</v>
      </c>
      <c r="C62">
        <v>30</v>
      </c>
      <c r="F62">
        <f>+VLOOKUP(B62,'[8]GCI_data_platform-33'!$F$1:$G$149,2,FALSE)</f>
        <v>4.0712125531677401</v>
      </c>
      <c r="G62">
        <f>+VLOOKUP(B62,'[8]GCI_data_platform-34'!$F$1:$G$149,2,FALSE)</f>
        <v>4.51255588290653</v>
      </c>
      <c r="H62">
        <f>+VLOOKUP(B62,'[8]GCI_data_platform-35'!$F$1:$G$149,2,FALSE)</f>
        <v>3.6824712884509601</v>
      </c>
      <c r="I62">
        <f>+VLOOKUP(B62,'[8]GCI_data_platform-36'!$F$1:$G$149,2,FALSE)</f>
        <v>4.1360630239813201</v>
      </c>
      <c r="J62">
        <f>+VLOOKUP(B62,'[8]GCI_data_platform-37'!$F$1:$G$149,2,FALSE)</f>
        <v>4.2665507745266797</v>
      </c>
      <c r="K62">
        <f>+VLOOKUP(B62,'[8]GCI_data_platform-38'!$F$1:$G$149,2,FALSE)</f>
        <v>5.9651384446671596</v>
      </c>
      <c r="L62">
        <f>+VLOOKUP(B62,'[8]GCI_data_platform-39'!$F$1:$G$149,2,FALSE)</f>
        <v>3.7015570720126201</v>
      </c>
      <c r="M62">
        <f>+VLOOKUP(B62,'[8]GCI_data_platform-40'!$F$1:$G$149,2,FALSE)</f>
        <v>3.99400535714422</v>
      </c>
      <c r="N62">
        <f>+VLOOKUP(B62,'[8]GCI_data_platform-41'!$F$1:$G$149,2,FALSE)</f>
        <v>3.9278264788430501</v>
      </c>
      <c r="O62">
        <f>+VLOOKUP(B62,'[8]GCI_data_platform-42'!$F$1:$G$149,2,FALSE)</f>
        <v>3.0159082628510099</v>
      </c>
      <c r="P62">
        <f>+VLOOKUP(B62,'[8]GCI_data_platform-43'!$F$1:$G$149,2,FALSE)</f>
        <v>3.17408369410765</v>
      </c>
      <c r="Q62">
        <f>+VLOOKUP(B62,'[8]GCI_data_platform-44'!$F$1:$G$149,2,FALSE)</f>
        <v>2.9547718564790899</v>
      </c>
      <c r="R62">
        <f>+VLOOKUP(B62,'[8]GCI_data_platform-45'!$F$1:$G$149,2,FALSE)</f>
        <v>5.1427467826507103</v>
      </c>
      <c r="S62">
        <f>+VLOOKUP(B62,'[8]GCI_data_platform-46'!$F$1:$G$149,2,FALSE)</f>
        <v>3.4070130496370701</v>
      </c>
      <c r="T62">
        <f>+VLOOKUP(B62,'[8]GCI_data_platform-47'!$F$1:$G$149,2,FALSE)</f>
        <v>3.60388764001044</v>
      </c>
      <c r="U62">
        <f>+VLOOKUP(B62,'[8]GCI_data_platform-48'!$F$1:$G$149,2,FALSE)</f>
        <v>3.2101384592637099</v>
      </c>
    </row>
    <row r="63" spans="1:21" x14ac:dyDescent="0.25">
      <c r="A63" t="s">
        <v>123</v>
      </c>
      <c r="B63" t="s">
        <v>487</v>
      </c>
      <c r="C63">
        <v>30</v>
      </c>
      <c r="F63">
        <f>+VLOOKUP(B63,'[8]GCI_data_platform-33'!$F$1:$G$149,2,FALSE)</f>
        <v>4.9224048879313598</v>
      </c>
      <c r="G63">
        <f>+VLOOKUP(B63,'[8]GCI_data_platform-34'!$F$1:$G$149,2,FALSE)</f>
        <v>5.1776099557004098</v>
      </c>
      <c r="H63">
        <f>+VLOOKUP(B63,'[8]GCI_data_platform-35'!$F$1:$G$149,2,FALSE)</f>
        <v>5.2689584951196604</v>
      </c>
      <c r="I63">
        <f>+VLOOKUP(B63,'[8]GCI_data_platform-36'!$F$1:$G$149,2,FALSE)</f>
        <v>5.2721998960686101</v>
      </c>
      <c r="J63">
        <f>+VLOOKUP(B63,'[8]GCI_data_platform-37'!$F$1:$G$149,2,FALSE)</f>
        <v>3.5691467920031799</v>
      </c>
      <c r="K63">
        <f>+VLOOKUP(B63,'[8]GCI_data_platform-38'!$F$1:$G$149,2,FALSE)</f>
        <v>6.6001346396102001</v>
      </c>
      <c r="L63">
        <f>+VLOOKUP(B63,'[8]GCI_data_platform-39'!$F$1:$G$149,2,FALSE)</f>
        <v>4.8878505638435703</v>
      </c>
      <c r="M63">
        <f>+VLOOKUP(B63,'[8]GCI_data_platform-40'!$F$1:$G$149,2,FALSE)</f>
        <v>5.4349445035026003</v>
      </c>
      <c r="N63">
        <f>+VLOOKUP(B63,'[8]GCI_data_platform-41'!$F$1:$G$149,2,FALSE)</f>
        <v>5.2142817496914997</v>
      </c>
      <c r="O63">
        <f>+VLOOKUP(B63,'[8]GCI_data_platform-42'!$F$1:$G$149,2,FALSE)</f>
        <v>4.9256387235255596</v>
      </c>
      <c r="P63">
        <f>+VLOOKUP(B63,'[8]GCI_data_platform-43'!$F$1:$G$149,2,FALSE)</f>
        <v>3.8550718683190901</v>
      </c>
      <c r="Q63">
        <f>+VLOOKUP(B63,'[8]GCI_data_platform-44'!$F$1:$G$149,2,FALSE)</f>
        <v>5.7456777051961803</v>
      </c>
      <c r="R63">
        <f>+VLOOKUP(B63,'[8]GCI_data_platform-45'!$F$1:$G$149,2,FALSE)</f>
        <v>4.1514888328264599</v>
      </c>
      <c r="S63">
        <f>+VLOOKUP(B63,'[8]GCI_data_platform-46'!$F$1:$G$149,2,FALSE)</f>
        <v>4.8098587162316599</v>
      </c>
      <c r="T63">
        <f>+VLOOKUP(B63,'[8]GCI_data_platform-47'!$F$1:$G$149,2,FALSE)</f>
        <v>5.04273500179937</v>
      </c>
      <c r="U63">
        <f>+VLOOKUP(B63,'[8]GCI_data_platform-48'!$F$1:$G$149,2,FALSE)</f>
        <v>4.5769824306639597</v>
      </c>
    </row>
    <row r="64" spans="1:21" x14ac:dyDescent="0.25">
      <c r="A64" t="s">
        <v>125</v>
      </c>
      <c r="B64" t="s">
        <v>488</v>
      </c>
      <c r="C64">
        <v>30</v>
      </c>
      <c r="F64">
        <f>+VLOOKUP(B64,'[8]GCI_data_platform-33'!$F$1:$G$149,2,FALSE)</f>
        <v>4.9437413646697399</v>
      </c>
      <c r="G64">
        <f>+VLOOKUP(B64,'[8]GCI_data_platform-34'!$F$1:$G$149,2,FALSE)</f>
        <v>5.0525891276244499</v>
      </c>
      <c r="H64">
        <f>+VLOOKUP(B64,'[8]GCI_data_platform-35'!$F$1:$G$149,2,FALSE)</f>
        <v>4.5612594720743198</v>
      </c>
      <c r="I64">
        <f>+VLOOKUP(B64,'[8]GCI_data_platform-36'!$F$1:$G$149,2,FALSE)</f>
        <v>4.9216699183123804</v>
      </c>
      <c r="J64">
        <f>+VLOOKUP(B64,'[8]GCI_data_platform-37'!$F$1:$G$149,2,FALSE)</f>
        <v>4.6544766159142101</v>
      </c>
      <c r="K64">
        <f>+VLOOKUP(B64,'[8]GCI_data_platform-38'!$F$1:$G$149,2,FALSE)</f>
        <v>6.0729505041968999</v>
      </c>
      <c r="L64">
        <f>+VLOOKUP(B64,'[8]GCI_data_platform-39'!$F$1:$G$149,2,FALSE)</f>
        <v>4.7302875217662201</v>
      </c>
      <c r="M64">
        <f>+VLOOKUP(B64,'[8]GCI_data_platform-40'!$F$1:$G$149,2,FALSE)</f>
        <v>4.9950619078696299</v>
      </c>
      <c r="N64">
        <f>+VLOOKUP(B64,'[8]GCI_data_platform-41'!$F$1:$G$149,2,FALSE)</f>
        <v>4.28158275848459</v>
      </c>
      <c r="O64">
        <f>+VLOOKUP(B64,'[8]GCI_data_platform-42'!$F$1:$G$149,2,FALSE)</f>
        <v>4.3938278524187302</v>
      </c>
      <c r="P64">
        <f>+VLOOKUP(B64,'[8]GCI_data_platform-43'!$F$1:$G$149,2,FALSE)</f>
        <v>4.8081554868468501</v>
      </c>
      <c r="Q64">
        <f>+VLOOKUP(B64,'[8]GCI_data_platform-44'!$F$1:$G$149,2,FALSE)</f>
        <v>5.5571660561480201</v>
      </c>
      <c r="R64">
        <f>+VLOOKUP(B64,'[8]GCI_data_platform-45'!$F$1:$G$149,2,FALSE)</f>
        <v>4.3459310688295298</v>
      </c>
      <c r="S64">
        <f>+VLOOKUP(B64,'[8]GCI_data_platform-46'!$F$1:$G$149,2,FALSE)</f>
        <v>5.2269325942057803</v>
      </c>
      <c r="T64">
        <f>+VLOOKUP(B64,'[8]GCI_data_platform-47'!$F$1:$G$149,2,FALSE)</f>
        <v>4.8769630745377004</v>
      </c>
      <c r="U64">
        <f>+VLOOKUP(B64,'[8]GCI_data_platform-48'!$F$1:$G$149,2,FALSE)</f>
        <v>5.5769021138738699</v>
      </c>
    </row>
    <row r="65" spans="1:21" x14ac:dyDescent="0.25">
      <c r="A65" t="s">
        <v>126</v>
      </c>
      <c r="B65" t="s">
        <v>489</v>
      </c>
      <c r="C65">
        <v>30</v>
      </c>
      <c r="F65">
        <f>+VLOOKUP(B65,'[8]GCI_data_platform-33'!$F$1:$G$149,2,FALSE)</f>
        <v>4.4066957171797299</v>
      </c>
      <c r="G65">
        <f>+VLOOKUP(B65,'[8]GCI_data_platform-34'!$F$1:$G$149,2,FALSE)</f>
        <v>4.8496466703802001</v>
      </c>
      <c r="H65">
        <f>+VLOOKUP(B65,'[8]GCI_data_platform-35'!$F$1:$G$149,2,FALSE)</f>
        <v>3.49978569208576</v>
      </c>
      <c r="I65">
        <f>+VLOOKUP(B65,'[8]GCI_data_platform-36'!$F$1:$G$149,2,FALSE)</f>
        <v>5.35361712671176</v>
      </c>
      <c r="J65">
        <f>+VLOOKUP(B65,'[8]GCI_data_platform-37'!$F$1:$G$149,2,FALSE)</f>
        <v>4.2560794524773504</v>
      </c>
      <c r="K65">
        <f>+VLOOKUP(B65,'[8]GCI_data_platform-38'!$F$1:$G$149,2,FALSE)</f>
        <v>6.2891044102459297</v>
      </c>
      <c r="L65">
        <f>+VLOOKUP(B65,'[8]GCI_data_platform-39'!$F$1:$G$149,2,FALSE)</f>
        <v>4.3425058260962199</v>
      </c>
      <c r="M65">
        <f>+VLOOKUP(B65,'[8]GCI_data_platform-40'!$F$1:$G$149,2,FALSE)</f>
        <v>4.7510475660681699</v>
      </c>
      <c r="N65">
        <f>+VLOOKUP(B65,'[8]GCI_data_platform-41'!$F$1:$G$149,2,FALSE)</f>
        <v>4.1656835955389502</v>
      </c>
      <c r="O65">
        <f>+VLOOKUP(B65,'[8]GCI_data_platform-42'!$F$1:$G$149,2,FALSE)</f>
        <v>3.4807179776220498</v>
      </c>
      <c r="P65">
        <f>+VLOOKUP(B65,'[8]GCI_data_platform-43'!$F$1:$G$149,2,FALSE)</f>
        <v>3.3298475660271301</v>
      </c>
      <c r="Q65">
        <f>+VLOOKUP(B65,'[8]GCI_data_platform-44'!$F$1:$G$149,2,FALSE)</f>
        <v>4.7149083996450596</v>
      </c>
      <c r="R65">
        <f>+VLOOKUP(B65,'[8]GCI_data_platform-45'!$F$1:$G$149,2,FALSE)</f>
        <v>5.6128298516759898</v>
      </c>
      <c r="S65">
        <f>+VLOOKUP(B65,'[8]GCI_data_platform-46'!$F$1:$G$149,2,FALSE)</f>
        <v>4.21837823351858</v>
      </c>
      <c r="T65">
        <f>+VLOOKUP(B65,'[8]GCI_data_platform-47'!$F$1:$G$149,2,FALSE)</f>
        <v>4.7448157832007301</v>
      </c>
      <c r="U65">
        <f>+VLOOKUP(B65,'[8]GCI_data_platform-48'!$F$1:$G$149,2,FALSE)</f>
        <v>3.6919406838364202</v>
      </c>
    </row>
    <row r="66" spans="1:21" x14ac:dyDescent="0.25">
      <c r="A66" t="s">
        <v>127</v>
      </c>
      <c r="B66" t="s">
        <v>267</v>
      </c>
      <c r="C66">
        <v>10</v>
      </c>
      <c r="D66">
        <v>1</v>
      </c>
      <c r="E66">
        <v>11</v>
      </c>
      <c r="F66">
        <f>+VLOOKUP(B66,'[8]GCI_data_platform-33'!$F$1:$G$149,2,FALSE)</f>
        <v>3.8566676756029099</v>
      </c>
      <c r="G66">
        <f>+VLOOKUP(B66,'[8]GCI_data_platform-34'!$F$1:$G$149,2,FALSE)</f>
        <v>3.8624578925153799</v>
      </c>
      <c r="H66">
        <f>+VLOOKUP(B66,'[8]GCI_data_platform-35'!$F$1:$G$149,2,FALSE)</f>
        <v>3.6647916576856598</v>
      </c>
      <c r="I66">
        <f>+VLOOKUP(B66,'[8]GCI_data_platform-36'!$F$1:$G$149,2,FALSE)</f>
        <v>3.4874307777271101</v>
      </c>
      <c r="J66">
        <f>+VLOOKUP(B66,'[8]GCI_data_platform-37'!$F$1:$G$149,2,FALSE)</f>
        <v>3.1418394095061601</v>
      </c>
      <c r="K66">
        <f>+VLOOKUP(B66,'[8]GCI_data_platform-38'!$F$1:$G$149,2,FALSE)</f>
        <v>5.1557697251425898</v>
      </c>
      <c r="L66">
        <f>+VLOOKUP(B66,'[8]GCI_data_platform-39'!$F$1:$G$149,2,FALSE)</f>
        <v>3.9176155847047198</v>
      </c>
      <c r="M66">
        <f>+VLOOKUP(B66,'[8]GCI_data_platform-40'!$F$1:$G$149,2,FALSE)</f>
        <v>4.1052183294730398</v>
      </c>
      <c r="N66">
        <f>+VLOOKUP(B66,'[8]GCI_data_platform-41'!$F$1:$G$149,2,FALSE)</f>
        <v>4.1836601960376196</v>
      </c>
      <c r="O66">
        <f>+VLOOKUP(B66,'[8]GCI_data_platform-42'!$F$1:$G$149,2,FALSE)</f>
        <v>4.3303062200675901</v>
      </c>
      <c r="P66">
        <f>+VLOOKUP(B66,'[8]GCI_data_platform-43'!$F$1:$G$149,2,FALSE)</f>
        <v>4.4248677415441202</v>
      </c>
      <c r="Q66">
        <f>+VLOOKUP(B66,'[8]GCI_data_platform-44'!$F$1:$G$149,2,FALSE)</f>
        <v>3.5473140808707999</v>
      </c>
      <c r="R66">
        <f>+VLOOKUP(B66,'[8]GCI_data_platform-45'!$F$1:$G$149,2,FALSE)</f>
        <v>2.9143269402351302</v>
      </c>
      <c r="S66">
        <f>+VLOOKUP(B66,'[8]GCI_data_platform-46'!$F$1:$G$149,2,FALSE)</f>
        <v>3.5287672624439899</v>
      </c>
      <c r="T66">
        <f>+VLOOKUP(B66,'[8]GCI_data_platform-47'!$F$1:$G$149,2,FALSE)</f>
        <v>3.95241224051858</v>
      </c>
      <c r="U66">
        <f>+VLOOKUP(B66,'[8]GCI_data_platform-48'!$F$1:$G$149,2,FALSE)</f>
        <v>3.10512228436941</v>
      </c>
    </row>
    <row r="67" spans="1:21" x14ac:dyDescent="0.25">
      <c r="A67" t="s">
        <v>128</v>
      </c>
      <c r="B67" t="s">
        <v>490</v>
      </c>
      <c r="C67">
        <v>30</v>
      </c>
      <c r="F67">
        <f>+VLOOKUP(B67,'[8]GCI_data_platform-33'!$F$1:$G$149,2,FALSE)</f>
        <v>5.3978195322617797</v>
      </c>
      <c r="G67">
        <f>+VLOOKUP(B67,'[8]GCI_data_platform-34'!$F$1:$G$149,2,FALSE)</f>
        <v>5.3670861677369004</v>
      </c>
      <c r="H67">
        <f>+VLOOKUP(B67,'[8]GCI_data_platform-35'!$F$1:$G$149,2,FALSE)</f>
        <v>5.2544221423495596</v>
      </c>
      <c r="I67">
        <f>+VLOOKUP(B67,'[8]GCI_data_platform-36'!$F$1:$G$149,2,FALSE)</f>
        <v>6.02882393049223</v>
      </c>
      <c r="J67">
        <f>+VLOOKUP(B67,'[8]GCI_data_platform-37'!$F$1:$G$149,2,FALSE)</f>
        <v>3.6824308602832398</v>
      </c>
      <c r="K67">
        <f>+VLOOKUP(B67,'[8]GCI_data_platform-38'!$F$1:$G$149,2,FALSE)</f>
        <v>6.5026677378225797</v>
      </c>
      <c r="L67">
        <f>+VLOOKUP(B67,'[8]GCI_data_platform-39'!$F$1:$G$149,2,FALSE)</f>
        <v>5.2749622478037397</v>
      </c>
      <c r="M67">
        <f>+VLOOKUP(B67,'[8]GCI_data_platform-40'!$F$1:$G$149,2,FALSE)</f>
        <v>5.2845757828366304</v>
      </c>
      <c r="N67">
        <f>+VLOOKUP(B67,'[8]GCI_data_platform-41'!$F$1:$G$149,2,FALSE)</f>
        <v>5.0102011143234</v>
      </c>
      <c r="O67">
        <f>+VLOOKUP(B67,'[8]GCI_data_platform-42'!$F$1:$G$149,2,FALSE)</f>
        <v>4.8221956677672901</v>
      </c>
      <c r="P67">
        <f>+VLOOKUP(B67,'[8]GCI_data_platform-43'!$F$1:$G$149,2,FALSE)</f>
        <v>4.7994304722123902</v>
      </c>
      <c r="Q67">
        <f>+VLOOKUP(B67,'[8]GCI_data_platform-44'!$F$1:$G$149,2,FALSE)</f>
        <v>5.5900101913421301</v>
      </c>
      <c r="R67">
        <f>+VLOOKUP(B67,'[8]GCI_data_platform-45'!$F$1:$G$149,2,FALSE)</f>
        <v>6.1433602583406204</v>
      </c>
      <c r="S67">
        <f>+VLOOKUP(B67,'[8]GCI_data_platform-46'!$F$1:$G$149,2,FALSE)</f>
        <v>5.6230705827084302</v>
      </c>
      <c r="T67">
        <f>+VLOOKUP(B67,'[8]GCI_data_platform-47'!$F$1:$G$149,2,FALSE)</f>
        <v>5.75480364993013</v>
      </c>
      <c r="U67">
        <f>+VLOOKUP(B67,'[8]GCI_data_platform-48'!$F$1:$G$149,2,FALSE)</f>
        <v>5.4913375154867303</v>
      </c>
    </row>
    <row r="68" spans="1:21" x14ac:dyDescent="0.25">
      <c r="A68" t="s">
        <v>129</v>
      </c>
      <c r="B68" t="s">
        <v>491</v>
      </c>
      <c r="C68">
        <v>30</v>
      </c>
      <c r="F68">
        <f>+VLOOKUP(B68,'[8]GCI_data_platform-33'!$F$1:$G$149,2,FALSE)</f>
        <v>4.1974081333529698</v>
      </c>
      <c r="G68">
        <f>+VLOOKUP(B68,'[8]GCI_data_platform-34'!$F$1:$G$149,2,FALSE)</f>
        <v>4.5091310827119697</v>
      </c>
      <c r="H68">
        <f>+VLOOKUP(B68,'[8]GCI_data_platform-35'!$F$1:$G$149,2,FALSE)</f>
        <v>4.59772368375</v>
      </c>
      <c r="I68">
        <f>+VLOOKUP(B68,'[8]GCI_data_platform-36'!$F$1:$G$149,2,FALSE)</f>
        <v>4.3278968584620801</v>
      </c>
      <c r="J68">
        <f>+VLOOKUP(B68,'[8]GCI_data_platform-37'!$F$1:$G$149,2,FALSE)</f>
        <v>3.3060269662107098</v>
      </c>
      <c r="K68">
        <f>+VLOOKUP(B68,'[8]GCI_data_platform-38'!$F$1:$G$149,2,FALSE)</f>
        <v>5.8048768224250802</v>
      </c>
      <c r="L68">
        <f>+VLOOKUP(B68,'[8]GCI_data_platform-39'!$F$1:$G$149,2,FALSE)</f>
        <v>4.01419486824045</v>
      </c>
      <c r="M68">
        <f>+VLOOKUP(B68,'[8]GCI_data_platform-40'!$F$1:$G$149,2,FALSE)</f>
        <v>4.5032402941176501</v>
      </c>
      <c r="N68">
        <f>+VLOOKUP(B68,'[8]GCI_data_platform-41'!$F$1:$G$149,2,FALSE)</f>
        <v>4.5487941410071597</v>
      </c>
      <c r="O68">
        <f>+VLOOKUP(B68,'[8]GCI_data_platform-42'!$F$1:$G$149,2,FALSE)</f>
        <v>4.0664753210437503</v>
      </c>
      <c r="P68">
        <f>+VLOOKUP(B68,'[8]GCI_data_platform-43'!$F$1:$G$149,2,FALSE)</f>
        <v>3.8888314333333298</v>
      </c>
      <c r="Q68">
        <f>+VLOOKUP(B68,'[8]GCI_data_platform-44'!$F$1:$G$149,2,FALSE)</f>
        <v>3.78397821113921</v>
      </c>
      <c r="R68">
        <f>+VLOOKUP(B68,'[8]GCI_data_platform-45'!$F$1:$G$149,2,FALSE)</f>
        <v>3.2938498088016099</v>
      </c>
      <c r="S68">
        <f>+VLOOKUP(B68,'[8]GCI_data_platform-46'!$F$1:$G$149,2,FALSE)</f>
        <v>3.8665826614795198</v>
      </c>
      <c r="T68">
        <f>+VLOOKUP(B68,'[8]GCI_data_platform-47'!$F$1:$G$149,2,FALSE)</f>
        <v>4.2963509999999996</v>
      </c>
      <c r="U68">
        <f>+VLOOKUP(B68,'[8]GCI_data_platform-48'!$F$1:$G$149,2,FALSE)</f>
        <v>3.43681432295904</v>
      </c>
    </row>
    <row r="69" spans="1:21" x14ac:dyDescent="0.25">
      <c r="A69" t="s">
        <v>130</v>
      </c>
      <c r="B69" t="s">
        <v>492</v>
      </c>
      <c r="C69">
        <v>30</v>
      </c>
      <c r="F69">
        <f>+VLOOKUP(B69,'[8]GCI_data_platform-33'!$F$1:$G$149,2,FALSE)</f>
        <v>4.4063957133995704</v>
      </c>
      <c r="G69">
        <f>+VLOOKUP(B69,'[8]GCI_data_platform-34'!$F$1:$G$149,2,FALSE)</f>
        <v>4.8648636511548098</v>
      </c>
      <c r="H69">
        <f>+VLOOKUP(B69,'[8]GCI_data_platform-35'!$F$1:$G$149,2,FALSE)</f>
        <v>4.0920757549017903</v>
      </c>
      <c r="I69">
        <f>+VLOOKUP(B69,'[8]GCI_data_platform-36'!$F$1:$G$149,2,FALSE)</f>
        <v>4.1708478012979402</v>
      </c>
      <c r="J69">
        <f>+VLOOKUP(B69,'[8]GCI_data_platform-37'!$F$1:$G$149,2,FALSE)</f>
        <v>5.8705819065736602</v>
      </c>
      <c r="K69">
        <f>+VLOOKUP(B69,'[8]GCI_data_platform-38'!$F$1:$G$149,2,FALSE)</f>
        <v>5.3259491418458502</v>
      </c>
      <c r="L69">
        <f>+VLOOKUP(B69,'[8]GCI_data_platform-39'!$F$1:$G$149,2,FALSE)</f>
        <v>4.3025604101843697</v>
      </c>
      <c r="M69">
        <f>+VLOOKUP(B69,'[8]GCI_data_platform-40'!$F$1:$G$149,2,FALSE)</f>
        <v>4.5184005147292297</v>
      </c>
      <c r="N69">
        <f>+VLOOKUP(B69,'[8]GCI_data_platform-41'!$F$1:$G$149,2,FALSE)</f>
        <v>4.3413430239983697</v>
      </c>
      <c r="O69">
        <f>+VLOOKUP(B69,'[8]GCI_data_platform-42'!$F$1:$G$149,2,FALSE)</f>
        <v>4.9784695601311899</v>
      </c>
      <c r="P69">
        <f>+VLOOKUP(B69,'[8]GCI_data_platform-43'!$F$1:$G$149,2,FALSE)</f>
        <v>3.6685512978571402</v>
      </c>
      <c r="Q69">
        <f>+VLOOKUP(B69,'[8]GCI_data_platform-44'!$F$1:$G$149,2,FALSE)</f>
        <v>4.0950252508335803</v>
      </c>
      <c r="R69">
        <f>+VLOOKUP(B69,'[8]GCI_data_platform-45'!$F$1:$G$149,2,FALSE)</f>
        <v>4.2135728135567003</v>
      </c>
      <c r="S69">
        <f>+VLOOKUP(B69,'[8]GCI_data_platform-46'!$F$1:$G$149,2,FALSE)</f>
        <v>3.40687015601045</v>
      </c>
      <c r="T69">
        <f>+VLOOKUP(B69,'[8]GCI_data_platform-47'!$F$1:$G$149,2,FALSE)</f>
        <v>3.7156610894736799</v>
      </c>
      <c r="U69">
        <f>+VLOOKUP(B69,'[8]GCI_data_platform-48'!$F$1:$G$149,2,FALSE)</f>
        <v>3.09807922254722</v>
      </c>
    </row>
    <row r="70" spans="1:21" x14ac:dyDescent="0.25">
      <c r="A70" t="s">
        <v>131</v>
      </c>
      <c r="B70" t="s">
        <v>493</v>
      </c>
      <c r="C70">
        <v>30</v>
      </c>
      <c r="F70">
        <f>+VLOOKUP(B70,'[8]GCI_data_platform-33'!$F$1:$G$149,2,FALSE)</f>
        <v>3.84514038394054</v>
      </c>
      <c r="G70">
        <f>+VLOOKUP(B70,'[8]GCI_data_platform-34'!$F$1:$G$149,2,FALSE)</f>
        <v>3.7570292046629401</v>
      </c>
      <c r="H70">
        <f>+VLOOKUP(B70,'[8]GCI_data_platform-35'!$F$1:$G$149,2,FALSE)</f>
        <v>3.62399466743868</v>
      </c>
      <c r="I70">
        <f>+VLOOKUP(B70,'[8]GCI_data_platform-36'!$F$1:$G$149,2,FALSE)</f>
        <v>3.2443428559160301</v>
      </c>
      <c r="J70">
        <f>+VLOOKUP(B70,'[8]GCI_data_platform-37'!$F$1:$G$149,2,FALSE)</f>
        <v>3.6425256354509998</v>
      </c>
      <c r="K70">
        <f>+VLOOKUP(B70,'[8]GCI_data_platform-38'!$F$1:$G$149,2,FALSE)</f>
        <v>4.51725365984605</v>
      </c>
      <c r="L70">
        <f>+VLOOKUP(B70,'[8]GCI_data_platform-39'!$F$1:$G$149,2,FALSE)</f>
        <v>3.9987242909529099</v>
      </c>
      <c r="M70">
        <f>+VLOOKUP(B70,'[8]GCI_data_platform-40'!$F$1:$G$149,2,FALSE)</f>
        <v>3.5383724134736299</v>
      </c>
      <c r="N70">
        <f>+VLOOKUP(B70,'[8]GCI_data_platform-41'!$F$1:$G$149,2,FALSE)</f>
        <v>4.20900650101746</v>
      </c>
      <c r="O70">
        <f>+VLOOKUP(B70,'[8]GCI_data_platform-42'!$F$1:$G$149,2,FALSE)</f>
        <v>4.6232066908220597</v>
      </c>
      <c r="P70">
        <f>+VLOOKUP(B70,'[8]GCI_data_platform-43'!$F$1:$G$149,2,FALSE)</f>
        <v>4.6792656462893101</v>
      </c>
      <c r="Q70">
        <f>+VLOOKUP(B70,'[8]GCI_data_platform-44'!$F$1:$G$149,2,FALSE)</f>
        <v>3.3648300089899998</v>
      </c>
      <c r="R70">
        <f>+VLOOKUP(B70,'[8]GCI_data_platform-45'!$F$1:$G$149,2,FALSE)</f>
        <v>3.5776644851250299</v>
      </c>
      <c r="S70">
        <f>+VLOOKUP(B70,'[8]GCI_data_platform-46'!$F$1:$G$149,2,FALSE)</f>
        <v>3.8273871861850801</v>
      </c>
      <c r="T70">
        <f>+VLOOKUP(B70,'[8]GCI_data_platform-47'!$F$1:$G$149,2,FALSE)</f>
        <v>4.0902009676266102</v>
      </c>
      <c r="U70">
        <f>+VLOOKUP(B70,'[8]GCI_data_platform-48'!$F$1:$G$149,2,FALSE)</f>
        <v>3.56457340474355</v>
      </c>
    </row>
    <row r="71" spans="1:21" x14ac:dyDescent="0.25">
      <c r="A71" t="s">
        <v>134</v>
      </c>
      <c r="B71" t="s">
        <v>494</v>
      </c>
      <c r="C71">
        <v>30</v>
      </c>
      <c r="F71">
        <f>+VLOOKUP(B71,'[8]GCI_data_platform-33'!$F$1:$G$149,2,FALSE)</f>
        <v>5.0115231193333196</v>
      </c>
      <c r="G71">
        <f>+VLOOKUP(B71,'[8]GCI_data_platform-34'!$F$1:$G$149,2,FALSE)</f>
        <v>5.5964676636758703</v>
      </c>
      <c r="H71">
        <f>+VLOOKUP(B71,'[8]GCI_data_platform-35'!$F$1:$G$149,2,FALSE)</f>
        <v>3.8422223002262599</v>
      </c>
      <c r="I71">
        <f>+VLOOKUP(B71,'[8]GCI_data_platform-36'!$F$1:$G$149,2,FALSE)</f>
        <v>5.8485105868252703</v>
      </c>
      <c r="J71">
        <f>+VLOOKUP(B71,'[8]GCI_data_platform-37'!$F$1:$G$149,2,FALSE)</f>
        <v>6.3244047504302898</v>
      </c>
      <c r="K71">
        <f>+VLOOKUP(B71,'[8]GCI_data_platform-38'!$F$1:$G$149,2,FALSE)</f>
        <v>6.3707330172216698</v>
      </c>
      <c r="L71">
        <f>+VLOOKUP(B71,'[8]GCI_data_platform-39'!$F$1:$G$149,2,FALSE)</f>
        <v>4.8943039304808602</v>
      </c>
      <c r="M71">
        <f>+VLOOKUP(B71,'[8]GCI_data_platform-40'!$F$1:$G$149,2,FALSE)</f>
        <v>5.4144285992694501</v>
      </c>
      <c r="N71">
        <f>+VLOOKUP(B71,'[8]GCI_data_platform-41'!$F$1:$G$149,2,FALSE)</f>
        <v>4.6750306672879196</v>
      </c>
      <c r="O71">
        <f>+VLOOKUP(B71,'[8]GCI_data_platform-42'!$F$1:$G$149,2,FALSE)</f>
        <v>4.2125514188876103</v>
      </c>
      <c r="P71">
        <f>+VLOOKUP(B71,'[8]GCI_data_platform-43'!$F$1:$G$149,2,FALSE)</f>
        <v>3.8853613972439498</v>
      </c>
      <c r="Q71">
        <f>+VLOOKUP(B71,'[8]GCI_data_platform-44'!$F$1:$G$149,2,FALSE)</f>
        <v>5.5685320594017398</v>
      </c>
      <c r="R71">
        <f>+VLOOKUP(B71,'[8]GCI_data_platform-45'!$F$1:$G$149,2,FALSE)</f>
        <v>5.6099194407944903</v>
      </c>
      <c r="S71">
        <f>+VLOOKUP(B71,'[8]GCI_data_platform-46'!$F$1:$G$149,2,FALSE)</f>
        <v>4.8169254045257199</v>
      </c>
      <c r="T71">
        <f>+VLOOKUP(B71,'[8]GCI_data_platform-47'!$F$1:$G$149,2,FALSE)</f>
        <v>4.8575946687444898</v>
      </c>
      <c r="U71">
        <f>+VLOOKUP(B71,'[8]GCI_data_platform-48'!$F$1:$G$149,2,FALSE)</f>
        <v>4.7762561403069501</v>
      </c>
    </row>
    <row r="72" spans="1:21" x14ac:dyDescent="0.25">
      <c r="A72" t="s">
        <v>136</v>
      </c>
      <c r="B72" t="s">
        <v>495</v>
      </c>
      <c r="C72">
        <v>30</v>
      </c>
      <c r="F72">
        <f>+VLOOKUP(B72,'[8]GCI_data_platform-33'!$F$1:$G$149,2,FALSE)</f>
        <v>4.5587171433676197</v>
      </c>
      <c r="G72">
        <f>+VLOOKUP(B72,'[8]GCI_data_platform-34'!$F$1:$G$149,2,FALSE)</f>
        <v>5.2217648133254704</v>
      </c>
      <c r="H72">
        <f>+VLOOKUP(B72,'[8]GCI_data_platform-35'!$F$1:$G$149,2,FALSE)</f>
        <v>4.2056041417263499</v>
      </c>
      <c r="I72">
        <f>+VLOOKUP(B72,'[8]GCI_data_platform-36'!$F$1:$G$149,2,FALSE)</f>
        <v>4.3653339965980704</v>
      </c>
      <c r="J72">
        <f>+VLOOKUP(B72,'[8]GCI_data_platform-37'!$F$1:$G$149,2,FALSE)</f>
        <v>6.6970456140350896</v>
      </c>
      <c r="K72">
        <f>+VLOOKUP(B72,'[8]GCI_data_platform-38'!$F$1:$G$149,2,FALSE)</f>
        <v>5.6190755009423503</v>
      </c>
      <c r="L72">
        <f>+VLOOKUP(B72,'[8]GCI_data_platform-39'!$F$1:$G$149,2,FALSE)</f>
        <v>3.9518106310329202</v>
      </c>
      <c r="M72">
        <f>+VLOOKUP(B72,'[8]GCI_data_platform-40'!$F$1:$G$149,2,FALSE)</f>
        <v>4.0407172379570699</v>
      </c>
      <c r="N72">
        <f>+VLOOKUP(B72,'[8]GCI_data_platform-41'!$F$1:$G$149,2,FALSE)</f>
        <v>4.0982446846150902</v>
      </c>
      <c r="O72">
        <f>+VLOOKUP(B72,'[8]GCI_data_platform-42'!$F$1:$G$149,2,FALSE)</f>
        <v>4.0117619569488001</v>
      </c>
      <c r="P72">
        <f>+VLOOKUP(B72,'[8]GCI_data_platform-43'!$F$1:$G$149,2,FALSE)</f>
        <v>3.9620326229729699</v>
      </c>
      <c r="Q72">
        <f>+VLOOKUP(B72,'[8]GCI_data_platform-44'!$F$1:$G$149,2,FALSE)</f>
        <v>3.7988027892270502</v>
      </c>
      <c r="R72">
        <f>+VLOOKUP(B72,'[8]GCI_data_platform-45'!$F$1:$G$149,2,FALSE)</f>
        <v>3.7993044944765599</v>
      </c>
      <c r="S72">
        <f>+VLOOKUP(B72,'[8]GCI_data_platform-46'!$F$1:$G$149,2,FALSE)</f>
        <v>3.34290818489242</v>
      </c>
      <c r="T72">
        <f>+VLOOKUP(B72,'[8]GCI_data_platform-47'!$F$1:$G$149,2,FALSE)</f>
        <v>3.8774676862019901</v>
      </c>
      <c r="U72">
        <f>+VLOOKUP(B72,'[8]GCI_data_platform-48'!$F$1:$G$149,2,FALSE)</f>
        <v>2.8083486835828602</v>
      </c>
    </row>
    <row r="73" spans="1:21" x14ac:dyDescent="0.25">
      <c r="A73" t="s">
        <v>137</v>
      </c>
      <c r="B73" t="s">
        <v>496</v>
      </c>
      <c r="C73">
        <v>30</v>
      </c>
      <c r="F73">
        <f>+VLOOKUP(B73,'[8]GCI_data_platform-33'!$F$1:$G$149,2,FALSE)</f>
        <v>3.5706370037294701</v>
      </c>
      <c r="G73">
        <f>+VLOOKUP(B73,'[8]GCI_data_platform-34'!$F$1:$G$149,2,FALSE)</f>
        <v>3.7294766221654601</v>
      </c>
      <c r="H73">
        <f>+VLOOKUP(B73,'[8]GCI_data_platform-35'!$F$1:$G$149,2,FALSE)</f>
        <v>3.05417405744062</v>
      </c>
      <c r="I73">
        <f>+VLOOKUP(B73,'[8]GCI_data_platform-36'!$F$1:$G$149,2,FALSE)</f>
        <v>2.6783962267132901</v>
      </c>
      <c r="J73">
        <f>+VLOOKUP(B73,'[8]GCI_data_platform-37'!$F$1:$G$149,2,FALSE)</f>
        <v>4.0330172779028199</v>
      </c>
      <c r="K73">
        <f>+VLOOKUP(B73,'[8]GCI_data_platform-38'!$F$1:$G$149,2,FALSE)</f>
        <v>5.1523189266051297</v>
      </c>
      <c r="L73">
        <f>+VLOOKUP(B73,'[8]GCI_data_platform-39'!$F$1:$G$149,2,FALSE)</f>
        <v>3.4198700890770501</v>
      </c>
      <c r="M73">
        <f>+VLOOKUP(B73,'[8]GCI_data_platform-40'!$F$1:$G$149,2,FALSE)</f>
        <v>3.63934112722474</v>
      </c>
      <c r="N73">
        <f>+VLOOKUP(B73,'[8]GCI_data_platform-41'!$F$1:$G$149,2,FALSE)</f>
        <v>3.8928110154676498</v>
      </c>
      <c r="O73">
        <f>+VLOOKUP(B73,'[8]GCI_data_platform-42'!$F$1:$G$149,2,FALSE)</f>
        <v>4.0934540578065199</v>
      </c>
      <c r="P73">
        <f>+VLOOKUP(B73,'[8]GCI_data_platform-43'!$F$1:$G$149,2,FALSE)</f>
        <v>3.53943431966667</v>
      </c>
      <c r="Q73">
        <f>+VLOOKUP(B73,'[8]GCI_data_platform-44'!$F$1:$G$149,2,FALSE)</f>
        <v>2.67330062492971</v>
      </c>
      <c r="R73">
        <f>+VLOOKUP(B73,'[8]GCI_data_platform-45'!$F$1:$G$149,2,FALSE)</f>
        <v>2.68087938936704</v>
      </c>
      <c r="S73">
        <f>+VLOOKUP(B73,'[8]GCI_data_platform-46'!$F$1:$G$149,2,FALSE)</f>
        <v>2.7199299850643901</v>
      </c>
      <c r="T73">
        <f>+VLOOKUP(B73,'[8]GCI_data_platform-47'!$F$1:$G$149,2,FALSE)</f>
        <v>3.2372726003947401</v>
      </c>
      <c r="U73">
        <f>+VLOOKUP(B73,'[8]GCI_data_platform-48'!$F$1:$G$149,2,FALSE)</f>
        <v>2.2025873697340499</v>
      </c>
    </row>
    <row r="74" spans="1:21" x14ac:dyDescent="0.25">
      <c r="A74" t="s">
        <v>138</v>
      </c>
      <c r="B74" t="s">
        <v>497</v>
      </c>
      <c r="C74">
        <v>30</v>
      </c>
      <c r="F74">
        <f>+VLOOKUP(B74,'[8]GCI_data_platform-33'!$F$1:$G$149,2,FALSE)</f>
        <v>4.0814240705639397</v>
      </c>
      <c r="G74">
        <f>+VLOOKUP(B74,'[8]GCI_data_platform-34'!$F$1:$G$149,2,FALSE)</f>
        <v>4.4075539820232503</v>
      </c>
      <c r="H74">
        <f>+VLOOKUP(B74,'[8]GCI_data_platform-35'!$F$1:$G$149,2,FALSE)</f>
        <v>4.0033390449999997</v>
      </c>
      <c r="I74">
        <f>+VLOOKUP(B74,'[8]GCI_data_platform-36'!$F$1:$G$149,2,FALSE)</f>
        <v>3.6574013378640098</v>
      </c>
      <c r="J74">
        <f>+VLOOKUP(B74,'[8]GCI_data_platform-37'!$F$1:$G$149,2,FALSE)</f>
        <v>4.4073543321696302</v>
      </c>
      <c r="K74">
        <f>+VLOOKUP(B74,'[8]GCI_data_platform-38'!$F$1:$G$149,2,FALSE)</f>
        <v>5.5621212130593598</v>
      </c>
      <c r="L74">
        <f>+VLOOKUP(B74,'[8]GCI_data_platform-39'!$F$1:$G$149,2,FALSE)</f>
        <v>3.5995826592455802</v>
      </c>
      <c r="M74">
        <f>+VLOOKUP(B74,'[8]GCI_data_platform-40'!$F$1:$G$149,2,FALSE)</f>
        <v>3.3072351478129698</v>
      </c>
      <c r="N74">
        <f>+VLOOKUP(B74,'[8]GCI_data_platform-41'!$F$1:$G$149,2,FALSE)</f>
        <v>4.3564587403567403</v>
      </c>
      <c r="O74">
        <f>+VLOOKUP(B74,'[8]GCI_data_platform-42'!$F$1:$G$149,2,FALSE)</f>
        <v>4.5547597625031404</v>
      </c>
      <c r="P74">
        <f>+VLOOKUP(B74,'[8]GCI_data_platform-43'!$F$1:$G$149,2,FALSE)</f>
        <v>3.7738075333333301</v>
      </c>
      <c r="Q74">
        <f>+VLOOKUP(B74,'[8]GCI_data_platform-44'!$F$1:$G$149,2,FALSE)</f>
        <v>2.9762423974024501</v>
      </c>
      <c r="R74">
        <f>+VLOOKUP(B74,'[8]GCI_data_platform-45'!$F$1:$G$149,2,FALSE)</f>
        <v>2.6289923740648198</v>
      </c>
      <c r="S74">
        <f>+VLOOKUP(B74,'[8]GCI_data_platform-46'!$F$1:$G$149,2,FALSE)</f>
        <v>3.5407550122806999</v>
      </c>
      <c r="T74">
        <f>+VLOOKUP(B74,'[8]GCI_data_platform-47'!$F$1:$G$149,2,FALSE)</f>
        <v>3.8627171578947399</v>
      </c>
      <c r="U74">
        <f>+VLOOKUP(B74,'[8]GCI_data_platform-48'!$F$1:$G$149,2,FALSE)</f>
        <v>3.2187928666666701</v>
      </c>
    </row>
    <row r="75" spans="1:21" x14ac:dyDescent="0.25">
      <c r="A75" t="s">
        <v>139</v>
      </c>
      <c r="B75" t="s">
        <v>498</v>
      </c>
      <c r="C75">
        <v>20</v>
      </c>
      <c r="D75">
        <v>1</v>
      </c>
      <c r="E75">
        <v>22</v>
      </c>
      <c r="F75">
        <f>+VLOOKUP(B75,'[8]GCI_data_platform-33'!$F$1:$G$149,2,FALSE)</f>
        <v>4.3978273528269298</v>
      </c>
      <c r="G75">
        <f>+VLOOKUP(B75,'[8]GCI_data_platform-34'!$F$1:$G$149,2,FALSE)</f>
        <v>5.0003651729005396</v>
      </c>
      <c r="H75">
        <f>+VLOOKUP(B75,'[8]GCI_data_platform-35'!$F$1:$G$149,2,FALSE)</f>
        <v>4.0776398838846202</v>
      </c>
      <c r="I75">
        <f>+VLOOKUP(B75,'[8]GCI_data_platform-36'!$F$1:$G$149,2,FALSE)</f>
        <v>4.2422830840975996</v>
      </c>
      <c r="J75">
        <f>+VLOOKUP(B75,'[8]GCI_data_platform-37'!$F$1:$G$149,2,FALSE)</f>
        <v>5.6299963749503501</v>
      </c>
      <c r="K75">
        <f>+VLOOKUP(B75,'[8]GCI_data_platform-38'!$F$1:$G$149,2,FALSE)</f>
        <v>6.0515413486695904</v>
      </c>
      <c r="L75">
        <f>+VLOOKUP(B75,'[8]GCI_data_platform-39'!$F$1:$G$149,2,FALSE)</f>
        <v>4.4127080318074201</v>
      </c>
      <c r="M75">
        <f>+VLOOKUP(B75,'[8]GCI_data_platform-40'!$F$1:$G$149,2,FALSE)</f>
        <v>4.8418297762443396</v>
      </c>
      <c r="N75">
        <f>+VLOOKUP(B75,'[8]GCI_data_platform-41'!$F$1:$G$149,2,FALSE)</f>
        <v>4.5299081234760203</v>
      </c>
      <c r="O75">
        <f>+VLOOKUP(B75,'[8]GCI_data_platform-42'!$F$1:$G$149,2,FALSE)</f>
        <v>4.7620588232239403</v>
      </c>
      <c r="P75">
        <f>+VLOOKUP(B75,'[8]GCI_data_platform-43'!$F$1:$G$149,2,FALSE)</f>
        <v>4.4598539294017101</v>
      </c>
      <c r="Q75">
        <f>+VLOOKUP(B75,'[8]GCI_data_platform-44'!$F$1:$G$149,2,FALSE)</f>
        <v>4.7000796051887699</v>
      </c>
      <c r="R75">
        <f>+VLOOKUP(B75,'[8]GCI_data_platform-45'!$F$1:$G$149,2,FALSE)</f>
        <v>3.18251793330976</v>
      </c>
      <c r="S75">
        <f>+VLOOKUP(B75,'[8]GCI_data_platform-46'!$F$1:$G$149,2,FALSE)</f>
        <v>3.6128910348905601</v>
      </c>
      <c r="T75">
        <f>+VLOOKUP(B75,'[8]GCI_data_platform-47'!$F$1:$G$149,2,FALSE)</f>
        <v>4.0138261309041798</v>
      </c>
      <c r="U75">
        <f>+VLOOKUP(B75,'[8]GCI_data_platform-48'!$F$1:$G$149,2,FALSE)</f>
        <v>3.2119559388769301</v>
      </c>
    </row>
    <row r="76" spans="1:21" x14ac:dyDescent="0.25">
      <c r="A76" t="s">
        <v>140</v>
      </c>
      <c r="B76" t="s">
        <v>499</v>
      </c>
      <c r="C76">
        <v>30</v>
      </c>
      <c r="F76">
        <f>+VLOOKUP(B76,'[8]GCI_data_platform-33'!$F$1:$G$149,2,FALSE)</f>
        <v>3.7710185230910702</v>
      </c>
      <c r="G76">
        <f>+VLOOKUP(B76,'[8]GCI_data_platform-34'!$F$1:$G$149,2,FALSE)</f>
        <v>3.6317407599834501</v>
      </c>
      <c r="H76">
        <f>+VLOOKUP(B76,'[8]GCI_data_platform-35'!$F$1:$G$149,2,FALSE)</f>
        <v>2.9827653348603902</v>
      </c>
      <c r="I76">
        <f>+VLOOKUP(B76,'[8]GCI_data_platform-36'!$F$1:$G$149,2,FALSE)</f>
        <v>2.7253519792754699</v>
      </c>
      <c r="J76">
        <f>+VLOOKUP(B76,'[8]GCI_data_platform-37'!$F$1:$G$149,2,FALSE)</f>
        <v>2.5451887121418002</v>
      </c>
      <c r="K76">
        <f>+VLOOKUP(B76,'[8]GCI_data_platform-38'!$F$1:$G$149,2,FALSE)</f>
        <v>6.2736570136561403</v>
      </c>
      <c r="L76">
        <f>+VLOOKUP(B76,'[8]GCI_data_platform-39'!$F$1:$G$149,2,FALSE)</f>
        <v>3.9718864123232498</v>
      </c>
      <c r="M76">
        <f>+VLOOKUP(B76,'[8]GCI_data_platform-40'!$F$1:$G$149,2,FALSE)</f>
        <v>4.69315486395565</v>
      </c>
      <c r="N76">
        <f>+VLOOKUP(B76,'[8]GCI_data_platform-41'!$F$1:$G$149,2,FALSE)</f>
        <v>4.3940240669696298</v>
      </c>
      <c r="O76">
        <f>+VLOOKUP(B76,'[8]GCI_data_platform-42'!$F$1:$G$149,2,FALSE)</f>
        <v>3.8980476337818999</v>
      </c>
      <c r="P76">
        <f>+VLOOKUP(B76,'[8]GCI_data_platform-43'!$F$1:$G$149,2,FALSE)</f>
        <v>3.7144860754978399</v>
      </c>
      <c r="Q76">
        <f>+VLOOKUP(B76,'[8]GCI_data_platform-44'!$F$1:$G$149,2,FALSE)</f>
        <v>3.5207137677966598</v>
      </c>
      <c r="R76">
        <f>+VLOOKUP(B76,'[8]GCI_data_platform-45'!$F$1:$G$149,2,FALSE)</f>
        <v>3.6108920659378398</v>
      </c>
      <c r="S76">
        <f>+VLOOKUP(B76,'[8]GCI_data_platform-46'!$F$1:$G$149,2,FALSE)</f>
        <v>3.3998047720590101</v>
      </c>
      <c r="T76">
        <f>+VLOOKUP(B76,'[8]GCI_data_platform-47'!$F$1:$G$149,2,FALSE)</f>
        <v>4.0663226075188001</v>
      </c>
      <c r="U76">
        <f>+VLOOKUP(B76,'[8]GCI_data_platform-48'!$F$1:$G$149,2,FALSE)</f>
        <v>2.7332869365992201</v>
      </c>
    </row>
    <row r="77" spans="1:21" x14ac:dyDescent="0.25">
      <c r="A77" t="s">
        <v>141</v>
      </c>
      <c r="B77" t="s">
        <v>500</v>
      </c>
      <c r="C77">
        <v>20</v>
      </c>
      <c r="D77">
        <v>1</v>
      </c>
      <c r="E77">
        <v>22</v>
      </c>
      <c r="F77">
        <f>+VLOOKUP(B77,'[8]GCI_data_platform-33'!$F$1:$G$149,2,FALSE)</f>
        <v>3.5172968991544198</v>
      </c>
      <c r="G77">
        <f>+VLOOKUP(B77,'[8]GCI_data_platform-34'!$F$1:$G$149,2,FALSE)</f>
        <v>3.7688064500738498</v>
      </c>
      <c r="H77">
        <f>+VLOOKUP(B77,'[8]GCI_data_platform-35'!$F$1:$G$149,2,FALSE)</f>
        <v>3.61254994136022</v>
      </c>
      <c r="I77">
        <f>+VLOOKUP(B77,'[8]GCI_data_platform-36'!$F$1:$G$149,2,FALSE)</f>
        <v>2.5619107454126002</v>
      </c>
      <c r="J77">
        <f>+VLOOKUP(B77,'[8]GCI_data_platform-37'!$F$1:$G$149,2,FALSE)</f>
        <v>5.3452244472627397</v>
      </c>
      <c r="K77">
        <f>+VLOOKUP(B77,'[8]GCI_data_platform-38'!$F$1:$G$149,2,FALSE)</f>
        <v>3.5555406662598301</v>
      </c>
      <c r="L77">
        <f>+VLOOKUP(B77,'[8]GCI_data_platform-39'!$F$1:$G$149,2,FALSE)</f>
        <v>3.1835530035394601</v>
      </c>
      <c r="M77">
        <f>+VLOOKUP(B77,'[8]GCI_data_platform-40'!$F$1:$G$149,2,FALSE)</f>
        <v>2.8831538629273501</v>
      </c>
      <c r="N77">
        <f>+VLOOKUP(B77,'[8]GCI_data_platform-41'!$F$1:$G$149,2,FALSE)</f>
        <v>4.2215444081805904</v>
      </c>
      <c r="O77">
        <f>+VLOOKUP(B77,'[8]GCI_data_platform-42'!$F$1:$G$149,2,FALSE)</f>
        <v>4.1724678018279899</v>
      </c>
      <c r="P77">
        <f>+VLOOKUP(B77,'[8]GCI_data_platform-43'!$F$1:$G$149,2,FALSE)</f>
        <v>3.4330104186200701</v>
      </c>
      <c r="Q77">
        <f>+VLOOKUP(B77,'[8]GCI_data_platform-44'!$F$1:$G$149,2,FALSE)</f>
        <v>2.4506754597012401</v>
      </c>
      <c r="R77">
        <f>+VLOOKUP(B77,'[8]GCI_data_platform-45'!$F$1:$G$149,2,FALSE)</f>
        <v>1.94046606997952</v>
      </c>
      <c r="S77">
        <f>+VLOOKUP(B77,'[8]GCI_data_platform-46'!$F$1:$G$149,2,FALSE)</f>
        <v>2.8353895574259602</v>
      </c>
      <c r="T77">
        <f>+VLOOKUP(B77,'[8]GCI_data_platform-47'!$F$1:$G$149,2,FALSE)</f>
        <v>3.1975886377193001</v>
      </c>
      <c r="U77">
        <f>+VLOOKUP(B77,'[8]GCI_data_platform-48'!$F$1:$G$149,2,FALSE)</f>
        <v>2.4731904771326199</v>
      </c>
    </row>
    <row r="78" spans="1:21" x14ac:dyDescent="0.25">
      <c r="A78" t="s">
        <v>142</v>
      </c>
      <c r="B78" t="s">
        <v>501</v>
      </c>
      <c r="C78">
        <v>30</v>
      </c>
      <c r="F78">
        <f>+VLOOKUP(B78,'[8]GCI_data_platform-33'!$F$1:$G$149,2,FALSE)</f>
        <v>3.4531726818298698</v>
      </c>
      <c r="G78">
        <f>+VLOOKUP(B78,'[8]GCI_data_platform-34'!$F$1:$G$149,2,FALSE)</f>
        <v>3.6174024934343101</v>
      </c>
      <c r="H78">
        <f>+VLOOKUP(B78,'[8]GCI_data_platform-35'!$F$1:$G$149,2,FALSE)</f>
        <v>3.79554367758108</v>
      </c>
      <c r="I78">
        <f>+VLOOKUP(B78,'[8]GCI_data_platform-36'!$F$1:$G$149,2,FALSE)</f>
        <v>2.3767245260415502</v>
      </c>
      <c r="J78">
        <f>+VLOOKUP(B78,'[8]GCI_data_platform-37'!$F$1:$G$149,2,FALSE)</f>
        <v>5.0764718141507599</v>
      </c>
      <c r="K78">
        <f>+VLOOKUP(B78,'[8]GCI_data_platform-38'!$F$1:$G$149,2,FALSE)</f>
        <v>3.2208699559638299</v>
      </c>
      <c r="L78">
        <f>+VLOOKUP(B78,'[8]GCI_data_platform-39'!$F$1:$G$149,2,FALSE)</f>
        <v>3.2050631615619101</v>
      </c>
      <c r="M78">
        <f>+VLOOKUP(B78,'[8]GCI_data_platform-40'!$F$1:$G$149,2,FALSE)</f>
        <v>2.8604613001589798</v>
      </c>
      <c r="N78">
        <f>+VLOOKUP(B78,'[8]GCI_data_platform-41'!$F$1:$G$149,2,FALSE)</f>
        <v>4.4199494676260498</v>
      </c>
      <c r="O78">
        <f>+VLOOKUP(B78,'[8]GCI_data_platform-42'!$F$1:$G$149,2,FALSE)</f>
        <v>4.3748061654337702</v>
      </c>
      <c r="P78">
        <f>+VLOOKUP(B78,'[8]GCI_data_platform-43'!$F$1:$G$149,2,FALSE)</f>
        <v>3.5962871956756799</v>
      </c>
      <c r="Q78">
        <f>+VLOOKUP(B78,'[8]GCI_data_platform-44'!$F$1:$G$149,2,FALSE)</f>
        <v>2.4293923385731402</v>
      </c>
      <c r="R78">
        <f>+VLOOKUP(B78,'[8]GCI_data_platform-45'!$F$1:$G$149,2,FALSE)</f>
        <v>1.5494825019038301</v>
      </c>
      <c r="S78">
        <f>+VLOOKUP(B78,'[8]GCI_data_platform-46'!$F$1:$G$149,2,FALSE)</f>
        <v>3.2191815844523499</v>
      </c>
      <c r="T78">
        <f>+VLOOKUP(B78,'[8]GCI_data_platform-47'!$F$1:$G$149,2,FALSE)</f>
        <v>3.5558978672830701</v>
      </c>
      <c r="U78">
        <f>+VLOOKUP(B78,'[8]GCI_data_platform-48'!$F$1:$G$149,2,FALSE)</f>
        <v>2.88246530162162</v>
      </c>
    </row>
    <row r="79" spans="1:21" x14ac:dyDescent="0.25">
      <c r="A79" t="s">
        <v>143</v>
      </c>
      <c r="B79" t="s">
        <v>502</v>
      </c>
      <c r="C79">
        <v>30</v>
      </c>
      <c r="F79">
        <f>+VLOOKUP(B79,'[8]GCI_data_platform-33'!$F$1:$G$149,2,FALSE)</f>
        <v>3.7325644390174402</v>
      </c>
      <c r="G79">
        <f>+VLOOKUP(B79,'[8]GCI_data_platform-34'!$F$1:$G$149,2,FALSE)</f>
        <v>4.2419645274100803</v>
      </c>
      <c r="H79">
        <f>+VLOOKUP(B79,'[8]GCI_data_platform-35'!$F$1:$G$149,2,FALSE)</f>
        <v>3.21956810527778</v>
      </c>
      <c r="I79">
        <f>+VLOOKUP(B79,'[8]GCI_data_platform-36'!$F$1:$G$149,2,FALSE)</f>
        <v>3.20687412078246</v>
      </c>
      <c r="J79">
        <f>+VLOOKUP(B79,'[8]GCI_data_platform-37'!$F$1:$G$149,2,FALSE)</f>
        <v>6.0262035087719301</v>
      </c>
      <c r="K79">
        <f>+VLOOKUP(B79,'[8]GCI_data_platform-38'!$F$1:$G$149,2,FALSE)</f>
        <v>4.5152123748081703</v>
      </c>
      <c r="L79">
        <f>+VLOOKUP(B79,'[8]GCI_data_platform-39'!$F$1:$G$149,2,FALSE)</f>
        <v>3.1109386544058499</v>
      </c>
      <c r="M79">
        <f>+VLOOKUP(B79,'[8]GCI_data_platform-40'!$F$1:$G$149,2,FALSE)</f>
        <v>3.5194930169934602</v>
      </c>
      <c r="N79">
        <f>+VLOOKUP(B79,'[8]GCI_data_platform-41'!$F$1:$G$149,2,FALSE)</f>
        <v>3.1347897471270199</v>
      </c>
      <c r="O79">
        <f>+VLOOKUP(B79,'[8]GCI_data_platform-42'!$F$1:$G$149,2,FALSE)</f>
        <v>3.52529732526054</v>
      </c>
      <c r="P79">
        <f>+VLOOKUP(B79,'[8]GCI_data_platform-43'!$F$1:$G$149,2,FALSE)</f>
        <v>2.2989016866666701</v>
      </c>
      <c r="Q79">
        <f>+VLOOKUP(B79,'[8]GCI_data_platform-44'!$F$1:$G$149,2,FALSE)</f>
        <v>2.6801684372448502</v>
      </c>
      <c r="R79">
        <f>+VLOOKUP(B79,'[8]GCI_data_platform-45'!$F$1:$G$149,2,FALSE)</f>
        <v>3.5069817131425798</v>
      </c>
      <c r="S79">
        <f>+VLOOKUP(B79,'[8]GCI_data_platform-46'!$F$1:$G$149,2,FALSE)</f>
        <v>2.71104725371507</v>
      </c>
      <c r="T79">
        <f>+VLOOKUP(B79,'[8]GCI_data_platform-47'!$F$1:$G$149,2,FALSE)</f>
        <v>3.2282483157894699</v>
      </c>
      <c r="U79">
        <f>+VLOOKUP(B79,'[8]GCI_data_platform-48'!$F$1:$G$149,2,FALSE)</f>
        <v>2.19384619164066</v>
      </c>
    </row>
    <row r="80" spans="1:21" x14ac:dyDescent="0.25">
      <c r="A80" t="s">
        <v>145</v>
      </c>
      <c r="B80" t="s">
        <v>503</v>
      </c>
      <c r="C80">
        <v>30</v>
      </c>
      <c r="F80">
        <f>+VLOOKUP(B80,'[8]GCI_data_platform-33'!$F$1:$G$149,2,FALSE)</f>
        <v>4.4083166639259597</v>
      </c>
      <c r="G80">
        <f>+VLOOKUP(B80,'[8]GCI_data_platform-34'!$F$1:$G$149,2,FALSE)</f>
        <v>4.9107279585366799</v>
      </c>
      <c r="H80">
        <f>+VLOOKUP(B80,'[8]GCI_data_platform-35'!$F$1:$G$149,2,FALSE)</f>
        <v>4.0446325881989802</v>
      </c>
      <c r="I80">
        <f>+VLOOKUP(B80,'[8]GCI_data_platform-36'!$F$1:$G$149,2,FALSE)</f>
        <v>4.6878104721535996</v>
      </c>
      <c r="J80">
        <f>+VLOOKUP(B80,'[8]GCI_data_platform-37'!$F$1:$G$149,2,FALSE)</f>
        <v>4.9438899234183697</v>
      </c>
      <c r="K80">
        <f>+VLOOKUP(B80,'[8]GCI_data_platform-38'!$F$1:$G$149,2,FALSE)</f>
        <v>5.9665788503757504</v>
      </c>
      <c r="L80">
        <f>+VLOOKUP(B80,'[8]GCI_data_platform-39'!$F$1:$G$149,2,FALSE)</f>
        <v>4.3465215380004398</v>
      </c>
      <c r="M80">
        <f>+VLOOKUP(B80,'[8]GCI_data_platform-40'!$F$1:$G$149,2,FALSE)</f>
        <v>5.1521109788049797</v>
      </c>
      <c r="N80">
        <f>+VLOOKUP(B80,'[8]GCI_data_platform-41'!$F$1:$G$149,2,FALSE)</f>
        <v>4.4036519605384399</v>
      </c>
      <c r="O80">
        <f>+VLOOKUP(B80,'[8]GCI_data_platform-42'!$F$1:$G$149,2,FALSE)</f>
        <v>4.31474565420329</v>
      </c>
      <c r="P80">
        <f>+VLOOKUP(B80,'[8]GCI_data_platform-43'!$F$1:$G$149,2,FALSE)</f>
        <v>3.8221693130952401</v>
      </c>
      <c r="Q80">
        <f>+VLOOKUP(B80,'[8]GCI_data_platform-44'!$F$1:$G$149,2,FALSE)</f>
        <v>4.8102166578723304</v>
      </c>
      <c r="R80">
        <f>+VLOOKUP(B80,'[8]GCI_data_platform-45'!$F$1:$G$149,2,FALSE)</f>
        <v>3.57623466348833</v>
      </c>
      <c r="S80">
        <f>+VLOOKUP(B80,'[8]GCI_data_platform-46'!$F$1:$G$149,2,FALSE)</f>
        <v>3.9335739854012299</v>
      </c>
      <c r="T80">
        <f>+VLOOKUP(B80,'[8]GCI_data_platform-47'!$F$1:$G$149,2,FALSE)</f>
        <v>4.2911758871643402</v>
      </c>
      <c r="U80">
        <f>+VLOOKUP(B80,'[8]GCI_data_platform-48'!$F$1:$G$149,2,FALSE)</f>
        <v>3.5759720836381099</v>
      </c>
    </row>
    <row r="81" spans="1:21" x14ac:dyDescent="0.25">
      <c r="A81" t="s">
        <v>146</v>
      </c>
      <c r="B81" t="s">
        <v>504</v>
      </c>
      <c r="C81">
        <v>20</v>
      </c>
      <c r="D81">
        <v>1</v>
      </c>
      <c r="E81">
        <v>21</v>
      </c>
      <c r="F81">
        <f>+VLOOKUP(B81,'[8]GCI_data_platform-33'!$F$1:$G$149,2,FALSE)</f>
        <v>5.0868412930637996</v>
      </c>
      <c r="G81">
        <f>+VLOOKUP(B81,'[8]GCI_data_platform-34'!$F$1:$G$149,2,FALSE)</f>
        <v>5.87467345349926</v>
      </c>
      <c r="H81">
        <f>+VLOOKUP(B81,'[8]GCI_data_platform-35'!$F$1:$G$149,2,FALSE)</f>
        <v>5.5904232965919096</v>
      </c>
      <c r="I81">
        <f>+VLOOKUP(B81,'[8]GCI_data_platform-36'!$F$1:$G$149,2,FALSE)</f>
        <v>5.7858950380862604</v>
      </c>
      <c r="J81">
        <f>+VLOOKUP(B81,'[8]GCI_data_platform-37'!$F$1:$G$149,2,FALSE)</f>
        <v>6.0441489050708297</v>
      </c>
      <c r="K81">
        <f>+VLOOKUP(B81,'[8]GCI_data_platform-38'!$F$1:$G$149,2,FALSE)</f>
        <v>6.0782265742480597</v>
      </c>
      <c r="L81">
        <f>+VLOOKUP(B81,'[8]GCI_data_platform-39'!$F$1:$G$149,2,FALSE)</f>
        <v>4.9187143989740703</v>
      </c>
      <c r="M81">
        <f>+VLOOKUP(B81,'[8]GCI_data_platform-40'!$F$1:$G$149,2,FALSE)</f>
        <v>4.8878882965686303</v>
      </c>
      <c r="N81">
        <f>+VLOOKUP(B81,'[8]GCI_data_platform-41'!$F$1:$G$149,2,FALSE)</f>
        <v>5.3259693805536203</v>
      </c>
      <c r="O81">
        <f>+VLOOKUP(B81,'[8]GCI_data_platform-42'!$F$1:$G$149,2,FALSE)</f>
        <v>4.8316007949576401</v>
      </c>
      <c r="P81">
        <f>+VLOOKUP(B81,'[8]GCI_data_platform-43'!$F$1:$G$149,2,FALSE)</f>
        <v>5.13575284058824</v>
      </c>
      <c r="Q81">
        <f>+VLOOKUP(B81,'[8]GCI_data_platform-44'!$F$1:$G$149,2,FALSE)</f>
        <v>6.1938591174542497</v>
      </c>
      <c r="R81">
        <f>+VLOOKUP(B81,'[8]GCI_data_platform-45'!$F$1:$G$149,2,FALSE)</f>
        <v>3.1372159637220798</v>
      </c>
      <c r="S81">
        <f>+VLOOKUP(B81,'[8]GCI_data_platform-46'!$F$1:$G$149,2,FALSE)</f>
        <v>4.8418313429230304</v>
      </c>
      <c r="T81">
        <f>+VLOOKUP(B81,'[8]GCI_data_platform-47'!$F$1:$G$149,2,FALSE)</f>
        <v>4.9823285153250803</v>
      </c>
      <c r="U81">
        <f>+VLOOKUP(B81,'[8]GCI_data_platform-48'!$F$1:$G$149,2,FALSE)</f>
        <v>4.7013341705209797</v>
      </c>
    </row>
    <row r="82" spans="1:21" x14ac:dyDescent="0.25">
      <c r="A82" t="s">
        <v>148</v>
      </c>
      <c r="B82" t="s">
        <v>505</v>
      </c>
      <c r="C82">
        <v>20</v>
      </c>
      <c r="D82">
        <v>1</v>
      </c>
      <c r="E82">
        <v>22</v>
      </c>
      <c r="F82">
        <f>+VLOOKUP(B82,'[8]GCI_data_platform-33'!$F$1:$G$149,2,FALSE)</f>
        <v>4.1357698562014296</v>
      </c>
      <c r="G82">
        <f>+VLOOKUP(B82,'[8]GCI_data_platform-34'!$F$1:$G$149,2,FALSE)</f>
        <v>4.5519815786239004</v>
      </c>
      <c r="H82">
        <f>+VLOOKUP(B82,'[8]GCI_data_platform-35'!$F$1:$G$149,2,FALSE)</f>
        <v>4.04770256236257</v>
      </c>
      <c r="I82">
        <f>+VLOOKUP(B82,'[8]GCI_data_platform-36'!$F$1:$G$149,2,FALSE)</f>
        <v>3.6281576597796898</v>
      </c>
      <c r="J82">
        <f>+VLOOKUP(B82,'[8]GCI_data_platform-37'!$F$1:$G$149,2,FALSE)</f>
        <v>4.93671875197726</v>
      </c>
      <c r="K82">
        <f>+VLOOKUP(B82,'[8]GCI_data_platform-38'!$F$1:$G$149,2,FALSE)</f>
        <v>5.5953473403760796</v>
      </c>
      <c r="L82">
        <f>+VLOOKUP(B82,'[8]GCI_data_platform-39'!$F$1:$G$149,2,FALSE)</f>
        <v>3.95626169444107</v>
      </c>
      <c r="M82">
        <f>+VLOOKUP(B82,'[8]GCI_data_platform-40'!$F$1:$G$149,2,FALSE)</f>
        <v>4.1776318963580401</v>
      </c>
      <c r="N82">
        <f>+VLOOKUP(B82,'[8]GCI_data_platform-41'!$F$1:$G$149,2,FALSE)</f>
        <v>4.4673910691216498</v>
      </c>
      <c r="O82">
        <f>+VLOOKUP(B82,'[8]GCI_data_platform-42'!$F$1:$G$149,2,FALSE)</f>
        <v>4.2105173797865696</v>
      </c>
      <c r="P82">
        <f>+VLOOKUP(B82,'[8]GCI_data_platform-43'!$F$1:$G$149,2,FALSE)</f>
        <v>4.1481237563157896</v>
      </c>
      <c r="Q82">
        <f>+VLOOKUP(B82,'[8]GCI_data_platform-44'!$F$1:$G$149,2,FALSE)</f>
        <v>3.8359318707627201</v>
      </c>
      <c r="R82">
        <f>+VLOOKUP(B82,'[8]GCI_data_platform-45'!$F$1:$G$149,2,FALSE)</f>
        <v>2.8979741943016402</v>
      </c>
      <c r="S82">
        <f>+VLOOKUP(B82,'[8]GCI_data_platform-46'!$F$1:$G$149,2,FALSE)</f>
        <v>3.3684637753133999</v>
      </c>
      <c r="T82">
        <f>+VLOOKUP(B82,'[8]GCI_data_platform-47'!$F$1:$G$149,2,FALSE)</f>
        <v>3.6497174798091701</v>
      </c>
      <c r="U82">
        <f>+VLOOKUP(B82,'[8]GCI_data_platform-48'!$F$1:$G$149,2,FALSE)</f>
        <v>3.0872100708176302</v>
      </c>
    </row>
    <row r="83" spans="1:21" x14ac:dyDescent="0.25">
      <c r="A83" t="s">
        <v>149</v>
      </c>
      <c r="B83" t="s">
        <v>506</v>
      </c>
      <c r="C83">
        <v>30</v>
      </c>
      <c r="F83">
        <f>+VLOOKUP(B83,'[8]GCI_data_platform-33'!$F$1:$G$149,2,FALSE)</f>
        <v>3.4190257571998499</v>
      </c>
      <c r="G83">
        <f>+VLOOKUP(B83,'[8]GCI_data_platform-34'!$F$1:$G$149,2,FALSE)</f>
        <v>3.5142252694317699</v>
      </c>
      <c r="H83">
        <f>+VLOOKUP(B83,'[8]GCI_data_platform-35'!$F$1:$G$149,2,FALSE)</f>
        <v>3.09471348032229</v>
      </c>
      <c r="I83">
        <f>+VLOOKUP(B83,'[8]GCI_data_platform-36'!$F$1:$G$149,2,FALSE)</f>
        <v>2.2606906899314301</v>
      </c>
      <c r="J83">
        <f>+VLOOKUP(B83,'[8]GCI_data_platform-37'!$F$1:$G$149,2,FALSE)</f>
        <v>4.1838414283623804</v>
      </c>
      <c r="K83">
        <f>+VLOOKUP(B83,'[8]GCI_data_platform-38'!$F$1:$G$149,2,FALSE)</f>
        <v>4.51765547911097</v>
      </c>
      <c r="L83">
        <f>+VLOOKUP(B83,'[8]GCI_data_platform-39'!$F$1:$G$149,2,FALSE)</f>
        <v>3.27161195578203</v>
      </c>
      <c r="M83">
        <f>+VLOOKUP(B83,'[8]GCI_data_platform-40'!$F$1:$G$149,2,FALSE)</f>
        <v>2.6584416149933099</v>
      </c>
      <c r="N83">
        <f>+VLOOKUP(B83,'[8]GCI_data_platform-41'!$F$1:$G$149,2,FALSE)</f>
        <v>4.0714600289465901</v>
      </c>
      <c r="O83">
        <f>+VLOOKUP(B83,'[8]GCI_data_platform-42'!$F$1:$G$149,2,FALSE)</f>
        <v>4.5984023625143102</v>
      </c>
      <c r="P83">
        <f>+VLOOKUP(B83,'[8]GCI_data_platform-43'!$F$1:$G$149,2,FALSE)</f>
        <v>2.9340035845783099</v>
      </c>
      <c r="Q83">
        <f>+VLOOKUP(B83,'[8]GCI_data_platform-44'!$F$1:$G$149,2,FALSE)</f>
        <v>2.6344613740916101</v>
      </c>
      <c r="R83">
        <f>+VLOOKUP(B83,'[8]GCI_data_platform-45'!$F$1:$G$149,2,FALSE)</f>
        <v>2.7329027695680201</v>
      </c>
      <c r="S83">
        <f>+VLOOKUP(B83,'[8]GCI_data_platform-46'!$F$1:$G$149,2,FALSE)</f>
        <v>3.3085282203416102</v>
      </c>
      <c r="T83">
        <f>+VLOOKUP(B83,'[8]GCI_data_platform-47'!$F$1:$G$149,2,FALSE)</f>
        <v>3.5286143072923299</v>
      </c>
      <c r="U83">
        <f>+VLOOKUP(B83,'[8]GCI_data_platform-48'!$F$1:$G$149,2,FALSE)</f>
        <v>3.08844213339089</v>
      </c>
    </row>
    <row r="84" spans="1:21" x14ac:dyDescent="0.25">
      <c r="A84" t="s">
        <v>150</v>
      </c>
      <c r="B84" t="s">
        <v>507</v>
      </c>
      <c r="C84">
        <v>30</v>
      </c>
      <c r="F84">
        <f>+VLOOKUP(B84,'[8]GCI_data_platform-33'!$F$1:$G$149,2,FALSE)</f>
        <v>3.3216627511274699</v>
      </c>
      <c r="G84">
        <f>+VLOOKUP(B84,'[8]GCI_data_platform-34'!$F$1:$G$149,2,FALSE)</f>
        <v>3.3251751452107099</v>
      </c>
      <c r="H84">
        <f>+VLOOKUP(B84,'[8]GCI_data_platform-35'!$F$1:$G$149,2,FALSE)</f>
        <v>3.80882893945043</v>
      </c>
      <c r="I84">
        <f>+VLOOKUP(B84,'[8]GCI_data_platform-36'!$F$1:$G$149,2,FALSE)</f>
        <v>2.2149663048186601</v>
      </c>
      <c r="J84">
        <f>+VLOOKUP(B84,'[8]GCI_data_platform-37'!$F$1:$G$149,2,FALSE)</f>
        <v>2.8472148523765402</v>
      </c>
      <c r="K84">
        <f>+VLOOKUP(B84,'[8]GCI_data_platform-38'!$F$1:$G$149,2,FALSE)</f>
        <v>4.4296904841972298</v>
      </c>
      <c r="L84">
        <f>+VLOOKUP(B84,'[8]GCI_data_platform-39'!$F$1:$G$149,2,FALSE)</f>
        <v>3.33269533943372</v>
      </c>
      <c r="M84">
        <f>+VLOOKUP(B84,'[8]GCI_data_platform-40'!$F$1:$G$149,2,FALSE)</f>
        <v>2.6487292392959798</v>
      </c>
      <c r="N84">
        <f>+VLOOKUP(B84,'[8]GCI_data_platform-41'!$F$1:$G$149,2,FALSE)</f>
        <v>3.90113502886134</v>
      </c>
      <c r="O84">
        <f>+VLOOKUP(B84,'[8]GCI_data_platform-42'!$F$1:$G$149,2,FALSE)</f>
        <v>4.5859970441145999</v>
      </c>
      <c r="P84">
        <f>+VLOOKUP(B84,'[8]GCI_data_platform-43'!$F$1:$G$149,2,FALSE)</f>
        <v>3.9614298204597702</v>
      </c>
      <c r="Q84">
        <f>+VLOOKUP(B84,'[8]GCI_data_platform-44'!$F$1:$G$149,2,FALSE)</f>
        <v>2.4006272930784598</v>
      </c>
      <c r="R84">
        <f>+VLOOKUP(B84,'[8]GCI_data_platform-45'!$F$1:$G$149,2,FALSE)</f>
        <v>2.49825361079218</v>
      </c>
      <c r="S84">
        <f>+VLOOKUP(B84,'[8]GCI_data_platform-46'!$F$1:$G$149,2,FALSE)</f>
        <v>3.20228590398477</v>
      </c>
      <c r="T84">
        <f>+VLOOKUP(B84,'[8]GCI_data_platform-47'!$F$1:$G$149,2,FALSE)</f>
        <v>3.5048624461433802</v>
      </c>
      <c r="U84">
        <f>+VLOOKUP(B84,'[8]GCI_data_platform-48'!$F$1:$G$149,2,FALSE)</f>
        <v>2.8997093618261598</v>
      </c>
    </row>
    <row r="85" spans="1:21" x14ac:dyDescent="0.25">
      <c r="A85" t="s">
        <v>151</v>
      </c>
      <c r="B85" t="s">
        <v>508</v>
      </c>
      <c r="C85">
        <v>30</v>
      </c>
      <c r="F85">
        <f>+VLOOKUP(B85,'[8]GCI_data_platform-33'!$F$1:$G$149,2,FALSE)</f>
        <v>5.0291838686872401</v>
      </c>
      <c r="G85">
        <f>+VLOOKUP(B85,'[8]GCI_data_platform-34'!$F$1:$G$149,2,FALSE)</f>
        <v>5.3729050648052699</v>
      </c>
      <c r="H85">
        <f>+VLOOKUP(B85,'[8]GCI_data_platform-35'!$F$1:$G$149,2,FALSE)</f>
        <v>4.8494473286824302</v>
      </c>
      <c r="I85">
        <f>+VLOOKUP(B85,'[8]GCI_data_platform-36'!$F$1:$G$149,2,FALSE)</f>
        <v>5.1881427129620503</v>
      </c>
      <c r="J85">
        <f>+VLOOKUP(B85,'[8]GCI_data_platform-37'!$F$1:$G$149,2,FALSE)</f>
        <v>5.3517827935919504</v>
      </c>
      <c r="K85">
        <f>+VLOOKUP(B85,'[8]GCI_data_platform-38'!$F$1:$G$149,2,FALSE)</f>
        <v>6.10224742398466</v>
      </c>
      <c r="L85">
        <f>+VLOOKUP(B85,'[8]GCI_data_platform-39'!$F$1:$G$149,2,FALSE)</f>
        <v>4.8634178014014298</v>
      </c>
      <c r="M85">
        <f>+VLOOKUP(B85,'[8]GCI_data_platform-40'!$F$1:$G$149,2,FALSE)</f>
        <v>4.6786647771421901</v>
      </c>
      <c r="N85">
        <f>+VLOOKUP(B85,'[8]GCI_data_platform-41'!$F$1:$G$149,2,FALSE)</f>
        <v>5.2285854902241198</v>
      </c>
      <c r="O85">
        <f>+VLOOKUP(B85,'[8]GCI_data_platform-42'!$F$1:$G$149,2,FALSE)</f>
        <v>4.7942655197454398</v>
      </c>
      <c r="P85">
        <f>+VLOOKUP(B85,'[8]GCI_data_platform-43'!$F$1:$G$149,2,FALSE)</f>
        <v>5.4474864117117097</v>
      </c>
      <c r="Q85">
        <f>+VLOOKUP(B85,'[8]GCI_data_platform-44'!$F$1:$G$149,2,FALSE)</f>
        <v>4.1654879202933701</v>
      </c>
      <c r="R85">
        <f>+VLOOKUP(B85,'[8]GCI_data_platform-45'!$F$1:$G$149,2,FALSE)</f>
        <v>4.8660166892917696</v>
      </c>
      <c r="S85">
        <f>+VLOOKUP(B85,'[8]GCI_data_platform-46'!$F$1:$G$149,2,FALSE)</f>
        <v>4.7019045946764697</v>
      </c>
      <c r="T85">
        <f>+VLOOKUP(B85,'[8]GCI_data_platform-47'!$F$1:$G$149,2,FALSE)</f>
        <v>5.0171907654338597</v>
      </c>
      <c r="U85">
        <f>+VLOOKUP(B85,'[8]GCI_data_platform-48'!$F$1:$G$149,2,FALSE)</f>
        <v>4.3866184239190904</v>
      </c>
    </row>
    <row r="86" spans="1:21" x14ac:dyDescent="0.25">
      <c r="A86" t="s">
        <v>153</v>
      </c>
      <c r="B86" t="s">
        <v>509</v>
      </c>
      <c r="C86">
        <v>30</v>
      </c>
      <c r="F86">
        <f>+VLOOKUP(B86,'[8]GCI_data_platform-33'!$F$1:$G$149,2,FALSE)</f>
        <v>3.3274183476730901</v>
      </c>
      <c r="G86">
        <f>+VLOOKUP(B86,'[8]GCI_data_platform-34'!$F$1:$G$149,2,FALSE)</f>
        <v>3.3910133585872999</v>
      </c>
      <c r="H86">
        <f>+VLOOKUP(B86,'[8]GCI_data_platform-35'!$F$1:$G$149,2,FALSE)</f>
        <v>3.0239606727512802</v>
      </c>
      <c r="I86">
        <f>+VLOOKUP(B86,'[8]GCI_data_platform-36'!$F$1:$G$149,2,FALSE)</f>
        <v>3.0479952464232198</v>
      </c>
      <c r="J86">
        <f>+VLOOKUP(B86,'[8]GCI_data_platform-37'!$F$1:$G$149,2,FALSE)</f>
        <v>4.4406450771507098</v>
      </c>
      <c r="K86">
        <f>+VLOOKUP(B86,'[8]GCI_data_platform-38'!$F$1:$G$149,2,FALSE)</f>
        <v>3.051452438024</v>
      </c>
      <c r="L86">
        <f>+VLOOKUP(B86,'[8]GCI_data_platform-39'!$F$1:$G$149,2,FALSE)</f>
        <v>3.2274399611128199</v>
      </c>
      <c r="M86">
        <f>+VLOOKUP(B86,'[8]GCI_data_platform-40'!$F$1:$G$149,2,FALSE)</f>
        <v>2.5537015403707599</v>
      </c>
      <c r="N86">
        <f>+VLOOKUP(B86,'[8]GCI_data_platform-41'!$F$1:$G$149,2,FALSE)</f>
        <v>3.9316882970926801</v>
      </c>
      <c r="O86">
        <f>+VLOOKUP(B86,'[8]GCI_data_platform-42'!$F$1:$G$149,2,FALSE)</f>
        <v>3.9593448554584101</v>
      </c>
      <c r="P86">
        <f>+VLOOKUP(B86,'[8]GCI_data_platform-43'!$F$1:$G$149,2,FALSE)</f>
        <v>3.3831722362584999</v>
      </c>
      <c r="Q86">
        <f>+VLOOKUP(B86,'[8]GCI_data_platform-44'!$F$1:$G$149,2,FALSE)</f>
        <v>2.9094955489129002</v>
      </c>
      <c r="R86">
        <f>+VLOOKUP(B86,'[8]GCI_data_platform-45'!$F$1:$G$149,2,FALSE)</f>
        <v>2.6272372885836899</v>
      </c>
      <c r="S86">
        <f>+VLOOKUP(B86,'[8]GCI_data_platform-46'!$F$1:$G$149,2,FALSE)</f>
        <v>3.2641269226244201</v>
      </c>
      <c r="T86">
        <f>+VLOOKUP(B86,'[8]GCI_data_platform-47'!$F$1:$G$149,2,FALSE)</f>
        <v>3.5239044308270699</v>
      </c>
      <c r="U86">
        <f>+VLOOKUP(B86,'[8]GCI_data_platform-48'!$F$1:$G$149,2,FALSE)</f>
        <v>3.0043494144217702</v>
      </c>
    </row>
    <row r="87" spans="1:21" x14ac:dyDescent="0.25">
      <c r="A87" t="s">
        <v>154</v>
      </c>
      <c r="B87" t="s">
        <v>510</v>
      </c>
      <c r="C87">
        <v>20</v>
      </c>
      <c r="D87">
        <v>1</v>
      </c>
      <c r="E87">
        <v>21</v>
      </c>
      <c r="F87">
        <f>+VLOOKUP(B87,'[8]GCI_data_platform-33'!$F$1:$G$149,2,FALSE)</f>
        <v>4.49939263832061</v>
      </c>
      <c r="G87">
        <f>+VLOOKUP(B87,'[8]GCI_data_platform-34'!$F$1:$G$149,2,FALSE)</f>
        <v>5.1672652787588103</v>
      </c>
      <c r="H87">
        <f>+VLOOKUP(B87,'[8]GCI_data_platform-35'!$F$1:$G$149,2,FALSE)</f>
        <v>4.6068722230999999</v>
      </c>
      <c r="I87">
        <f>+VLOOKUP(B87,'[8]GCI_data_platform-36'!$F$1:$G$149,2,FALSE)</f>
        <v>5.0222912631751102</v>
      </c>
      <c r="J87">
        <f>+VLOOKUP(B87,'[8]GCI_data_platform-37'!$F$1:$G$149,2,FALSE)</f>
        <v>4.6449604311055701</v>
      </c>
      <c r="K87">
        <f>+VLOOKUP(B87,'[8]GCI_data_platform-38'!$F$1:$G$149,2,FALSE)</f>
        <v>6.3949371976545804</v>
      </c>
      <c r="L87">
        <f>+VLOOKUP(B87,'[8]GCI_data_platform-39'!$F$1:$G$149,2,FALSE)</f>
        <v>4.5151137518391904</v>
      </c>
      <c r="M87">
        <f>+VLOOKUP(B87,'[8]GCI_data_platform-40'!$F$1:$G$149,2,FALSE)</f>
        <v>5.0401986697058803</v>
      </c>
      <c r="N87">
        <f>+VLOOKUP(B87,'[8]GCI_data_platform-41'!$F$1:$G$149,2,FALSE)</f>
        <v>4.7167768398287704</v>
      </c>
      <c r="O87">
        <f>+VLOOKUP(B87,'[8]GCI_data_platform-42'!$F$1:$G$149,2,FALSE)</f>
        <v>4.5584502028375198</v>
      </c>
      <c r="P87">
        <f>+VLOOKUP(B87,'[8]GCI_data_platform-43'!$F$1:$G$149,2,FALSE)</f>
        <v>4.6057605696666704</v>
      </c>
      <c r="Q87">
        <f>+VLOOKUP(B87,'[8]GCI_data_platform-44'!$F$1:$G$149,2,FALSE)</f>
        <v>5.71103052246169</v>
      </c>
      <c r="R87">
        <f>+VLOOKUP(B87,'[8]GCI_data_platform-45'!$F$1:$G$149,2,FALSE)</f>
        <v>2.45846570653462</v>
      </c>
      <c r="S87">
        <f>+VLOOKUP(B87,'[8]GCI_data_platform-46'!$F$1:$G$149,2,FALSE)</f>
        <v>4.0279423554975002</v>
      </c>
      <c r="T87">
        <f>+VLOOKUP(B87,'[8]GCI_data_platform-47'!$F$1:$G$149,2,FALSE)</f>
        <v>4.44421072789474</v>
      </c>
      <c r="U87">
        <f>+VLOOKUP(B87,'[8]GCI_data_platform-48'!$F$1:$G$149,2,FALSE)</f>
        <v>3.6116739831002702</v>
      </c>
    </row>
    <row r="88" spans="1:21" x14ac:dyDescent="0.25">
      <c r="A88" t="s">
        <v>156</v>
      </c>
      <c r="B88" t="s">
        <v>511</v>
      </c>
      <c r="C88">
        <v>30</v>
      </c>
      <c r="F88">
        <f>+VLOOKUP(B88,'[8]GCI_data_platform-33'!$F$1:$G$149,2,FALSE)</f>
        <v>3.18648763768745</v>
      </c>
      <c r="G88">
        <f>+VLOOKUP(B88,'[8]GCI_data_platform-34'!$F$1:$G$149,2,FALSE)</f>
        <v>3.4938399535928299</v>
      </c>
      <c r="H88">
        <f>+VLOOKUP(B88,'[8]GCI_data_platform-35'!$F$1:$G$149,2,FALSE)</f>
        <v>2.9467985989705898</v>
      </c>
      <c r="I88">
        <f>+VLOOKUP(B88,'[8]GCI_data_platform-36'!$F$1:$G$149,2,FALSE)</f>
        <v>2.7144224524497398</v>
      </c>
      <c r="J88">
        <f>+VLOOKUP(B88,'[8]GCI_data_platform-37'!$F$1:$G$149,2,FALSE)</f>
        <v>4.5895612470936404</v>
      </c>
      <c r="K88">
        <f>+VLOOKUP(B88,'[8]GCI_data_platform-38'!$F$1:$G$149,2,FALSE)</f>
        <v>3.7245775158573702</v>
      </c>
      <c r="L88">
        <f>+VLOOKUP(B88,'[8]GCI_data_platform-39'!$F$1:$G$149,2,FALSE)</f>
        <v>2.70942508583303</v>
      </c>
      <c r="M88">
        <f>+VLOOKUP(B88,'[8]GCI_data_platform-40'!$F$1:$G$149,2,FALSE)</f>
        <v>2.0694465661764698</v>
      </c>
      <c r="N88">
        <f>+VLOOKUP(B88,'[8]GCI_data_platform-41'!$F$1:$G$149,2,FALSE)</f>
        <v>3.3843059708655798</v>
      </c>
      <c r="O88">
        <f>+VLOOKUP(B88,'[8]GCI_data_platform-42'!$F$1:$G$149,2,FALSE)</f>
        <v>3.2330973732699602</v>
      </c>
      <c r="P88">
        <f>+VLOOKUP(B88,'[8]GCI_data_platform-43'!$F$1:$G$149,2,FALSE)</f>
        <v>2.7081683137254902</v>
      </c>
      <c r="Q88">
        <f>+VLOOKUP(B88,'[8]GCI_data_platform-44'!$F$1:$G$149,2,FALSE)</f>
        <v>2.7059778520015598</v>
      </c>
      <c r="R88">
        <f>+VLOOKUP(B88,'[8]GCI_data_platform-45'!$F$1:$G$149,2,FALSE)</f>
        <v>2.1555544389591099</v>
      </c>
      <c r="S88">
        <f>+VLOOKUP(B88,'[8]GCI_data_platform-46'!$F$1:$G$149,2,FALSE)</f>
        <v>2.83769770980392</v>
      </c>
      <c r="T88">
        <f>+VLOOKUP(B88,'[8]GCI_data_platform-47'!$F$1:$G$149,2,FALSE)</f>
        <v>3.1752885588235298</v>
      </c>
      <c r="U88">
        <f>+VLOOKUP(B88,'[8]GCI_data_platform-48'!$F$1:$G$149,2,FALSE)</f>
        <v>2.5001068607843102</v>
      </c>
    </row>
    <row r="89" spans="1:21" x14ac:dyDescent="0.25">
      <c r="A89" t="s">
        <v>157</v>
      </c>
      <c r="B89" t="s">
        <v>512</v>
      </c>
      <c r="C89">
        <v>20</v>
      </c>
      <c r="D89">
        <v>1</v>
      </c>
      <c r="E89">
        <v>21</v>
      </c>
      <c r="F89">
        <f>+VLOOKUP(B89,'[8]GCI_data_platform-33'!$F$1:$G$149,2,FALSE)</f>
        <v>4.4495086960740604</v>
      </c>
      <c r="G89">
        <f>+VLOOKUP(B89,'[8]GCI_data_platform-34'!$F$1:$G$149,2,FALSE)</f>
        <v>4.9652884135885298</v>
      </c>
      <c r="H89">
        <f>+VLOOKUP(B89,'[8]GCI_data_platform-35'!$F$1:$G$149,2,FALSE)</f>
        <v>4.5836914566562497</v>
      </c>
      <c r="I89">
        <f>+VLOOKUP(B89,'[8]GCI_data_platform-36'!$F$1:$G$149,2,FALSE)</f>
        <v>4.4389286825877496</v>
      </c>
      <c r="J89">
        <f>+VLOOKUP(B89,'[8]GCI_data_platform-37'!$F$1:$G$149,2,FALSE)</f>
        <v>4.82438090313829</v>
      </c>
      <c r="K89">
        <f>+VLOOKUP(B89,'[8]GCI_data_platform-38'!$F$1:$G$149,2,FALSE)</f>
        <v>6.0141526119718201</v>
      </c>
      <c r="L89">
        <f>+VLOOKUP(B89,'[8]GCI_data_platform-39'!$F$1:$G$149,2,FALSE)</f>
        <v>4.1756421913155002</v>
      </c>
      <c r="M89">
        <f>+VLOOKUP(B89,'[8]GCI_data_platform-40'!$F$1:$G$149,2,FALSE)</f>
        <v>4.3228160223007803</v>
      </c>
      <c r="N89">
        <f>+VLOOKUP(B89,'[8]GCI_data_platform-41'!$F$1:$G$149,2,FALSE)</f>
        <v>4.8520782918591401</v>
      </c>
      <c r="O89">
        <f>+VLOOKUP(B89,'[8]GCI_data_platform-42'!$F$1:$G$149,2,FALSE)</f>
        <v>4.4501002593093801</v>
      </c>
      <c r="P89">
        <f>+VLOOKUP(B89,'[8]GCI_data_platform-43'!$F$1:$G$149,2,FALSE)</f>
        <v>4.7297899479166698</v>
      </c>
      <c r="Q89">
        <f>+VLOOKUP(B89,'[8]GCI_data_platform-44'!$F$1:$G$149,2,FALSE)</f>
        <v>3.9037640042808701</v>
      </c>
      <c r="R89">
        <f>+VLOOKUP(B89,'[8]GCI_data_platform-45'!$F$1:$G$149,2,FALSE)</f>
        <v>2.7953046222261402</v>
      </c>
      <c r="S89">
        <f>+VLOOKUP(B89,'[8]GCI_data_platform-46'!$F$1:$G$149,2,FALSE)</f>
        <v>3.75572234980904</v>
      </c>
      <c r="T89">
        <f>+VLOOKUP(B89,'[8]GCI_data_platform-47'!$F$1:$G$149,2,FALSE)</f>
        <v>4.4025253896929799</v>
      </c>
      <c r="U89">
        <f>+VLOOKUP(B89,'[8]GCI_data_platform-48'!$F$1:$G$149,2,FALSE)</f>
        <v>3.1089193099251</v>
      </c>
    </row>
    <row r="90" spans="1:21" x14ac:dyDescent="0.25">
      <c r="A90" t="s">
        <v>158</v>
      </c>
      <c r="B90" t="s">
        <v>513</v>
      </c>
      <c r="C90">
        <v>30</v>
      </c>
      <c r="F90">
        <f>+VLOOKUP(B90,'[8]GCI_data_platform-33'!$F$1:$G$149,2,FALSE)</f>
        <v>4.3388883700687</v>
      </c>
      <c r="G90">
        <f>+VLOOKUP(B90,'[8]GCI_data_platform-34'!$F$1:$G$149,2,FALSE)</f>
        <v>4.6261297913965702</v>
      </c>
      <c r="H90">
        <f>+VLOOKUP(B90,'[8]GCI_data_platform-35'!$F$1:$G$149,2,FALSE)</f>
        <v>3.5565826659795099</v>
      </c>
      <c r="I90">
        <f>+VLOOKUP(B90,'[8]GCI_data_platform-36'!$F$1:$G$149,2,FALSE)</f>
        <v>4.1446363776616799</v>
      </c>
      <c r="J90">
        <f>+VLOOKUP(B90,'[8]GCI_data_platform-37'!$F$1:$G$149,2,FALSE)</f>
        <v>5.1144095609273403</v>
      </c>
      <c r="K90">
        <f>+VLOOKUP(B90,'[8]GCI_data_platform-38'!$F$1:$G$149,2,FALSE)</f>
        <v>5.6888905610177298</v>
      </c>
      <c r="L90">
        <f>+VLOOKUP(B90,'[8]GCI_data_platform-39'!$F$1:$G$149,2,FALSE)</f>
        <v>4.2697988701413196</v>
      </c>
      <c r="M90">
        <f>+VLOOKUP(B90,'[8]GCI_data_platform-40'!$F$1:$G$149,2,FALSE)</f>
        <v>4.0259594991245304</v>
      </c>
      <c r="N90">
        <f>+VLOOKUP(B90,'[8]GCI_data_platform-41'!$F$1:$G$149,2,FALSE)</f>
        <v>4.1917696148164101</v>
      </c>
      <c r="O90">
        <f>+VLOOKUP(B90,'[8]GCI_data_platform-42'!$F$1:$G$149,2,FALSE)</f>
        <v>3.9415476027794099</v>
      </c>
      <c r="P90">
        <f>+VLOOKUP(B90,'[8]GCI_data_platform-43'!$F$1:$G$149,2,FALSE)</f>
        <v>4.1871550797324399</v>
      </c>
      <c r="Q90">
        <f>+VLOOKUP(B90,'[8]GCI_data_platform-44'!$F$1:$G$149,2,FALSE)</f>
        <v>3.66190698648251</v>
      </c>
      <c r="R90">
        <f>+VLOOKUP(B90,'[8]GCI_data_platform-45'!$F$1:$G$149,2,FALSE)</f>
        <v>5.6104544379126002</v>
      </c>
      <c r="S90">
        <f>+VLOOKUP(B90,'[8]GCI_data_platform-46'!$F$1:$G$149,2,FALSE)</f>
        <v>3.7946277421975898</v>
      </c>
      <c r="T90">
        <f>+VLOOKUP(B90,'[8]GCI_data_platform-47'!$F$1:$G$149,2,FALSE)</f>
        <v>4.2396262899489496</v>
      </c>
      <c r="U90">
        <f>+VLOOKUP(B90,'[8]GCI_data_platform-48'!$F$1:$G$149,2,FALSE)</f>
        <v>3.3496291944462202</v>
      </c>
    </row>
    <row r="91" spans="1:21" x14ac:dyDescent="0.25">
      <c r="A91" t="s">
        <v>160</v>
      </c>
      <c r="B91" t="s">
        <v>514</v>
      </c>
      <c r="C91">
        <v>30</v>
      </c>
      <c r="F91">
        <f>+VLOOKUP(B91,'[8]GCI_data_platform-33'!$F$1:$G$149,2,FALSE)</f>
        <v>3.9408187696891699</v>
      </c>
      <c r="G91">
        <f>+VLOOKUP(B91,'[8]GCI_data_platform-34'!$F$1:$G$149,2,FALSE)</f>
        <v>4.2035631028827503</v>
      </c>
      <c r="H91">
        <f>+VLOOKUP(B91,'[8]GCI_data_platform-35'!$F$1:$G$149,2,FALSE)</f>
        <v>3.2415634918632499</v>
      </c>
      <c r="I91">
        <f>+VLOOKUP(B91,'[8]GCI_data_platform-36'!$F$1:$G$149,2,FALSE)</f>
        <v>3.5703970268198799</v>
      </c>
      <c r="J91">
        <f>+VLOOKUP(B91,'[8]GCI_data_platform-37'!$F$1:$G$149,2,FALSE)</f>
        <v>4.6217248531430499</v>
      </c>
      <c r="K91">
        <f>+VLOOKUP(B91,'[8]GCI_data_platform-38'!$F$1:$G$149,2,FALSE)</f>
        <v>5.3805670397048102</v>
      </c>
      <c r="L91">
        <f>+VLOOKUP(B91,'[8]GCI_data_platform-39'!$F$1:$G$149,2,FALSE)</f>
        <v>3.6590463334622401</v>
      </c>
      <c r="M91">
        <f>+VLOOKUP(B91,'[8]GCI_data_platform-40'!$F$1:$G$149,2,FALSE)</f>
        <v>3.88323406452154</v>
      </c>
      <c r="N91">
        <f>+VLOOKUP(B91,'[8]GCI_data_platform-41'!$F$1:$G$149,2,FALSE)</f>
        <v>3.9347927937714502</v>
      </c>
      <c r="O91">
        <f>+VLOOKUP(B91,'[8]GCI_data_platform-42'!$F$1:$G$149,2,FALSE)</f>
        <v>4.0942330470662203</v>
      </c>
      <c r="P91">
        <f>+VLOOKUP(B91,'[8]GCI_data_platform-43'!$F$1:$G$149,2,FALSE)</f>
        <v>3.6046673739601101</v>
      </c>
      <c r="Q91">
        <f>+VLOOKUP(B91,'[8]GCI_data_platform-44'!$F$1:$G$149,2,FALSE)</f>
        <v>3.8898102296328299</v>
      </c>
      <c r="R91">
        <f>+VLOOKUP(B91,'[8]GCI_data_platform-45'!$F$1:$G$149,2,FALSE)</f>
        <v>2.5475404918212599</v>
      </c>
      <c r="S91">
        <f>+VLOOKUP(B91,'[8]GCI_data_platform-46'!$F$1:$G$149,2,FALSE)</f>
        <v>2.8710667689025202</v>
      </c>
      <c r="T91">
        <f>+VLOOKUP(B91,'[8]GCI_data_platform-47'!$F$1:$G$149,2,FALSE)</f>
        <v>3.3185572307692301</v>
      </c>
      <c r="U91">
        <f>+VLOOKUP(B91,'[8]GCI_data_platform-48'!$F$1:$G$149,2,FALSE)</f>
        <v>2.4235763070358001</v>
      </c>
    </row>
    <row r="92" spans="1:21" x14ac:dyDescent="0.25">
      <c r="A92" t="s">
        <v>162</v>
      </c>
      <c r="B92" t="s">
        <v>515</v>
      </c>
      <c r="C92">
        <v>20</v>
      </c>
      <c r="D92">
        <v>1</v>
      </c>
      <c r="E92">
        <v>22</v>
      </c>
      <c r="F92">
        <f>+VLOOKUP(B92,'[8]GCI_data_platform-33'!$F$1:$G$149,2,FALSE)</f>
        <v>3.74843256696317</v>
      </c>
      <c r="G92">
        <f>+VLOOKUP(B92,'[8]GCI_data_platform-34'!$F$1:$G$149,2,FALSE)</f>
        <v>3.8857556690803001</v>
      </c>
      <c r="H92">
        <f>+VLOOKUP(B92,'[8]GCI_data_platform-35'!$F$1:$G$149,2,FALSE)</f>
        <v>3.34230268761404</v>
      </c>
      <c r="I92">
        <f>+VLOOKUP(B92,'[8]GCI_data_platform-36'!$F$1:$G$149,2,FALSE)</f>
        <v>2.9025249936778601</v>
      </c>
      <c r="J92">
        <f>+VLOOKUP(B92,'[8]GCI_data_platform-37'!$F$1:$G$149,2,FALSE)</f>
        <v>3.6514564516016601</v>
      </c>
      <c r="K92">
        <f>+VLOOKUP(B92,'[8]GCI_data_platform-38'!$F$1:$G$149,2,FALSE)</f>
        <v>5.6467385434276496</v>
      </c>
      <c r="L92">
        <f>+VLOOKUP(B92,'[8]GCI_data_platform-39'!$F$1:$G$149,2,FALSE)</f>
        <v>3.7315582193119701</v>
      </c>
      <c r="M92">
        <f>+VLOOKUP(B92,'[8]GCI_data_platform-40'!$F$1:$G$149,2,FALSE)</f>
        <v>4.06645202045791</v>
      </c>
      <c r="N92">
        <f>+VLOOKUP(B92,'[8]GCI_data_platform-41'!$F$1:$G$149,2,FALSE)</f>
        <v>4.06675185027939</v>
      </c>
      <c r="O92">
        <f>+VLOOKUP(B92,'[8]GCI_data_platform-42'!$F$1:$G$149,2,FALSE)</f>
        <v>4.4864072560763697</v>
      </c>
      <c r="P92">
        <f>+VLOOKUP(B92,'[8]GCI_data_platform-43'!$F$1:$G$149,2,FALSE)</f>
        <v>3.23153091278752</v>
      </c>
      <c r="Q92">
        <f>+VLOOKUP(B92,'[8]GCI_data_platform-44'!$F$1:$G$149,2,FALSE)</f>
        <v>3.84776549689547</v>
      </c>
      <c r="R92">
        <f>+VLOOKUP(B92,'[8]GCI_data_platform-45'!$F$1:$G$149,2,FALSE)</f>
        <v>2.69044177937517</v>
      </c>
      <c r="S92">
        <f>+VLOOKUP(B92,'[8]GCI_data_platform-46'!$F$1:$G$149,2,FALSE)</f>
        <v>3.0780647493762801</v>
      </c>
      <c r="T92">
        <f>+VLOOKUP(B92,'[8]GCI_data_platform-47'!$F$1:$G$149,2,FALSE)</f>
        <v>3.2617815951985198</v>
      </c>
      <c r="U92">
        <f>+VLOOKUP(B92,'[8]GCI_data_platform-48'!$F$1:$G$149,2,FALSE)</f>
        <v>2.89434790355403</v>
      </c>
    </row>
    <row r="93" spans="1:21" x14ac:dyDescent="0.25">
      <c r="A93" t="s">
        <v>163</v>
      </c>
      <c r="B93" t="s">
        <v>516</v>
      </c>
      <c r="C93">
        <v>20</v>
      </c>
      <c r="D93">
        <v>1</v>
      </c>
      <c r="E93">
        <v>21</v>
      </c>
      <c r="F93">
        <f>+VLOOKUP(B93,'[8]GCI_data_platform-33'!$F$1:$G$149,2,FALSE)</f>
        <v>4.1999286924048604</v>
      </c>
      <c r="G93">
        <f>+VLOOKUP(B93,'[8]GCI_data_platform-34'!$F$1:$G$149,2,FALSE)</f>
        <v>4.5859740572694303</v>
      </c>
      <c r="H93">
        <f>+VLOOKUP(B93,'[8]GCI_data_platform-35'!$F$1:$G$149,2,FALSE)</f>
        <v>4.15681422971429</v>
      </c>
      <c r="I93">
        <f>+VLOOKUP(B93,'[8]GCI_data_platform-36'!$F$1:$G$149,2,FALSE)</f>
        <v>4.0443725770719796</v>
      </c>
      <c r="J93">
        <f>+VLOOKUP(B93,'[8]GCI_data_platform-37'!$F$1:$G$149,2,FALSE)</f>
        <v>4.0679672103335296</v>
      </c>
      <c r="K93">
        <f>+VLOOKUP(B93,'[8]GCI_data_platform-38'!$F$1:$G$149,2,FALSE)</f>
        <v>6.0747422119579104</v>
      </c>
      <c r="L93">
        <f>+VLOOKUP(B93,'[8]GCI_data_platform-39'!$F$1:$G$149,2,FALSE)</f>
        <v>4.0098886631228901</v>
      </c>
      <c r="M93">
        <f>+VLOOKUP(B93,'[8]GCI_data_platform-40'!$F$1:$G$149,2,FALSE)</f>
        <v>4.6065340068118203</v>
      </c>
      <c r="N93">
        <f>+VLOOKUP(B93,'[8]GCI_data_platform-41'!$F$1:$G$149,2,FALSE)</f>
        <v>4.3051900633197997</v>
      </c>
      <c r="O93">
        <f>+VLOOKUP(B93,'[8]GCI_data_platform-42'!$F$1:$G$149,2,FALSE)</f>
        <v>4.3877967309240402</v>
      </c>
      <c r="P93">
        <f>+VLOOKUP(B93,'[8]GCI_data_platform-43'!$F$1:$G$149,2,FALSE)</f>
        <v>4.4016184806060599</v>
      </c>
      <c r="Q93">
        <f>+VLOOKUP(B93,'[8]GCI_data_platform-44'!$F$1:$G$149,2,FALSE)</f>
        <v>4.21674422791701</v>
      </c>
      <c r="R93">
        <f>+VLOOKUP(B93,'[8]GCI_data_platform-45'!$F$1:$G$149,2,FALSE)</f>
        <v>2.1414484691586</v>
      </c>
      <c r="S93">
        <f>+VLOOKUP(B93,'[8]GCI_data_platform-46'!$F$1:$G$149,2,FALSE)</f>
        <v>3.60594737935648</v>
      </c>
      <c r="T93">
        <f>+VLOOKUP(B93,'[8]GCI_data_platform-47'!$F$1:$G$149,2,FALSE)</f>
        <v>3.7876761537935701</v>
      </c>
      <c r="U93">
        <f>+VLOOKUP(B93,'[8]GCI_data_platform-48'!$F$1:$G$149,2,FALSE)</f>
        <v>3.4242186049193801</v>
      </c>
    </row>
    <row r="94" spans="1:21" x14ac:dyDescent="0.25">
      <c r="A94" t="s">
        <v>164</v>
      </c>
      <c r="B94" t="s">
        <v>517</v>
      </c>
      <c r="C94">
        <v>30</v>
      </c>
      <c r="F94">
        <f>+VLOOKUP(B94,'[8]GCI_data_platform-33'!$F$1:$G$149,2,FALSE)</f>
        <v>4.1148752670187596</v>
      </c>
      <c r="G94">
        <f>+VLOOKUP(B94,'[8]GCI_data_platform-34'!$F$1:$G$149,2,FALSE)</f>
        <v>4.5805626759564504</v>
      </c>
      <c r="H94">
        <f>+VLOOKUP(B94,'[8]GCI_data_platform-35'!$F$1:$G$149,2,FALSE)</f>
        <v>4.1165967078032804</v>
      </c>
      <c r="I94">
        <f>+VLOOKUP(B94,'[8]GCI_data_platform-36'!$F$1:$G$149,2,FALSE)</f>
        <v>4.3002357921880199</v>
      </c>
      <c r="J94">
        <f>+VLOOKUP(B94,'[8]GCI_data_platform-37'!$F$1:$G$149,2,FALSE)</f>
        <v>4.4218131629816</v>
      </c>
      <c r="K94">
        <f>+VLOOKUP(B94,'[8]GCI_data_platform-38'!$F$1:$G$149,2,FALSE)</f>
        <v>5.4836050408528996</v>
      </c>
      <c r="L94">
        <f>+VLOOKUP(B94,'[8]GCI_data_platform-39'!$F$1:$G$149,2,FALSE)</f>
        <v>3.89600846349812</v>
      </c>
      <c r="M94">
        <f>+VLOOKUP(B94,'[8]GCI_data_platform-40'!$F$1:$G$149,2,FALSE)</f>
        <v>3.5426896449608098</v>
      </c>
      <c r="N94">
        <f>+VLOOKUP(B94,'[8]GCI_data_platform-41'!$F$1:$G$149,2,FALSE)</f>
        <v>4.2772463415396604</v>
      </c>
      <c r="O94">
        <f>+VLOOKUP(B94,'[8]GCI_data_platform-42'!$F$1:$G$149,2,FALSE)</f>
        <v>3.8622772984704401</v>
      </c>
      <c r="P94">
        <f>+VLOOKUP(B94,'[8]GCI_data_platform-43'!$F$1:$G$149,2,FALSE)</f>
        <v>4.0071127857923496</v>
      </c>
      <c r="Q94">
        <f>+VLOOKUP(B94,'[8]GCI_data_platform-44'!$F$1:$G$149,2,FALSE)</f>
        <v>3.5253956851107602</v>
      </c>
      <c r="R94">
        <f>+VLOOKUP(B94,'[8]GCI_data_platform-45'!$F$1:$G$149,2,FALSE)</f>
        <v>4.1613290251147097</v>
      </c>
      <c r="S94">
        <f>+VLOOKUP(B94,'[8]GCI_data_platform-46'!$F$1:$G$149,2,FALSE)</f>
        <v>3.3446273428016</v>
      </c>
      <c r="T94">
        <f>+VLOOKUP(B94,'[8]GCI_data_platform-47'!$F$1:$G$149,2,FALSE)</f>
        <v>3.7497858267472002</v>
      </c>
      <c r="U94">
        <f>+VLOOKUP(B94,'[8]GCI_data_platform-48'!$F$1:$G$149,2,FALSE)</f>
        <v>2.9394688588560101</v>
      </c>
    </row>
    <row r="95" spans="1:21" x14ac:dyDescent="0.25">
      <c r="A95" t="s">
        <v>165</v>
      </c>
      <c r="B95" t="s">
        <v>518</v>
      </c>
      <c r="C95">
        <v>30</v>
      </c>
      <c r="F95">
        <f>+VLOOKUP(B95,'[8]GCI_data_platform-33'!$F$1:$G$149,2,FALSE)</f>
        <v>3.29602999019875</v>
      </c>
      <c r="G95">
        <f>+VLOOKUP(B95,'[8]GCI_data_platform-34'!$F$1:$G$149,2,FALSE)</f>
        <v>3.4230630738946899</v>
      </c>
      <c r="H95">
        <f>+VLOOKUP(B95,'[8]GCI_data_platform-35'!$F$1:$G$149,2,FALSE)</f>
        <v>3.2973380911264001</v>
      </c>
      <c r="I95">
        <f>+VLOOKUP(B95,'[8]GCI_data_platform-36'!$F$1:$G$149,2,FALSE)</f>
        <v>2.38166724425384</v>
      </c>
      <c r="J95">
        <f>+VLOOKUP(B95,'[8]GCI_data_platform-37'!$F$1:$G$149,2,FALSE)</f>
        <v>4.3433267681715897</v>
      </c>
      <c r="K95">
        <f>+VLOOKUP(B95,'[8]GCI_data_platform-38'!$F$1:$G$149,2,FALSE)</f>
        <v>3.66992019202692</v>
      </c>
      <c r="L95">
        <f>+VLOOKUP(B95,'[8]GCI_data_platform-39'!$F$1:$G$149,2,FALSE)</f>
        <v>3.1330102686223298</v>
      </c>
      <c r="M95">
        <f>+VLOOKUP(B95,'[8]GCI_data_platform-40'!$F$1:$G$149,2,FALSE)</f>
        <v>2.3394583625468202</v>
      </c>
      <c r="N95">
        <f>+VLOOKUP(B95,'[8]GCI_data_platform-41'!$F$1:$G$149,2,FALSE)</f>
        <v>3.8033967794069401</v>
      </c>
      <c r="O95">
        <f>+VLOOKUP(B95,'[8]GCI_data_platform-42'!$F$1:$G$149,2,FALSE)</f>
        <v>3.7974050080646</v>
      </c>
      <c r="P95">
        <f>+VLOOKUP(B95,'[8]GCI_data_platform-43'!$F$1:$G$149,2,FALSE)</f>
        <v>3.13310170825843</v>
      </c>
      <c r="Q95">
        <f>+VLOOKUP(B95,'[8]GCI_data_platform-44'!$F$1:$G$149,2,FALSE)</f>
        <v>2.76573641452813</v>
      </c>
      <c r="R95">
        <f>+VLOOKUP(B95,'[8]GCI_data_platform-45'!$F$1:$G$149,2,FALSE)</f>
        <v>2.95896333892903</v>
      </c>
      <c r="S95">
        <f>+VLOOKUP(B95,'[8]GCI_data_platform-46'!$F$1:$G$149,2,FALSE)</f>
        <v>2.9127710368825199</v>
      </c>
      <c r="T95">
        <f>+VLOOKUP(B95,'[8]GCI_data_platform-47'!$F$1:$G$149,2,FALSE)</f>
        <v>3.1995332912182102</v>
      </c>
      <c r="U95">
        <f>+VLOOKUP(B95,'[8]GCI_data_platform-48'!$F$1:$G$149,2,FALSE)</f>
        <v>2.6260087825468199</v>
      </c>
    </row>
    <row r="96" spans="1:21" x14ac:dyDescent="0.25">
      <c r="A96" t="s">
        <v>166</v>
      </c>
      <c r="B96" t="s">
        <v>519</v>
      </c>
      <c r="C96">
        <v>30</v>
      </c>
      <c r="F96">
        <f>+VLOOKUP(B96,'[8]GCI_data_platform-33'!$F$1:$G$149,2,FALSE)</f>
        <v>3.22750784130755</v>
      </c>
      <c r="G96">
        <f>+VLOOKUP(B96,'[8]GCI_data_platform-34'!$F$1:$G$149,2,FALSE)</f>
        <v>3.3987175987643998</v>
      </c>
      <c r="H96">
        <f>+VLOOKUP(B96,'[8]GCI_data_platform-35'!$F$1:$G$149,2,FALSE)</f>
        <v>2.8031395691666701</v>
      </c>
      <c r="I96">
        <f>+VLOOKUP(B96,'[8]GCI_data_platform-36'!$F$1:$G$149,2,FALSE)</f>
        <v>2.0050280700808698</v>
      </c>
      <c r="J96">
        <f>+VLOOKUP(B96,'[8]GCI_data_platform-37'!$F$1:$G$149,2,FALSE)</f>
        <v>3.7350821341583802</v>
      </c>
      <c r="K96">
        <f>+VLOOKUP(B96,'[8]GCI_data_platform-38'!$F$1:$G$149,2,FALSE)</f>
        <v>5.0516206216516899</v>
      </c>
      <c r="L96">
        <f>+VLOOKUP(B96,'[8]GCI_data_platform-39'!$F$1:$G$149,2,FALSE)</f>
        <v>3.0302300294129099</v>
      </c>
      <c r="M96">
        <f>+VLOOKUP(B96,'[8]GCI_data_platform-40'!$F$1:$G$149,2,FALSE)</f>
        <v>2.5189312892156899</v>
      </c>
      <c r="N96">
        <f>+VLOOKUP(B96,'[8]GCI_data_platform-41'!$F$1:$G$149,2,FALSE)</f>
        <v>3.5697729393886699</v>
      </c>
      <c r="O96">
        <f>+VLOOKUP(B96,'[8]GCI_data_platform-42'!$F$1:$G$149,2,FALSE)</f>
        <v>4.0855479870442402</v>
      </c>
      <c r="P96">
        <f>+VLOOKUP(B96,'[8]GCI_data_platform-43'!$F$1:$G$149,2,FALSE)</f>
        <v>2.4130211500000001</v>
      </c>
      <c r="Q96">
        <f>+VLOOKUP(B96,'[8]GCI_data_platform-44'!$F$1:$G$149,2,FALSE)</f>
        <v>2.0274452033703101</v>
      </c>
      <c r="R96">
        <f>+VLOOKUP(B96,'[8]GCI_data_platform-45'!$F$1:$G$149,2,FALSE)</f>
        <v>3.56666160745859</v>
      </c>
      <c r="S96">
        <f>+VLOOKUP(B96,'[8]GCI_data_platform-46'!$F$1:$G$149,2,FALSE)</f>
        <v>2.5539354350877201</v>
      </c>
      <c r="T96">
        <f>+VLOOKUP(B96,'[8]GCI_data_platform-47'!$F$1:$G$149,2,FALSE)</f>
        <v>2.8670647368421101</v>
      </c>
      <c r="U96">
        <f>+VLOOKUP(B96,'[8]GCI_data_platform-48'!$F$1:$G$149,2,FALSE)</f>
        <v>2.2408061333333298</v>
      </c>
    </row>
    <row r="97" spans="1:21" x14ac:dyDescent="0.25">
      <c r="A97" t="s">
        <v>167</v>
      </c>
      <c r="B97" t="s">
        <v>520</v>
      </c>
      <c r="C97">
        <v>20</v>
      </c>
      <c r="D97">
        <v>1</v>
      </c>
      <c r="E97">
        <v>22</v>
      </c>
      <c r="F97">
        <f>+VLOOKUP(B97,'[8]GCI_data_platform-33'!$F$1:$G$149,2,FALSE)</f>
        <v>3.9287018559707398</v>
      </c>
      <c r="G97">
        <f>+VLOOKUP(B97,'[8]GCI_data_platform-34'!$F$1:$G$149,2,FALSE)</f>
        <v>4.37917661716099</v>
      </c>
      <c r="H97">
        <f>+VLOOKUP(B97,'[8]GCI_data_platform-35'!$F$1:$G$149,2,FALSE)</f>
        <v>4.2192597313338496</v>
      </c>
      <c r="I97">
        <f>+VLOOKUP(B97,'[8]GCI_data_platform-36'!$F$1:$G$149,2,FALSE)</f>
        <v>4.19666118378571</v>
      </c>
      <c r="J97">
        <f>+VLOOKUP(B97,'[8]GCI_data_platform-37'!$F$1:$G$149,2,FALSE)</f>
        <v>4.6748885723112199</v>
      </c>
      <c r="K97">
        <f>+VLOOKUP(B97,'[8]GCI_data_platform-38'!$F$1:$G$149,2,FALSE)</f>
        <v>4.4258969812131799</v>
      </c>
      <c r="L97">
        <f>+VLOOKUP(B97,'[8]GCI_data_platform-39'!$F$1:$G$149,2,FALSE)</f>
        <v>3.6867011047407199</v>
      </c>
      <c r="M97">
        <f>+VLOOKUP(B97,'[8]GCI_data_platform-40'!$F$1:$G$149,2,FALSE)</f>
        <v>3.1234070067920099</v>
      </c>
      <c r="N97">
        <f>+VLOOKUP(B97,'[8]GCI_data_platform-41'!$F$1:$G$149,2,FALSE)</f>
        <v>4.0981471645181502</v>
      </c>
      <c r="O97">
        <f>+VLOOKUP(B97,'[8]GCI_data_platform-42'!$F$1:$G$149,2,FALSE)</f>
        <v>4.3874166189702999</v>
      </c>
      <c r="P97">
        <f>+VLOOKUP(B97,'[8]GCI_data_platform-43'!$F$1:$G$149,2,FALSE)</f>
        <v>4.5075092800414103</v>
      </c>
      <c r="Q97">
        <f>+VLOOKUP(B97,'[8]GCI_data_platform-44'!$F$1:$G$149,2,FALSE)</f>
        <v>3.34280546641777</v>
      </c>
      <c r="R97">
        <f>+VLOOKUP(B97,'[8]GCI_data_platform-45'!$F$1:$G$149,2,FALSE)</f>
        <v>2.6609210917046702</v>
      </c>
      <c r="S97">
        <f>+VLOOKUP(B97,'[8]GCI_data_platform-46'!$F$1:$G$149,2,FALSE)</f>
        <v>3.3368065673598699</v>
      </c>
      <c r="T97">
        <f>+VLOOKUP(B97,'[8]GCI_data_platform-47'!$F$1:$G$149,2,FALSE)</f>
        <v>3.6502921438378602</v>
      </c>
      <c r="U97">
        <f>+VLOOKUP(B97,'[8]GCI_data_platform-48'!$F$1:$G$149,2,FALSE)</f>
        <v>3.0233209908818899</v>
      </c>
    </row>
    <row r="98" spans="1:21" x14ac:dyDescent="0.25">
      <c r="A98" t="s">
        <v>168</v>
      </c>
      <c r="B98" t="s">
        <v>521</v>
      </c>
      <c r="C98">
        <v>30</v>
      </c>
      <c r="F98">
        <f>+VLOOKUP(B98,'[8]GCI_data_platform-33'!$F$1:$G$149,2,FALSE)</f>
        <v>3.66244382924766</v>
      </c>
      <c r="G98">
        <f>+VLOOKUP(B98,'[8]GCI_data_platform-34'!$F$1:$G$149,2,FALSE)</f>
        <v>3.9662996225393798</v>
      </c>
      <c r="H98">
        <f>+VLOOKUP(B98,'[8]GCI_data_platform-35'!$F$1:$G$149,2,FALSE)</f>
        <v>3.1949478393750002</v>
      </c>
      <c r="I98">
        <f>+VLOOKUP(B98,'[8]GCI_data_platform-36'!$F$1:$G$149,2,FALSE)</f>
        <v>1.93329047693703</v>
      </c>
      <c r="J98">
        <f>+VLOOKUP(B98,'[8]GCI_data_platform-37'!$F$1:$G$149,2,FALSE)</f>
        <v>5.2977407540631001</v>
      </c>
      <c r="K98">
        <f>+VLOOKUP(B98,'[8]GCI_data_platform-38'!$F$1:$G$149,2,FALSE)</f>
        <v>5.4392194197823702</v>
      </c>
      <c r="L98">
        <f>+VLOOKUP(B98,'[8]GCI_data_platform-39'!$F$1:$G$149,2,FALSE)</f>
        <v>3.2493945578522201</v>
      </c>
      <c r="M98">
        <f>+VLOOKUP(B98,'[8]GCI_data_platform-40'!$F$1:$G$149,2,FALSE)</f>
        <v>2.7319658940799401</v>
      </c>
      <c r="N98">
        <f>+VLOOKUP(B98,'[8]GCI_data_platform-41'!$F$1:$G$149,2,FALSE)</f>
        <v>3.7442551290942401</v>
      </c>
      <c r="O98">
        <f>+VLOOKUP(B98,'[8]GCI_data_platform-42'!$F$1:$G$149,2,FALSE)</f>
        <v>3.6634444506627402</v>
      </c>
      <c r="P98">
        <f>+VLOOKUP(B98,'[8]GCI_data_platform-43'!$F$1:$G$149,2,FALSE)</f>
        <v>3.75275521666667</v>
      </c>
      <c r="Q98">
        <f>+VLOOKUP(B98,'[8]GCI_data_platform-44'!$F$1:$G$149,2,FALSE)</f>
        <v>2.5529347456371299</v>
      </c>
      <c r="R98">
        <f>+VLOOKUP(B98,'[8]GCI_data_platform-45'!$F$1:$G$149,2,FALSE)</f>
        <v>3.0510119109726301</v>
      </c>
      <c r="S98">
        <f>+VLOOKUP(B98,'[8]GCI_data_platform-46'!$F$1:$G$149,2,FALSE)</f>
        <v>2.9075192095152298</v>
      </c>
      <c r="T98">
        <f>+VLOOKUP(B98,'[8]GCI_data_platform-47'!$F$1:$G$149,2,FALSE)</f>
        <v>3.2544707499999999</v>
      </c>
      <c r="U98">
        <f>+VLOOKUP(B98,'[8]GCI_data_platform-48'!$F$1:$G$149,2,FALSE)</f>
        <v>2.5605676690304602</v>
      </c>
    </row>
    <row r="99" spans="1:21" x14ac:dyDescent="0.25">
      <c r="A99" t="s">
        <v>169</v>
      </c>
      <c r="B99" t="s">
        <v>522</v>
      </c>
      <c r="C99">
        <v>30</v>
      </c>
      <c r="F99">
        <f>+VLOOKUP(B99,'[8]GCI_data_platform-33'!$F$1:$G$149,2,FALSE)</f>
        <v>5.4246611670770903</v>
      </c>
      <c r="G99">
        <f>+VLOOKUP(B99,'[8]GCI_data_platform-34'!$F$1:$G$149,2,FALSE)</f>
        <v>5.8935590132595896</v>
      </c>
      <c r="H99">
        <f>+VLOOKUP(B99,'[8]GCI_data_platform-35'!$F$1:$G$149,2,FALSE)</f>
        <v>5.6176836646834296</v>
      </c>
      <c r="I99">
        <f>+VLOOKUP(B99,'[8]GCI_data_platform-36'!$F$1:$G$149,2,FALSE)</f>
        <v>6.1340932422535301</v>
      </c>
      <c r="J99">
        <f>+VLOOKUP(B99,'[8]GCI_data_platform-37'!$F$1:$G$149,2,FALSE)</f>
        <v>5.2157039533959999</v>
      </c>
      <c r="K99">
        <f>+VLOOKUP(B99,'[8]GCI_data_platform-38'!$F$1:$G$149,2,FALSE)</f>
        <v>6.6067551927053998</v>
      </c>
      <c r="L99">
        <f>+VLOOKUP(B99,'[8]GCI_data_platform-39'!$F$1:$G$149,2,FALSE)</f>
        <v>5.2743948474251896</v>
      </c>
      <c r="M99">
        <f>+VLOOKUP(B99,'[8]GCI_data_platform-40'!$F$1:$G$149,2,FALSE)</f>
        <v>5.7831051834667599</v>
      </c>
      <c r="N99">
        <f>+VLOOKUP(B99,'[8]GCI_data_platform-41'!$F$1:$G$149,2,FALSE)</f>
        <v>5.2546919950398996</v>
      </c>
      <c r="O99">
        <f>+VLOOKUP(B99,'[8]GCI_data_platform-42'!$F$1:$G$149,2,FALSE)</f>
        <v>4.8415173928878596</v>
      </c>
      <c r="P99">
        <f>+VLOOKUP(B99,'[8]GCI_data_platform-43'!$F$1:$G$149,2,FALSE)</f>
        <v>4.6815709890729797</v>
      </c>
      <c r="Q99">
        <f>+VLOOKUP(B99,'[8]GCI_data_platform-44'!$F$1:$G$149,2,FALSE)</f>
        <v>5.9748333236964903</v>
      </c>
      <c r="R99">
        <f>+VLOOKUP(B99,'[8]GCI_data_platform-45'!$F$1:$G$149,2,FALSE)</f>
        <v>5.1106502003871501</v>
      </c>
      <c r="S99">
        <f>+VLOOKUP(B99,'[8]GCI_data_platform-46'!$F$1:$G$149,2,FALSE)</f>
        <v>5.36250646904191</v>
      </c>
      <c r="T99">
        <f>+VLOOKUP(B99,'[8]GCI_data_platform-47'!$F$1:$G$149,2,FALSE)</f>
        <v>5.5611920913733996</v>
      </c>
      <c r="U99">
        <f>+VLOOKUP(B99,'[8]GCI_data_platform-48'!$F$1:$G$149,2,FALSE)</f>
        <v>5.1638208467104203</v>
      </c>
    </row>
    <row r="100" spans="1:21" x14ac:dyDescent="0.25">
      <c r="A100" t="s">
        <v>171</v>
      </c>
      <c r="B100" t="s">
        <v>523</v>
      </c>
      <c r="C100">
        <v>30</v>
      </c>
      <c r="F100">
        <f>+VLOOKUP(B100,'[8]GCI_data_platform-33'!$F$1:$G$149,2,FALSE)</f>
        <v>5.1082870897262396</v>
      </c>
      <c r="G100">
        <f>+VLOOKUP(B100,'[8]GCI_data_platform-34'!$F$1:$G$149,2,FALSE)</f>
        <v>5.7847463206933396</v>
      </c>
      <c r="H100">
        <f>+VLOOKUP(B100,'[8]GCI_data_platform-35'!$F$1:$G$149,2,FALSE)</f>
        <v>6.0711785989986398</v>
      </c>
      <c r="I100">
        <f>+VLOOKUP(B100,'[8]GCI_data_platform-36'!$F$1:$G$149,2,FALSE)</f>
        <v>5.2138774675274604</v>
      </c>
      <c r="J100">
        <f>+VLOOKUP(B100,'[8]GCI_data_platform-37'!$F$1:$G$149,2,FALSE)</f>
        <v>5.2497884337349401</v>
      </c>
      <c r="K100">
        <f>+VLOOKUP(B100,'[8]GCI_data_platform-38'!$F$1:$G$149,2,FALSE)</f>
        <v>6.6041407825123297</v>
      </c>
      <c r="L100">
        <f>+VLOOKUP(B100,'[8]GCI_data_platform-39'!$F$1:$G$149,2,FALSE)</f>
        <v>5.1737051712532098</v>
      </c>
      <c r="M100">
        <f>+VLOOKUP(B100,'[8]GCI_data_platform-40'!$F$1:$G$149,2,FALSE)</f>
        <v>5.6754490863970597</v>
      </c>
      <c r="N100">
        <f>+VLOOKUP(B100,'[8]GCI_data_platform-41'!$F$1:$G$149,2,FALSE)</f>
        <v>5.2392560368034404</v>
      </c>
      <c r="O100">
        <f>+VLOOKUP(B100,'[8]GCI_data_platform-42'!$F$1:$G$149,2,FALSE)</f>
        <v>5.2340525633632398</v>
      </c>
      <c r="P100">
        <f>+VLOOKUP(B100,'[8]GCI_data_platform-43'!$F$1:$G$149,2,FALSE)</f>
        <v>5.6104783789130401</v>
      </c>
      <c r="Q100">
        <f>+VLOOKUP(B100,'[8]GCI_data_platform-44'!$F$1:$G$149,2,FALSE)</f>
        <v>5.4029766117601703</v>
      </c>
      <c r="R100">
        <f>+VLOOKUP(B100,'[8]GCI_data_platform-45'!$F$1:$G$149,2,FALSE)</f>
        <v>3.88001835028231</v>
      </c>
      <c r="S100">
        <f>+VLOOKUP(B100,'[8]GCI_data_platform-46'!$F$1:$G$149,2,FALSE)</f>
        <v>4.5482841332032304</v>
      </c>
      <c r="T100">
        <f>+VLOOKUP(B100,'[8]GCI_data_platform-47'!$F$1:$G$149,2,FALSE)</f>
        <v>4.7523562559496604</v>
      </c>
      <c r="U100">
        <f>+VLOOKUP(B100,'[8]GCI_data_platform-48'!$F$1:$G$149,2,FALSE)</f>
        <v>4.3442120104568103</v>
      </c>
    </row>
    <row r="101" spans="1:21" x14ac:dyDescent="0.25">
      <c r="A101" t="s">
        <v>172</v>
      </c>
      <c r="B101" t="s">
        <v>524</v>
      </c>
      <c r="C101">
        <v>30</v>
      </c>
      <c r="F101">
        <f>+VLOOKUP(B101,'[8]GCI_data_platform-33'!$F$1:$G$149,2,FALSE)</f>
        <v>3.8399103837829198</v>
      </c>
      <c r="G101">
        <f>+VLOOKUP(B101,'[8]GCI_data_platform-34'!$F$1:$G$149,2,FALSE)</f>
        <v>4.1216637680437804</v>
      </c>
      <c r="H101">
        <f>+VLOOKUP(B101,'[8]GCI_data_platform-35'!$F$1:$G$149,2,FALSE)</f>
        <v>3.5202171311138701</v>
      </c>
      <c r="I101">
        <f>+VLOOKUP(B101,'[8]GCI_data_platform-36'!$F$1:$G$149,2,FALSE)</f>
        <v>3.1444804562178699</v>
      </c>
      <c r="J101">
        <f>+VLOOKUP(B101,'[8]GCI_data_platform-37'!$F$1:$G$149,2,FALSE)</f>
        <v>4.3641649158113101</v>
      </c>
      <c r="K101">
        <f>+VLOOKUP(B101,'[8]GCI_data_platform-38'!$F$1:$G$149,2,FALSE)</f>
        <v>5.4577925690320797</v>
      </c>
      <c r="L101">
        <f>+VLOOKUP(B101,'[8]GCI_data_platform-39'!$F$1:$G$149,2,FALSE)</f>
        <v>3.44085277470414</v>
      </c>
      <c r="M101">
        <f>+VLOOKUP(B101,'[8]GCI_data_platform-40'!$F$1:$G$149,2,FALSE)</f>
        <v>3.36305989269019</v>
      </c>
      <c r="N101">
        <f>+VLOOKUP(B101,'[8]GCI_data_platform-41'!$F$1:$G$149,2,FALSE)</f>
        <v>3.8499137462256798</v>
      </c>
      <c r="O101">
        <f>+VLOOKUP(B101,'[8]GCI_data_platform-42'!$F$1:$G$149,2,FALSE)</f>
        <v>3.9941201184478001</v>
      </c>
      <c r="P101">
        <f>+VLOOKUP(B101,'[8]GCI_data_platform-43'!$F$1:$G$149,2,FALSE)</f>
        <v>3.6053522116438401</v>
      </c>
      <c r="Q101">
        <f>+VLOOKUP(B101,'[8]GCI_data_platform-44'!$F$1:$G$149,2,FALSE)</f>
        <v>2.8481973033869399</v>
      </c>
      <c r="R101">
        <f>+VLOOKUP(B101,'[8]GCI_data_platform-45'!$F$1:$G$149,2,FALSE)</f>
        <v>2.9844733758303899</v>
      </c>
      <c r="S101">
        <f>+VLOOKUP(B101,'[8]GCI_data_platform-46'!$F$1:$G$149,2,FALSE)</f>
        <v>3.25227303620404</v>
      </c>
      <c r="T101">
        <f>+VLOOKUP(B101,'[8]GCI_data_platform-47'!$F$1:$G$149,2,FALSE)</f>
        <v>3.5022523145998599</v>
      </c>
      <c r="U101">
        <f>+VLOOKUP(B101,'[8]GCI_data_platform-48'!$F$1:$G$149,2,FALSE)</f>
        <v>3.0022937578082201</v>
      </c>
    </row>
    <row r="102" spans="1:21" x14ac:dyDescent="0.25">
      <c r="A102" t="s">
        <v>174</v>
      </c>
      <c r="B102" t="s">
        <v>525</v>
      </c>
      <c r="C102">
        <v>30</v>
      </c>
      <c r="F102">
        <f>+VLOOKUP(B102,'[8]GCI_data_platform-33'!$F$1:$G$149,2,FALSE)</f>
        <v>3.5733577141591502</v>
      </c>
      <c r="G102">
        <f>+VLOOKUP(B102,'[8]GCI_data_platform-34'!$F$1:$G$149,2,FALSE)</f>
        <v>3.3955996552449799</v>
      </c>
      <c r="H102">
        <f>+VLOOKUP(B102,'[8]GCI_data_platform-35'!$F$1:$G$149,2,FALSE)</f>
        <v>3.0789021512770001</v>
      </c>
      <c r="I102">
        <f>+VLOOKUP(B102,'[8]GCI_data_platform-36'!$F$1:$G$149,2,FALSE)</f>
        <v>2.2899517886266998</v>
      </c>
      <c r="J102">
        <f>+VLOOKUP(B102,'[8]GCI_data_platform-37'!$F$1:$G$149,2,FALSE)</f>
        <v>5.16872790781402</v>
      </c>
      <c r="K102">
        <f>+VLOOKUP(B102,'[8]GCI_data_platform-38'!$F$1:$G$149,2,FALSE)</f>
        <v>3.04481677326222</v>
      </c>
      <c r="L102">
        <f>+VLOOKUP(B102,'[8]GCI_data_platform-39'!$F$1:$G$149,2,FALSE)</f>
        <v>3.89656634507261</v>
      </c>
      <c r="M102">
        <f>+VLOOKUP(B102,'[8]GCI_data_platform-40'!$F$1:$G$149,2,FALSE)</f>
        <v>3.0331594507254702</v>
      </c>
      <c r="N102">
        <f>+VLOOKUP(B102,'[8]GCI_data_platform-41'!$F$1:$G$149,2,FALSE)</f>
        <v>4.0869309365581401</v>
      </c>
      <c r="O102">
        <f>+VLOOKUP(B102,'[8]GCI_data_platform-42'!$F$1:$G$149,2,FALSE)</f>
        <v>4.4797069767676696</v>
      </c>
      <c r="P102">
        <f>+VLOOKUP(B102,'[8]GCI_data_platform-43'!$F$1:$G$149,2,FALSE)</f>
        <v>4.03871985605634</v>
      </c>
      <c r="Q102">
        <f>+VLOOKUP(B102,'[8]GCI_data_platform-44'!$F$1:$G$149,2,FALSE)</f>
        <v>3.07878503741656</v>
      </c>
      <c r="R102">
        <f>+VLOOKUP(B102,'[8]GCI_data_platform-45'!$F$1:$G$149,2,FALSE)</f>
        <v>4.6620958129114696</v>
      </c>
      <c r="S102">
        <f>+VLOOKUP(B102,'[8]GCI_data_platform-46'!$F$1:$G$149,2,FALSE)</f>
        <v>3.44399400473492</v>
      </c>
      <c r="T102">
        <f>+VLOOKUP(B102,'[8]GCI_data_platform-47'!$F$1:$G$149,2,FALSE)</f>
        <v>3.8876138271806302</v>
      </c>
      <c r="U102">
        <f>+VLOOKUP(B102,'[8]GCI_data_platform-48'!$F$1:$G$149,2,FALSE)</f>
        <v>3.00037418228922</v>
      </c>
    </row>
    <row r="103" spans="1:21" x14ac:dyDescent="0.25">
      <c r="A103" t="s">
        <v>176</v>
      </c>
      <c r="B103" t="s">
        <v>526</v>
      </c>
      <c r="C103">
        <v>30</v>
      </c>
      <c r="F103">
        <f>+VLOOKUP(B103,'[8]GCI_data_platform-33'!$F$1:$G$149,2,FALSE)</f>
        <v>5.3254323275304696</v>
      </c>
      <c r="G103">
        <f>+VLOOKUP(B103,'[8]GCI_data_platform-34'!$F$1:$G$149,2,FALSE)</f>
        <v>5.9829606802025497</v>
      </c>
      <c r="H103">
        <f>+VLOOKUP(B103,'[8]GCI_data_platform-35'!$F$1:$G$149,2,FALSE)</f>
        <v>5.7023644954230797</v>
      </c>
      <c r="I103">
        <f>+VLOOKUP(B103,'[8]GCI_data_platform-36'!$F$1:$G$149,2,FALSE)</f>
        <v>5.0247858614015097</v>
      </c>
      <c r="J103">
        <f>+VLOOKUP(B103,'[8]GCI_data_platform-37'!$F$1:$G$149,2,FALSE)</f>
        <v>6.7993042340791696</v>
      </c>
      <c r="K103">
        <f>+VLOOKUP(B103,'[8]GCI_data_platform-38'!$F$1:$G$149,2,FALSE)</f>
        <v>6.4053881299064503</v>
      </c>
      <c r="L103">
        <f>+VLOOKUP(B103,'[8]GCI_data_platform-39'!$F$1:$G$149,2,FALSE)</f>
        <v>5.2167520283275701</v>
      </c>
      <c r="M103">
        <f>+VLOOKUP(B103,'[8]GCI_data_platform-40'!$F$1:$G$149,2,FALSE)</f>
        <v>5.6698964316227896</v>
      </c>
      <c r="N103">
        <f>+VLOOKUP(B103,'[8]GCI_data_platform-41'!$F$1:$G$149,2,FALSE)</f>
        <v>4.8929739140835196</v>
      </c>
      <c r="O103">
        <f>+VLOOKUP(B103,'[8]GCI_data_platform-42'!$F$1:$G$149,2,FALSE)</f>
        <v>5.0159114456482197</v>
      </c>
      <c r="P103">
        <f>+VLOOKUP(B103,'[8]GCI_data_platform-43'!$F$1:$G$149,2,FALSE)</f>
        <v>5.3056581941258703</v>
      </c>
      <c r="Q103">
        <f>+VLOOKUP(B103,'[8]GCI_data_platform-44'!$F$1:$G$149,2,FALSE)</f>
        <v>6.0767830170151296</v>
      </c>
      <c r="R103">
        <f>+VLOOKUP(B103,'[8]GCI_data_platform-45'!$F$1:$G$149,2,FALSE)</f>
        <v>4.3392891674698797</v>
      </c>
      <c r="S103">
        <f>+VLOOKUP(B103,'[8]GCI_data_platform-46'!$F$1:$G$149,2,FALSE)</f>
        <v>5.0682139244205997</v>
      </c>
      <c r="T103">
        <f>+VLOOKUP(B103,'[8]GCI_data_platform-47'!$F$1:$G$149,2,FALSE)</f>
        <v>5.2403578093853502</v>
      </c>
      <c r="U103">
        <f>+VLOOKUP(B103,'[8]GCI_data_platform-48'!$F$1:$G$149,2,FALSE)</f>
        <v>4.8960700394558403</v>
      </c>
    </row>
    <row r="104" spans="1:21" x14ac:dyDescent="0.25">
      <c r="A104" t="s">
        <v>177</v>
      </c>
      <c r="B104" t="s">
        <v>527</v>
      </c>
      <c r="C104">
        <v>30</v>
      </c>
      <c r="F104">
        <f>+VLOOKUP(B104,'[8]GCI_data_platform-33'!$F$1:$G$149,2,FALSE)</f>
        <v>4.6445576993103899</v>
      </c>
      <c r="G104">
        <f>+VLOOKUP(B104,'[8]GCI_data_platform-34'!$F$1:$G$149,2,FALSE)</f>
        <v>5.7711053695150598</v>
      </c>
      <c r="H104">
        <f>+VLOOKUP(B104,'[8]GCI_data_platform-35'!$F$1:$G$149,2,FALSE)</f>
        <v>5.3923794599999999</v>
      </c>
      <c r="I104">
        <f>+VLOOKUP(B104,'[8]GCI_data_platform-36'!$F$1:$G$149,2,FALSE)</f>
        <v>5.0842459059915699</v>
      </c>
      <c r="J104">
        <f>+VLOOKUP(B104,'[8]GCI_data_platform-37'!$F$1:$G$149,2,FALSE)</f>
        <v>6.6350736842105302</v>
      </c>
      <c r="K104">
        <f>+VLOOKUP(B104,'[8]GCI_data_platform-38'!$F$1:$G$149,2,FALSE)</f>
        <v>5.9727224278581401</v>
      </c>
      <c r="L104">
        <f>+VLOOKUP(B104,'[8]GCI_data_platform-39'!$F$1:$G$149,2,FALSE)</f>
        <v>4.45179486555827</v>
      </c>
      <c r="M104">
        <f>+VLOOKUP(B104,'[8]GCI_data_platform-40'!$F$1:$G$149,2,FALSE)</f>
        <v>4.4571372499999997</v>
      </c>
      <c r="N104">
        <f>+VLOOKUP(B104,'[8]GCI_data_platform-41'!$F$1:$G$149,2,FALSE)</f>
        <v>4.9875354853421099</v>
      </c>
      <c r="O104">
        <f>+VLOOKUP(B104,'[8]GCI_data_platform-42'!$F$1:$G$149,2,FALSE)</f>
        <v>4.7348023067670999</v>
      </c>
      <c r="P104">
        <f>+VLOOKUP(B104,'[8]GCI_data_platform-43'!$F$1:$G$149,2,FALSE)</f>
        <v>4.8197083999999997</v>
      </c>
      <c r="Q104">
        <f>+VLOOKUP(B104,'[8]GCI_data_platform-44'!$F$1:$G$149,2,FALSE)</f>
        <v>4.1116652223944401</v>
      </c>
      <c r="R104">
        <f>+VLOOKUP(B104,'[8]GCI_data_platform-45'!$F$1:$G$149,2,FALSE)</f>
        <v>3.5999205288459999</v>
      </c>
      <c r="S104">
        <f>+VLOOKUP(B104,'[8]GCI_data_platform-46'!$F$1:$G$149,2,FALSE)</f>
        <v>4.0542524882162203</v>
      </c>
      <c r="T104">
        <f>+VLOOKUP(B104,'[8]GCI_data_platform-47'!$F$1:$G$149,2,FALSE)</f>
        <v>4.53597084210526</v>
      </c>
      <c r="U104">
        <f>+VLOOKUP(B104,'[8]GCI_data_platform-48'!$F$1:$G$149,2,FALSE)</f>
        <v>3.5725341343271801</v>
      </c>
    </row>
    <row r="105" spans="1:21" x14ac:dyDescent="0.25">
      <c r="A105" t="s">
        <v>178</v>
      </c>
      <c r="B105" t="s">
        <v>528</v>
      </c>
      <c r="C105">
        <v>30</v>
      </c>
      <c r="F105">
        <f>+VLOOKUP(B105,'[8]GCI_data_platform-33'!$F$1:$G$149,2,FALSE)</f>
        <v>3.4102022156595599</v>
      </c>
      <c r="G105">
        <f>+VLOOKUP(B105,'[8]GCI_data_platform-34'!$F$1:$G$149,2,FALSE)</f>
        <v>3.2701477444707199</v>
      </c>
      <c r="H105">
        <f>+VLOOKUP(B105,'[8]GCI_data_platform-35'!$F$1:$G$149,2,FALSE)</f>
        <v>3.2340878148750001</v>
      </c>
      <c r="I105">
        <f>+VLOOKUP(B105,'[8]GCI_data_platform-36'!$F$1:$G$149,2,FALSE)</f>
        <v>2.6977877869153501</v>
      </c>
      <c r="J105">
        <f>+VLOOKUP(B105,'[8]GCI_data_platform-37'!$F$1:$G$149,2,FALSE)</f>
        <v>2.8883533369568499</v>
      </c>
      <c r="K105">
        <f>+VLOOKUP(B105,'[8]GCI_data_platform-38'!$F$1:$G$149,2,FALSE)</f>
        <v>4.2603620391356598</v>
      </c>
      <c r="L105">
        <f>+VLOOKUP(B105,'[8]GCI_data_platform-39'!$F$1:$G$149,2,FALSE)</f>
        <v>3.64017738298468</v>
      </c>
      <c r="M105">
        <f>+VLOOKUP(B105,'[8]GCI_data_platform-40'!$F$1:$G$149,2,FALSE)</f>
        <v>2.7577525029615999</v>
      </c>
      <c r="N105">
        <f>+VLOOKUP(B105,'[8]GCI_data_platform-41'!$F$1:$G$149,2,FALSE)</f>
        <v>3.98824704700972</v>
      </c>
      <c r="O105">
        <f>+VLOOKUP(B105,'[8]GCI_data_platform-42'!$F$1:$G$149,2,FALSE)</f>
        <v>3.4568236055166</v>
      </c>
      <c r="P105">
        <f>+VLOOKUP(B105,'[8]GCI_data_platform-43'!$F$1:$G$149,2,FALSE)</f>
        <v>4.03531720041667</v>
      </c>
      <c r="Q105">
        <f>+VLOOKUP(B105,'[8]GCI_data_platform-44'!$F$1:$G$149,2,FALSE)</f>
        <v>2.90434057711603</v>
      </c>
      <c r="R105">
        <f>+VLOOKUP(B105,'[8]GCI_data_platform-45'!$F$1:$G$149,2,FALSE)</f>
        <v>4.6985833648874902</v>
      </c>
      <c r="S105">
        <f>+VLOOKUP(B105,'[8]GCI_data_platform-46'!$F$1:$G$149,2,FALSE)</f>
        <v>3.48102969864973</v>
      </c>
      <c r="T105">
        <f>+VLOOKUP(B105,'[8]GCI_data_platform-47'!$F$1:$G$149,2,FALSE)</f>
        <v>3.8278404804824602</v>
      </c>
      <c r="U105">
        <f>+VLOOKUP(B105,'[8]GCI_data_platform-48'!$F$1:$G$149,2,FALSE)</f>
        <v>3.13421891681701</v>
      </c>
    </row>
    <row r="106" spans="1:21" x14ac:dyDescent="0.25">
      <c r="A106" t="s">
        <v>180</v>
      </c>
      <c r="B106" t="s">
        <v>529</v>
      </c>
      <c r="C106">
        <v>30</v>
      </c>
      <c r="F106">
        <f>+VLOOKUP(B106,'[8]GCI_data_platform-33'!$F$1:$G$149,2,FALSE)</f>
        <v>4.5025934355144104</v>
      </c>
      <c r="G106">
        <f>+VLOOKUP(B106,'[8]GCI_data_platform-34'!$F$1:$G$149,2,FALSE)</f>
        <v>4.8936327802798303</v>
      </c>
      <c r="H106">
        <f>+VLOOKUP(B106,'[8]GCI_data_platform-35'!$F$1:$G$149,2,FALSE)</f>
        <v>3.9729741409239598</v>
      </c>
      <c r="I106">
        <f>+VLOOKUP(B106,'[8]GCI_data_platform-36'!$F$1:$G$149,2,FALSE)</f>
        <v>4.8925947901386397</v>
      </c>
      <c r="J106">
        <f>+VLOOKUP(B106,'[8]GCI_data_platform-37'!$F$1:$G$149,2,FALSE)</f>
        <v>4.94796515087533</v>
      </c>
      <c r="K106">
        <f>+VLOOKUP(B106,'[8]GCI_data_platform-38'!$F$1:$G$149,2,FALSE)</f>
        <v>5.7609970391814</v>
      </c>
      <c r="L106">
        <f>+VLOOKUP(B106,'[8]GCI_data_platform-39'!$F$1:$G$149,2,FALSE)</f>
        <v>4.3339321041235799</v>
      </c>
      <c r="M106">
        <f>+VLOOKUP(B106,'[8]GCI_data_platform-40'!$F$1:$G$149,2,FALSE)</f>
        <v>4.2634743658752399</v>
      </c>
      <c r="N106">
        <f>+VLOOKUP(B106,'[8]GCI_data_platform-41'!$F$1:$G$149,2,FALSE)</f>
        <v>4.6461631731485902</v>
      </c>
      <c r="O106">
        <f>+VLOOKUP(B106,'[8]GCI_data_platform-42'!$F$1:$G$149,2,FALSE)</f>
        <v>4.25290047491153</v>
      </c>
      <c r="P106">
        <f>+VLOOKUP(B106,'[8]GCI_data_platform-43'!$F$1:$G$149,2,FALSE)</f>
        <v>4.9953225613308003</v>
      </c>
      <c r="Q106">
        <f>+VLOOKUP(B106,'[8]GCI_data_platform-44'!$F$1:$G$149,2,FALSE)</f>
        <v>4.3505391522596604</v>
      </c>
      <c r="R106">
        <f>+VLOOKUP(B106,'[8]GCI_data_platform-45'!$F$1:$G$149,2,FALSE)</f>
        <v>3.4951928972156798</v>
      </c>
      <c r="S106">
        <f>+VLOOKUP(B106,'[8]GCI_data_platform-46'!$F$1:$G$149,2,FALSE)</f>
        <v>3.9894233449356098</v>
      </c>
      <c r="T106">
        <f>+VLOOKUP(B106,'[8]GCI_data_platform-47'!$F$1:$G$149,2,FALSE)</f>
        <v>4.2575729207924802</v>
      </c>
      <c r="U106">
        <f>+VLOOKUP(B106,'[8]GCI_data_platform-48'!$F$1:$G$149,2,FALSE)</f>
        <v>3.7212737690787501</v>
      </c>
    </row>
    <row r="107" spans="1:21" x14ac:dyDescent="0.25">
      <c r="A107" t="s">
        <v>182</v>
      </c>
      <c r="B107" t="s">
        <v>530</v>
      </c>
      <c r="C107">
        <v>30</v>
      </c>
      <c r="F107">
        <f>+VLOOKUP(B107,'[8]GCI_data_platform-33'!$F$1:$G$149,2,FALSE)</f>
        <v>3.6051498454367699</v>
      </c>
      <c r="G107">
        <f>+VLOOKUP(B107,'[8]GCI_data_platform-34'!$F$1:$G$149,2,FALSE)</f>
        <v>3.8363662984692501</v>
      </c>
      <c r="H107">
        <f>+VLOOKUP(B107,'[8]GCI_data_platform-35'!$F$1:$G$149,2,FALSE)</f>
        <v>2.9058807821884098</v>
      </c>
      <c r="I107">
        <f>+VLOOKUP(B107,'[8]GCI_data_platform-36'!$F$1:$G$149,2,FALSE)</f>
        <v>2.6610040435946898</v>
      </c>
      <c r="J107">
        <f>+VLOOKUP(B107,'[8]GCI_data_platform-37'!$F$1:$G$149,2,FALSE)</f>
        <v>4.8874688026832596</v>
      </c>
      <c r="K107">
        <f>+VLOOKUP(B107,'[8]GCI_data_platform-38'!$F$1:$G$149,2,FALSE)</f>
        <v>4.8911115654106201</v>
      </c>
      <c r="L107">
        <f>+VLOOKUP(B107,'[8]GCI_data_platform-39'!$F$1:$G$149,2,FALSE)</f>
        <v>3.5470087547403102</v>
      </c>
      <c r="M107">
        <f>+VLOOKUP(B107,'[8]GCI_data_platform-40'!$F$1:$G$149,2,FALSE)</f>
        <v>3.19533726422826</v>
      </c>
      <c r="N107">
        <f>+VLOOKUP(B107,'[8]GCI_data_platform-41'!$F$1:$G$149,2,FALSE)</f>
        <v>4.18293705052906</v>
      </c>
      <c r="O107">
        <f>+VLOOKUP(B107,'[8]GCI_data_platform-42'!$F$1:$G$149,2,FALSE)</f>
        <v>3.9199781675734302</v>
      </c>
      <c r="P107">
        <f>+VLOOKUP(B107,'[8]GCI_data_platform-43'!$F$1:$G$149,2,FALSE)</f>
        <v>3.7627893379710202</v>
      </c>
      <c r="Q107">
        <f>+VLOOKUP(B107,'[8]GCI_data_platform-44'!$F$1:$G$149,2,FALSE)</f>
        <v>2.99506939342707</v>
      </c>
      <c r="R107">
        <f>+VLOOKUP(B107,'[8]GCI_data_platform-45'!$F$1:$G$149,2,FALSE)</f>
        <v>3.22594131471305</v>
      </c>
      <c r="S107">
        <f>+VLOOKUP(B107,'[8]GCI_data_platform-46'!$F$1:$G$149,2,FALSE)</f>
        <v>2.9709894867891702</v>
      </c>
      <c r="T107">
        <f>+VLOOKUP(B107,'[8]GCI_data_platform-47'!$F$1:$G$149,2,FALSE)</f>
        <v>3.4887454039664401</v>
      </c>
      <c r="U107">
        <f>+VLOOKUP(B107,'[8]GCI_data_platform-48'!$F$1:$G$149,2,FALSE)</f>
        <v>2.4532335696118999</v>
      </c>
    </row>
    <row r="108" spans="1:21" x14ac:dyDescent="0.25">
      <c r="A108" t="s">
        <v>183</v>
      </c>
      <c r="B108" t="s">
        <v>531</v>
      </c>
      <c r="C108">
        <v>30</v>
      </c>
      <c r="F108">
        <f>+VLOOKUP(B108,'[8]GCI_data_platform-33'!$F$1:$G$149,2,FALSE)</f>
        <v>4.2505229389841803</v>
      </c>
      <c r="G108">
        <f>+VLOOKUP(B108,'[8]GCI_data_platform-34'!$F$1:$G$149,2,FALSE)</f>
        <v>4.5322251544405798</v>
      </c>
      <c r="H108">
        <f>+VLOOKUP(B108,'[8]GCI_data_platform-35'!$F$1:$G$149,2,FALSE)</f>
        <v>3.3556090277384301</v>
      </c>
      <c r="I108">
        <f>+VLOOKUP(B108,'[8]GCI_data_platform-36'!$F$1:$G$149,2,FALSE)</f>
        <v>3.5033912727486198</v>
      </c>
      <c r="J108">
        <f>+VLOOKUP(B108,'[8]GCI_data_platform-37'!$F$1:$G$149,2,FALSE)</f>
        <v>5.9077235679560296</v>
      </c>
      <c r="K108">
        <f>+VLOOKUP(B108,'[8]GCI_data_platform-38'!$F$1:$G$149,2,FALSE)</f>
        <v>5.36217674931925</v>
      </c>
      <c r="L108">
        <f>+VLOOKUP(B108,'[8]GCI_data_platform-39'!$F$1:$G$149,2,FALSE)</f>
        <v>4.2045570416589904</v>
      </c>
      <c r="M108">
        <f>+VLOOKUP(B108,'[8]GCI_data_platform-40'!$F$1:$G$149,2,FALSE)</f>
        <v>4.0085142997325596</v>
      </c>
      <c r="N108">
        <f>+VLOOKUP(B108,'[8]GCI_data_platform-41'!$F$1:$G$149,2,FALSE)</f>
        <v>4.37446380912343</v>
      </c>
      <c r="O108">
        <f>+VLOOKUP(B108,'[8]GCI_data_platform-42'!$F$1:$G$149,2,FALSE)</f>
        <v>4.5014033150366801</v>
      </c>
      <c r="P108">
        <f>+VLOOKUP(B108,'[8]GCI_data_platform-43'!$F$1:$G$149,2,FALSE)</f>
        <v>4.4977451674074098</v>
      </c>
      <c r="Q108">
        <f>+VLOOKUP(B108,'[8]GCI_data_platform-44'!$F$1:$G$149,2,FALSE)</f>
        <v>3.3898728073101299</v>
      </c>
      <c r="R108">
        <f>+VLOOKUP(B108,'[8]GCI_data_platform-45'!$F$1:$G$149,2,FALSE)</f>
        <v>4.4553428513437501</v>
      </c>
      <c r="S108">
        <f>+VLOOKUP(B108,'[8]GCI_data_platform-46'!$F$1:$G$149,2,FALSE)</f>
        <v>3.3535435637844699</v>
      </c>
      <c r="T108">
        <f>+VLOOKUP(B108,'[8]GCI_data_platform-47'!$F$1:$G$149,2,FALSE)</f>
        <v>3.9467473793697199</v>
      </c>
      <c r="U108">
        <f>+VLOOKUP(B108,'[8]GCI_data_platform-48'!$F$1:$G$149,2,FALSE)</f>
        <v>2.76033974819922</v>
      </c>
    </row>
    <row r="109" spans="1:21" x14ac:dyDescent="0.25">
      <c r="A109" t="s">
        <v>184</v>
      </c>
      <c r="B109" t="s">
        <v>532</v>
      </c>
      <c r="C109">
        <v>30</v>
      </c>
      <c r="F109">
        <f>+VLOOKUP(B109,'[8]GCI_data_platform-33'!$F$1:$G$149,2,FALSE)</f>
        <v>4.2856857854735697</v>
      </c>
      <c r="G109">
        <f>+VLOOKUP(B109,'[8]GCI_data_platform-34'!$F$1:$G$149,2,FALSE)</f>
        <v>4.4565238714544897</v>
      </c>
      <c r="H109">
        <f>+VLOOKUP(B109,'[8]GCI_data_platform-35'!$F$1:$G$149,2,FALSE)</f>
        <v>3.7564407727378901</v>
      </c>
      <c r="I109">
        <f>+VLOOKUP(B109,'[8]GCI_data_platform-36'!$F$1:$G$149,2,FALSE)</f>
        <v>3.39701131607718</v>
      </c>
      <c r="J109">
        <f>+VLOOKUP(B109,'[8]GCI_data_platform-37'!$F$1:$G$149,2,FALSE)</f>
        <v>5.3382740632396599</v>
      </c>
      <c r="K109">
        <f>+VLOOKUP(B109,'[8]GCI_data_platform-38'!$F$1:$G$149,2,FALSE)</f>
        <v>5.3343693337632203</v>
      </c>
      <c r="L109">
        <f>+VLOOKUP(B109,'[8]GCI_data_platform-39'!$F$1:$G$149,2,FALSE)</f>
        <v>4.19897688160209</v>
      </c>
      <c r="M109">
        <f>+VLOOKUP(B109,'[8]GCI_data_platform-40'!$F$1:$G$149,2,FALSE)</f>
        <v>4.2800559139125296</v>
      </c>
      <c r="N109">
        <f>+VLOOKUP(B109,'[8]GCI_data_platform-41'!$F$1:$G$149,2,FALSE)</f>
        <v>4.19243791620013</v>
      </c>
      <c r="O109">
        <f>+VLOOKUP(B109,'[8]GCI_data_platform-42'!$F$1:$G$149,2,FALSE)</f>
        <v>4.0766326883596404</v>
      </c>
      <c r="P109">
        <f>+VLOOKUP(B109,'[8]GCI_data_platform-43'!$F$1:$G$149,2,FALSE)</f>
        <v>4.4062265431130703</v>
      </c>
      <c r="Q109">
        <f>+VLOOKUP(B109,'[8]GCI_data_platform-44'!$F$1:$G$149,2,FALSE)</f>
        <v>3.5773166846687099</v>
      </c>
      <c r="R109">
        <f>+VLOOKUP(B109,'[8]GCI_data_platform-45'!$F$1:$G$149,2,FALSE)</f>
        <v>4.6611915433584903</v>
      </c>
      <c r="S109">
        <f>+VLOOKUP(B109,'[8]GCI_data_platform-46'!$F$1:$G$149,2,FALSE)</f>
        <v>3.7506375114297201</v>
      </c>
      <c r="T109">
        <f>+VLOOKUP(B109,'[8]GCI_data_platform-47'!$F$1:$G$149,2,FALSE)</f>
        <v>4.2867972415488103</v>
      </c>
      <c r="U109">
        <f>+VLOOKUP(B109,'[8]GCI_data_platform-48'!$F$1:$G$149,2,FALSE)</f>
        <v>3.2144777813106402</v>
      </c>
    </row>
    <row r="110" spans="1:21" x14ac:dyDescent="0.25">
      <c r="A110" t="s">
        <v>185</v>
      </c>
      <c r="B110" t="s">
        <v>533</v>
      </c>
      <c r="C110">
        <v>30</v>
      </c>
      <c r="F110">
        <f>+VLOOKUP(B110,'[8]GCI_data_platform-33'!$F$1:$G$149,2,FALSE)</f>
        <v>4.4569209957335296</v>
      </c>
      <c r="G110">
        <f>+VLOOKUP(B110,'[8]GCI_data_platform-34'!$F$1:$G$149,2,FALSE)</f>
        <v>4.7212143283484203</v>
      </c>
      <c r="H110">
        <f>+VLOOKUP(B110,'[8]GCI_data_platform-35'!$F$1:$G$149,2,FALSE)</f>
        <v>4.0124199293363496</v>
      </c>
      <c r="I110">
        <f>+VLOOKUP(B110,'[8]GCI_data_platform-36'!$F$1:$G$149,2,FALSE)</f>
        <v>3.96167269547426</v>
      </c>
      <c r="J110">
        <f>+VLOOKUP(B110,'[8]GCI_data_platform-37'!$F$1:$G$149,2,FALSE)</f>
        <v>4.8758874204045801</v>
      </c>
      <c r="K110">
        <f>+VLOOKUP(B110,'[8]GCI_data_platform-38'!$F$1:$G$149,2,FALSE)</f>
        <v>6.0348772681784997</v>
      </c>
      <c r="L110">
        <f>+VLOOKUP(B110,'[8]GCI_data_platform-39'!$F$1:$G$149,2,FALSE)</f>
        <v>4.59609598740954</v>
      </c>
      <c r="M110">
        <f>+VLOOKUP(B110,'[8]GCI_data_platform-40'!$F$1:$G$149,2,FALSE)</f>
        <v>4.8845439080331303</v>
      </c>
      <c r="N110">
        <f>+VLOOKUP(B110,'[8]GCI_data_platform-41'!$F$1:$G$149,2,FALSE)</f>
        <v>4.3406373080086604</v>
      </c>
      <c r="O110">
        <f>+VLOOKUP(B110,'[8]GCI_data_platform-42'!$F$1:$G$149,2,FALSE)</f>
        <v>4.2031316252401796</v>
      </c>
      <c r="P110">
        <f>+VLOOKUP(B110,'[8]GCI_data_platform-43'!$F$1:$G$149,2,FALSE)</f>
        <v>4.54284247813204</v>
      </c>
      <c r="Q110">
        <f>+VLOOKUP(B110,'[8]GCI_data_platform-44'!$F$1:$G$149,2,FALSE)</f>
        <v>4.46766884441735</v>
      </c>
      <c r="R110">
        <f>+VLOOKUP(B110,'[8]GCI_data_platform-45'!$F$1:$G$149,2,FALSE)</f>
        <v>5.1377517606258696</v>
      </c>
      <c r="S110">
        <f>+VLOOKUP(B110,'[8]GCI_data_platform-46'!$F$1:$G$149,2,FALSE)</f>
        <v>3.6507132486337501</v>
      </c>
      <c r="T110">
        <f>+VLOOKUP(B110,'[8]GCI_data_platform-47'!$F$1:$G$149,2,FALSE)</f>
        <v>4.0566940009661803</v>
      </c>
      <c r="U110">
        <f>+VLOOKUP(B110,'[8]GCI_data_platform-48'!$F$1:$G$149,2,FALSE)</f>
        <v>3.2447324963013102</v>
      </c>
    </row>
    <row r="111" spans="1:21" x14ac:dyDescent="0.25">
      <c r="A111" t="s">
        <v>186</v>
      </c>
      <c r="B111" t="s">
        <v>534</v>
      </c>
      <c r="C111">
        <v>30</v>
      </c>
      <c r="F111">
        <f>+VLOOKUP(B111,'[8]GCI_data_platform-33'!$F$1:$G$149,2,FALSE)</f>
        <v>4.4014011165620204</v>
      </c>
      <c r="G111">
        <f>+VLOOKUP(B111,'[8]GCI_data_platform-34'!$F$1:$G$149,2,FALSE)</f>
        <v>4.9755960906980796</v>
      </c>
      <c r="H111">
        <f>+VLOOKUP(B111,'[8]GCI_data_platform-35'!$F$1:$G$149,2,FALSE)</f>
        <v>4.3177515124244197</v>
      </c>
      <c r="I111">
        <f>+VLOOKUP(B111,'[8]GCI_data_platform-36'!$F$1:$G$149,2,FALSE)</f>
        <v>5.5485147049524803</v>
      </c>
      <c r="J111">
        <f>+VLOOKUP(B111,'[8]GCI_data_platform-37'!$F$1:$G$149,2,FALSE)</f>
        <v>3.7515392691645699</v>
      </c>
      <c r="K111">
        <f>+VLOOKUP(B111,'[8]GCI_data_platform-38'!$F$1:$G$149,2,FALSE)</f>
        <v>6.2845788762508397</v>
      </c>
      <c r="L111">
        <f>+VLOOKUP(B111,'[8]GCI_data_platform-39'!$F$1:$G$149,2,FALSE)</f>
        <v>4.3788986343064096</v>
      </c>
      <c r="M111">
        <f>+VLOOKUP(B111,'[8]GCI_data_platform-40'!$F$1:$G$149,2,FALSE)</f>
        <v>5.14637972443</v>
      </c>
      <c r="N111">
        <f>+VLOOKUP(B111,'[8]GCI_data_platform-41'!$F$1:$G$149,2,FALSE)</f>
        <v>4.2623676784365498</v>
      </c>
      <c r="O111">
        <f>+VLOOKUP(B111,'[8]GCI_data_platform-42'!$F$1:$G$149,2,FALSE)</f>
        <v>3.7889493169658399</v>
      </c>
      <c r="P111">
        <f>+VLOOKUP(B111,'[8]GCI_data_platform-43'!$F$1:$G$149,2,FALSE)</f>
        <v>3.4992846532558102</v>
      </c>
      <c r="Q111">
        <f>+VLOOKUP(B111,'[8]GCI_data_platform-44'!$F$1:$G$149,2,FALSE)</f>
        <v>5.23695317147802</v>
      </c>
      <c r="R111">
        <f>+VLOOKUP(B111,'[8]GCI_data_platform-45'!$F$1:$G$149,2,FALSE)</f>
        <v>4.3394572612722397</v>
      </c>
      <c r="S111">
        <f>+VLOOKUP(B111,'[8]GCI_data_platform-46'!$F$1:$G$149,2,FALSE)</f>
        <v>4.05610860423067</v>
      </c>
      <c r="T111">
        <f>+VLOOKUP(B111,'[8]GCI_data_platform-47'!$F$1:$G$149,2,FALSE)</f>
        <v>4.1816553423500604</v>
      </c>
      <c r="U111">
        <f>+VLOOKUP(B111,'[8]GCI_data_platform-48'!$F$1:$G$149,2,FALSE)</f>
        <v>3.9305618661112902</v>
      </c>
    </row>
    <row r="112" spans="1:21" x14ac:dyDescent="0.25">
      <c r="A112" t="s">
        <v>187</v>
      </c>
      <c r="B112" t="s">
        <v>535</v>
      </c>
      <c r="C112">
        <v>30</v>
      </c>
      <c r="F112">
        <f>+VLOOKUP(B112,'[8]GCI_data_platform-33'!$F$1:$G$149,2,FALSE)</f>
        <v>4.66516653213111</v>
      </c>
      <c r="G112">
        <f>+VLOOKUP(B112,'[8]GCI_data_platform-34'!$F$1:$G$149,2,FALSE)</f>
        <v>4.81518567576114</v>
      </c>
      <c r="H112">
        <f>+VLOOKUP(B112,'[8]GCI_data_platform-35'!$F$1:$G$149,2,FALSE)</f>
        <v>4.7009207761484397</v>
      </c>
      <c r="I112">
        <f>+VLOOKUP(B112,'[8]GCI_data_platform-36'!$F$1:$G$149,2,FALSE)</f>
        <v>4.1664285931977298</v>
      </c>
      <c r="J112">
        <f>+VLOOKUP(B112,'[8]GCI_data_platform-37'!$F$1:$G$149,2,FALSE)</f>
        <v>5.1171279292996203</v>
      </c>
      <c r="K112">
        <f>+VLOOKUP(B112,'[8]GCI_data_platform-38'!$F$1:$G$149,2,FALSE)</f>
        <v>5.2762654043987798</v>
      </c>
      <c r="L112">
        <f>+VLOOKUP(B112,'[8]GCI_data_platform-39'!$F$1:$G$149,2,FALSE)</f>
        <v>4.5764371547991196</v>
      </c>
      <c r="M112">
        <f>+VLOOKUP(B112,'[8]GCI_data_platform-40'!$F$1:$G$149,2,FALSE)</f>
        <v>5.0880036042076204</v>
      </c>
      <c r="N112">
        <f>+VLOOKUP(B112,'[8]GCI_data_platform-41'!$F$1:$G$149,2,FALSE)</f>
        <v>4.8289037943180402</v>
      </c>
      <c r="O112">
        <f>+VLOOKUP(B112,'[8]GCI_data_platform-42'!$F$1:$G$149,2,FALSE)</f>
        <v>4.5874229355098297</v>
      </c>
      <c r="P112">
        <f>+VLOOKUP(B112,'[8]GCI_data_platform-43'!$F$1:$G$149,2,FALSE)</f>
        <v>4.86033167244792</v>
      </c>
      <c r="Q112">
        <f>+VLOOKUP(B112,'[8]GCI_data_platform-44'!$F$1:$G$149,2,FALSE)</f>
        <v>4.6029976800388299</v>
      </c>
      <c r="R112">
        <f>+VLOOKUP(B112,'[8]GCI_data_platform-45'!$F$1:$G$149,2,FALSE)</f>
        <v>3.4909632422724601</v>
      </c>
      <c r="S112">
        <f>+VLOOKUP(B112,'[8]GCI_data_platform-46'!$F$1:$G$149,2,FALSE)</f>
        <v>4.7130360652644203</v>
      </c>
      <c r="T112">
        <f>+VLOOKUP(B112,'[8]GCI_data_platform-47'!$F$1:$G$149,2,FALSE)</f>
        <v>5.0316000882812499</v>
      </c>
      <c r="U112">
        <f>+VLOOKUP(B112,'[8]GCI_data_platform-48'!$F$1:$G$149,2,FALSE)</f>
        <v>4.3944720422475996</v>
      </c>
    </row>
    <row r="113" spans="1:21" x14ac:dyDescent="0.25">
      <c r="A113" t="s">
        <v>188</v>
      </c>
      <c r="B113" t="s">
        <v>536</v>
      </c>
      <c r="C113">
        <v>20</v>
      </c>
      <c r="D113">
        <v>1</v>
      </c>
      <c r="E113">
        <v>22</v>
      </c>
      <c r="F113">
        <f>+VLOOKUP(B113,'[8]GCI_data_platform-33'!$F$1:$G$149,2,FALSE)</f>
        <v>5.2381072181920398</v>
      </c>
      <c r="G113">
        <f>+VLOOKUP(B113,'[8]GCI_data_platform-34'!$F$1:$G$149,2,FALSE)</f>
        <v>6.0091028506478503</v>
      </c>
      <c r="H113">
        <f>+VLOOKUP(B113,'[8]GCI_data_platform-35'!$F$1:$G$149,2,FALSE)</f>
        <v>5.9454938045371204</v>
      </c>
      <c r="I113">
        <f>+VLOOKUP(B113,'[8]GCI_data_platform-36'!$F$1:$G$149,2,FALSE)</f>
        <v>5.1985753658309202</v>
      </c>
      <c r="J113">
        <f>+VLOOKUP(B113,'[8]GCI_data_platform-37'!$F$1:$G$149,2,FALSE)</f>
        <v>6.5761257142857099</v>
      </c>
      <c r="K113">
        <f>+VLOOKUP(B113,'[8]GCI_data_platform-38'!$F$1:$G$149,2,FALSE)</f>
        <v>6.3162165179376304</v>
      </c>
      <c r="L113">
        <f>+VLOOKUP(B113,'[8]GCI_data_platform-39'!$F$1:$G$149,2,FALSE)</f>
        <v>5.0240251223249999</v>
      </c>
      <c r="M113">
        <f>+VLOOKUP(B113,'[8]GCI_data_platform-40'!$F$1:$G$149,2,FALSE)</f>
        <v>5.1106413734502096</v>
      </c>
      <c r="N113">
        <f>+VLOOKUP(B113,'[8]GCI_data_platform-41'!$F$1:$G$149,2,FALSE)</f>
        <v>5.4940728503767096</v>
      </c>
      <c r="O113">
        <f>+VLOOKUP(B113,'[8]GCI_data_platform-42'!$F$1:$G$149,2,FALSE)</f>
        <v>5.2909729443815898</v>
      </c>
      <c r="P113">
        <f>+VLOOKUP(B113,'[8]GCI_data_platform-43'!$F$1:$G$149,2,FALSE)</f>
        <v>5.1914409738719103</v>
      </c>
      <c r="Q113">
        <f>+VLOOKUP(B113,'[8]GCI_data_platform-44'!$F$1:$G$149,2,FALSE)</f>
        <v>5.0975479367870999</v>
      </c>
      <c r="R113">
        <f>+VLOOKUP(B113,'[8]GCI_data_platform-45'!$F$1:$G$149,2,FALSE)</f>
        <v>3.9594746550824702</v>
      </c>
      <c r="S113">
        <f>+VLOOKUP(B113,'[8]GCI_data_platform-46'!$F$1:$G$149,2,FALSE)</f>
        <v>5.0809136229999101</v>
      </c>
      <c r="T113">
        <f>+VLOOKUP(B113,'[8]GCI_data_platform-47'!$F$1:$G$149,2,FALSE)</f>
        <v>5.3649619634566799</v>
      </c>
      <c r="U113">
        <f>+VLOOKUP(B113,'[8]GCI_data_platform-48'!$F$1:$G$149,2,FALSE)</f>
        <v>4.7968652825431404</v>
      </c>
    </row>
    <row r="114" spans="1:21" x14ac:dyDescent="0.25">
      <c r="A114" t="s">
        <v>189</v>
      </c>
      <c r="B114" t="s">
        <v>537</v>
      </c>
      <c r="C114">
        <v>30</v>
      </c>
      <c r="F114">
        <f>+VLOOKUP(B114,'[8]GCI_data_platform-33'!$F$1:$G$149,2,FALSE)</f>
        <v>4.1253584716579601</v>
      </c>
      <c r="G114">
        <f>+VLOOKUP(B114,'[8]GCI_data_platform-34'!$F$1:$G$149,2,FALSE)</f>
        <v>4.3195878828684497</v>
      </c>
      <c r="H114">
        <f>+VLOOKUP(B114,'[8]GCI_data_platform-35'!$F$1:$G$149,2,FALSE)</f>
        <v>3.3388256204614399</v>
      </c>
      <c r="I114">
        <f>+VLOOKUP(B114,'[8]GCI_data_platform-36'!$F$1:$G$149,2,FALSE)</f>
        <v>3.32523189638066</v>
      </c>
      <c r="J114">
        <f>+VLOOKUP(B114,'[8]GCI_data_platform-37'!$F$1:$G$149,2,FALSE)</f>
        <v>5.1418913520130296</v>
      </c>
      <c r="K114">
        <f>+VLOOKUP(B114,'[8]GCI_data_platform-38'!$F$1:$G$149,2,FALSE)</f>
        <v>5.4724026626186797</v>
      </c>
      <c r="L114">
        <f>+VLOOKUP(B114,'[8]GCI_data_platform-39'!$F$1:$G$149,2,FALSE)</f>
        <v>4.1318384281125304</v>
      </c>
      <c r="M114">
        <f>+VLOOKUP(B114,'[8]GCI_data_platform-40'!$F$1:$G$149,2,FALSE)</f>
        <v>4.4059218593904497</v>
      </c>
      <c r="N114">
        <f>+VLOOKUP(B114,'[8]GCI_data_platform-41'!$F$1:$G$149,2,FALSE)</f>
        <v>3.8885190875742501</v>
      </c>
      <c r="O114">
        <f>+VLOOKUP(B114,'[8]GCI_data_platform-42'!$F$1:$G$149,2,FALSE)</f>
        <v>3.9636599833904702</v>
      </c>
      <c r="P114">
        <f>+VLOOKUP(B114,'[8]GCI_data_platform-43'!$F$1:$G$149,2,FALSE)</f>
        <v>3.9549725310116099</v>
      </c>
      <c r="Q114">
        <f>+VLOOKUP(B114,'[8]GCI_data_platform-44'!$F$1:$G$149,2,FALSE)</f>
        <v>4.1395157688338102</v>
      </c>
      <c r="R114">
        <f>+VLOOKUP(B114,'[8]GCI_data_platform-45'!$F$1:$G$149,2,FALSE)</f>
        <v>4.4384413384746102</v>
      </c>
      <c r="S114">
        <f>+VLOOKUP(B114,'[8]GCI_data_platform-46'!$F$1:$G$149,2,FALSE)</f>
        <v>3.3160410445431401</v>
      </c>
      <c r="T114">
        <f>+VLOOKUP(B114,'[8]GCI_data_platform-47'!$F$1:$G$149,2,FALSE)</f>
        <v>3.62299961277821</v>
      </c>
      <c r="U114">
        <f>+VLOOKUP(B114,'[8]GCI_data_platform-48'!$F$1:$G$149,2,FALSE)</f>
        <v>3.0090824763080599</v>
      </c>
    </row>
    <row r="115" spans="1:21" x14ac:dyDescent="0.25">
      <c r="A115" t="s">
        <v>190</v>
      </c>
      <c r="B115" t="s">
        <v>538</v>
      </c>
      <c r="C115">
        <v>30</v>
      </c>
      <c r="F115">
        <f>+VLOOKUP(B115,'[8]GCI_data_platform-33'!$F$1:$G$149,2,FALSE)</f>
        <v>4.2459235218703197</v>
      </c>
      <c r="G115">
        <f>+VLOOKUP(B115,'[8]GCI_data_platform-34'!$F$1:$G$149,2,FALSE)</f>
        <v>4.8841343948942901</v>
      </c>
      <c r="H115">
        <f>+VLOOKUP(B115,'[8]GCI_data_platform-35'!$F$1:$G$149,2,FALSE)</f>
        <v>3.2781659666705498</v>
      </c>
      <c r="I115">
        <f>+VLOOKUP(B115,'[8]GCI_data_platform-36'!$F$1:$G$149,2,FALSE)</f>
        <v>4.6117428239307996</v>
      </c>
      <c r="J115">
        <f>+VLOOKUP(B115,'[8]GCI_data_platform-37'!$F$1:$G$149,2,FALSE)</f>
        <v>5.9330120918607898</v>
      </c>
      <c r="K115">
        <f>+VLOOKUP(B115,'[8]GCI_data_platform-38'!$F$1:$G$149,2,FALSE)</f>
        <v>5.7136166971150297</v>
      </c>
      <c r="L115">
        <f>+VLOOKUP(B115,'[8]GCI_data_platform-39'!$F$1:$G$149,2,FALSE)</f>
        <v>4.3181277197789898</v>
      </c>
      <c r="M115">
        <f>+VLOOKUP(B115,'[8]GCI_data_platform-40'!$F$1:$G$149,2,FALSE)</f>
        <v>4.6569442122296598</v>
      </c>
      <c r="N115">
        <f>+VLOOKUP(B115,'[8]GCI_data_platform-41'!$F$1:$G$149,2,FALSE)</f>
        <v>3.8025623132535999</v>
      </c>
      <c r="O115">
        <f>+VLOOKUP(B115,'[8]GCI_data_platform-42'!$F$1:$G$149,2,FALSE)</f>
        <v>4.3102682692998799</v>
      </c>
      <c r="P115">
        <f>+VLOOKUP(B115,'[8]GCI_data_platform-43'!$F$1:$G$149,2,FALSE)</f>
        <v>3.38751584536723</v>
      </c>
      <c r="Q115">
        <f>+VLOOKUP(B115,'[8]GCI_data_platform-44'!$F$1:$G$149,2,FALSE)</f>
        <v>3.9716362446253499</v>
      </c>
      <c r="R115">
        <f>+VLOOKUP(B115,'[8]GCI_data_platform-45'!$F$1:$G$149,2,FALSE)</f>
        <v>5.7798394338982</v>
      </c>
      <c r="S115">
        <f>+VLOOKUP(B115,'[8]GCI_data_platform-46'!$F$1:$G$149,2,FALSE)</f>
        <v>3.3475634278502899</v>
      </c>
      <c r="T115">
        <f>+VLOOKUP(B115,'[8]GCI_data_platform-47'!$F$1:$G$149,2,FALSE)</f>
        <v>3.5635981256021401</v>
      </c>
      <c r="U115">
        <f>+VLOOKUP(B115,'[8]GCI_data_platform-48'!$F$1:$G$149,2,FALSE)</f>
        <v>3.1315287300984398</v>
      </c>
    </row>
    <row r="116" spans="1:21" x14ac:dyDescent="0.25">
      <c r="A116" t="s">
        <v>191</v>
      </c>
      <c r="B116" t="s">
        <v>539</v>
      </c>
      <c r="C116">
        <v>30</v>
      </c>
      <c r="F116">
        <f>+VLOOKUP(B116,'[8]GCI_data_platform-33'!$F$1:$G$149,2,FALSE)</f>
        <v>4.2149021613645896</v>
      </c>
      <c r="G116">
        <f>+VLOOKUP(B116,'[8]GCI_data_platform-34'!$F$1:$G$149,2,FALSE)</f>
        <v>4.5461342937263103</v>
      </c>
      <c r="H116">
        <f>+VLOOKUP(B116,'[8]GCI_data_platform-35'!$F$1:$G$149,2,FALSE)</f>
        <v>5.2022449369483503</v>
      </c>
      <c r="I116">
        <f>+VLOOKUP(B116,'[8]GCI_data_platform-36'!$F$1:$G$149,2,FALSE)</f>
        <v>3.2047081962348001</v>
      </c>
      <c r="J116">
        <f>+VLOOKUP(B116,'[8]GCI_data_platform-37'!$F$1:$G$149,2,FALSE)</f>
        <v>4.4086373617082604</v>
      </c>
      <c r="K116">
        <f>+VLOOKUP(B116,'[8]GCI_data_platform-38'!$F$1:$G$149,2,FALSE)</f>
        <v>5.3689466800138499</v>
      </c>
      <c r="L116">
        <f>+VLOOKUP(B116,'[8]GCI_data_platform-39'!$F$1:$G$149,2,FALSE)</f>
        <v>3.72798558458764</v>
      </c>
      <c r="M116">
        <f>+VLOOKUP(B116,'[8]GCI_data_platform-40'!$F$1:$G$149,2,FALSE)</f>
        <v>3.0048548162497002</v>
      </c>
      <c r="N116">
        <f>+VLOOKUP(B116,'[8]GCI_data_platform-41'!$F$1:$G$149,2,FALSE)</f>
        <v>4.5228638577695</v>
      </c>
      <c r="O116">
        <f>+VLOOKUP(B116,'[8]GCI_data_platform-42'!$F$1:$G$149,2,FALSE)</f>
        <v>5.0554771347402196</v>
      </c>
      <c r="P116">
        <f>+VLOOKUP(B116,'[8]GCI_data_platform-43'!$F$1:$G$149,2,FALSE)</f>
        <v>4.22598628848485</v>
      </c>
      <c r="Q116">
        <f>+VLOOKUP(B116,'[8]GCI_data_platform-44'!$F$1:$G$149,2,FALSE)</f>
        <v>3.1034306210137199</v>
      </c>
      <c r="R116">
        <f>+VLOOKUP(B116,'[8]GCI_data_platform-45'!$F$1:$G$149,2,FALSE)</f>
        <v>2.45530078926785</v>
      </c>
      <c r="S116">
        <f>+VLOOKUP(B116,'[8]GCI_data_platform-46'!$F$1:$G$149,2,FALSE)</f>
        <v>3.64853261046252</v>
      </c>
      <c r="T116">
        <f>+VLOOKUP(B116,'[8]GCI_data_platform-47'!$F$1:$G$149,2,FALSE)</f>
        <v>3.8595130851674599</v>
      </c>
      <c r="U116">
        <f>+VLOOKUP(B116,'[8]GCI_data_platform-48'!$F$1:$G$149,2,FALSE)</f>
        <v>3.43755213575758</v>
      </c>
    </row>
    <row r="117" spans="1:21" x14ac:dyDescent="0.25">
      <c r="A117" t="s">
        <v>195</v>
      </c>
      <c r="B117" t="s">
        <v>540</v>
      </c>
      <c r="C117">
        <v>30</v>
      </c>
      <c r="F117">
        <f>+VLOOKUP(B117,'[8]GCI_data_platform-33'!$F$1:$G$149,2,FALSE)</f>
        <v>5.10409816990202</v>
      </c>
      <c r="G117">
        <f>+VLOOKUP(B117,'[8]GCI_data_platform-34'!$F$1:$G$149,2,FALSE)</f>
        <v>5.7285791681201301</v>
      </c>
      <c r="H117">
        <f>+VLOOKUP(B117,'[8]GCI_data_platform-35'!$F$1:$G$149,2,FALSE)</f>
        <v>5.1293994993002103</v>
      </c>
      <c r="I117">
        <f>+VLOOKUP(B117,'[8]GCI_data_platform-36'!$F$1:$G$149,2,FALSE)</f>
        <v>5.1776024737108601</v>
      </c>
      <c r="J117">
        <f>+VLOOKUP(B117,'[8]GCI_data_platform-37'!$F$1:$G$149,2,FALSE)</f>
        <v>6.6916000000000002</v>
      </c>
      <c r="K117">
        <f>+VLOOKUP(B117,'[8]GCI_data_platform-38'!$F$1:$G$149,2,FALSE)</f>
        <v>5.9157146994694703</v>
      </c>
      <c r="L117">
        <f>+VLOOKUP(B117,'[8]GCI_data_platform-39'!$F$1:$G$149,2,FALSE)</f>
        <v>4.6904425973042096</v>
      </c>
      <c r="M117">
        <f>+VLOOKUP(B117,'[8]GCI_data_platform-40'!$F$1:$G$149,2,FALSE)</f>
        <v>4.6538231103443897</v>
      </c>
      <c r="N117">
        <f>+VLOOKUP(B117,'[8]GCI_data_platform-41'!$F$1:$G$149,2,FALSE)</f>
        <v>4.7918857636260004</v>
      </c>
      <c r="O117">
        <f>+VLOOKUP(B117,'[8]GCI_data_platform-42'!$F$1:$G$149,2,FALSE)</f>
        <v>4.31342467358966</v>
      </c>
      <c r="P117">
        <f>+VLOOKUP(B117,'[8]GCI_data_platform-43'!$F$1:$G$149,2,FALSE)</f>
        <v>4.7119986557407403</v>
      </c>
      <c r="Q117">
        <f>+VLOOKUP(B117,'[8]GCI_data_platform-44'!$F$1:$G$149,2,FALSE)</f>
        <v>4.6007114391647699</v>
      </c>
      <c r="R117">
        <f>+VLOOKUP(B117,'[8]GCI_data_platform-45'!$F$1:$G$149,2,FALSE)</f>
        <v>5.0708119413596799</v>
      </c>
      <c r="S117">
        <f>+VLOOKUP(B117,'[8]GCI_data_platform-46'!$F$1:$G$149,2,FALSE)</f>
        <v>4.3315853734798901</v>
      </c>
      <c r="T117">
        <f>+VLOOKUP(B117,'[8]GCI_data_platform-47'!$F$1:$G$149,2,FALSE)</f>
        <v>4.7377374005622999</v>
      </c>
      <c r="U117">
        <f>+VLOOKUP(B117,'[8]GCI_data_platform-48'!$F$1:$G$149,2,FALSE)</f>
        <v>3.9254333463974702</v>
      </c>
    </row>
    <row r="118" spans="1:21" x14ac:dyDescent="0.25">
      <c r="A118" t="s">
        <v>196</v>
      </c>
      <c r="B118" t="s">
        <v>541</v>
      </c>
      <c r="C118">
        <v>30</v>
      </c>
      <c r="F118">
        <f>+VLOOKUP(B118,'[8]GCI_data_platform-33'!$F$1:$G$149,2,FALSE)</f>
        <v>3.6993660861810098</v>
      </c>
      <c r="G118">
        <f>+VLOOKUP(B118,'[8]GCI_data_platform-34'!$F$1:$G$149,2,FALSE)</f>
        <v>3.7613346143508202</v>
      </c>
      <c r="H118">
        <f>+VLOOKUP(B118,'[8]GCI_data_platform-35'!$F$1:$G$149,2,FALSE)</f>
        <v>3.68537053435286</v>
      </c>
      <c r="I118">
        <f>+VLOOKUP(B118,'[8]GCI_data_platform-36'!$F$1:$G$149,2,FALSE)</f>
        <v>2.7802779123217101</v>
      </c>
      <c r="J118">
        <f>+VLOOKUP(B118,'[8]GCI_data_platform-37'!$F$1:$G$149,2,FALSE)</f>
        <v>4.4097603760095296</v>
      </c>
      <c r="K118">
        <f>+VLOOKUP(B118,'[8]GCI_data_platform-38'!$F$1:$G$149,2,FALSE)</f>
        <v>4.1699296347191499</v>
      </c>
      <c r="L118">
        <f>+VLOOKUP(B118,'[8]GCI_data_platform-39'!$F$1:$G$149,2,FALSE)</f>
        <v>3.61981343943508</v>
      </c>
      <c r="M118">
        <f>+VLOOKUP(B118,'[8]GCI_data_platform-40'!$F$1:$G$149,2,FALSE)</f>
        <v>3.13748592772829</v>
      </c>
      <c r="N118">
        <f>+VLOOKUP(B118,'[8]GCI_data_platform-41'!$F$1:$G$149,2,FALSE)</f>
        <v>4.32797947518005</v>
      </c>
      <c r="O118">
        <f>+VLOOKUP(B118,'[8]GCI_data_platform-42'!$F$1:$G$149,2,FALSE)</f>
        <v>4.3315464761271301</v>
      </c>
      <c r="P118">
        <f>+VLOOKUP(B118,'[8]GCI_data_platform-43'!$F$1:$G$149,2,FALSE)</f>
        <v>3.7218444325000002</v>
      </c>
      <c r="Q118">
        <f>+VLOOKUP(B118,'[8]GCI_data_platform-44'!$F$1:$G$149,2,FALSE)</f>
        <v>3.26340519626326</v>
      </c>
      <c r="R118">
        <f>+VLOOKUP(B118,'[8]GCI_data_platform-45'!$F$1:$G$149,2,FALSE)</f>
        <v>2.93661912881177</v>
      </c>
      <c r="S118">
        <f>+VLOOKUP(B118,'[8]GCI_data_platform-46'!$F$1:$G$149,2,FALSE)</f>
        <v>3.51261227536492</v>
      </c>
      <c r="T118">
        <f>+VLOOKUP(B118,'[8]GCI_data_platform-47'!$F$1:$G$149,2,FALSE)</f>
        <v>3.8482413718201798</v>
      </c>
      <c r="U118">
        <f>+VLOOKUP(B118,'[8]GCI_data_platform-48'!$F$1:$G$149,2,FALSE)</f>
        <v>3.1769831789096599</v>
      </c>
    </row>
    <row r="119" spans="1:21" x14ac:dyDescent="0.25">
      <c r="A119" t="s">
        <v>197</v>
      </c>
      <c r="B119" t="s">
        <v>542</v>
      </c>
      <c r="C119">
        <v>30</v>
      </c>
      <c r="F119">
        <f>+VLOOKUP(B119,'[8]GCI_data_platform-33'!$F$1:$G$149,2,FALSE)</f>
        <v>3.7742776704179302</v>
      </c>
      <c r="G119">
        <f>+VLOOKUP(B119,'[8]GCI_data_platform-34'!$F$1:$G$149,2,FALSE)</f>
        <v>3.9561700468722001</v>
      </c>
      <c r="H119">
        <f>+VLOOKUP(B119,'[8]GCI_data_platform-35'!$F$1:$G$149,2,FALSE)</f>
        <v>3.2011622721174602</v>
      </c>
      <c r="I119">
        <f>+VLOOKUP(B119,'[8]GCI_data_platform-36'!$F$1:$G$149,2,FALSE)</f>
        <v>3.5109421508673901</v>
      </c>
      <c r="J119">
        <f>+VLOOKUP(B119,'[8]GCI_data_platform-37'!$F$1:$G$149,2,FALSE)</f>
        <v>3.36476264200817</v>
      </c>
      <c r="K119">
        <f>+VLOOKUP(B119,'[8]GCI_data_platform-38'!$F$1:$G$149,2,FALSE)</f>
        <v>5.7478131224957796</v>
      </c>
      <c r="L119">
        <f>+VLOOKUP(B119,'[8]GCI_data_platform-39'!$F$1:$G$149,2,FALSE)</f>
        <v>3.7808148813584701</v>
      </c>
      <c r="M119">
        <f>+VLOOKUP(B119,'[8]GCI_data_platform-40'!$F$1:$G$149,2,FALSE)</f>
        <v>4.0483689548286304</v>
      </c>
      <c r="N119">
        <f>+VLOOKUP(B119,'[8]GCI_data_platform-41'!$F$1:$G$149,2,FALSE)</f>
        <v>3.6395266579046699</v>
      </c>
      <c r="O119">
        <f>+VLOOKUP(B119,'[8]GCI_data_platform-42'!$F$1:$G$149,2,FALSE)</f>
        <v>3.8988177584113899</v>
      </c>
      <c r="P119">
        <f>+VLOOKUP(B119,'[8]GCI_data_platform-43'!$F$1:$G$149,2,FALSE)</f>
        <v>3.4751505731825798</v>
      </c>
      <c r="Q119">
        <f>+VLOOKUP(B119,'[8]GCI_data_platform-44'!$F$1:$G$149,2,FALSE)</f>
        <v>3.9408090016714898</v>
      </c>
      <c r="R119">
        <f>+VLOOKUP(B119,'[8]GCI_data_platform-45'!$F$1:$G$149,2,FALSE)</f>
        <v>3.68221634215206</v>
      </c>
      <c r="S119">
        <f>+VLOOKUP(B119,'[8]GCI_data_platform-46'!$F$1:$G$149,2,FALSE)</f>
        <v>3.0140221098981401</v>
      </c>
      <c r="T119">
        <f>+VLOOKUP(B119,'[8]GCI_data_platform-47'!$F$1:$G$149,2,FALSE)</f>
        <v>3.17637763306004</v>
      </c>
      <c r="U119">
        <f>+VLOOKUP(B119,'[8]GCI_data_platform-48'!$F$1:$G$149,2,FALSE)</f>
        <v>2.8516665867362399</v>
      </c>
    </row>
    <row r="120" spans="1:21" x14ac:dyDescent="0.25">
      <c r="A120" t="s">
        <v>198</v>
      </c>
      <c r="B120" t="s">
        <v>543</v>
      </c>
      <c r="C120">
        <v>20</v>
      </c>
      <c r="D120">
        <v>1</v>
      </c>
      <c r="E120">
        <v>21</v>
      </c>
      <c r="F120">
        <f>+VLOOKUP(B120,'[8]GCI_data_platform-33'!$F$1:$G$149,2,FALSE)</f>
        <v>4.1016201280839804</v>
      </c>
      <c r="G120">
        <f>+VLOOKUP(B120,'[8]GCI_data_platform-34'!$F$1:$G$149,2,FALSE)</f>
        <v>4.8282887747622398</v>
      </c>
      <c r="H120">
        <f>+VLOOKUP(B120,'[8]GCI_data_platform-35'!$F$1:$G$149,2,FALSE)</f>
        <v>4.3342746967222201</v>
      </c>
      <c r="I120">
        <f>+VLOOKUP(B120,'[8]GCI_data_platform-36'!$F$1:$G$149,2,FALSE)</f>
        <v>4.6435905605602503</v>
      </c>
      <c r="J120">
        <f>+VLOOKUP(B120,'[8]GCI_data_platform-37'!$F$1:$G$149,2,FALSE)</f>
        <v>4.4324745876740002</v>
      </c>
      <c r="K120">
        <f>+VLOOKUP(B120,'[8]GCI_data_platform-38'!$F$1:$G$149,2,FALSE)</f>
        <v>5.9028152540924701</v>
      </c>
      <c r="L120">
        <f>+VLOOKUP(B120,'[8]GCI_data_platform-39'!$F$1:$G$149,2,FALSE)</f>
        <v>3.7296491454184202</v>
      </c>
      <c r="M120">
        <f>+VLOOKUP(B120,'[8]GCI_data_platform-40'!$F$1:$G$149,2,FALSE)</f>
        <v>4.1294327452380903</v>
      </c>
      <c r="N120">
        <f>+VLOOKUP(B120,'[8]GCI_data_platform-41'!$F$1:$G$149,2,FALSE)</f>
        <v>4.3631366199153803</v>
      </c>
      <c r="O120">
        <f>+VLOOKUP(B120,'[8]GCI_data_platform-42'!$F$1:$G$149,2,FALSE)</f>
        <v>4.6879695347831403</v>
      </c>
      <c r="P120">
        <f>+VLOOKUP(B120,'[8]GCI_data_platform-43'!$F$1:$G$149,2,FALSE)</f>
        <v>3.8685542985185202</v>
      </c>
      <c r="Q120">
        <f>+VLOOKUP(B120,'[8]GCI_data_platform-44'!$F$1:$G$149,2,FALSE)</f>
        <v>3.8733101925999298</v>
      </c>
      <c r="R120">
        <f>+VLOOKUP(B120,'[8]GCI_data_platform-45'!$F$1:$G$149,2,FALSE)</f>
        <v>1.4554914814554401</v>
      </c>
      <c r="S120">
        <f>+VLOOKUP(B120,'[8]GCI_data_platform-46'!$F$1:$G$149,2,FALSE)</f>
        <v>3.6889222820820802</v>
      </c>
      <c r="T120">
        <f>+VLOOKUP(B120,'[8]GCI_data_platform-47'!$F$1:$G$149,2,FALSE)</f>
        <v>4.05789143057644</v>
      </c>
      <c r="U120">
        <f>+VLOOKUP(B120,'[8]GCI_data_platform-48'!$F$1:$G$149,2,FALSE)</f>
        <v>3.3199531335877199</v>
      </c>
    </row>
    <row r="121" spans="1:21" x14ac:dyDescent="0.25">
      <c r="A121" t="s">
        <v>199</v>
      </c>
      <c r="B121" t="s">
        <v>544</v>
      </c>
      <c r="C121">
        <v>30</v>
      </c>
      <c r="F121">
        <f>+VLOOKUP(B121,'[8]GCI_data_platform-33'!$F$1:$G$149,2,FALSE)</f>
        <v>3.0105758367317601</v>
      </c>
      <c r="G121">
        <f>+VLOOKUP(B121,'[8]GCI_data_platform-34'!$F$1:$G$149,2,FALSE)</f>
        <v>2.95301247876422</v>
      </c>
      <c r="H121">
        <f>+VLOOKUP(B121,'[8]GCI_data_platform-35'!$F$1:$G$149,2,FALSE)</f>
        <v>3.616150910625</v>
      </c>
      <c r="I121">
        <f>+VLOOKUP(B121,'[8]GCI_data_platform-36'!$F$1:$G$149,2,FALSE)</f>
        <v>2.1328823818443698</v>
      </c>
      <c r="J121">
        <f>+VLOOKUP(B121,'[8]GCI_data_platform-37'!$F$1:$G$149,2,FALSE)</f>
        <v>3.3215441179872802</v>
      </c>
      <c r="K121">
        <f>+VLOOKUP(B121,'[8]GCI_data_platform-38'!$F$1:$G$149,2,FALSE)</f>
        <v>2.7414725046002499</v>
      </c>
      <c r="L121">
        <f>+VLOOKUP(B121,'[8]GCI_data_platform-39'!$F$1:$G$149,2,FALSE)</f>
        <v>3.1209846722553798</v>
      </c>
      <c r="M121">
        <f>+VLOOKUP(B121,'[8]GCI_data_platform-40'!$F$1:$G$149,2,FALSE)</f>
        <v>2.3599733166666699</v>
      </c>
      <c r="N121">
        <f>+VLOOKUP(B121,'[8]GCI_data_platform-41'!$F$1:$G$149,2,FALSE)</f>
        <v>3.9718376932825299</v>
      </c>
      <c r="O121">
        <f>+VLOOKUP(B121,'[8]GCI_data_platform-42'!$F$1:$G$149,2,FALSE)</f>
        <v>4.0901348457860696</v>
      </c>
      <c r="P121">
        <f>+VLOOKUP(B121,'[8]GCI_data_platform-43'!$F$1:$G$149,2,FALSE)</f>
        <v>3.4575008416666702</v>
      </c>
      <c r="Q121">
        <f>+VLOOKUP(B121,'[8]GCI_data_platform-44'!$F$1:$G$149,2,FALSE)</f>
        <v>2.6524200905844699</v>
      </c>
      <c r="R121">
        <f>+VLOOKUP(B121,'[8]GCI_data_platform-45'!$F$1:$G$149,2,FALSE)</f>
        <v>2.19404124554588</v>
      </c>
      <c r="S121">
        <f>+VLOOKUP(B121,'[8]GCI_data_platform-46'!$F$1:$G$149,2,FALSE)</f>
        <v>2.9284742836769002</v>
      </c>
      <c r="T121">
        <f>+VLOOKUP(B121,'[8]GCI_data_platform-47'!$F$1:$G$149,2,FALSE)</f>
        <v>3.2972959421052601</v>
      </c>
      <c r="U121">
        <f>+VLOOKUP(B121,'[8]GCI_data_platform-48'!$F$1:$G$149,2,FALSE)</f>
        <v>2.5596526252485301</v>
      </c>
    </row>
    <row r="122" spans="1:21" x14ac:dyDescent="0.25">
      <c r="A122" t="s">
        <v>200</v>
      </c>
      <c r="B122" t="s">
        <v>545</v>
      </c>
      <c r="C122">
        <v>30</v>
      </c>
      <c r="F122">
        <f>+VLOOKUP(B122,'[8]GCI_data_platform-33'!$F$1:$G$149,2,FALSE)</f>
        <v>5.6132544385014498</v>
      </c>
      <c r="G122">
        <f>+VLOOKUP(B122,'[8]GCI_data_platform-34'!$F$1:$G$149,2,FALSE)</f>
        <v>6.2967358683240402</v>
      </c>
      <c r="H122">
        <f>+VLOOKUP(B122,'[8]GCI_data_platform-35'!$F$1:$G$149,2,FALSE)</f>
        <v>6.0374626008056396</v>
      </c>
      <c r="I122">
        <f>+VLOOKUP(B122,'[8]GCI_data_platform-36'!$F$1:$G$149,2,FALSE)</f>
        <v>6.4144703827400402</v>
      </c>
      <c r="J122">
        <f>+VLOOKUP(B122,'[8]GCI_data_platform-37'!$F$1:$G$149,2,FALSE)</f>
        <v>6.01471042606516</v>
      </c>
      <c r="K122">
        <f>+VLOOKUP(B122,'[8]GCI_data_platform-38'!$F$1:$G$149,2,FALSE)</f>
        <v>6.7203000636853298</v>
      </c>
      <c r="L122">
        <f>+VLOOKUP(B122,'[8]GCI_data_platform-39'!$F$1:$G$149,2,FALSE)</f>
        <v>5.6258293823781802</v>
      </c>
      <c r="M122">
        <f>+VLOOKUP(B122,'[8]GCI_data_platform-40'!$F$1:$G$149,2,FALSE)</f>
        <v>5.9104316662213101</v>
      </c>
      <c r="N122">
        <f>+VLOOKUP(B122,'[8]GCI_data_platform-41'!$F$1:$G$149,2,FALSE)</f>
        <v>5.58987460430592</v>
      </c>
      <c r="O122">
        <f>+VLOOKUP(B122,'[8]GCI_data_platform-42'!$F$1:$G$149,2,FALSE)</f>
        <v>5.7717577229221204</v>
      </c>
      <c r="P122">
        <f>+VLOOKUP(B122,'[8]GCI_data_platform-43'!$F$1:$G$149,2,FALSE)</f>
        <v>5.8180546901626</v>
      </c>
      <c r="Q122">
        <f>+VLOOKUP(B122,'[8]GCI_data_platform-44'!$F$1:$G$149,2,FALSE)</f>
        <v>6.0052026498395001</v>
      </c>
      <c r="R122">
        <f>+VLOOKUP(B122,'[8]GCI_data_platform-45'!$F$1:$G$149,2,FALSE)</f>
        <v>4.6596549608176101</v>
      </c>
      <c r="S122">
        <f>+VLOOKUP(B122,'[8]GCI_data_platform-46'!$F$1:$G$149,2,FALSE)</f>
        <v>5.1366419121585096</v>
      </c>
      <c r="T122">
        <f>+VLOOKUP(B122,'[8]GCI_data_platform-47'!$F$1:$G$149,2,FALSE)</f>
        <v>5.0789134303915304</v>
      </c>
      <c r="U122">
        <f>+VLOOKUP(B122,'[8]GCI_data_platform-48'!$F$1:$G$149,2,FALSE)</f>
        <v>5.1943703939254897</v>
      </c>
    </row>
    <row r="123" spans="1:21" x14ac:dyDescent="0.25">
      <c r="A123" t="s">
        <v>202</v>
      </c>
      <c r="B123" t="s">
        <v>546</v>
      </c>
      <c r="C123">
        <v>30</v>
      </c>
      <c r="F123">
        <f>+VLOOKUP(B123,'[8]GCI_data_platform-33'!$F$1:$G$149,2,FALSE)</f>
        <v>4.1030441966501598</v>
      </c>
      <c r="G123">
        <f>+VLOOKUP(B123,'[8]GCI_data_platform-34'!$F$1:$G$149,2,FALSE)</f>
        <v>4.6017937716963502</v>
      </c>
      <c r="H123">
        <f>+VLOOKUP(B123,'[8]GCI_data_platform-35'!$F$1:$G$149,2,FALSE)</f>
        <v>3.3176196035109902</v>
      </c>
      <c r="I123">
        <f>+VLOOKUP(B123,'[8]GCI_data_platform-36'!$F$1:$G$149,2,FALSE)</f>
        <v>4.1151320220385399</v>
      </c>
      <c r="J123">
        <f>+VLOOKUP(B123,'[8]GCI_data_platform-37'!$F$1:$G$149,2,FALSE)</f>
        <v>4.9063335564583399</v>
      </c>
      <c r="K123">
        <f>+VLOOKUP(B123,'[8]GCI_data_platform-38'!$F$1:$G$149,2,FALSE)</f>
        <v>6.0680899047775299</v>
      </c>
      <c r="L123">
        <f>+VLOOKUP(B123,'[8]GCI_data_platform-39'!$F$1:$G$149,2,FALSE)</f>
        <v>4.2679322076673296</v>
      </c>
      <c r="M123">
        <f>+VLOOKUP(B123,'[8]GCI_data_platform-40'!$F$1:$G$149,2,FALSE)</f>
        <v>4.4412676503663002</v>
      </c>
      <c r="N123">
        <f>+VLOOKUP(B123,'[8]GCI_data_platform-41'!$F$1:$G$149,2,FALSE)</f>
        <v>4.2449154693574096</v>
      </c>
      <c r="O123">
        <f>+VLOOKUP(B123,'[8]GCI_data_platform-42'!$F$1:$G$149,2,FALSE)</f>
        <v>4.2366038642674804</v>
      </c>
      <c r="P123">
        <f>+VLOOKUP(B123,'[8]GCI_data_platform-43'!$F$1:$G$149,2,FALSE)</f>
        <v>4.4917542267399302</v>
      </c>
      <c r="Q123">
        <f>+VLOOKUP(B123,'[8]GCI_data_platform-44'!$F$1:$G$149,2,FALSE)</f>
        <v>4.1615781733435302</v>
      </c>
      <c r="R123">
        <f>+VLOOKUP(B123,'[8]GCI_data_platform-45'!$F$1:$G$149,2,FALSE)</f>
        <v>4.0314738619292996</v>
      </c>
      <c r="S123">
        <f>+VLOOKUP(B123,'[8]GCI_data_platform-46'!$F$1:$G$149,2,FALSE)</f>
        <v>3.4863450923913502</v>
      </c>
      <c r="T123">
        <f>+VLOOKUP(B123,'[8]GCI_data_platform-47'!$F$1:$G$149,2,FALSE)</f>
        <v>3.9505016563331399</v>
      </c>
      <c r="U123">
        <f>+VLOOKUP(B123,'[8]GCI_data_platform-48'!$F$1:$G$149,2,FALSE)</f>
        <v>3.02218852844956</v>
      </c>
    </row>
    <row r="124" spans="1:21" x14ac:dyDescent="0.25">
      <c r="A124" t="s">
        <v>203</v>
      </c>
      <c r="B124" t="s">
        <v>547</v>
      </c>
      <c r="C124">
        <v>30</v>
      </c>
      <c r="F124">
        <f>+VLOOKUP(B124,'[8]GCI_data_platform-33'!$F$1:$G$149,2,FALSE)</f>
        <v>4.2502671630784796</v>
      </c>
      <c r="G124">
        <f>+VLOOKUP(B124,'[8]GCI_data_platform-34'!$F$1:$G$149,2,FALSE)</f>
        <v>5.0647790621674504</v>
      </c>
      <c r="H124">
        <f>+VLOOKUP(B124,'[8]GCI_data_platform-35'!$F$1:$G$149,2,FALSE)</f>
        <v>3.9399291850576899</v>
      </c>
      <c r="I124">
        <f>+VLOOKUP(B124,'[8]GCI_data_platform-36'!$F$1:$G$149,2,FALSE)</f>
        <v>4.9122891024323501</v>
      </c>
      <c r="J124">
        <f>+VLOOKUP(B124,'[8]GCI_data_platform-37'!$F$1:$G$149,2,FALSE)</f>
        <v>5.0274441943598598</v>
      </c>
      <c r="K124">
        <f>+VLOOKUP(B124,'[8]GCI_data_platform-38'!$F$1:$G$149,2,FALSE)</f>
        <v>6.3794537668198901</v>
      </c>
      <c r="L124">
        <f>+VLOOKUP(B124,'[8]GCI_data_platform-39'!$F$1:$G$149,2,FALSE)</f>
        <v>4.1449531384378302</v>
      </c>
      <c r="M124">
        <f>+VLOOKUP(B124,'[8]GCI_data_platform-40'!$F$1:$G$149,2,FALSE)</f>
        <v>5.2078903421144398</v>
      </c>
      <c r="N124">
        <f>+VLOOKUP(B124,'[8]GCI_data_platform-41'!$F$1:$G$149,2,FALSE)</f>
        <v>4.3181462604224103</v>
      </c>
      <c r="O124">
        <f>+VLOOKUP(B124,'[8]GCI_data_platform-42'!$F$1:$G$149,2,FALSE)</f>
        <v>4.0008813289155603</v>
      </c>
      <c r="P124">
        <f>+VLOOKUP(B124,'[8]GCI_data_platform-43'!$F$1:$G$149,2,FALSE)</f>
        <v>2.9760465078205098</v>
      </c>
      <c r="Q124">
        <f>+VLOOKUP(B124,'[8]GCI_data_platform-44'!$F$1:$G$149,2,FALSE)</f>
        <v>4.9040280654943302</v>
      </c>
      <c r="R124">
        <f>+VLOOKUP(B124,'[8]GCI_data_platform-45'!$F$1:$G$149,2,FALSE)</f>
        <v>3.4627263258597099</v>
      </c>
      <c r="S124">
        <f>+VLOOKUP(B124,'[8]GCI_data_platform-46'!$F$1:$G$149,2,FALSE)</f>
        <v>3.8827826047535798</v>
      </c>
      <c r="T124">
        <f>+VLOOKUP(B124,'[8]GCI_data_platform-47'!$F$1:$G$149,2,FALSE)</f>
        <v>4.1390527506072896</v>
      </c>
      <c r="U124">
        <f>+VLOOKUP(B124,'[8]GCI_data_platform-48'!$F$1:$G$149,2,FALSE)</f>
        <v>3.6265124588998598</v>
      </c>
    </row>
    <row r="125" spans="1:21" x14ac:dyDescent="0.25">
      <c r="A125" t="s">
        <v>206</v>
      </c>
      <c r="B125" t="s">
        <v>548</v>
      </c>
      <c r="C125">
        <v>30</v>
      </c>
      <c r="F125">
        <f>+VLOOKUP(B125,'[8]GCI_data_platform-33'!$F$1:$G$149,2,FALSE)</f>
        <v>4.3711642353690996</v>
      </c>
      <c r="G125">
        <f>+VLOOKUP(B125,'[8]GCI_data_platform-34'!$F$1:$G$149,2,FALSE)</f>
        <v>4.2360312374866904</v>
      </c>
      <c r="H125">
        <f>+VLOOKUP(B125,'[8]GCI_data_platform-35'!$F$1:$G$149,2,FALSE)</f>
        <v>4.5336814438002699</v>
      </c>
      <c r="I125">
        <f>+VLOOKUP(B125,'[8]GCI_data_platform-36'!$F$1:$G$149,2,FALSE)</f>
        <v>4.1302766341314303</v>
      </c>
      <c r="J125">
        <f>+VLOOKUP(B125,'[8]GCI_data_platform-37'!$F$1:$G$149,2,FALSE)</f>
        <v>4.3898089617927996</v>
      </c>
      <c r="K125">
        <f>+VLOOKUP(B125,'[8]GCI_data_platform-38'!$F$1:$G$149,2,FALSE)</f>
        <v>3.8903579102222499</v>
      </c>
      <c r="L125">
        <f>+VLOOKUP(B125,'[8]GCI_data_platform-39'!$F$1:$G$149,2,FALSE)</f>
        <v>4.5408728721107803</v>
      </c>
      <c r="M125">
        <f>+VLOOKUP(B125,'[8]GCI_data_platform-40'!$F$1:$G$149,2,FALSE)</f>
        <v>3.9436428599207298</v>
      </c>
      <c r="N125">
        <f>+VLOOKUP(B125,'[8]GCI_data_platform-41'!$F$1:$G$149,2,FALSE)</f>
        <v>4.7533307927033102</v>
      </c>
      <c r="O125">
        <f>+VLOOKUP(B125,'[8]GCI_data_platform-42'!$F$1:$G$149,2,FALSE)</f>
        <v>3.9322640053505999</v>
      </c>
      <c r="P125">
        <f>+VLOOKUP(B125,'[8]GCI_data_platform-43'!$F$1:$G$149,2,FALSE)</f>
        <v>5.8019939159057996</v>
      </c>
      <c r="Q125">
        <f>+VLOOKUP(B125,'[8]GCI_data_platform-44'!$F$1:$G$149,2,FALSE)</f>
        <v>3.9214348106190302</v>
      </c>
      <c r="R125">
        <f>+VLOOKUP(B125,'[8]GCI_data_platform-45'!$F$1:$G$149,2,FALSE)</f>
        <v>4.8925708481652102</v>
      </c>
      <c r="S125">
        <f>+VLOOKUP(B125,'[8]GCI_data_platform-46'!$F$1:$G$149,2,FALSE)</f>
        <v>4.0631530431903</v>
      </c>
      <c r="T125">
        <f>+VLOOKUP(B125,'[8]GCI_data_platform-47'!$F$1:$G$149,2,FALSE)</f>
        <v>4.4876682992562902</v>
      </c>
      <c r="U125">
        <f>+VLOOKUP(B125,'[8]GCI_data_platform-48'!$F$1:$G$149,2,FALSE)</f>
        <v>3.6386377871243099</v>
      </c>
    </row>
    <row r="126" spans="1:21" x14ac:dyDescent="0.25">
      <c r="A126" t="s">
        <v>208</v>
      </c>
      <c r="B126" t="s">
        <v>549</v>
      </c>
      <c r="C126">
        <v>30</v>
      </c>
      <c r="F126">
        <f>+VLOOKUP(B126,'[8]GCI_data_platform-33'!$F$1:$G$149,2,FALSE)</f>
        <v>4.5746943883823601</v>
      </c>
      <c r="G126">
        <f>+VLOOKUP(B126,'[8]GCI_data_platform-34'!$F$1:$G$149,2,FALSE)</f>
        <v>5.0548008306890999</v>
      </c>
      <c r="H126">
        <f>+VLOOKUP(B126,'[8]GCI_data_platform-35'!$F$1:$G$149,2,FALSE)</f>
        <v>4.069202050625</v>
      </c>
      <c r="I126">
        <f>+VLOOKUP(B126,'[8]GCI_data_platform-36'!$F$1:$G$149,2,FALSE)</f>
        <v>5.9739776494794601</v>
      </c>
      <c r="J126">
        <f>+VLOOKUP(B126,'[8]GCI_data_platform-37'!$F$1:$G$149,2,FALSE)</f>
        <v>3.9695305335628199</v>
      </c>
      <c r="K126">
        <f>+VLOOKUP(B126,'[8]GCI_data_platform-38'!$F$1:$G$149,2,FALSE)</f>
        <v>6.2064930890891103</v>
      </c>
      <c r="L126">
        <f>+VLOOKUP(B126,'[8]GCI_data_platform-39'!$F$1:$G$149,2,FALSE)</f>
        <v>4.6445667152380796</v>
      </c>
      <c r="M126">
        <f>+VLOOKUP(B126,'[8]GCI_data_platform-40'!$F$1:$G$149,2,FALSE)</f>
        <v>5.1884016069607801</v>
      </c>
      <c r="N126">
        <f>+VLOOKUP(B126,'[8]GCI_data_platform-41'!$F$1:$G$149,2,FALSE)</f>
        <v>4.3152877488191299</v>
      </c>
      <c r="O126">
        <f>+VLOOKUP(B126,'[8]GCI_data_platform-42'!$F$1:$G$149,2,FALSE)</f>
        <v>3.9342497212116898</v>
      </c>
      <c r="P126">
        <f>+VLOOKUP(B126,'[8]GCI_data_platform-43'!$F$1:$G$149,2,FALSE)</f>
        <v>3.7226869659999999</v>
      </c>
      <c r="Q126">
        <f>+VLOOKUP(B126,'[8]GCI_data_platform-44'!$F$1:$G$149,2,FALSE)</f>
        <v>5.2575109392440504</v>
      </c>
      <c r="R126">
        <f>+VLOOKUP(B126,'[8]GCI_data_platform-45'!$F$1:$G$149,2,FALSE)</f>
        <v>5.4492633091928502</v>
      </c>
      <c r="S126">
        <f>+VLOOKUP(B126,'[8]GCI_data_platform-46'!$F$1:$G$149,2,FALSE)</f>
        <v>4.1381695487516703</v>
      </c>
      <c r="T126">
        <f>+VLOOKUP(B126,'[8]GCI_data_platform-47'!$F$1:$G$149,2,FALSE)</f>
        <v>4.5240981368421096</v>
      </c>
      <c r="U126">
        <f>+VLOOKUP(B126,'[8]GCI_data_platform-48'!$F$1:$G$149,2,FALSE)</f>
        <v>3.7522409606612399</v>
      </c>
    </row>
    <row r="127" spans="1:21" x14ac:dyDescent="0.25">
      <c r="A127" t="s">
        <v>209</v>
      </c>
      <c r="B127" t="s">
        <v>550</v>
      </c>
      <c r="C127">
        <v>30</v>
      </c>
      <c r="F127">
        <f>+VLOOKUP(B127,'[8]GCI_data_platform-33'!$F$1:$G$149,2,FALSE)</f>
        <v>4.2182149749037903</v>
      </c>
      <c r="G127">
        <f>+VLOOKUP(B127,'[8]GCI_data_platform-34'!$F$1:$G$149,2,FALSE)</f>
        <v>4.4825644240413398</v>
      </c>
      <c r="H127">
        <f>+VLOOKUP(B127,'[8]GCI_data_platform-35'!$F$1:$G$149,2,FALSE)</f>
        <v>4.0925772872134099</v>
      </c>
      <c r="I127">
        <f>+VLOOKUP(B127,'[8]GCI_data_platform-36'!$F$1:$G$149,2,FALSE)</f>
        <v>4.0033422428537602</v>
      </c>
      <c r="J127">
        <f>+VLOOKUP(B127,'[8]GCI_data_platform-37'!$F$1:$G$149,2,FALSE)</f>
        <v>3.8958939080788202</v>
      </c>
      <c r="K127">
        <f>+VLOOKUP(B127,'[8]GCI_data_platform-38'!$F$1:$G$149,2,FALSE)</f>
        <v>5.9384442580193699</v>
      </c>
      <c r="L127">
        <f>+VLOOKUP(B127,'[8]GCI_data_platform-39'!$F$1:$G$149,2,FALSE)</f>
        <v>4.0275130598699498</v>
      </c>
      <c r="M127">
        <f>+VLOOKUP(B127,'[8]GCI_data_platform-40'!$F$1:$G$149,2,FALSE)</f>
        <v>4.3076287157460502</v>
      </c>
      <c r="N127">
        <f>+VLOOKUP(B127,'[8]GCI_data_platform-41'!$F$1:$G$149,2,FALSE)</f>
        <v>4.6272423869595896</v>
      </c>
      <c r="O127">
        <f>+VLOOKUP(B127,'[8]GCI_data_platform-42'!$F$1:$G$149,2,FALSE)</f>
        <v>3.5332233368093302</v>
      </c>
      <c r="P127">
        <f>+VLOOKUP(B127,'[8]GCI_data_platform-43'!$F$1:$G$149,2,FALSE)</f>
        <v>4.4931076821138198</v>
      </c>
      <c r="Q127">
        <f>+VLOOKUP(B127,'[8]GCI_data_platform-44'!$F$1:$G$149,2,FALSE)</f>
        <v>3.3021982079744499</v>
      </c>
      <c r="R127">
        <f>+VLOOKUP(B127,'[8]GCI_data_platform-45'!$F$1:$G$149,2,FALSE)</f>
        <v>3.9016780296164701</v>
      </c>
      <c r="S127">
        <f>+VLOOKUP(B127,'[8]GCI_data_platform-46'!$F$1:$G$149,2,FALSE)</f>
        <v>3.99641936164574</v>
      </c>
      <c r="T127">
        <f>+VLOOKUP(B127,'[8]GCI_data_platform-47'!$F$1:$G$149,2,FALSE)</f>
        <v>4.5074974783055204</v>
      </c>
      <c r="U127">
        <f>+VLOOKUP(B127,'[8]GCI_data_platform-48'!$F$1:$G$149,2,FALSE)</f>
        <v>3.4853412449859702</v>
      </c>
    </row>
    <row r="128" spans="1:21" x14ac:dyDescent="0.25">
      <c r="A128" t="s">
        <v>215</v>
      </c>
      <c r="B128" t="s">
        <v>268</v>
      </c>
      <c r="C128">
        <v>10</v>
      </c>
      <c r="D128">
        <v>1</v>
      </c>
      <c r="E128">
        <v>12</v>
      </c>
      <c r="F128">
        <f>+VLOOKUP(B128,'[8]GCI_data_platform-33'!$F$1:$G$149,2,FALSE)</f>
        <v>3.75161655597707</v>
      </c>
      <c r="G128">
        <f>+VLOOKUP(B128,'[8]GCI_data_platform-34'!$F$1:$G$149,2,FALSE)</f>
        <v>4.4272107932428097</v>
      </c>
      <c r="H128">
        <f>+VLOOKUP(B128,'[8]GCI_data_platform-35'!$F$1:$G$149,2,FALSE)</f>
        <v>3.5392287135445399</v>
      </c>
      <c r="I128">
        <f>+VLOOKUP(B128,'[8]GCI_data_platform-36'!$F$1:$G$149,2,FALSE)</f>
        <v>3.6908885839199801</v>
      </c>
      <c r="J128">
        <f>+VLOOKUP(B128,'[8]GCI_data_platform-37'!$F$1:$G$149,2,FALSE)</f>
        <v>4.8742950631444204</v>
      </c>
      <c r="K128">
        <f>+VLOOKUP(B128,'[8]GCI_data_platform-38'!$F$1:$G$149,2,FALSE)</f>
        <v>5.6044308123623097</v>
      </c>
      <c r="L128">
        <f>+VLOOKUP(B128,'[8]GCI_data_platform-39'!$F$1:$G$149,2,FALSE)</f>
        <v>3.3420601445576801</v>
      </c>
      <c r="M128">
        <f>+VLOOKUP(B128,'[8]GCI_data_platform-40'!$F$1:$G$149,2,FALSE)</f>
        <v>3.5947723687678801</v>
      </c>
      <c r="N128">
        <f>+VLOOKUP(B128,'[8]GCI_data_platform-41'!$F$1:$G$149,2,FALSE)</f>
        <v>3.7326378468741002</v>
      </c>
      <c r="O128">
        <f>+VLOOKUP(B128,'[8]GCI_data_platform-42'!$F$1:$G$149,2,FALSE)</f>
        <v>4.04052945081445</v>
      </c>
      <c r="P128">
        <f>+VLOOKUP(B128,'[8]GCI_data_platform-43'!$F$1:$G$149,2,FALSE)</f>
        <v>3.5526557526819902</v>
      </c>
      <c r="Q128">
        <f>+VLOOKUP(B128,'[8]GCI_data_platform-44'!$F$1:$G$149,2,FALSE)</f>
        <v>3.1857142346796401</v>
      </c>
      <c r="R128">
        <f>+VLOOKUP(B128,'[8]GCI_data_platform-45'!$F$1:$G$149,2,FALSE)</f>
        <v>1.9460512135280399</v>
      </c>
      <c r="S128">
        <f>+VLOOKUP(B128,'[8]GCI_data_platform-46'!$F$1:$G$149,2,FALSE)</f>
        <v>3.0970216640110202</v>
      </c>
      <c r="T128">
        <f>+VLOOKUP(B128,'[8]GCI_data_platform-47'!$F$1:$G$149,2,FALSE)</f>
        <v>3.4925290382335099</v>
      </c>
      <c r="U128">
        <f>+VLOOKUP(B128,'[8]GCI_data_platform-48'!$F$1:$G$149,2,FALSE)</f>
        <v>2.70151428978853</v>
      </c>
    </row>
    <row r="129" spans="1:21" x14ac:dyDescent="0.25">
      <c r="A129" t="s">
        <v>216</v>
      </c>
      <c r="B129" t="s">
        <v>551</v>
      </c>
      <c r="C129">
        <v>20</v>
      </c>
      <c r="D129">
        <v>1</v>
      </c>
      <c r="E129">
        <v>22</v>
      </c>
      <c r="F129">
        <f>+VLOOKUP(B129,'[8]GCI_data_platform-33'!$F$1:$G$149,2,FALSE)</f>
        <v>3.5169546665129601</v>
      </c>
      <c r="G129">
        <f>+VLOOKUP(B129,'[8]GCI_data_platform-34'!$F$1:$G$149,2,FALSE)</f>
        <v>3.82065499659348</v>
      </c>
      <c r="H129">
        <f>+VLOOKUP(B129,'[8]GCI_data_platform-35'!$F$1:$G$149,2,FALSE)</f>
        <v>3.8274412124774102</v>
      </c>
      <c r="I129">
        <f>+VLOOKUP(B129,'[8]GCI_data_platform-36'!$F$1:$G$149,2,FALSE)</f>
        <v>3.3372595631172999</v>
      </c>
      <c r="J129">
        <f>+VLOOKUP(B129,'[8]GCI_data_platform-37'!$F$1:$G$149,2,FALSE)</f>
        <v>4.5437379412386401</v>
      </c>
      <c r="K129">
        <f>+VLOOKUP(B129,'[8]GCI_data_platform-38'!$F$1:$G$149,2,FALSE)</f>
        <v>3.5741812695405701</v>
      </c>
      <c r="L129">
        <f>+VLOOKUP(B129,'[8]GCI_data_platform-39'!$F$1:$G$149,2,FALSE)</f>
        <v>3.32239539125103</v>
      </c>
      <c r="M129">
        <f>+VLOOKUP(B129,'[8]GCI_data_platform-40'!$F$1:$G$149,2,FALSE)</f>
        <v>3.0903449851128499</v>
      </c>
      <c r="N129">
        <f>+VLOOKUP(B129,'[8]GCI_data_platform-41'!$F$1:$G$149,2,FALSE)</f>
        <v>4.0494474773087097</v>
      </c>
      <c r="O129">
        <f>+VLOOKUP(B129,'[8]GCI_data_platform-42'!$F$1:$G$149,2,FALSE)</f>
        <v>4.0146942006455397</v>
      </c>
      <c r="P129">
        <f>+VLOOKUP(B129,'[8]GCI_data_platform-43'!$F$1:$G$149,2,FALSE)</f>
        <v>4.0315946128112401</v>
      </c>
      <c r="Q129">
        <f>+VLOOKUP(B129,'[8]GCI_data_platform-44'!$F$1:$G$149,2,FALSE)</f>
        <v>2.71706284796171</v>
      </c>
      <c r="R129">
        <f>+VLOOKUP(B129,'[8]GCI_data_platform-45'!$F$1:$G$149,2,FALSE)</f>
        <v>2.0312282236661399</v>
      </c>
      <c r="S129">
        <f>+VLOOKUP(B129,'[8]GCI_data_platform-46'!$F$1:$G$149,2,FALSE)</f>
        <v>3.27494972250053</v>
      </c>
      <c r="T129">
        <f>+VLOOKUP(B129,'[8]GCI_data_platform-47'!$F$1:$G$149,2,FALSE)</f>
        <v>3.7247551779327801</v>
      </c>
      <c r="U129">
        <f>+VLOOKUP(B129,'[8]GCI_data_platform-48'!$F$1:$G$149,2,FALSE)</f>
        <v>2.82514426706827</v>
      </c>
    </row>
    <row r="130" spans="1:21" x14ac:dyDescent="0.25">
      <c r="A130" t="s">
        <v>217</v>
      </c>
      <c r="B130" t="s">
        <v>552</v>
      </c>
      <c r="C130">
        <v>30</v>
      </c>
      <c r="F130">
        <f>+VLOOKUP(B130,'[8]GCI_data_platform-33'!$F$1:$G$149,2,FALSE)</f>
        <v>5.4814488253327696</v>
      </c>
      <c r="G130">
        <f>+VLOOKUP(B130,'[8]GCI_data_platform-34'!$F$1:$G$149,2,FALSE)</f>
        <v>5.9532383611931197</v>
      </c>
      <c r="H130">
        <f>+VLOOKUP(B130,'[8]GCI_data_platform-35'!$F$1:$G$149,2,FALSE)</f>
        <v>5.7177059381291002</v>
      </c>
      <c r="I130">
        <f>+VLOOKUP(B130,'[8]GCI_data_platform-36'!$F$1:$G$149,2,FALSE)</f>
        <v>5.59538934324988</v>
      </c>
      <c r="J130">
        <f>+VLOOKUP(B130,'[8]GCI_data_platform-37'!$F$1:$G$149,2,FALSE)</f>
        <v>6.0507461406063801</v>
      </c>
      <c r="K130">
        <f>+VLOOKUP(B130,'[8]GCI_data_platform-38'!$F$1:$G$149,2,FALSE)</f>
        <v>6.4491120227871201</v>
      </c>
      <c r="L130">
        <f>+VLOOKUP(B130,'[8]GCI_data_platform-39'!$F$1:$G$149,2,FALSE)</f>
        <v>5.3079001664411098</v>
      </c>
      <c r="M130">
        <f>+VLOOKUP(B130,'[8]GCI_data_platform-40'!$F$1:$G$149,2,FALSE)</f>
        <v>5.6895230784140596</v>
      </c>
      <c r="N130">
        <f>+VLOOKUP(B130,'[8]GCI_data_platform-41'!$F$1:$G$149,2,FALSE)</f>
        <v>5.09889227850653</v>
      </c>
      <c r="O130">
        <f>+VLOOKUP(B130,'[8]GCI_data_platform-42'!$F$1:$G$149,2,FALSE)</f>
        <v>4.8829280336794296</v>
      </c>
      <c r="P130">
        <f>+VLOOKUP(B130,'[8]GCI_data_platform-43'!$F$1:$G$149,2,FALSE)</f>
        <v>5.3213145271311504</v>
      </c>
      <c r="Q130">
        <f>+VLOOKUP(B130,'[8]GCI_data_platform-44'!$F$1:$G$149,2,FALSE)</f>
        <v>6.2181884810195198</v>
      </c>
      <c r="R130">
        <f>+VLOOKUP(B130,'[8]GCI_data_platform-45'!$F$1:$G$149,2,FALSE)</f>
        <v>4.6365545998959501</v>
      </c>
      <c r="S130">
        <f>+VLOOKUP(B130,'[8]GCI_data_platform-46'!$F$1:$G$149,2,FALSE)</f>
        <v>5.4561702329119903</v>
      </c>
      <c r="T130">
        <f>+VLOOKUP(B130,'[8]GCI_data_platform-47'!$F$1:$G$149,2,FALSE)</f>
        <v>5.4834623492666097</v>
      </c>
      <c r="U130">
        <f>+VLOOKUP(B130,'[8]GCI_data_platform-48'!$F$1:$G$149,2,FALSE)</f>
        <v>5.4288781165573798</v>
      </c>
    </row>
    <row r="131" spans="1:21" x14ac:dyDescent="0.25">
      <c r="A131" t="s">
        <v>218</v>
      </c>
      <c r="B131" t="s">
        <v>553</v>
      </c>
      <c r="C131">
        <v>30</v>
      </c>
      <c r="F131">
        <f>+VLOOKUP(B131,'[8]GCI_data_platform-33'!$F$1:$G$149,2,FALSE)</f>
        <v>5.6657170033115598</v>
      </c>
      <c r="G131">
        <f>+VLOOKUP(B131,'[8]GCI_data_platform-34'!$F$1:$G$149,2,FALSE)</f>
        <v>6.1496557495841602</v>
      </c>
      <c r="H131">
        <f>+VLOOKUP(B131,'[8]GCI_data_platform-35'!$F$1:$G$149,2,FALSE)</f>
        <v>5.6320380087208299</v>
      </c>
      <c r="I131">
        <f>+VLOOKUP(B131,'[8]GCI_data_platform-36'!$F$1:$G$149,2,FALSE)</f>
        <v>6.19595968503483</v>
      </c>
      <c r="J131">
        <f>+VLOOKUP(B131,'[8]GCI_data_platform-37'!$F$1:$G$149,2,FALSE)</f>
        <v>6.2862172878442601</v>
      </c>
      <c r="K131">
        <f>+VLOOKUP(B131,'[8]GCI_data_platform-38'!$F$1:$G$149,2,FALSE)</f>
        <v>6.4844080167367197</v>
      </c>
      <c r="L131">
        <f>+VLOOKUP(B131,'[8]GCI_data_platform-39'!$F$1:$G$149,2,FALSE)</f>
        <v>5.4372162995263</v>
      </c>
      <c r="M131">
        <f>+VLOOKUP(B131,'[8]GCI_data_platform-40'!$F$1:$G$149,2,FALSE)</f>
        <v>5.87791324619407</v>
      </c>
      <c r="N131">
        <f>+VLOOKUP(B131,'[8]GCI_data_platform-41'!$F$1:$G$149,2,FALSE)</f>
        <v>5.2570286387228897</v>
      </c>
      <c r="O131">
        <f>+VLOOKUP(B131,'[8]GCI_data_platform-42'!$F$1:$G$149,2,FALSE)</f>
        <v>5.7573886888578603</v>
      </c>
      <c r="P131">
        <f>+VLOOKUP(B131,'[8]GCI_data_platform-43'!$F$1:$G$149,2,FALSE)</f>
        <v>5.2349823491111103</v>
      </c>
      <c r="Q131">
        <f>+VLOOKUP(B131,'[8]GCI_data_platform-44'!$F$1:$G$149,2,FALSE)</f>
        <v>5.9343791671998396</v>
      </c>
      <c r="R131">
        <f>+VLOOKUP(B131,'[8]GCI_data_platform-45'!$F$1:$G$149,2,FALSE)</f>
        <v>4.5616057070720499</v>
      </c>
      <c r="S131">
        <f>+VLOOKUP(B131,'[8]GCI_data_platform-46'!$F$1:$G$149,2,FALSE)</f>
        <v>5.7239256787719297</v>
      </c>
      <c r="T131">
        <f>+VLOOKUP(B131,'[8]GCI_data_platform-47'!$F$1:$G$149,2,FALSE)</f>
        <v>5.7485860108771902</v>
      </c>
      <c r="U131">
        <f>+VLOOKUP(B131,'[8]GCI_data_platform-48'!$F$1:$G$149,2,FALSE)</f>
        <v>5.6992653466666701</v>
      </c>
    </row>
    <row r="132" spans="1:21" x14ac:dyDescent="0.25">
      <c r="A132" t="s">
        <v>554</v>
      </c>
      <c r="B132" t="s">
        <v>555</v>
      </c>
      <c r="C132">
        <v>30</v>
      </c>
      <c r="F132">
        <f>+VLOOKUP(B132,'[8]GCI_data_platform-33'!$F$1:$G$149,2,FALSE)</f>
        <v>5.2877942172133201</v>
      </c>
      <c r="G132">
        <f>+VLOOKUP(B132,'[8]GCI_data_platform-34'!$F$1:$G$149,2,FALSE)</f>
        <v>5.7042601110925899</v>
      </c>
      <c r="H132">
        <f>+VLOOKUP(B132,'[8]GCI_data_platform-35'!$F$1:$G$149,2,FALSE)</f>
        <v>4.94900867574645</v>
      </c>
      <c r="I132">
        <f>+VLOOKUP(B132,'[8]GCI_data_platform-36'!$F$1:$G$149,2,FALSE)</f>
        <v>5.7730736199711803</v>
      </c>
      <c r="J132">
        <f>+VLOOKUP(B132,'[8]GCI_data_platform-37'!$F$1:$G$149,2,FALSE)</f>
        <v>5.6035364067257998</v>
      </c>
      <c r="K132">
        <f>+VLOOKUP(B132,'[8]GCI_data_platform-38'!$F$1:$G$149,2,FALSE)</f>
        <v>6.49142174192691</v>
      </c>
      <c r="L132">
        <f>+VLOOKUP(B132,'[8]GCI_data_platform-39'!$F$1:$G$149,2,FALSE)</f>
        <v>5.1596651932923203</v>
      </c>
      <c r="M132">
        <f>+VLOOKUP(B132,'[8]GCI_data_platform-40'!$F$1:$G$149,2,FALSE)</f>
        <v>5.6537740329161501</v>
      </c>
      <c r="N132">
        <f>+VLOOKUP(B132,'[8]GCI_data_platform-41'!$F$1:$G$149,2,FALSE)</f>
        <v>5.2562231973348004</v>
      </c>
      <c r="O132">
        <f>+VLOOKUP(B132,'[8]GCI_data_platform-42'!$F$1:$G$149,2,FALSE)</f>
        <v>4.6732798596756</v>
      </c>
      <c r="P132">
        <f>+VLOOKUP(B132,'[8]GCI_data_platform-43'!$F$1:$G$149,2,FALSE)</f>
        <v>4.9466104880378303</v>
      </c>
      <c r="Q132">
        <f>+VLOOKUP(B132,'[8]GCI_data_platform-44'!$F$1:$G$149,2,FALSE)</f>
        <v>5.1899160341833896</v>
      </c>
      <c r="R132">
        <f>+VLOOKUP(B132,'[8]GCI_data_platform-45'!$F$1:$G$149,2,FALSE)</f>
        <v>5.2381875476061701</v>
      </c>
      <c r="S132">
        <f>+VLOOKUP(B132,'[8]GCI_data_platform-46'!$F$1:$G$149,2,FALSE)</f>
        <v>5.2236986611621301</v>
      </c>
      <c r="T132">
        <f>+VLOOKUP(B132,'[8]GCI_data_platform-47'!$F$1:$G$149,2,FALSE)</f>
        <v>5.2002066526315804</v>
      </c>
      <c r="U132">
        <f>+VLOOKUP(B132,'[8]GCI_data_platform-48'!$F$1:$G$149,2,FALSE)</f>
        <v>5.24719066969267</v>
      </c>
    </row>
    <row r="133" spans="1:21" x14ac:dyDescent="0.25">
      <c r="A133" t="s">
        <v>221</v>
      </c>
      <c r="B133" t="s">
        <v>556</v>
      </c>
      <c r="C133">
        <v>30</v>
      </c>
      <c r="F133">
        <f>+VLOOKUP(B133,'[8]GCI_data_platform-33'!$F$1:$G$149,2,FALSE)</f>
        <v>3.5038742747590699</v>
      </c>
      <c r="G133">
        <f>+VLOOKUP(B133,'[8]GCI_data_platform-34'!$F$1:$G$149,2,FALSE)</f>
        <v>3.5329246330390598</v>
      </c>
      <c r="H133">
        <f>+VLOOKUP(B133,'[8]GCI_data_platform-35'!$F$1:$G$149,2,FALSE)</f>
        <v>3.5485616903272299</v>
      </c>
      <c r="I133">
        <f>+VLOOKUP(B133,'[8]GCI_data_platform-36'!$F$1:$G$149,2,FALSE)</f>
        <v>2.2955834520184699</v>
      </c>
      <c r="J133">
        <f>+VLOOKUP(B133,'[8]GCI_data_platform-37'!$F$1:$G$149,2,FALSE)</f>
        <v>3.6474316398503199</v>
      </c>
      <c r="K133">
        <f>+VLOOKUP(B133,'[8]GCI_data_platform-38'!$F$1:$G$149,2,FALSE)</f>
        <v>4.6401217499602199</v>
      </c>
      <c r="L133">
        <f>+VLOOKUP(B133,'[8]GCI_data_platform-39'!$F$1:$G$149,2,FALSE)</f>
        <v>3.4863583036642498</v>
      </c>
      <c r="M133">
        <f>+VLOOKUP(B133,'[8]GCI_data_platform-40'!$F$1:$G$149,2,FALSE)</f>
        <v>2.5393042450664498</v>
      </c>
      <c r="N133">
        <f>+VLOOKUP(B133,'[8]GCI_data_platform-41'!$F$1:$G$149,2,FALSE)</f>
        <v>3.8881903332933598</v>
      </c>
      <c r="O133">
        <f>+VLOOKUP(B133,'[8]GCI_data_platform-42'!$F$1:$G$149,2,FALSE)</f>
        <v>4.48808303375721</v>
      </c>
      <c r="P133">
        <f>+VLOOKUP(B133,'[8]GCI_data_platform-43'!$F$1:$G$149,2,FALSE)</f>
        <v>3.7197076412740002</v>
      </c>
      <c r="Q133">
        <f>+VLOOKUP(B133,'[8]GCI_data_platform-44'!$F$1:$G$149,2,FALSE)</f>
        <v>2.69705590501784</v>
      </c>
      <c r="R133">
        <f>+VLOOKUP(B133,'[8]GCI_data_platform-45'!$F$1:$G$149,2,FALSE)</f>
        <v>3.5858086635766102</v>
      </c>
      <c r="S133">
        <f>+VLOOKUP(B133,'[8]GCI_data_platform-46'!$F$1:$G$149,2,FALSE)</f>
        <v>3.2778817730630898</v>
      </c>
      <c r="T133">
        <f>+VLOOKUP(B133,'[8]GCI_data_platform-47'!$F$1:$G$149,2,FALSE)</f>
        <v>3.4990842209975201</v>
      </c>
      <c r="U133">
        <f>+VLOOKUP(B133,'[8]GCI_data_platform-48'!$F$1:$G$149,2,FALSE)</f>
        <v>3.0566793251286599</v>
      </c>
    </row>
    <row r="134" spans="1:21" x14ac:dyDescent="0.25">
      <c r="A134" t="s">
        <v>222</v>
      </c>
      <c r="B134" t="s">
        <v>557</v>
      </c>
      <c r="C134">
        <v>30</v>
      </c>
      <c r="F134">
        <f>+VLOOKUP(B134,'[8]GCI_data_platform-33'!$F$1:$G$149,2,FALSE)</f>
        <v>4.5426865027652497</v>
      </c>
      <c r="G134">
        <f>+VLOOKUP(B134,'[8]GCI_data_platform-34'!$F$1:$G$149,2,FALSE)</f>
        <v>4.8626405138003097</v>
      </c>
      <c r="H134">
        <f>+VLOOKUP(B134,'[8]GCI_data_platform-35'!$F$1:$G$149,2,FALSE)</f>
        <v>3.7856114082756198</v>
      </c>
      <c r="I134">
        <f>+VLOOKUP(B134,'[8]GCI_data_platform-36'!$F$1:$G$149,2,FALSE)</f>
        <v>4.5335336378559496</v>
      </c>
      <c r="J134">
        <f>+VLOOKUP(B134,'[8]GCI_data_platform-37'!$F$1:$G$149,2,FALSE)</f>
        <v>5.6089362749784604</v>
      </c>
      <c r="K134">
        <f>+VLOOKUP(B134,'[8]GCI_data_platform-38'!$F$1:$G$149,2,FALSE)</f>
        <v>5.5224807340912196</v>
      </c>
      <c r="L134">
        <f>+VLOOKUP(B134,'[8]GCI_data_platform-39'!$F$1:$G$149,2,FALSE)</f>
        <v>4.4290419171298199</v>
      </c>
      <c r="M134">
        <f>+VLOOKUP(B134,'[8]GCI_data_platform-40'!$F$1:$G$149,2,FALSE)</f>
        <v>4.2867969402192703</v>
      </c>
      <c r="N134">
        <f>+VLOOKUP(B134,'[8]GCI_data_platform-41'!$F$1:$G$149,2,FALSE)</f>
        <v>4.6650418463811896</v>
      </c>
      <c r="O134">
        <f>+VLOOKUP(B134,'[8]GCI_data_platform-42'!$F$1:$G$149,2,FALSE)</f>
        <v>4.3482845068936697</v>
      </c>
      <c r="P134">
        <f>+VLOOKUP(B134,'[8]GCI_data_platform-43'!$F$1:$G$149,2,FALSE)</f>
        <v>4.6141388830434797</v>
      </c>
      <c r="Q134">
        <f>+VLOOKUP(B134,'[8]GCI_data_platform-44'!$F$1:$G$149,2,FALSE)</f>
        <v>3.5600199041941298</v>
      </c>
      <c r="R134">
        <f>+VLOOKUP(B134,'[8]GCI_data_platform-45'!$F$1:$G$149,2,FALSE)</f>
        <v>5.0999694220471703</v>
      </c>
      <c r="S134">
        <f>+VLOOKUP(B134,'[8]GCI_data_platform-46'!$F$1:$G$149,2,FALSE)</f>
        <v>3.8310933868021402</v>
      </c>
      <c r="T134">
        <f>+VLOOKUP(B134,'[8]GCI_data_platform-47'!$F$1:$G$149,2,FALSE)</f>
        <v>4.4175626878064698</v>
      </c>
      <c r="U134">
        <f>+VLOOKUP(B134,'[8]GCI_data_platform-48'!$F$1:$G$149,2,FALSE)</f>
        <v>3.2446240857977999</v>
      </c>
    </row>
    <row r="135" spans="1:21" x14ac:dyDescent="0.25">
      <c r="A135" t="s">
        <v>558</v>
      </c>
      <c r="B135" t="s">
        <v>559</v>
      </c>
      <c r="C135">
        <v>20</v>
      </c>
      <c r="D135">
        <v>1</v>
      </c>
      <c r="E135">
        <v>22</v>
      </c>
      <c r="F135">
        <f>+VLOOKUP(B135,'[8]GCI_data_platform-33'!$F$1:$G$149,2,FALSE)</f>
        <v>3.24994888719936</v>
      </c>
      <c r="G135">
        <f>+VLOOKUP(B135,'[8]GCI_data_platform-34'!$F$1:$G$149,2,FALSE)</f>
        <v>3.8772433770966401</v>
      </c>
      <c r="H135">
        <f>+VLOOKUP(B135,'[8]GCI_data_platform-35'!$F$1:$G$149,2,FALSE)</f>
        <v>3.3923755392952901</v>
      </c>
      <c r="I135">
        <f>+VLOOKUP(B135,'[8]GCI_data_platform-36'!$F$1:$G$149,2,FALSE)</f>
        <v>2.1761859897899201</v>
      </c>
      <c r="J135">
        <f>+VLOOKUP(B135,'[8]GCI_data_platform-37'!$F$1:$G$149,2,FALSE)</f>
        <v>5.4274385964912302</v>
      </c>
      <c r="K135">
        <f>+VLOOKUP(B135,'[8]GCI_data_platform-38'!$F$1:$G$149,2,FALSE)</f>
        <v>4.5129733828101202</v>
      </c>
      <c r="L135">
        <f>+VLOOKUP(B135,'[8]GCI_data_platform-39'!$F$1:$G$149,2,FALSE)</f>
        <v>2.8459121669329601</v>
      </c>
      <c r="M135">
        <f>+VLOOKUP(B135,'[8]GCI_data_platform-40'!$F$1:$G$149,2,FALSE)</f>
        <v>2.6259381291281398</v>
      </c>
      <c r="N135">
        <f>+VLOOKUP(B135,'[8]GCI_data_platform-41'!$F$1:$G$149,2,FALSE)</f>
        <v>3.5834463418400402</v>
      </c>
      <c r="O135">
        <f>+VLOOKUP(B135,'[8]GCI_data_platform-42'!$F$1:$G$149,2,FALSE)</f>
        <v>3.9790563160331698</v>
      </c>
      <c r="P135">
        <f>+VLOOKUP(B135,'[8]GCI_data_platform-43'!$F$1:$G$149,2,FALSE)</f>
        <v>2.6976097803381598</v>
      </c>
      <c r="Q135">
        <f>+VLOOKUP(B135,'[8]GCI_data_platform-44'!$F$1:$G$149,2,FALSE)</f>
        <v>2.32785906830529</v>
      </c>
      <c r="R135">
        <f>+VLOOKUP(B135,'[8]GCI_data_platform-45'!$F$1:$G$149,2,FALSE)</f>
        <v>1.86156336595293</v>
      </c>
      <c r="S135">
        <f>+VLOOKUP(B135,'[8]GCI_data_platform-46'!$F$1:$G$149,2,FALSE)</f>
        <v>2.7609545289422801</v>
      </c>
      <c r="T135">
        <f>+VLOOKUP(B135,'[8]GCI_data_platform-47'!$F$1:$G$149,2,FALSE)</f>
        <v>3.0317884354691098</v>
      </c>
      <c r="U135">
        <f>+VLOOKUP(B135,'[8]GCI_data_platform-48'!$F$1:$G$149,2,FALSE)</f>
        <v>2.4901206224154602</v>
      </c>
    </row>
    <row r="136" spans="1:21" x14ac:dyDescent="0.25">
      <c r="A136" t="s">
        <v>226</v>
      </c>
      <c r="B136" t="s">
        <v>560</v>
      </c>
      <c r="C136">
        <v>10</v>
      </c>
      <c r="D136">
        <v>1</v>
      </c>
      <c r="E136">
        <v>12</v>
      </c>
      <c r="F136">
        <f>+VLOOKUP(B136,'[8]GCI_data_platform-33'!$F$1:$G$149,2,FALSE)</f>
        <v>3.9095159730794302</v>
      </c>
      <c r="G136">
        <f>+VLOOKUP(B136,'[8]GCI_data_platform-34'!$F$1:$G$149,2,FALSE)</f>
        <v>4.7033105324995601</v>
      </c>
      <c r="H136">
        <f>+VLOOKUP(B136,'[8]GCI_data_platform-35'!$F$1:$G$149,2,FALSE)</f>
        <v>3.5796649030397498</v>
      </c>
      <c r="I136">
        <f>+VLOOKUP(B136,'[8]GCI_data_platform-36'!$F$1:$G$149,2,FALSE)</f>
        <v>4.3685661034154304</v>
      </c>
      <c r="J136">
        <f>+VLOOKUP(B136,'[8]GCI_data_platform-37'!$F$1:$G$149,2,FALSE)</f>
        <v>5.0581529334457596</v>
      </c>
      <c r="K136">
        <f>+VLOOKUP(B136,'[8]GCI_data_platform-38'!$F$1:$G$149,2,FALSE)</f>
        <v>5.8068581900972998</v>
      </c>
      <c r="L136">
        <f>+VLOOKUP(B136,'[8]GCI_data_platform-39'!$F$1:$G$149,2,FALSE)</f>
        <v>3.9027588870403398</v>
      </c>
      <c r="M136">
        <f>+VLOOKUP(B136,'[8]GCI_data_platform-40'!$F$1:$G$149,2,FALSE)</f>
        <v>4.2062254221903297</v>
      </c>
      <c r="N136">
        <f>+VLOOKUP(B136,'[8]GCI_data_platform-41'!$F$1:$G$149,2,FALSE)</f>
        <v>4.0260626709824603</v>
      </c>
      <c r="O136">
        <f>+VLOOKUP(B136,'[8]GCI_data_platform-42'!$F$1:$G$149,2,FALSE)</f>
        <v>4.1501401816347503</v>
      </c>
      <c r="P136">
        <f>+VLOOKUP(B136,'[8]GCI_data_platform-43'!$F$1:$G$149,2,FALSE)</f>
        <v>4.3199888895524099</v>
      </c>
      <c r="Q136">
        <f>+VLOOKUP(B136,'[8]GCI_data_platform-44'!$F$1:$G$149,2,FALSE)</f>
        <v>3.9303376534156</v>
      </c>
      <c r="R136">
        <f>+VLOOKUP(B136,'[8]GCI_data_platform-45'!$F$1:$G$149,2,FALSE)</f>
        <v>2.7837985044664801</v>
      </c>
      <c r="S136">
        <f>+VLOOKUP(B136,'[8]GCI_data_platform-46'!$F$1:$G$149,2,FALSE)</f>
        <v>3.3915814101978299</v>
      </c>
      <c r="T136">
        <f>+VLOOKUP(B136,'[8]GCI_data_platform-47'!$F$1:$G$149,2,FALSE)</f>
        <v>3.8598521377533901</v>
      </c>
      <c r="U136">
        <f>+VLOOKUP(B136,'[8]GCI_data_platform-48'!$F$1:$G$149,2,FALSE)</f>
        <v>2.9233106826422701</v>
      </c>
    </row>
    <row r="137" spans="1:21" x14ac:dyDescent="0.25">
      <c r="A137" t="s">
        <v>227</v>
      </c>
      <c r="B137" t="s">
        <v>561</v>
      </c>
      <c r="C137">
        <v>30</v>
      </c>
      <c r="F137">
        <f>+VLOOKUP(B137,'[8]GCI_data_platform-33'!$F$1:$G$149,2,FALSE)</f>
        <v>4.0626752802147497</v>
      </c>
      <c r="G137">
        <f>+VLOOKUP(B137,'[8]GCI_data_platform-34'!$F$1:$G$149,2,FALSE)</f>
        <v>4.5224643941115596</v>
      </c>
      <c r="H137">
        <f>+VLOOKUP(B137,'[8]GCI_data_platform-35'!$F$1:$G$149,2,FALSE)</f>
        <v>3.84672326219611</v>
      </c>
      <c r="I137">
        <f>+VLOOKUP(B137,'[8]GCI_data_platform-36'!$F$1:$G$149,2,FALSE)</f>
        <v>3.8965082257194901</v>
      </c>
      <c r="J137">
        <f>+VLOOKUP(B137,'[8]GCI_data_platform-37'!$F$1:$G$149,2,FALSE)</f>
        <v>4.3687557864076298</v>
      </c>
      <c r="K137">
        <f>+VLOOKUP(B137,'[8]GCI_data_platform-38'!$F$1:$G$149,2,FALSE)</f>
        <v>5.9778703021230104</v>
      </c>
      <c r="L137">
        <f>+VLOOKUP(B137,'[8]GCI_data_platform-39'!$F$1:$G$149,2,FALSE)</f>
        <v>3.8130069658026602</v>
      </c>
      <c r="M137">
        <f>+VLOOKUP(B137,'[8]GCI_data_platform-40'!$F$1:$G$149,2,FALSE)</f>
        <v>4.2150437846354798</v>
      </c>
      <c r="N137">
        <f>+VLOOKUP(B137,'[8]GCI_data_platform-41'!$F$1:$G$149,2,FALSE)</f>
        <v>4.1015446326038303</v>
      </c>
      <c r="O137">
        <f>+VLOOKUP(B137,'[8]GCI_data_platform-42'!$F$1:$G$149,2,FALSE)</f>
        <v>3.6730713002200299</v>
      </c>
      <c r="P137">
        <f>+VLOOKUP(B137,'[8]GCI_data_platform-43'!$F$1:$G$149,2,FALSE)</f>
        <v>3.5582279391217599</v>
      </c>
      <c r="Q137">
        <f>+VLOOKUP(B137,'[8]GCI_data_platform-44'!$F$1:$G$149,2,FALSE)</f>
        <v>3.4659049166867999</v>
      </c>
      <c r="R137">
        <f>+VLOOKUP(B137,'[8]GCI_data_platform-45'!$F$1:$G$149,2,FALSE)</f>
        <v>3.8642492215480799</v>
      </c>
      <c r="S137">
        <f>+VLOOKUP(B137,'[8]GCI_data_platform-46'!$F$1:$G$149,2,FALSE)</f>
        <v>3.47186039668793</v>
      </c>
      <c r="T137">
        <f>+VLOOKUP(B137,'[8]GCI_data_platform-47'!$F$1:$G$149,2,FALSE)</f>
        <v>3.88674811150331</v>
      </c>
      <c r="U137">
        <f>+VLOOKUP(B137,'[8]GCI_data_platform-48'!$F$1:$G$149,2,FALSE)</f>
        <v>3.0569726818725398</v>
      </c>
    </row>
    <row r="138" spans="1:21" x14ac:dyDescent="0.25">
      <c r="A138" t="s">
        <v>228</v>
      </c>
      <c r="B138" t="s">
        <v>562</v>
      </c>
      <c r="C138">
        <v>30</v>
      </c>
      <c r="F138">
        <f>+VLOOKUP(B138,'[8]GCI_data_platform-33'!$F$1:$G$149,2,FALSE)</f>
        <v>4.4510678800669803</v>
      </c>
      <c r="G138">
        <f>+VLOOKUP(B138,'[8]GCI_data_platform-34'!$F$1:$G$149,2,FALSE)</f>
        <v>4.7548468064196401</v>
      </c>
      <c r="H138">
        <f>+VLOOKUP(B138,'[8]GCI_data_platform-35'!$F$1:$G$149,2,FALSE)</f>
        <v>4.0835363580670396</v>
      </c>
      <c r="I138">
        <f>+VLOOKUP(B138,'[8]GCI_data_platform-36'!$F$1:$G$149,2,FALSE)</f>
        <v>4.4513188895624403</v>
      </c>
      <c r="J138">
        <f>+VLOOKUP(B138,'[8]GCI_data_platform-37'!$F$1:$G$149,2,FALSE)</f>
        <v>4.6249501433379603</v>
      </c>
      <c r="K138">
        <f>+VLOOKUP(B138,'[8]GCI_data_platform-38'!$F$1:$G$149,2,FALSE)</f>
        <v>5.8595818347111397</v>
      </c>
      <c r="L138">
        <f>+VLOOKUP(B138,'[8]GCI_data_platform-39'!$F$1:$G$149,2,FALSE)</f>
        <v>4.3830150412972504</v>
      </c>
      <c r="M138">
        <f>+VLOOKUP(B138,'[8]GCI_data_platform-40'!$F$1:$G$149,2,FALSE)</f>
        <v>4.29303884721892</v>
      </c>
      <c r="N138">
        <f>+VLOOKUP(B138,'[8]GCI_data_platform-41'!$F$1:$G$149,2,FALSE)</f>
        <v>4.5175070811445002</v>
      </c>
      <c r="O138">
        <f>+VLOOKUP(B138,'[8]GCI_data_platform-42'!$F$1:$G$149,2,FALSE)</f>
        <v>3.7361669212606099</v>
      </c>
      <c r="P138">
        <f>+VLOOKUP(B138,'[8]GCI_data_platform-43'!$F$1:$G$149,2,FALSE)</f>
        <v>4.3973846413780304</v>
      </c>
      <c r="Q138">
        <f>+VLOOKUP(B138,'[8]GCI_data_platform-44'!$F$1:$G$149,2,FALSE)</f>
        <v>4.0511134024233701</v>
      </c>
      <c r="R138">
        <f>+VLOOKUP(B138,'[8]GCI_data_platform-45'!$F$1:$G$149,2,FALSE)</f>
        <v>5.3028793543580504</v>
      </c>
      <c r="S138">
        <f>+VLOOKUP(B138,'[8]GCI_data_platform-46'!$F$1:$G$149,2,FALSE)</f>
        <v>3.9143454438922198</v>
      </c>
      <c r="T138">
        <f>+VLOOKUP(B138,'[8]GCI_data_platform-47'!$F$1:$G$149,2,FALSE)</f>
        <v>4.3592516612172902</v>
      </c>
      <c r="U138">
        <f>+VLOOKUP(B138,'[8]GCI_data_platform-48'!$F$1:$G$149,2,FALSE)</f>
        <v>3.4694392265671601</v>
      </c>
    </row>
    <row r="139" spans="1:21" x14ac:dyDescent="0.25">
      <c r="A139" t="s">
        <v>232</v>
      </c>
      <c r="B139" t="s">
        <v>563</v>
      </c>
      <c r="C139">
        <v>30</v>
      </c>
      <c r="F139">
        <f>+VLOOKUP(B139,'[8]GCI_data_platform-33'!$F$1:$G$149,2,FALSE)</f>
        <v>3.4487896527416799</v>
      </c>
      <c r="G139">
        <f>+VLOOKUP(B139,'[8]GCI_data_platform-34'!$F$1:$G$149,2,FALSE)</f>
        <v>3.4046806431703902</v>
      </c>
      <c r="H139">
        <f>+VLOOKUP(B139,'[8]GCI_data_platform-35'!$F$1:$G$149,2,FALSE)</f>
        <v>3.3295464456147501</v>
      </c>
      <c r="I139">
        <f>+VLOOKUP(B139,'[8]GCI_data_platform-36'!$F$1:$G$149,2,FALSE)</f>
        <v>2.3056719711647098</v>
      </c>
      <c r="J139">
        <f>+VLOOKUP(B139,'[8]GCI_data_platform-37'!$F$1:$G$149,2,FALSE)</f>
        <v>3.6364103350126902</v>
      </c>
      <c r="K139">
        <f>+VLOOKUP(B139,'[8]GCI_data_platform-38'!$F$1:$G$149,2,FALSE)</f>
        <v>4.3470938208894196</v>
      </c>
      <c r="L139">
        <f>+VLOOKUP(B139,'[8]GCI_data_platform-39'!$F$1:$G$149,2,FALSE)</f>
        <v>3.5464573818770102</v>
      </c>
      <c r="M139">
        <f>+VLOOKUP(B139,'[8]GCI_data_platform-40'!$F$1:$G$149,2,FALSE)</f>
        <v>2.7168031239955002</v>
      </c>
      <c r="N139">
        <f>+VLOOKUP(B139,'[8]GCI_data_platform-41'!$F$1:$G$149,2,FALSE)</f>
        <v>3.8761277928738198</v>
      </c>
      <c r="O139">
        <f>+VLOOKUP(B139,'[8]GCI_data_platform-42'!$F$1:$G$149,2,FALSE)</f>
        <v>4.6858066746864102</v>
      </c>
      <c r="P139">
        <f>+VLOOKUP(B139,'[8]GCI_data_platform-43'!$F$1:$G$149,2,FALSE)</f>
        <v>3.8975360017486298</v>
      </c>
      <c r="Q139">
        <f>+VLOOKUP(B139,'[8]GCI_data_platform-44'!$F$1:$G$149,2,FALSE)</f>
        <v>2.8237233984942001</v>
      </c>
      <c r="R139">
        <f>+VLOOKUP(B139,'[8]GCI_data_platform-45'!$F$1:$G$149,2,FALSE)</f>
        <v>3.2787472994634599</v>
      </c>
      <c r="S139">
        <f>+VLOOKUP(B139,'[8]GCI_data_platform-46'!$F$1:$G$149,2,FALSE)</f>
        <v>3.2944236636497499</v>
      </c>
      <c r="T139">
        <f>+VLOOKUP(B139,'[8]GCI_data_platform-47'!$F$1:$G$149,2,FALSE)</f>
        <v>3.5494945877480601</v>
      </c>
      <c r="U139">
        <f>+VLOOKUP(B139,'[8]GCI_data_platform-48'!$F$1:$G$149,2,FALSE)</f>
        <v>3.0393527395514401</v>
      </c>
    </row>
    <row r="140" spans="1:21" x14ac:dyDescent="0.25">
      <c r="A140" t="s">
        <v>233</v>
      </c>
      <c r="B140" t="s">
        <v>564</v>
      </c>
      <c r="C140">
        <v>30</v>
      </c>
      <c r="F140">
        <f>+VLOOKUP(B140,'[8]GCI_data_platform-33'!$F$1:$G$149,2,FALSE)</f>
        <v>4.0516046854275896</v>
      </c>
      <c r="G140">
        <f>+VLOOKUP(B140,'[8]GCI_data_platform-34'!$F$1:$G$149,2,FALSE)</f>
        <v>4.2744406681254796</v>
      </c>
      <c r="H140">
        <f>+VLOOKUP(B140,'[8]GCI_data_platform-35'!$F$1:$G$149,2,FALSE)</f>
        <v>2.9881143080138202</v>
      </c>
      <c r="I140">
        <f>+VLOOKUP(B140,'[8]GCI_data_platform-36'!$F$1:$G$149,2,FALSE)</f>
        <v>4.0691070206237399</v>
      </c>
      <c r="J140">
        <f>+VLOOKUP(B140,'[8]GCI_data_platform-37'!$F$1:$G$149,2,FALSE)</f>
        <v>4.2047974208923602</v>
      </c>
      <c r="K140">
        <f>+VLOOKUP(B140,'[8]GCI_data_platform-38'!$F$1:$G$149,2,FALSE)</f>
        <v>5.8357439229719796</v>
      </c>
      <c r="L140">
        <f>+VLOOKUP(B140,'[8]GCI_data_platform-39'!$F$1:$G$149,2,FALSE)</f>
        <v>4.0122866293053798</v>
      </c>
      <c r="M140">
        <f>+VLOOKUP(B140,'[8]GCI_data_platform-40'!$F$1:$G$149,2,FALSE)</f>
        <v>4.7477173671653796</v>
      </c>
      <c r="N140">
        <f>+VLOOKUP(B140,'[8]GCI_data_platform-41'!$F$1:$G$149,2,FALSE)</f>
        <v>3.81022444595899</v>
      </c>
      <c r="O140">
        <f>+VLOOKUP(B140,'[8]GCI_data_platform-42'!$F$1:$G$149,2,FALSE)</f>
        <v>4.1808540858617498</v>
      </c>
      <c r="P140">
        <f>+VLOOKUP(B140,'[8]GCI_data_platform-43'!$F$1:$G$149,2,FALSE)</f>
        <v>3.4564925277419398</v>
      </c>
      <c r="Q140">
        <f>+VLOOKUP(B140,'[8]GCI_data_platform-44'!$F$1:$G$149,2,FALSE)</f>
        <v>3.2791720645961999</v>
      </c>
      <c r="R140">
        <f>+VLOOKUP(B140,'[8]GCI_data_platform-45'!$F$1:$G$149,2,FALSE)</f>
        <v>4.5992592845080003</v>
      </c>
      <c r="S140">
        <f>+VLOOKUP(B140,'[8]GCI_data_platform-46'!$F$1:$G$149,2,FALSE)</f>
        <v>3.3568510352471499</v>
      </c>
      <c r="T140">
        <f>+VLOOKUP(B140,'[8]GCI_data_platform-47'!$F$1:$G$149,2,FALSE)</f>
        <v>3.6821089048265798</v>
      </c>
      <c r="U140">
        <f>+VLOOKUP(B140,'[8]GCI_data_platform-48'!$F$1:$G$149,2,FALSE)</f>
        <v>3.0315931656677102</v>
      </c>
    </row>
    <row r="141" spans="1:21" x14ac:dyDescent="0.25">
      <c r="A141" t="s">
        <v>234</v>
      </c>
      <c r="B141" t="s">
        <v>565</v>
      </c>
      <c r="C141">
        <v>30</v>
      </c>
      <c r="F141">
        <f>+VLOOKUP(B141,'[8]GCI_data_platform-33'!$F$1:$G$149,2,FALSE)</f>
        <v>5.10628942140431</v>
      </c>
      <c r="G141">
        <f>+VLOOKUP(B141,'[8]GCI_data_platform-34'!$F$1:$G$149,2,FALSE)</f>
        <v>6.0358279216613901</v>
      </c>
      <c r="H141">
        <f>+VLOOKUP(B141,'[8]GCI_data_platform-35'!$F$1:$G$149,2,FALSE)</f>
        <v>5.5481767387499996</v>
      </c>
      <c r="I141">
        <f>+VLOOKUP(B141,'[8]GCI_data_platform-36'!$F$1:$G$149,2,FALSE)</f>
        <v>6.2013604937006397</v>
      </c>
      <c r="J141">
        <f>+VLOOKUP(B141,'[8]GCI_data_platform-37'!$F$1:$G$149,2,FALSE)</f>
        <v>6.4235012048192797</v>
      </c>
      <c r="K141">
        <f>+VLOOKUP(B141,'[8]GCI_data_platform-38'!$F$1:$G$149,2,FALSE)</f>
        <v>5.9702732493756603</v>
      </c>
      <c r="L141">
        <f>+VLOOKUP(B141,'[8]GCI_data_platform-39'!$F$1:$G$149,2,FALSE)</f>
        <v>4.9960562624131901</v>
      </c>
      <c r="M141">
        <f>+VLOOKUP(B141,'[8]GCI_data_platform-40'!$F$1:$G$149,2,FALSE)</f>
        <v>4.9337603472850704</v>
      </c>
      <c r="N141">
        <f>+VLOOKUP(B141,'[8]GCI_data_platform-41'!$F$1:$G$149,2,FALSE)</f>
        <v>5.3857772552310497</v>
      </c>
      <c r="O141">
        <f>+VLOOKUP(B141,'[8]GCI_data_platform-42'!$F$1:$G$149,2,FALSE)</f>
        <v>5.20076253985129</v>
      </c>
      <c r="P141">
        <f>+VLOOKUP(B141,'[8]GCI_data_platform-43'!$F$1:$G$149,2,FALSE)</f>
        <v>4.7936463333333297</v>
      </c>
      <c r="Q141">
        <f>+VLOOKUP(B141,'[8]GCI_data_platform-44'!$F$1:$G$149,2,FALSE)</f>
        <v>5.2199623208269399</v>
      </c>
      <c r="R141">
        <f>+VLOOKUP(B141,'[8]GCI_data_platform-45'!$F$1:$G$149,2,FALSE)</f>
        <v>4.4424287779514602</v>
      </c>
      <c r="S141">
        <f>+VLOOKUP(B141,'[8]GCI_data_platform-46'!$F$1:$G$149,2,FALSE)</f>
        <v>4.6703190195514601</v>
      </c>
      <c r="T141">
        <f>+VLOOKUP(B141,'[8]GCI_data_platform-47'!$F$1:$G$149,2,FALSE)</f>
        <v>5.1252841578947397</v>
      </c>
      <c r="U141">
        <f>+VLOOKUP(B141,'[8]GCI_data_platform-48'!$F$1:$G$149,2,FALSE)</f>
        <v>4.2153538812081797</v>
      </c>
    </row>
    <row r="142" spans="1:21" x14ac:dyDescent="0.25">
      <c r="A142" t="s">
        <v>235</v>
      </c>
      <c r="B142" t="s">
        <v>566</v>
      </c>
      <c r="C142">
        <v>30</v>
      </c>
      <c r="F142">
        <f>+VLOOKUP(B142,'[8]GCI_data_platform-33'!$F$1:$G$149,2,FALSE)</f>
        <v>5.3687524642413704</v>
      </c>
      <c r="G142">
        <f>+VLOOKUP(B142,'[8]GCI_data_platform-34'!$F$1:$G$149,2,FALSE)</f>
        <v>5.4808670492465996</v>
      </c>
      <c r="H142">
        <f>+VLOOKUP(B142,'[8]GCI_data_platform-35'!$F$1:$G$149,2,FALSE)</f>
        <v>5.4294641696306796</v>
      </c>
      <c r="I142">
        <f>+VLOOKUP(B142,'[8]GCI_data_platform-36'!$F$1:$G$149,2,FALSE)</f>
        <v>6.1227224158592</v>
      </c>
      <c r="J142">
        <f>+VLOOKUP(B142,'[8]GCI_data_platform-37'!$F$1:$G$149,2,FALSE)</f>
        <v>3.9812386919104998</v>
      </c>
      <c r="K142">
        <f>+VLOOKUP(B142,'[8]GCI_data_platform-38'!$F$1:$G$149,2,FALSE)</f>
        <v>6.3900429195860102</v>
      </c>
      <c r="L142">
        <f>+VLOOKUP(B142,'[8]GCI_data_platform-39'!$F$1:$G$149,2,FALSE)</f>
        <v>5.4529646647475198</v>
      </c>
      <c r="M142">
        <f>+VLOOKUP(B142,'[8]GCI_data_platform-40'!$F$1:$G$149,2,FALSE)</f>
        <v>5.4542638919340503</v>
      </c>
      <c r="N142">
        <f>+VLOOKUP(B142,'[8]GCI_data_platform-41'!$F$1:$G$149,2,FALSE)</f>
        <v>5.0503161895861597</v>
      </c>
      <c r="O142">
        <f>+VLOOKUP(B142,'[8]GCI_data_platform-42'!$F$1:$G$149,2,FALSE)</f>
        <v>5.3519150950012397</v>
      </c>
      <c r="P142">
        <f>+VLOOKUP(B142,'[8]GCI_data_platform-43'!$F$1:$G$149,2,FALSE)</f>
        <v>4.99864697954545</v>
      </c>
      <c r="Q142">
        <f>+VLOOKUP(B142,'[8]GCI_data_platform-44'!$F$1:$G$149,2,FALSE)</f>
        <v>6.06125513626582</v>
      </c>
      <c r="R142">
        <f>+VLOOKUP(B142,'[8]GCI_data_platform-45'!$F$1:$G$149,2,FALSE)</f>
        <v>5.8013906961523896</v>
      </c>
      <c r="S142">
        <f>+VLOOKUP(B142,'[8]GCI_data_platform-46'!$F$1:$G$149,2,FALSE)</f>
        <v>5.1536557400609899</v>
      </c>
      <c r="T142">
        <f>+VLOOKUP(B142,'[8]GCI_data_platform-47'!$F$1:$G$149,2,FALSE)</f>
        <v>5.4027956854066996</v>
      </c>
      <c r="U142">
        <f>+VLOOKUP(B142,'[8]GCI_data_platform-48'!$F$1:$G$149,2,FALSE)</f>
        <v>4.9045157947152802</v>
      </c>
    </row>
    <row r="143" spans="1:21" x14ac:dyDescent="0.25">
      <c r="A143" t="s">
        <v>236</v>
      </c>
      <c r="B143" t="s">
        <v>567</v>
      </c>
      <c r="C143">
        <v>30</v>
      </c>
      <c r="F143">
        <f>+VLOOKUP(B143,'[8]GCI_data_platform-33'!$F$1:$G$149,2,FALSE)</f>
        <v>5.4825041425724397</v>
      </c>
      <c r="G143">
        <f>+VLOOKUP(B143,'[8]GCI_data_platform-34'!$F$1:$G$149,2,FALSE)</f>
        <v>5.1175196528184097</v>
      </c>
      <c r="H143">
        <f>+VLOOKUP(B143,'[8]GCI_data_platform-35'!$F$1:$G$149,2,FALSE)</f>
        <v>4.6434653267619304</v>
      </c>
      <c r="I143">
        <f>+VLOOKUP(B143,'[8]GCI_data_platform-36'!$F$1:$G$149,2,FALSE)</f>
        <v>5.77247944315888</v>
      </c>
      <c r="J143">
        <f>+VLOOKUP(B143,'[8]GCI_data_platform-37'!$F$1:$G$149,2,FALSE)</f>
        <v>3.9527884681583498</v>
      </c>
      <c r="K143">
        <f>+VLOOKUP(B143,'[8]GCI_data_platform-38'!$F$1:$G$149,2,FALSE)</f>
        <v>6.10134537319448</v>
      </c>
      <c r="L143">
        <f>+VLOOKUP(B143,'[8]GCI_data_platform-39'!$F$1:$G$149,2,FALSE)</f>
        <v>5.6618098308724401</v>
      </c>
      <c r="M143">
        <f>+VLOOKUP(B143,'[8]GCI_data_platform-40'!$F$1:$G$149,2,FALSE)</f>
        <v>5.7510207829854396</v>
      </c>
      <c r="N143">
        <f>+VLOOKUP(B143,'[8]GCI_data_platform-41'!$F$1:$G$149,2,FALSE)</f>
        <v>4.9333767247719198</v>
      </c>
      <c r="O143">
        <f>+VLOOKUP(B143,'[8]GCI_data_platform-42'!$F$1:$G$149,2,FALSE)</f>
        <v>5.3696980651484996</v>
      </c>
      <c r="P143">
        <f>+VLOOKUP(B143,'[8]GCI_data_platform-43'!$F$1:$G$149,2,FALSE)</f>
        <v>5.2634422059463999</v>
      </c>
      <c r="Q143">
        <f>+VLOOKUP(B143,'[8]GCI_data_platform-44'!$F$1:$G$149,2,FALSE)</f>
        <v>5.7174614410783704</v>
      </c>
      <c r="R143">
        <f>+VLOOKUP(B143,'[8]GCI_data_platform-45'!$F$1:$G$149,2,FALSE)</f>
        <v>6.9358597653040102</v>
      </c>
      <c r="S143">
        <f>+VLOOKUP(B143,'[8]GCI_data_platform-46'!$F$1:$G$149,2,FALSE)</f>
        <v>5.4269843219084599</v>
      </c>
      <c r="T143">
        <f>+VLOOKUP(B143,'[8]GCI_data_platform-47'!$F$1:$G$149,2,FALSE)</f>
        <v>5.4877813299391702</v>
      </c>
      <c r="U143">
        <f>+VLOOKUP(B143,'[8]GCI_data_platform-48'!$F$1:$G$149,2,FALSE)</f>
        <v>5.3661873138777496</v>
      </c>
    </row>
    <row r="144" spans="1:21" x14ac:dyDescent="0.25">
      <c r="A144" t="s">
        <v>237</v>
      </c>
      <c r="B144" t="s">
        <v>568</v>
      </c>
      <c r="C144">
        <v>30</v>
      </c>
      <c r="F144">
        <f>+VLOOKUP(B144,'[8]GCI_data_platform-33'!$F$1:$G$149,2,FALSE)</f>
        <v>4.0508163004537003</v>
      </c>
      <c r="G144">
        <f>+VLOOKUP(B144,'[8]GCI_data_platform-34'!$F$1:$G$149,2,FALSE)</f>
        <v>4.8241129239384799</v>
      </c>
      <c r="H144">
        <f>+VLOOKUP(B144,'[8]GCI_data_platform-35'!$F$1:$G$149,2,FALSE)</f>
        <v>4.6178814356408999</v>
      </c>
      <c r="I144">
        <f>+VLOOKUP(B144,'[8]GCI_data_platform-36'!$F$1:$G$149,2,FALSE)</f>
        <v>4.3143110082891702</v>
      </c>
      <c r="J144">
        <f>+VLOOKUP(B144,'[8]GCI_data_platform-37'!$F$1:$G$149,2,FALSE)</f>
        <v>4.4862930456818599</v>
      </c>
      <c r="K144">
        <f>+VLOOKUP(B144,'[8]GCI_data_platform-38'!$F$1:$G$149,2,FALSE)</f>
        <v>5.8779662061420002</v>
      </c>
      <c r="L144">
        <f>+VLOOKUP(B144,'[8]GCI_data_platform-39'!$F$1:$G$149,2,FALSE)</f>
        <v>3.9479715654171201</v>
      </c>
      <c r="M144">
        <f>+VLOOKUP(B144,'[8]GCI_data_platform-40'!$F$1:$G$149,2,FALSE)</f>
        <v>4.5318043473153597</v>
      </c>
      <c r="N144">
        <f>+VLOOKUP(B144,'[8]GCI_data_platform-41'!$F$1:$G$149,2,FALSE)</f>
        <v>4.3271109178885299</v>
      </c>
      <c r="O144">
        <f>+VLOOKUP(B144,'[8]GCI_data_platform-42'!$F$1:$G$149,2,FALSE)</f>
        <v>3.4403668762526798</v>
      </c>
      <c r="P144">
        <f>+VLOOKUP(B144,'[8]GCI_data_platform-43'!$F$1:$G$149,2,FALSE)</f>
        <v>3.7745508558574201</v>
      </c>
      <c r="Q144">
        <f>+VLOOKUP(B144,'[8]GCI_data_platform-44'!$F$1:$G$149,2,FALSE)</f>
        <v>4.3308278002963796</v>
      </c>
      <c r="R144">
        <f>+VLOOKUP(B144,'[8]GCI_data_platform-45'!$F$1:$G$149,2,FALSE)</f>
        <v>3.2831685948923499</v>
      </c>
      <c r="S144">
        <f>+VLOOKUP(B144,'[8]GCI_data_platform-46'!$F$1:$G$149,2,FALSE)</f>
        <v>3.4293934788370199</v>
      </c>
      <c r="T144">
        <f>+VLOOKUP(B144,'[8]GCI_data_platform-47'!$F$1:$G$149,2,FALSE)</f>
        <v>3.7522905026467899</v>
      </c>
      <c r="U144">
        <f>+VLOOKUP(B144,'[8]GCI_data_platform-48'!$F$1:$G$149,2,FALSE)</f>
        <v>3.10649645502725</v>
      </c>
    </row>
    <row r="145" spans="1:21" x14ac:dyDescent="0.25">
      <c r="A145" t="s">
        <v>303</v>
      </c>
      <c r="B145" t="s">
        <v>569</v>
      </c>
      <c r="C145">
        <v>30</v>
      </c>
      <c r="F145">
        <f>+VLOOKUP(B145,'[8]GCI_data_platform-33'!$F$1:$G$149,2,FALSE)</f>
        <v>3.3512264674353802</v>
      </c>
      <c r="G145">
        <f>+VLOOKUP(B145,'[8]GCI_data_platform-34'!$F$1:$G$149,2,FALSE)</f>
        <v>3.3672253856207002</v>
      </c>
      <c r="H145">
        <f>+VLOOKUP(B145,'[8]GCI_data_platform-35'!$F$1:$G$149,2,FALSE)</f>
        <v>2.2731103019758101</v>
      </c>
      <c r="I145">
        <f>+VLOOKUP(B145,'[8]GCI_data_platform-36'!$F$1:$G$149,2,FALSE)</f>
        <v>2.6112567524789601</v>
      </c>
      <c r="J145">
        <f>+VLOOKUP(B145,'[8]GCI_data_platform-37'!$F$1:$G$149,2,FALSE)</f>
        <v>3.1022862994836502</v>
      </c>
      <c r="K145">
        <f>+VLOOKUP(B145,'[8]GCI_data_platform-38'!$F$1:$G$149,2,FALSE)</f>
        <v>5.4822481885443901</v>
      </c>
      <c r="L145">
        <f>+VLOOKUP(B145,'[8]GCI_data_platform-39'!$F$1:$G$149,2,FALSE)</f>
        <v>3.4149387258966302</v>
      </c>
      <c r="M145">
        <f>+VLOOKUP(B145,'[8]GCI_data_platform-40'!$F$1:$G$149,2,FALSE)</f>
        <v>4.2147884082530496</v>
      </c>
      <c r="N145">
        <f>+VLOOKUP(B145,'[8]GCI_data_platform-41'!$F$1:$G$149,2,FALSE)</f>
        <v>2.80268824888535</v>
      </c>
      <c r="O145">
        <f>+VLOOKUP(B145,'[8]GCI_data_platform-42'!$F$1:$G$149,2,FALSE)</f>
        <v>2.8461268335885701</v>
      </c>
      <c r="P145">
        <f>+VLOOKUP(B145,'[8]GCI_data_platform-43'!$F$1:$G$149,2,FALSE)</f>
        <v>2.9741109298924702</v>
      </c>
      <c r="Q145">
        <f>+VLOOKUP(B145,'[8]GCI_data_platform-44'!$F$1:$G$149,2,FALSE)</f>
        <v>3.0856725655699999</v>
      </c>
      <c r="R145">
        <f>+VLOOKUP(B145,'[8]GCI_data_platform-45'!$F$1:$G$149,2,FALSE)</f>
        <v>4.5662453691903204</v>
      </c>
      <c r="S145">
        <f>+VLOOKUP(B145,'[8]GCI_data_platform-46'!$F$1:$G$149,2,FALSE)</f>
        <v>2.82968634935213</v>
      </c>
      <c r="T145">
        <f>+VLOOKUP(B145,'[8]GCI_data_platform-47'!$F$1:$G$149,2,FALSE)</f>
        <v>3.2080294028862499</v>
      </c>
      <c r="U145">
        <f>+VLOOKUP(B145,'[8]GCI_data_platform-48'!$F$1:$G$149,2,FALSE)</f>
        <v>2.4513432958179999</v>
      </c>
    </row>
    <row r="146" spans="1:21" x14ac:dyDescent="0.25">
      <c r="A146" t="s">
        <v>241</v>
      </c>
      <c r="B146" t="s">
        <v>570</v>
      </c>
      <c r="C146">
        <v>30</v>
      </c>
      <c r="F146">
        <f>+VLOOKUP(B146,'[8]GCI_data_platform-33'!$F$1:$G$149,2,FALSE)</f>
        <v>4.1818418072216597</v>
      </c>
      <c r="G146">
        <f>+VLOOKUP(B146,'[8]GCI_data_platform-34'!$F$1:$G$149,2,FALSE)</f>
        <v>4.3636261657392899</v>
      </c>
      <c r="H146">
        <f>+VLOOKUP(B146,'[8]GCI_data_platform-35'!$F$1:$G$149,2,FALSE)</f>
        <v>3.5445014730670699</v>
      </c>
      <c r="I146">
        <f>+VLOOKUP(B146,'[8]GCI_data_platform-36'!$F$1:$G$149,2,FALSE)</f>
        <v>3.6883328295869702</v>
      </c>
      <c r="J146">
        <f>+VLOOKUP(B146,'[8]GCI_data_platform-37'!$F$1:$G$149,2,FALSE)</f>
        <v>4.4388783914838097</v>
      </c>
      <c r="K146">
        <f>+VLOOKUP(B146,'[8]GCI_data_platform-38'!$F$1:$G$149,2,FALSE)</f>
        <v>5.7827919688192901</v>
      </c>
      <c r="L146">
        <f>+VLOOKUP(B146,'[8]GCI_data_platform-39'!$F$1:$G$149,2,FALSE)</f>
        <v>3.98036643679115</v>
      </c>
      <c r="M146">
        <f>+VLOOKUP(B146,'[8]GCI_data_platform-40'!$F$1:$G$149,2,FALSE)</f>
        <v>3.6927867810543402</v>
      </c>
      <c r="N146">
        <f>+VLOOKUP(B146,'[8]GCI_data_platform-41'!$F$1:$G$149,2,FALSE)</f>
        <v>4.2510910450088897</v>
      </c>
      <c r="O146">
        <f>+VLOOKUP(B146,'[8]GCI_data_platform-42'!$F$1:$G$149,2,FALSE)</f>
        <v>4.4048836045363204</v>
      </c>
      <c r="P146">
        <f>+VLOOKUP(B146,'[8]GCI_data_platform-43'!$F$1:$G$149,2,FALSE)</f>
        <v>3.7625948357723602</v>
      </c>
      <c r="Q146">
        <f>+VLOOKUP(B146,'[8]GCI_data_platform-44'!$F$1:$G$149,2,FALSE)</f>
        <v>3.13578790349453</v>
      </c>
      <c r="R146">
        <f>+VLOOKUP(B146,'[8]GCI_data_platform-45'!$F$1:$G$149,2,FALSE)</f>
        <v>4.6350544508804497</v>
      </c>
      <c r="S146">
        <f>+VLOOKUP(B146,'[8]GCI_data_platform-46'!$F$1:$G$149,2,FALSE)</f>
        <v>3.4107570980236801</v>
      </c>
      <c r="T146">
        <f>+VLOOKUP(B146,'[8]GCI_data_platform-47'!$F$1:$G$149,2,FALSE)</f>
        <v>3.68068664313222</v>
      </c>
      <c r="U146">
        <f>+VLOOKUP(B146,'[8]GCI_data_platform-48'!$F$1:$G$149,2,FALSE)</f>
        <v>3.1408275529151402</v>
      </c>
    </row>
    <row r="147" spans="1:21" x14ac:dyDescent="0.25">
      <c r="A147" t="s">
        <v>304</v>
      </c>
      <c r="B147" t="s">
        <v>571</v>
      </c>
      <c r="C147">
        <v>30</v>
      </c>
      <c r="F147">
        <f>+VLOOKUP(B147,'[8]GCI_data_platform-33'!$F$1:$G$149,2,FALSE)</f>
        <v>2.9831142313067698</v>
      </c>
      <c r="G147">
        <f>+VLOOKUP(B147,'[8]GCI_data_platform-34'!$F$1:$G$149,2,FALSE)</f>
        <v>3.0509690356284902</v>
      </c>
      <c r="H147">
        <f>+VLOOKUP(B147,'[8]GCI_data_platform-35'!$F$1:$G$149,2,FALSE)</f>
        <v>2.7961876296149999</v>
      </c>
      <c r="I147">
        <f>+VLOOKUP(B147,'[8]GCI_data_platform-36'!$F$1:$G$149,2,FALSE)</f>
        <v>1.9394843248295299</v>
      </c>
      <c r="J147">
        <f>+VLOOKUP(B147,'[8]GCI_data_platform-37'!$F$1:$G$149,2,FALSE)</f>
        <v>3.2472139297734599</v>
      </c>
      <c r="K147">
        <f>+VLOOKUP(B147,'[8]GCI_data_platform-38'!$F$1:$G$149,2,FALSE)</f>
        <v>4.2209902582959797</v>
      </c>
      <c r="L147">
        <f>+VLOOKUP(B147,'[8]GCI_data_platform-39'!$F$1:$G$149,2,FALSE)</f>
        <v>2.9023777412544698</v>
      </c>
      <c r="M147">
        <f>+VLOOKUP(B147,'[8]GCI_data_platform-40'!$F$1:$G$149,2,FALSE)</f>
        <v>2.3128864243951699</v>
      </c>
      <c r="N147">
        <f>+VLOOKUP(B147,'[8]GCI_data_platform-41'!$F$1:$G$149,2,FALSE)</f>
        <v>3.6119846472398902</v>
      </c>
      <c r="O147">
        <f>+VLOOKUP(B147,'[8]GCI_data_platform-42'!$F$1:$G$149,2,FALSE)</f>
        <v>3.3643142875816201</v>
      </c>
      <c r="P147">
        <f>+VLOOKUP(B147,'[8]GCI_data_platform-43'!$F$1:$G$149,2,FALSE)</f>
        <v>2.2625258416</v>
      </c>
      <c r="Q147">
        <f>+VLOOKUP(B147,'[8]GCI_data_platform-44'!$F$1:$G$149,2,FALSE)</f>
        <v>2.4779481261076501</v>
      </c>
      <c r="R147">
        <f>+VLOOKUP(B147,'[8]GCI_data_platform-45'!$F$1:$G$149,2,FALSE)</f>
        <v>3.3846071206025101</v>
      </c>
      <c r="S147">
        <f>+VLOOKUP(B147,'[8]GCI_data_platform-46'!$F$1:$G$149,2,FALSE)</f>
        <v>2.73401200981221</v>
      </c>
      <c r="T147">
        <f>+VLOOKUP(B147,'[8]GCI_data_platform-47'!$F$1:$G$149,2,FALSE)</f>
        <v>3.3464518848421099</v>
      </c>
      <c r="U147">
        <f>+VLOOKUP(B147,'[8]GCI_data_platform-48'!$F$1:$G$149,2,FALSE)</f>
        <v>2.12157213478232</v>
      </c>
    </row>
    <row r="148" spans="1:21" x14ac:dyDescent="0.25">
      <c r="A148" t="s">
        <v>245</v>
      </c>
      <c r="B148" t="s">
        <v>572</v>
      </c>
      <c r="C148">
        <v>30</v>
      </c>
      <c r="F148">
        <f>+VLOOKUP(B148,'[8]GCI_data_platform-33'!$F$1:$G$149,2,FALSE)</f>
        <v>3.8579579821711101</v>
      </c>
      <c r="G148">
        <f>+VLOOKUP(B148,'[8]GCI_data_platform-34'!$F$1:$G$149,2,FALSE)</f>
        <v>3.9818831989568899</v>
      </c>
      <c r="H148">
        <f>+VLOOKUP(B148,'[8]GCI_data_platform-35'!$F$1:$G$149,2,FALSE)</f>
        <v>4.1972916821466502</v>
      </c>
      <c r="I148">
        <f>+VLOOKUP(B148,'[8]GCI_data_platform-36'!$F$1:$G$149,2,FALSE)</f>
        <v>2.7607645312232001</v>
      </c>
      <c r="J148">
        <f>+VLOOKUP(B148,'[8]GCI_data_platform-37'!$F$1:$G$149,2,FALSE)</f>
        <v>4.5551559921583404</v>
      </c>
      <c r="K148">
        <f>+VLOOKUP(B148,'[8]GCI_data_platform-38'!$F$1:$G$149,2,FALSE)</f>
        <v>4.4143205902993801</v>
      </c>
      <c r="L148">
        <f>+VLOOKUP(B148,'[8]GCI_data_platform-39'!$F$1:$G$149,2,FALSE)</f>
        <v>3.66723578255653</v>
      </c>
      <c r="M148">
        <f>+VLOOKUP(B148,'[8]GCI_data_platform-40'!$F$1:$G$149,2,FALSE)</f>
        <v>3.0547412066108</v>
      </c>
      <c r="N148">
        <f>+VLOOKUP(B148,'[8]GCI_data_platform-41'!$F$1:$G$149,2,FALSE)</f>
        <v>4.6120185602250396</v>
      </c>
      <c r="O148">
        <f>+VLOOKUP(B148,'[8]GCI_data_platform-42'!$F$1:$G$149,2,FALSE)</f>
        <v>4.1150778406039796</v>
      </c>
      <c r="P148">
        <f>+VLOOKUP(B148,'[8]GCI_data_platform-43'!$F$1:$G$149,2,FALSE)</f>
        <v>4.4505538412290502</v>
      </c>
      <c r="Q148">
        <f>+VLOOKUP(B148,'[8]GCI_data_platform-44'!$F$1:$G$149,2,FALSE)</f>
        <v>2.9675460067743402</v>
      </c>
      <c r="R148">
        <f>+VLOOKUP(B148,'[8]GCI_data_platform-45'!$F$1:$G$149,2,FALSE)</f>
        <v>2.80347723989598</v>
      </c>
      <c r="S148">
        <f>+VLOOKUP(B148,'[8]GCI_data_platform-46'!$F$1:$G$149,2,FALSE)</f>
        <v>3.7059107780437102</v>
      </c>
      <c r="T148">
        <f>+VLOOKUP(B148,'[8]GCI_data_platform-47'!$F$1:$G$149,2,FALSE)</f>
        <v>4.0481131716553902</v>
      </c>
      <c r="U148">
        <f>+VLOOKUP(B148,'[8]GCI_data_platform-48'!$F$1:$G$149,2,FALSE)</f>
        <v>3.3637083844320301</v>
      </c>
    </row>
    <row r="149" spans="1:21" x14ac:dyDescent="0.25">
      <c r="A149" t="s">
        <v>246</v>
      </c>
      <c r="B149" t="s">
        <v>573</v>
      </c>
      <c r="C149">
        <v>30</v>
      </c>
      <c r="F149">
        <f>+VLOOKUP(B149,'[8]GCI_data_platform-33'!$F$1:$G$149,2,FALSE)</f>
        <v>3.43726457108477</v>
      </c>
      <c r="G149">
        <f>+VLOOKUP(B149,'[8]GCI_data_platform-34'!$F$1:$G$149,2,FALSE)</f>
        <v>3.6644804191869902</v>
      </c>
      <c r="H149">
        <f>+VLOOKUP(B149,'[8]GCI_data_platform-35'!$F$1:$G$149,2,FALSE)</f>
        <v>3.5033288656611599</v>
      </c>
      <c r="I149">
        <f>+VLOOKUP(B149,'[8]GCI_data_platform-36'!$F$1:$G$149,2,FALSE)</f>
        <v>2.5909180626547399</v>
      </c>
      <c r="J149">
        <f>+VLOOKUP(B149,'[8]GCI_data_platform-37'!$F$1:$G$149,2,FALSE)</f>
        <v>4.0145728436475796</v>
      </c>
      <c r="K149">
        <f>+VLOOKUP(B149,'[8]GCI_data_platform-38'!$F$1:$G$149,2,FALSE)</f>
        <v>4.5491019047844796</v>
      </c>
      <c r="L149">
        <f>+VLOOKUP(B149,'[8]GCI_data_platform-39'!$F$1:$G$149,2,FALSE)</f>
        <v>3.11213243679089</v>
      </c>
      <c r="M149">
        <f>+VLOOKUP(B149,'[8]GCI_data_platform-40'!$F$1:$G$149,2,FALSE)</f>
        <v>2.9543791432531799</v>
      </c>
      <c r="N149">
        <f>+VLOOKUP(B149,'[8]GCI_data_platform-41'!$F$1:$G$149,2,FALSE)</f>
        <v>3.66347550553543</v>
      </c>
      <c r="O149">
        <f>+VLOOKUP(B149,'[8]GCI_data_platform-42'!$F$1:$G$149,2,FALSE)</f>
        <v>3.3966463429075402</v>
      </c>
      <c r="P149">
        <f>+VLOOKUP(B149,'[8]GCI_data_platform-43'!$F$1:$G$149,2,FALSE)</f>
        <v>3.5618257061707999</v>
      </c>
      <c r="Q149">
        <f>+VLOOKUP(B149,'[8]GCI_data_platform-44'!$F$1:$G$149,2,FALSE)</f>
        <v>2.9807159221809498</v>
      </c>
      <c r="R149">
        <f>+VLOOKUP(B149,'[8]GCI_data_platform-45'!$F$1:$G$149,2,FALSE)</f>
        <v>2.1157520006974502</v>
      </c>
      <c r="S149">
        <f>+VLOOKUP(B149,'[8]GCI_data_platform-46'!$F$1:$G$149,2,FALSE)</f>
        <v>2.9865993339151999</v>
      </c>
      <c r="T149">
        <f>+VLOOKUP(B149,'[8]GCI_data_platform-47'!$F$1:$G$149,2,FALSE)</f>
        <v>3.2979548774249698</v>
      </c>
      <c r="U149">
        <f>+VLOOKUP(B149,'[8]GCI_data_platform-48'!$F$1:$G$149,2,FALSE)</f>
        <v>2.67524379040543</v>
      </c>
    </row>
    <row r="151" spans="1:21" x14ac:dyDescent="0.25">
      <c r="A151" s="30" t="s">
        <v>574</v>
      </c>
      <c r="F151">
        <f>+AVERAGEIF($D$2:$D$149,1,F2:F149)</f>
        <v>4.1274513299612243</v>
      </c>
      <c r="G151">
        <f t="shared" ref="G151:U151" si="0">+AVERAGEIF($D$2:$D$149,1,G2:G149)</f>
        <v>4.6587004295626446</v>
      </c>
      <c r="H151">
        <f t="shared" si="0"/>
        <v>4.2943253120720959</v>
      </c>
      <c r="I151">
        <f t="shared" si="0"/>
        <v>4.0235270099553819</v>
      </c>
      <c r="J151">
        <f>+AVERAGEIF($D$2:$D$149,1,J2:J149)</f>
        <v>4.8288262391486692</v>
      </c>
      <c r="K151">
        <f t="shared" si="0"/>
        <v>5.488123157074436</v>
      </c>
      <c r="L151">
        <f t="shared" si="0"/>
        <v>3.9228806307909658</v>
      </c>
      <c r="M151">
        <f t="shared" si="0"/>
        <v>4.1374402109852957</v>
      </c>
      <c r="N151">
        <f t="shared" si="0"/>
        <v>4.3386438873260094</v>
      </c>
      <c r="O151">
        <f t="shared" si="0"/>
        <v>4.5067326481826662</v>
      </c>
      <c r="P151">
        <f t="shared" si="0"/>
        <v>4.1200889817951625</v>
      </c>
      <c r="Q151">
        <f t="shared" si="0"/>
        <v>3.966418871143008</v>
      </c>
      <c r="R151">
        <f t="shared" si="0"/>
        <v>2.4679591853136529</v>
      </c>
      <c r="S151">
        <f t="shared" si="0"/>
        <v>3.6034866656001094</v>
      </c>
      <c r="T151">
        <f t="shared" si="0"/>
        <v>3.9518569340908818</v>
      </c>
      <c r="U151">
        <f t="shared" si="0"/>
        <v>3.255116397109338</v>
      </c>
    </row>
    <row r="152" spans="1:21" x14ac:dyDescent="0.25">
      <c r="A152" s="30" t="s">
        <v>248</v>
      </c>
      <c r="F152">
        <f>+AVERAGEIF($C$2:$C$149,20,F2:F149)</f>
        <v>4.1676656025087393</v>
      </c>
      <c r="G152">
        <f t="shared" ref="G152:U152" si="1">+AVERAGEIF($C$2:$C$149,20,G2:G149)</f>
        <v>4.7125893814295745</v>
      </c>
      <c r="H152">
        <f t="shared" si="1"/>
        <v>4.3923416371480979</v>
      </c>
      <c r="I152">
        <f t="shared" si="1"/>
        <v>4.0298878047349351</v>
      </c>
      <c r="J152">
        <f t="shared" si="1"/>
        <v>4.9742743408291714</v>
      </c>
      <c r="K152">
        <f t="shared" si="1"/>
        <v>5.4538537430060909</v>
      </c>
      <c r="L152">
        <f t="shared" si="1"/>
        <v>3.940500533171698</v>
      </c>
      <c r="M152">
        <f t="shared" si="1"/>
        <v>4.1111592352667525</v>
      </c>
      <c r="N152">
        <f t="shared" si="1"/>
        <v>4.3925773181691241</v>
      </c>
      <c r="O152">
        <f t="shared" si="1"/>
        <v>4.5447741918390996</v>
      </c>
      <c r="P152">
        <f t="shared" si="1"/>
        <v>4.1075431053845017</v>
      </c>
      <c r="Q152">
        <f t="shared" si="1"/>
        <v>3.9953044194203513</v>
      </c>
      <c r="R152">
        <f t="shared" si="1"/>
        <v>2.4916449289503602</v>
      </c>
      <c r="S152">
        <f t="shared" si="1"/>
        <v>3.6177792610370791</v>
      </c>
      <c r="T152">
        <f t="shared" si="1"/>
        <v>3.9531382100289294</v>
      </c>
      <c r="U152">
        <f t="shared" si="1"/>
        <v>3.2824203120452289</v>
      </c>
    </row>
    <row r="153" spans="1:21" x14ac:dyDescent="0.25">
      <c r="A153" s="30" t="s">
        <v>575</v>
      </c>
      <c r="F153">
        <f>+AVERAGEIF($C$2:$C$149,10,F2:F149)</f>
        <v>3.942465676242656</v>
      </c>
      <c r="G153">
        <f t="shared" ref="G153:U153" si="2">+AVERAGEIF($C$2:$C$149,10,G2:G149)</f>
        <v>4.4108112509747741</v>
      </c>
      <c r="H153">
        <f t="shared" si="2"/>
        <v>3.8434502167224842</v>
      </c>
      <c r="I153">
        <f t="shared" si="2"/>
        <v>3.9942673539694362</v>
      </c>
      <c r="J153">
        <f t="shared" si="2"/>
        <v>4.159764971418352</v>
      </c>
      <c r="K153">
        <f t="shared" si="2"/>
        <v>5.6457624617888253</v>
      </c>
      <c r="L153">
        <f t="shared" si="2"/>
        <v>3.8418290798395978</v>
      </c>
      <c r="M153">
        <f t="shared" si="2"/>
        <v>4.2583326992905937</v>
      </c>
      <c r="N153">
        <f t="shared" si="2"/>
        <v>4.0905501054476883</v>
      </c>
      <c r="O153">
        <f t="shared" si="2"/>
        <v>4.3317415473630723</v>
      </c>
      <c r="P153">
        <f t="shared" si="2"/>
        <v>4.1778000132842035</v>
      </c>
      <c r="Q153">
        <f t="shared" si="2"/>
        <v>3.8335453490672302</v>
      </c>
      <c r="R153">
        <f t="shared" si="2"/>
        <v>2.359004764584804</v>
      </c>
      <c r="S153">
        <f t="shared" si="2"/>
        <v>3.5377407265900516</v>
      </c>
      <c r="T153">
        <f t="shared" si="2"/>
        <v>3.9459630647758579</v>
      </c>
      <c r="U153">
        <f t="shared" si="2"/>
        <v>3.1295183884042439</v>
      </c>
    </row>
    <row r="154" spans="1:21" x14ac:dyDescent="0.25">
      <c r="A154" s="30" t="s">
        <v>270</v>
      </c>
      <c r="F154">
        <f>+AVERAGEIF($C$2:$C$149,30,F2:F149)</f>
        <v>4.1924256775356357</v>
      </c>
      <c r="G154">
        <f t="shared" ref="G154:U154" si="3">+AVERAGEIF($C$2:$C$149,30,G2:G149)</f>
        <v>4.4934179625432895</v>
      </c>
      <c r="H154">
        <f t="shared" si="3"/>
        <v>3.9357134097657207</v>
      </c>
      <c r="I154">
        <f t="shared" si="3"/>
        <v>3.9330498624435761</v>
      </c>
      <c r="J154">
        <f t="shared" si="3"/>
        <v>4.7095347173883519</v>
      </c>
      <c r="K154">
        <f t="shared" si="3"/>
        <v>5.3953738605754991</v>
      </c>
      <c r="L154">
        <f t="shared" si="3"/>
        <v>4.0760146955556475</v>
      </c>
      <c r="M154">
        <f t="shared" si="3"/>
        <v>4.0854429919476329</v>
      </c>
      <c r="N154">
        <f t="shared" si="3"/>
        <v>4.2441360395931875</v>
      </c>
      <c r="O154">
        <f t="shared" si="3"/>
        <v>4.2287741166040975</v>
      </c>
      <c r="P154">
        <f t="shared" si="3"/>
        <v>3.9986232165352495</v>
      </c>
      <c r="Q154">
        <f t="shared" si="3"/>
        <v>3.8796153217089682</v>
      </c>
      <c r="R154">
        <f t="shared" si="3"/>
        <v>4.01949648694477</v>
      </c>
      <c r="S154">
        <f t="shared" si="3"/>
        <v>3.7557380272383072</v>
      </c>
      <c r="T154">
        <f t="shared" si="3"/>
        <v>4.0660434502682907</v>
      </c>
      <c r="U154">
        <f t="shared" si="3"/>
        <v>3.4454326042083268</v>
      </c>
    </row>
    <row r="156" spans="1:21" x14ac:dyDescent="0.25">
      <c r="A156" s="30" t="s">
        <v>386</v>
      </c>
      <c r="F156">
        <f>+AVERAGEIF($E$2:$E$149,22,F2:F149)</f>
        <v>4.1055053777854731</v>
      </c>
      <c r="G156">
        <f t="shared" ref="G156:U156" si="4">+AVERAGEIF($E$2:$E$149,22,G2:G149)</f>
        <v>4.6317235499425369</v>
      </c>
      <c r="H156">
        <f t="shared" si="4"/>
        <v>4.3344439912614909</v>
      </c>
      <c r="I156">
        <f t="shared" si="4"/>
        <v>3.83296931540495</v>
      </c>
      <c r="J156">
        <f t="shared" si="4"/>
        <v>5.1871090463105558</v>
      </c>
      <c r="K156">
        <f t="shared" si="4"/>
        <v>5.172371846793145</v>
      </c>
      <c r="L156">
        <f t="shared" si="4"/>
        <v>3.8576667356314114</v>
      </c>
      <c r="M156">
        <f t="shared" si="4"/>
        <v>3.9282070097276982</v>
      </c>
      <c r="N156">
        <f t="shared" si="4"/>
        <v>4.3011700936616784</v>
      </c>
      <c r="O156">
        <f t="shared" si="4"/>
        <v>4.5781302633780481</v>
      </c>
      <c r="P156">
        <f t="shared" si="4"/>
        <v>4.021578301617196</v>
      </c>
      <c r="Q156">
        <f t="shared" si="4"/>
        <v>3.7423948853173501</v>
      </c>
      <c r="R156">
        <f t="shared" si="4"/>
        <v>2.5745198600864954</v>
      </c>
      <c r="S156">
        <f t="shared" si="4"/>
        <v>3.5175059025719446</v>
      </c>
      <c r="T156">
        <f t="shared" si="4"/>
        <v>3.8416085919557181</v>
      </c>
      <c r="U156">
        <f t="shared" si="4"/>
        <v>3.1934032131881716</v>
      </c>
    </row>
    <row r="157" spans="1:21" x14ac:dyDescent="0.25">
      <c r="A157" s="30" t="s">
        <v>387</v>
      </c>
      <c r="F157">
        <f>+AVERAGEIF($E$2:$E$149,21,F2:F149)</f>
        <v>4.3097461161619162</v>
      </c>
      <c r="G157">
        <f t="shared" ref="G157:U157" si="5">+AVERAGEIF($E$2:$E$149,21,G2:G149)</f>
        <v>4.8974255676856639</v>
      </c>
      <c r="H157">
        <f t="shared" si="5"/>
        <v>4.5246791134603441</v>
      </c>
      <c r="I157">
        <f t="shared" si="5"/>
        <v>4.4799872089177581</v>
      </c>
      <c r="J157">
        <f t="shared" si="5"/>
        <v>4.4877950140145799</v>
      </c>
      <c r="K157">
        <f t="shared" si="5"/>
        <v>6.0972409343499674</v>
      </c>
      <c r="L157">
        <f t="shared" si="5"/>
        <v>4.1298349275494974</v>
      </c>
      <c r="M157">
        <f t="shared" si="5"/>
        <v>4.5293357507845879</v>
      </c>
      <c r="N157">
        <f t="shared" si="5"/>
        <v>4.6015081170432861</v>
      </c>
      <c r="O157">
        <f t="shared" si="5"/>
        <v>4.4685317426072171</v>
      </c>
      <c r="P157">
        <f t="shared" si="5"/>
        <v>4.3040340854240604</v>
      </c>
      <c r="Q157">
        <f t="shared" si="5"/>
        <v>4.5733833545129263</v>
      </c>
      <c r="R157">
        <f t="shared" si="5"/>
        <v>2.3022165149249085</v>
      </c>
      <c r="S157">
        <f t="shared" si="5"/>
        <v>3.8469755089573843</v>
      </c>
      <c r="T157">
        <f t="shared" si="5"/>
        <v>4.2080630513391259</v>
      </c>
      <c r="U157">
        <f t="shared" si="5"/>
        <v>3.4858879665756448</v>
      </c>
    </row>
    <row r="158" spans="1:21" x14ac:dyDescent="0.25">
      <c r="A158" s="30" t="s">
        <v>576</v>
      </c>
      <c r="F158">
        <f>+AVERAGEIF($E$2:$E$149,12,F2:F149)</f>
        <v>3.8107834258102735</v>
      </c>
      <c r="G158">
        <f t="shared" ref="G158:U158" si="6">+AVERAGEIF($E$2:$E$149,12,G2:G149)</f>
        <v>4.3503734488444072</v>
      </c>
      <c r="H158">
        <f t="shared" si="6"/>
        <v>3.5852707488434734</v>
      </c>
      <c r="I158">
        <f t="shared" si="6"/>
        <v>3.6555000530698734</v>
      </c>
      <c r="J158">
        <f t="shared" si="6"/>
        <v>4.5896032895027199</v>
      </c>
      <c r="K158">
        <f t="shared" si="6"/>
        <v>5.5711197039615596</v>
      </c>
      <c r="L158">
        <f t="shared" si="6"/>
        <v>3.63269038044823</v>
      </c>
      <c r="M158">
        <f t="shared" si="6"/>
        <v>3.9654592519695568</v>
      </c>
      <c r="N158">
        <f t="shared" si="6"/>
        <v>4.0068256299568965</v>
      </c>
      <c r="O158">
        <f t="shared" si="6"/>
        <v>4.1779011171953675</v>
      </c>
      <c r="P158">
        <f t="shared" si="6"/>
        <v>3.9188212925741435</v>
      </c>
      <c r="Q158">
        <f t="shared" si="6"/>
        <v>3.4531455336618335</v>
      </c>
      <c r="R158">
        <f t="shared" si="6"/>
        <v>2.2739894573315902</v>
      </c>
      <c r="S158">
        <f t="shared" si="6"/>
        <v>3.4173746420184403</v>
      </c>
      <c r="T158">
        <f t="shared" si="6"/>
        <v>3.8247235348472368</v>
      </c>
      <c r="U158">
        <f t="shared" si="6"/>
        <v>3.0100257491896403</v>
      </c>
    </row>
    <row r="159" spans="1:21" x14ac:dyDescent="0.25">
      <c r="A159" s="30" t="s">
        <v>577</v>
      </c>
      <c r="F159">
        <f>+AVERAGEIF($E$2:$E$149,11,F2:F149)</f>
        <v>4.1399890518912299</v>
      </c>
      <c r="G159">
        <f t="shared" ref="G159:U159" si="7">+AVERAGEIF($E$2:$E$149,11,G2:G149)</f>
        <v>4.5014679541703249</v>
      </c>
      <c r="H159">
        <f t="shared" si="7"/>
        <v>4.2307194185409998</v>
      </c>
      <c r="I159">
        <f t="shared" si="7"/>
        <v>4.5024183053187805</v>
      </c>
      <c r="J159">
        <f t="shared" si="7"/>
        <v>3.5150074942918001</v>
      </c>
      <c r="K159">
        <f t="shared" si="7"/>
        <v>5.7577265985297252</v>
      </c>
      <c r="L159">
        <f t="shared" si="7"/>
        <v>4.1555371289266496</v>
      </c>
      <c r="M159">
        <f t="shared" si="7"/>
        <v>4.6976428702721496</v>
      </c>
      <c r="N159">
        <f t="shared" si="7"/>
        <v>4.216136818683875</v>
      </c>
      <c r="O159">
        <f t="shared" si="7"/>
        <v>4.5625021926146303</v>
      </c>
      <c r="P159">
        <f t="shared" si="7"/>
        <v>4.5662680943492955</v>
      </c>
      <c r="Q159">
        <f t="shared" si="7"/>
        <v>4.404145072175325</v>
      </c>
      <c r="R159">
        <f t="shared" si="7"/>
        <v>2.486527725464625</v>
      </c>
      <c r="S159">
        <f t="shared" si="7"/>
        <v>3.71828985344747</v>
      </c>
      <c r="T159">
        <f t="shared" si="7"/>
        <v>4.12782235966879</v>
      </c>
      <c r="U159">
        <f t="shared" si="7"/>
        <v>3.30875734722615</v>
      </c>
    </row>
    <row r="162" spans="1:21" x14ac:dyDescent="0.25">
      <c r="A162" s="30" t="s">
        <v>578</v>
      </c>
      <c r="F162" s="19">
        <f t="shared" ref="F162:U163" si="8">+F158/F156</f>
        <v>0.92821299088538189</v>
      </c>
      <c r="G162" s="19">
        <f t="shared" si="8"/>
        <v>0.93925585193839556</v>
      </c>
      <c r="H162" s="19">
        <f t="shared" si="8"/>
        <v>0.82715816747698268</v>
      </c>
      <c r="I162" s="19">
        <f t="shared" si="8"/>
        <v>0.953699273922748</v>
      </c>
      <c r="J162" s="19">
        <f>+J158/J156</f>
        <v>0.88480948607918219</v>
      </c>
      <c r="K162" s="19">
        <f t="shared" ref="K162:U162" si="9">+K158/K156</f>
        <v>1.0770918775717251</v>
      </c>
      <c r="L162" s="19">
        <f t="shared" si="9"/>
        <v>0.94168071774962236</v>
      </c>
      <c r="M162">
        <f t="shared" si="9"/>
        <v>1.0094832686132906</v>
      </c>
      <c r="N162">
        <f t="shared" si="9"/>
        <v>0.93156642092845021</v>
      </c>
      <c r="O162">
        <f t="shared" si="9"/>
        <v>0.91257803444689123</v>
      </c>
      <c r="P162">
        <f t="shared" si="9"/>
        <v>0.97444858676462154</v>
      </c>
      <c r="Q162">
        <f t="shared" si="9"/>
        <v>0.92271009326398523</v>
      </c>
      <c r="R162">
        <f t="shared" si="9"/>
        <v>0.88326739777225549</v>
      </c>
      <c r="S162" s="19">
        <f t="shared" si="9"/>
        <v>0.97153344917480022</v>
      </c>
      <c r="T162">
        <f t="shared" si="9"/>
        <v>0.99560469092456783</v>
      </c>
      <c r="U162">
        <f t="shared" si="9"/>
        <v>0.94257616349817153</v>
      </c>
    </row>
    <row r="163" spans="1:21" x14ac:dyDescent="0.25">
      <c r="A163" s="30" t="s">
        <v>579</v>
      </c>
      <c r="F163" s="19">
        <f>+F159/F157</f>
        <v>0.9606108899004322</v>
      </c>
      <c r="G163" s="19">
        <f t="shared" si="8"/>
        <v>0.91914984555805035</v>
      </c>
      <c r="H163" s="19">
        <f t="shared" si="8"/>
        <v>0.93503192435351901</v>
      </c>
      <c r="I163" s="19">
        <f t="shared" si="8"/>
        <v>1.0050069554565628</v>
      </c>
      <c r="J163" s="19">
        <f t="shared" si="8"/>
        <v>0.78323708710292284</v>
      </c>
      <c r="K163" s="19">
        <f t="shared" si="8"/>
        <v>0.94431672629048924</v>
      </c>
      <c r="L163" s="19">
        <f t="shared" si="8"/>
        <v>1.0062235420611358</v>
      </c>
      <c r="M163">
        <f t="shared" si="8"/>
        <v>1.0371593383110109</v>
      </c>
      <c r="N163">
        <f t="shared" si="8"/>
        <v>0.91625108800046351</v>
      </c>
      <c r="O163">
        <f t="shared" si="8"/>
        <v>1.0210293795412506</v>
      </c>
      <c r="P163">
        <f t="shared" si="8"/>
        <v>1.0609274935375885</v>
      </c>
      <c r="Q163">
        <f t="shared" si="8"/>
        <v>0.96299494942390951</v>
      </c>
      <c r="R163">
        <f t="shared" si="8"/>
        <v>1.0800581567132612</v>
      </c>
      <c r="S163" s="19">
        <f t="shared" si="8"/>
        <v>0.96654887580898818</v>
      </c>
      <c r="T163">
        <f t="shared" si="8"/>
        <v>0.98093168027869704</v>
      </c>
      <c r="U163">
        <f t="shared" si="8"/>
        <v>0.94918637057532895</v>
      </c>
    </row>
    <row r="164" spans="1:21" x14ac:dyDescent="0.25">
      <c r="A164" s="30" t="s">
        <v>580</v>
      </c>
      <c r="F164" s="5">
        <f>+F151/F154</f>
        <v>0.9845019679364706</v>
      </c>
      <c r="G164" s="5">
        <f t="shared" ref="G164:U164" si="10">+G151/G154</f>
        <v>1.03678323903922</v>
      </c>
      <c r="H164" s="5">
        <f t="shared" si="10"/>
        <v>1.0911173820269913</v>
      </c>
      <c r="I164" s="5">
        <f t="shared" si="10"/>
        <v>1.0230043225171808</v>
      </c>
      <c r="J164" s="5">
        <f t="shared" si="10"/>
        <v>1.0253297892294697</v>
      </c>
      <c r="K164" s="5">
        <f t="shared" si="10"/>
        <v>1.0171905226395273</v>
      </c>
      <c r="L164" s="5">
        <f t="shared" si="10"/>
        <v>0.96243044341040918</v>
      </c>
      <c r="M164" s="5">
        <f t="shared" si="10"/>
        <v>1.0127274371812673</v>
      </c>
      <c r="N164" s="5">
        <f t="shared" si="10"/>
        <v>1.0222678648495633</v>
      </c>
      <c r="O164" s="5">
        <f t="shared" si="10"/>
        <v>1.0657302858734348</v>
      </c>
      <c r="P164" s="5">
        <f t="shared" si="10"/>
        <v>1.0303768969173248</v>
      </c>
      <c r="Q164" s="5">
        <f t="shared" si="10"/>
        <v>1.0223742670950693</v>
      </c>
      <c r="R164" s="5">
        <f t="shared" si="10"/>
        <v>0.61399709971871508</v>
      </c>
      <c r="S164" s="5">
        <f t="shared" si="10"/>
        <v>0.9594616662466865</v>
      </c>
      <c r="T164">
        <f t="shared" si="10"/>
        <v>0.97191704476992868</v>
      </c>
      <c r="U164">
        <f t="shared" si="10"/>
        <v>0.94476275435876111</v>
      </c>
    </row>
    <row r="166" spans="1:21" x14ac:dyDescent="0.25">
      <c r="F166" s="19" t="s">
        <v>581</v>
      </c>
      <c r="G166" s="19" t="s">
        <v>582</v>
      </c>
      <c r="H166" s="19" t="s">
        <v>583</v>
      </c>
      <c r="I166" s="19" t="s">
        <v>584</v>
      </c>
      <c r="J166" s="19" t="s">
        <v>585</v>
      </c>
      <c r="K166" s="19" t="s">
        <v>586</v>
      </c>
      <c r="L166" s="19" t="s">
        <v>587</v>
      </c>
      <c r="M166" s="5" t="s">
        <v>588</v>
      </c>
      <c r="N166" s="5" t="s">
        <v>589</v>
      </c>
      <c r="O166" s="5" t="s">
        <v>590</v>
      </c>
      <c r="P166" s="5" t="s">
        <v>591</v>
      </c>
      <c r="Q166" s="5" t="s">
        <v>592</v>
      </c>
      <c r="R166" s="5" t="s">
        <v>593</v>
      </c>
      <c r="S166" s="19" t="s">
        <v>594</v>
      </c>
      <c r="T166" s="5" t="s">
        <v>595</v>
      </c>
      <c r="U166" s="5" t="s">
        <v>596</v>
      </c>
    </row>
    <row r="167" spans="1:21" x14ac:dyDescent="0.25">
      <c r="E167" s="5"/>
      <c r="F167" s="5"/>
      <c r="G167" s="5"/>
      <c r="H167" s="5"/>
      <c r="I167" s="5"/>
      <c r="J167" s="5"/>
      <c r="K167" s="5"/>
      <c r="L167" s="5"/>
      <c r="M167" s="5"/>
      <c r="N167" s="5"/>
      <c r="O167" s="5"/>
      <c r="P167" s="5"/>
      <c r="Q167" s="5"/>
      <c r="R167" s="5"/>
      <c r="S167" s="19"/>
      <c r="T167" s="5"/>
      <c r="U167" s="5"/>
    </row>
    <row r="168" spans="1:21" x14ac:dyDescent="0.25">
      <c r="J168" t="s">
        <v>597</v>
      </c>
      <c r="K168" t="s">
        <v>598</v>
      </c>
      <c r="L168" t="s">
        <v>599</v>
      </c>
      <c r="M168" t="s">
        <v>600</v>
      </c>
      <c r="N168" t="s">
        <v>601</v>
      </c>
      <c r="O168" t="s">
        <v>602</v>
      </c>
      <c r="P168" t="s">
        <v>603</v>
      </c>
      <c r="Q168" t="s">
        <v>604</v>
      </c>
    </row>
    <row r="169" spans="1:21" x14ac:dyDescent="0.25">
      <c r="I169" t="s">
        <v>576</v>
      </c>
      <c r="J169">
        <v>0.92821299088538189</v>
      </c>
      <c r="K169">
        <v>0.93925585193839556</v>
      </c>
      <c r="L169">
        <v>0.82715816747698268</v>
      </c>
      <c r="M169">
        <v>0.953699273922748</v>
      </c>
      <c r="N169">
        <v>0.88480948607918219</v>
      </c>
      <c r="O169">
        <v>1.0770918775717251</v>
      </c>
      <c r="P169">
        <v>0.94168071774962236</v>
      </c>
      <c r="Q169">
        <v>0.97153344917480022</v>
      </c>
    </row>
    <row r="170" spans="1:21" x14ac:dyDescent="0.25">
      <c r="I170" t="s">
        <v>577</v>
      </c>
      <c r="J170">
        <v>0.9606108899004322</v>
      </c>
      <c r="K170">
        <v>0.91914984555805035</v>
      </c>
      <c r="L170">
        <v>0.93503192435351901</v>
      </c>
      <c r="M170">
        <v>1.0050069554565628</v>
      </c>
      <c r="N170">
        <v>0.78323708710292284</v>
      </c>
      <c r="O170">
        <v>0.94431672629048924</v>
      </c>
      <c r="P170">
        <v>1.0062235420611358</v>
      </c>
      <c r="Q170">
        <v>0.96654887580898818</v>
      </c>
    </row>
    <row r="172" spans="1:21" x14ac:dyDescent="0.25">
      <c r="K172" s="52" t="s">
        <v>722</v>
      </c>
      <c r="L172" s="49"/>
      <c r="M172" s="49"/>
      <c r="N172" s="49"/>
    </row>
    <row r="173" spans="1:21" x14ac:dyDescent="0.25">
      <c r="K173" s="59"/>
    </row>
    <row r="193" spans="11:16" x14ac:dyDescent="0.25">
      <c r="K193" s="50" t="s">
        <v>714</v>
      </c>
      <c r="L193" s="47"/>
      <c r="M193" s="47"/>
      <c r="N193" s="47"/>
      <c r="O193" s="47"/>
      <c r="P193" s="47"/>
    </row>
    <row r="194" spans="11:16" ht="15.75" x14ac:dyDescent="0.25">
      <c r="K194" s="52" t="s">
        <v>715</v>
      </c>
      <c r="L194" s="47"/>
      <c r="M194" s="47"/>
      <c r="N194" s="47"/>
      <c r="O194" s="47"/>
      <c r="P194" s="47"/>
    </row>
  </sheetData>
  <autoFilter ref="A1:U149"/>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8"/>
  <sheetViews>
    <sheetView zoomScale="85" zoomScaleNormal="85" workbookViewId="0">
      <pane xSplit="5" ySplit="1" topLeftCell="F162" activePane="bottomRight" state="frozen"/>
      <selection pane="topRight" activeCell="E1" sqref="E1"/>
      <selection pane="bottomLeft" activeCell="A2" sqref="A2"/>
      <selection pane="bottomRight" activeCell="L172" sqref="L172"/>
    </sheetView>
  </sheetViews>
  <sheetFormatPr defaultRowHeight="15" x14ac:dyDescent="0.25"/>
  <cols>
    <col min="1" max="1" width="19.7109375" customWidth="1"/>
    <col min="5" max="5" width="10" customWidth="1"/>
    <col min="6" max="25" width="12.7109375" customWidth="1"/>
  </cols>
  <sheetData>
    <row r="1" spans="1:24" ht="90" x14ac:dyDescent="0.25">
      <c r="A1" s="28" t="s">
        <v>305</v>
      </c>
      <c r="B1" s="28" t="s">
        <v>421</v>
      </c>
      <c r="C1" s="29" t="s">
        <v>422</v>
      </c>
      <c r="D1" s="29" t="s">
        <v>423</v>
      </c>
      <c r="E1" s="29" t="s">
        <v>424</v>
      </c>
      <c r="F1" s="29" t="str">
        <f>+'[9]GCI_data_platform-33'!C2</f>
        <v>6th pillar: Goods market efficiency , 1-7 (best)</v>
      </c>
      <c r="G1" s="29" t="str">
        <f>+'[9]GCI_data_platform-34'!$C$2</f>
        <v>6.A. Competition, 1-7 (best)</v>
      </c>
      <c r="H1" s="29" t="str">
        <f>+'[9]GCI_data_platform-35'!$C$2</f>
        <v>6.01 Intensity of local competition, 1-7 (best)</v>
      </c>
      <c r="I1" s="29" t="str">
        <f>+'[9]GCI_data_platform-36'!$C$2</f>
        <v>6.02 Extent of market dominance, 1-7 (best)</v>
      </c>
      <c r="J1" s="29" t="str">
        <f>+'[9]GCI_data_platform-37'!$C$2</f>
        <v>6.03 Effectiveness of anti-monopoly policy, 1-7 (best)</v>
      </c>
      <c r="K1" s="29" t="str">
        <f>+'[9]GCI_data_platform-38'!$C$2</f>
        <v>6.04 Effect of taxation on incentives to invest, 1-7 (best)</v>
      </c>
      <c r="L1" s="29" t="str">
        <f>+'[9]GCI_data_platform-39'!$C$2</f>
        <v>6.05 Total tax rate, % profits</v>
      </c>
      <c r="M1" s="29" t="str">
        <f>+'[9]GCI_data_platform-40'!$C$2</f>
        <v>6.06 No. procedures to start a business</v>
      </c>
      <c r="N1" s="29" t="str">
        <f>+'[9]GCI_data_platform-41'!$C$2</f>
        <v>6.07 No. days to start a business</v>
      </c>
      <c r="O1" s="29" t="str">
        <f>+'[9]GCI_data_platform-42'!$C$2</f>
        <v>6.08 Agricultural policy costs, 1-7 (best)</v>
      </c>
      <c r="P1" s="29" t="str">
        <f>+'[9]GCI_data_platform-43'!$C$2</f>
        <v>6.09 Prevalence of trade barriers, 1-7 (best)</v>
      </c>
      <c r="Q1" s="29" t="str">
        <f>+'[9]GCI_data_platform-44'!$C$2</f>
        <v>6.10 Trade tariffs, % duty</v>
      </c>
      <c r="R1" s="29" t="str">
        <f>+'[9]GCI_data_platform-45'!$C$2</f>
        <v>6.11 Prevalence of foreign ownership, 1-7 (best)</v>
      </c>
      <c r="S1" s="29" t="str">
        <f>+'[9]GCI_data_platform-46'!$C$2</f>
        <v>6.12 Business impact of rules on FDI, 1-7 (best)</v>
      </c>
      <c r="T1" s="29" t="str">
        <f>+'[9]GCI_data_platform-47'!$C$2</f>
        <v>6.13 Burden of customs procedures, 1-7 (best)</v>
      </c>
      <c r="U1" s="29" t="str">
        <f>+'[9]GCI_data_platform-48'!$C$2</f>
        <v>6.14 Imports as a percentage of GDP</v>
      </c>
      <c r="V1" s="29" t="str">
        <f>+'[9]GCI_data_platform-49'!$C$2</f>
        <v>6.B. Quality of demand conditions, 1-7 (best)</v>
      </c>
      <c r="W1" s="29" t="str">
        <f>+'[9]GCI_data_platform-50'!$C$2</f>
        <v>6.15 Degree of customer orientation, 1-7 (best)</v>
      </c>
      <c r="X1" s="29" t="str">
        <f>+'[9]GCI_data_platform-51'!$C$2</f>
        <v>6.16 Buyer sophistication, 1-7 (best)</v>
      </c>
    </row>
    <row r="2" spans="1:24" x14ac:dyDescent="0.25">
      <c r="A2" t="s">
        <v>34</v>
      </c>
      <c r="B2" t="s">
        <v>425</v>
      </c>
      <c r="C2">
        <v>30</v>
      </c>
      <c r="F2">
        <f>+VLOOKUP(B2,'[9]GCI_data_platform-33'!$F$1:$G$149,2,FALSE)</f>
        <v>4.0577703217107404</v>
      </c>
      <c r="G2">
        <f>+VLOOKUP(B2,'[9]GCI_data_platform-34'!$F$1:$G$149,2,FALSE)</f>
        <v>4.1545394950661096</v>
      </c>
      <c r="H2">
        <f>+VLOOKUP(B2,'[9]GCI_data_platform-35'!$F$1:$G$149,2,FALSE)</f>
        <v>3.4182250500000002</v>
      </c>
      <c r="I2">
        <f>+VLOOKUP(B2,'[9]GCI_data_platform-36'!$F$1:$G$149,2,FALSE)</f>
        <v>3.0393108</v>
      </c>
      <c r="J2">
        <f>+VLOOKUP(B2,'[9]GCI_data_platform-37'!$F$1:$G$149,2,FALSE)</f>
        <v>3.3555663500000001</v>
      </c>
      <c r="K2">
        <f>+VLOOKUP(B2,'[9]GCI_data_platform-38'!$F$1:$G$149,2,FALSE)</f>
        <v>3.7362039999999999</v>
      </c>
      <c r="L2">
        <f>+VLOOKUP(B2,'[9]GCI_data_platform-39'!$F$1:$G$149,2,FALSE)</f>
        <v>38.700000000000003</v>
      </c>
      <c r="M2">
        <f>+VLOOKUP(B2,'[9]GCI_data_platform-40'!$F$1:$G$149,2,FALSE)</f>
        <v>4</v>
      </c>
      <c r="N2">
        <f>+VLOOKUP(B2,'[9]GCI_data_platform-41'!$F$1:$G$149,2,FALSE)</f>
        <v>4</v>
      </c>
      <c r="O2">
        <f>+VLOOKUP(B2,'[9]GCI_data_platform-42'!$F$1:$G$149,2,FALSE)</f>
        <v>3.4339303000000001</v>
      </c>
      <c r="P2">
        <f>+VLOOKUP(B2,'[9]GCI_data_platform-43'!$F$1:$G$149,2,FALSE)</f>
        <v>4.0684465000000003</v>
      </c>
      <c r="Q2">
        <f>+VLOOKUP(B2,'[9]GCI_data_platform-44'!$F$1:$G$149,2,FALSE)</f>
        <v>2.7220864936217799</v>
      </c>
      <c r="R2">
        <f>+VLOOKUP(B2,'[9]GCI_data_platform-45'!$F$1:$G$149,2,FALSE)</f>
        <v>3.5608794499999998</v>
      </c>
      <c r="S2">
        <f>+VLOOKUP(B2,'[9]GCI_data_platform-46'!$F$1:$G$149,2,FALSE)</f>
        <v>4.4806935000000001</v>
      </c>
      <c r="T2">
        <f>+VLOOKUP(B2,'[9]GCI_data_platform-47'!$F$1:$G$149,2,FALSE)</f>
        <v>3.3489165500000002</v>
      </c>
      <c r="U2">
        <f>+VLOOKUP(B2,'[9]GCI_data_platform-48'!$F$1:$G$149,2,FALSE)</f>
        <v>52.627999590163903</v>
      </c>
      <c r="V2">
        <f>+VLOOKUP(B2,'[9]GCI_data_platform-49'!$F$1:$G$149,2,FALSE)</f>
        <v>3.864231975</v>
      </c>
      <c r="W2">
        <f>+VLOOKUP(B2,'[9]GCI_data_platform-50'!$F$1:$G$149,2,FALSE)</f>
        <v>4.4882953499999996</v>
      </c>
      <c r="X2">
        <f>+VLOOKUP(B2,'[9]GCI_data_platform-51'!$F$1:$G$149,2,FALSE)</f>
        <v>3.2401686000000001</v>
      </c>
    </row>
    <row r="3" spans="1:24" x14ac:dyDescent="0.25">
      <c r="A3" t="s">
        <v>35</v>
      </c>
      <c r="B3" t="s">
        <v>426</v>
      </c>
      <c r="C3">
        <v>30</v>
      </c>
      <c r="F3">
        <f>+VLOOKUP(B3,'[9]GCI_data_platform-33'!$F$1:$G$149,2,FALSE)</f>
        <v>3.1950608311844602</v>
      </c>
      <c r="G3">
        <f>+VLOOKUP(B3,'[9]GCI_data_platform-34'!$F$1:$G$149,2,FALSE)</f>
        <v>3.3098214136134199</v>
      </c>
      <c r="H3">
        <f>+VLOOKUP(B3,'[9]GCI_data_platform-35'!$F$1:$G$149,2,FALSE)</f>
        <v>3.5633689285714301</v>
      </c>
      <c r="I3">
        <f>+VLOOKUP(B3,'[9]GCI_data_platform-36'!$F$1:$G$149,2,FALSE)</f>
        <v>3.0674043275510199</v>
      </c>
      <c r="J3">
        <f>+VLOOKUP(B3,'[9]GCI_data_platform-37'!$F$1:$G$149,2,FALSE)</f>
        <v>3.1110833653061198</v>
      </c>
      <c r="K3">
        <f>+VLOOKUP(B3,'[9]GCI_data_platform-38'!$F$1:$G$149,2,FALSE)</f>
        <v>3.6439629999999998</v>
      </c>
      <c r="L3">
        <f>+VLOOKUP(B3,'[9]GCI_data_platform-39'!$F$1:$G$149,2,FALSE)</f>
        <v>72</v>
      </c>
      <c r="M3">
        <f>+VLOOKUP(B3,'[9]GCI_data_platform-40'!$F$1:$G$149,2,FALSE)</f>
        <v>14</v>
      </c>
      <c r="N3">
        <f>+VLOOKUP(B3,'[9]GCI_data_platform-41'!$F$1:$G$149,2,FALSE)</f>
        <v>25</v>
      </c>
      <c r="O3">
        <f>+VLOOKUP(B3,'[9]GCI_data_platform-42'!$F$1:$G$149,2,FALSE)</f>
        <v>3.2343554448979601</v>
      </c>
      <c r="P3">
        <f>+VLOOKUP(B3,'[9]GCI_data_platform-43'!$F$1:$G$149,2,FALSE)</f>
        <v>3.4303552132653099</v>
      </c>
      <c r="Q3">
        <f>+VLOOKUP(B3,'[9]GCI_data_platform-44'!$F$1:$G$149,2,FALSE)</f>
        <v>14.4404781731378</v>
      </c>
      <c r="R3">
        <f>+VLOOKUP(B3,'[9]GCI_data_platform-45'!$F$1:$G$149,2,FALSE)</f>
        <v>3.2168124836734702</v>
      </c>
      <c r="S3">
        <f>+VLOOKUP(B3,'[9]GCI_data_platform-46'!$F$1:$G$149,2,FALSE)</f>
        <v>3.2637133571428598</v>
      </c>
      <c r="T3">
        <f>+VLOOKUP(B3,'[9]GCI_data_platform-47'!$F$1:$G$149,2,FALSE)</f>
        <v>2.6873375622448998</v>
      </c>
      <c r="U3">
        <f>+VLOOKUP(B3,'[9]GCI_data_platform-48'!$F$1:$G$149,2,FALSE)</f>
        <v>29.795501791032802</v>
      </c>
      <c r="V3">
        <f>+VLOOKUP(B3,'[9]GCI_data_platform-49'!$F$1:$G$149,2,FALSE)</f>
        <v>2.9655396663265301</v>
      </c>
      <c r="W3">
        <f>+VLOOKUP(B3,'[9]GCI_data_platform-50'!$F$1:$G$149,2,FALSE)</f>
        <v>3.1388860418367299</v>
      </c>
      <c r="X3">
        <f>+VLOOKUP(B3,'[9]GCI_data_platform-51'!$F$1:$G$149,2,FALSE)</f>
        <v>2.7921932908163298</v>
      </c>
    </row>
    <row r="4" spans="1:24" x14ac:dyDescent="0.25">
      <c r="A4" t="s">
        <v>38</v>
      </c>
      <c r="B4" t="s">
        <v>427</v>
      </c>
      <c r="C4">
        <v>30</v>
      </c>
      <c r="F4">
        <f>+VLOOKUP(B4,'[9]GCI_data_platform-33'!$F$1:$G$149,2,FALSE)</f>
        <v>3.0258660876331702</v>
      </c>
      <c r="G4">
        <f>+VLOOKUP(B4,'[9]GCI_data_platform-34'!$F$1:$G$149,2,FALSE)</f>
        <v>3.26362088144975</v>
      </c>
      <c r="H4">
        <f>+VLOOKUP(B4,'[9]GCI_data_platform-35'!$F$1:$G$149,2,FALSE)</f>
        <v>2.8235290000000002</v>
      </c>
      <c r="I4">
        <f>+VLOOKUP(B4,'[9]GCI_data_platform-36'!$F$1:$G$149,2,FALSE)</f>
        <v>2.0285709999999999</v>
      </c>
      <c r="J4">
        <f>+VLOOKUP(B4,'[9]GCI_data_platform-37'!$F$1:$G$149,2,FALSE)</f>
        <v>2.2352940000000001</v>
      </c>
      <c r="K4">
        <f>+VLOOKUP(B4,'[9]GCI_data_platform-38'!$F$1:$G$149,2,FALSE)</f>
        <v>3.9428570000000001</v>
      </c>
      <c r="L4">
        <f>+VLOOKUP(B4,'[9]GCI_data_platform-39'!$F$1:$G$149,2,FALSE)</f>
        <v>53.2</v>
      </c>
      <c r="M4">
        <f>+VLOOKUP(B4,'[9]GCI_data_platform-40'!$F$1:$G$149,2,FALSE)</f>
        <v>8</v>
      </c>
      <c r="N4">
        <f>+VLOOKUP(B4,'[9]GCI_data_platform-41'!$F$1:$G$149,2,FALSE)</f>
        <v>68</v>
      </c>
      <c r="O4">
        <f>+VLOOKUP(B4,'[9]GCI_data_platform-42'!$F$1:$G$149,2,FALSE)</f>
        <v>3.7096770000000001</v>
      </c>
      <c r="P4">
        <f>+VLOOKUP(B4,'[9]GCI_data_platform-43'!$F$1:$G$149,2,FALSE)</f>
        <v>3.7352940000000001</v>
      </c>
      <c r="Q4">
        <f>+VLOOKUP(B4,'[9]GCI_data_platform-44'!$F$1:$G$149,2,FALSE)</f>
        <v>8.8833490872835892</v>
      </c>
      <c r="R4">
        <f>+VLOOKUP(B4,'[9]GCI_data_platform-45'!$F$1:$G$149,2,FALSE)</f>
        <v>3.558824</v>
      </c>
      <c r="S4">
        <f>+VLOOKUP(B4,'[9]GCI_data_platform-46'!$F$1:$G$149,2,FALSE)</f>
        <v>2.5428570000000001</v>
      </c>
      <c r="T4">
        <f>+VLOOKUP(B4,'[9]GCI_data_platform-47'!$F$1:$G$149,2,FALSE)</f>
        <v>2.1764709999999998</v>
      </c>
      <c r="U4">
        <f>+VLOOKUP(B4,'[9]GCI_data_platform-48'!$F$1:$G$149,2,FALSE)</f>
        <v>40.920500211302802</v>
      </c>
      <c r="V4">
        <f>+VLOOKUP(B4,'[9]GCI_data_platform-49'!$F$1:$G$149,2,FALSE)</f>
        <v>2.5503564999999999</v>
      </c>
      <c r="W4">
        <f>+VLOOKUP(B4,'[9]GCI_data_platform-50'!$F$1:$G$149,2,FALSE)</f>
        <v>2.424242</v>
      </c>
      <c r="X4">
        <f>+VLOOKUP(B4,'[9]GCI_data_platform-51'!$F$1:$G$149,2,FALSE)</f>
        <v>2.6764709999999998</v>
      </c>
    </row>
    <row r="5" spans="1:24" x14ac:dyDescent="0.25">
      <c r="A5" t="s">
        <v>40</v>
      </c>
      <c r="B5" t="s">
        <v>428</v>
      </c>
      <c r="C5">
        <v>30</v>
      </c>
      <c r="F5">
        <f>+VLOOKUP(B5,'[9]GCI_data_platform-33'!$F$1:$G$149,2,FALSE)</f>
        <v>3.06287495381053</v>
      </c>
      <c r="G5">
        <f>+VLOOKUP(B5,'[9]GCI_data_platform-34'!$F$1:$G$149,2,FALSE)</f>
        <v>2.8627892700823101</v>
      </c>
      <c r="H5">
        <f>+VLOOKUP(B5,'[9]GCI_data_platform-35'!$F$1:$G$149,2,FALSE)</f>
        <v>4.0089687837104098</v>
      </c>
      <c r="I5">
        <f>+VLOOKUP(B5,'[9]GCI_data_platform-36'!$F$1:$G$149,2,FALSE)</f>
        <v>3.1672568918552</v>
      </c>
      <c r="J5">
        <f>+VLOOKUP(B5,'[9]GCI_data_platform-37'!$F$1:$G$149,2,FALSE)</f>
        <v>3.0145388393665198</v>
      </c>
      <c r="K5">
        <f>+VLOOKUP(B5,'[9]GCI_data_platform-38'!$F$1:$G$149,2,FALSE)</f>
        <v>2.1034959999999998</v>
      </c>
      <c r="L5">
        <f>+VLOOKUP(B5,'[9]GCI_data_platform-39'!$F$1:$G$149,2,FALSE)</f>
        <v>108.3</v>
      </c>
      <c r="M5">
        <f>+VLOOKUP(B5,'[9]GCI_data_platform-40'!$F$1:$G$149,2,FALSE)</f>
        <v>14</v>
      </c>
      <c r="N5">
        <f>+VLOOKUP(B5,'[9]GCI_data_platform-41'!$F$1:$G$149,2,FALSE)</f>
        <v>26</v>
      </c>
      <c r="O5">
        <f>+VLOOKUP(B5,'[9]GCI_data_platform-42'!$F$1:$G$149,2,FALSE)</f>
        <v>2.8798873438913999</v>
      </c>
      <c r="P5">
        <f>+VLOOKUP(B5,'[9]GCI_data_platform-43'!$F$1:$G$149,2,FALSE)</f>
        <v>2.46868464524887</v>
      </c>
      <c r="Q5">
        <f>+VLOOKUP(B5,'[9]GCI_data_platform-44'!$F$1:$G$149,2,FALSE)</f>
        <v>10.5726236590558</v>
      </c>
      <c r="R5">
        <f>+VLOOKUP(B5,'[9]GCI_data_platform-45'!$F$1:$G$149,2,FALSE)</f>
        <v>4.6012737914027104</v>
      </c>
      <c r="S5">
        <f>+VLOOKUP(B5,'[9]GCI_data_platform-46'!$F$1:$G$149,2,FALSE)</f>
        <v>2.0056872628959299</v>
      </c>
      <c r="T5">
        <f>+VLOOKUP(B5,'[9]GCI_data_platform-47'!$F$1:$G$149,2,FALSE)</f>
        <v>2.0640682628959302</v>
      </c>
      <c r="U5">
        <f>+VLOOKUP(B5,'[9]GCI_data_platform-48'!$F$1:$G$149,2,FALSE)</f>
        <v>18.130342739507402</v>
      </c>
      <c r="V5">
        <f>+VLOOKUP(B5,'[9]GCI_data_platform-49'!$F$1:$G$149,2,FALSE)</f>
        <v>3.4630463212669702</v>
      </c>
      <c r="W5">
        <f>+VLOOKUP(B5,'[9]GCI_data_platform-50'!$F$1:$G$149,2,FALSE)</f>
        <v>3.5800056199095001</v>
      </c>
      <c r="X5">
        <f>+VLOOKUP(B5,'[9]GCI_data_platform-51'!$F$1:$G$149,2,FALSE)</f>
        <v>3.3460870226244301</v>
      </c>
    </row>
    <row r="6" spans="1:24" x14ac:dyDescent="0.25">
      <c r="A6" t="s">
        <v>41</v>
      </c>
      <c r="B6" t="s">
        <v>429</v>
      </c>
      <c r="C6">
        <v>30</v>
      </c>
      <c r="F6">
        <f>+VLOOKUP(B6,'[9]GCI_data_platform-33'!$F$1:$G$149,2,FALSE)</f>
        <v>4.3362535296385598</v>
      </c>
      <c r="G6">
        <f>+VLOOKUP(B6,'[9]GCI_data_platform-34'!$F$1:$G$149,2,FALSE)</f>
        <v>4.4799644034322004</v>
      </c>
      <c r="H6">
        <f>+VLOOKUP(B6,'[9]GCI_data_platform-35'!$F$1:$G$149,2,FALSE)</f>
        <v>4.5814071692307703</v>
      </c>
      <c r="I6">
        <f>+VLOOKUP(B6,'[9]GCI_data_platform-36'!$F$1:$G$149,2,FALSE)</f>
        <v>3.7350501538461498</v>
      </c>
      <c r="J6">
        <f>+VLOOKUP(B6,'[9]GCI_data_platform-37'!$F$1:$G$149,2,FALSE)</f>
        <v>3.78872653333333</v>
      </c>
      <c r="K6">
        <f>+VLOOKUP(B6,'[9]GCI_data_platform-38'!$F$1:$G$149,2,FALSE)</f>
        <v>3.5036260000000001</v>
      </c>
      <c r="L6">
        <f>+VLOOKUP(B6,'[9]GCI_data_platform-39'!$F$1:$G$149,2,FALSE)</f>
        <v>38.799999999999997</v>
      </c>
      <c r="M6">
        <f>+VLOOKUP(B6,'[9]GCI_data_platform-40'!$F$1:$G$149,2,FALSE)</f>
        <v>3</v>
      </c>
      <c r="N6">
        <f>+VLOOKUP(B6,'[9]GCI_data_platform-41'!$F$1:$G$149,2,FALSE)</f>
        <v>8</v>
      </c>
      <c r="O6">
        <f>+VLOOKUP(B6,'[9]GCI_data_platform-42'!$F$1:$G$149,2,FALSE)</f>
        <v>4.10579786153846</v>
      </c>
      <c r="P6">
        <f>+VLOOKUP(B6,'[9]GCI_data_platform-43'!$F$1:$G$149,2,FALSE)</f>
        <v>4.0847901948717897</v>
      </c>
      <c r="Q6">
        <f>+VLOOKUP(B6,'[9]GCI_data_platform-44'!$F$1:$G$149,2,FALSE)</f>
        <v>2.7569439145991201</v>
      </c>
      <c r="R6">
        <f>+VLOOKUP(B6,'[9]GCI_data_platform-45'!$F$1:$G$149,2,FALSE)</f>
        <v>4.3830026615384599</v>
      </c>
      <c r="S6">
        <f>+VLOOKUP(B6,'[9]GCI_data_platform-46'!$F$1:$G$149,2,FALSE)</f>
        <v>4.3271991487179502</v>
      </c>
      <c r="T6">
        <f>+VLOOKUP(B6,'[9]GCI_data_platform-47'!$F$1:$G$149,2,FALSE)</f>
        <v>3.31531552307692</v>
      </c>
      <c r="U6">
        <f>+VLOOKUP(B6,'[9]GCI_data_platform-48'!$F$1:$G$149,2,FALSE)</f>
        <v>53.282355155970599</v>
      </c>
      <c r="V6">
        <f>+VLOOKUP(B6,'[9]GCI_data_platform-49'!$F$1:$G$149,2,FALSE)</f>
        <v>4.0488317820512796</v>
      </c>
      <c r="W6">
        <f>+VLOOKUP(B6,'[9]GCI_data_platform-50'!$F$1:$G$149,2,FALSE)</f>
        <v>4.6227103333333304</v>
      </c>
      <c r="X6">
        <f>+VLOOKUP(B6,'[9]GCI_data_platform-51'!$F$1:$G$149,2,FALSE)</f>
        <v>3.4749532307692301</v>
      </c>
    </row>
    <row r="7" spans="1:24" x14ac:dyDescent="0.25">
      <c r="A7" t="s">
        <v>43</v>
      </c>
      <c r="B7" t="s">
        <v>430</v>
      </c>
      <c r="C7">
        <v>30</v>
      </c>
      <c r="F7">
        <f>+VLOOKUP(B7,'[9]GCI_data_platform-33'!$F$1:$G$149,2,FALSE)</f>
        <v>4.7195604682240901</v>
      </c>
      <c r="G7">
        <f>+VLOOKUP(B7,'[9]GCI_data_platform-34'!$F$1:$G$149,2,FALSE)</f>
        <v>4.8600577623361403</v>
      </c>
      <c r="H7">
        <f>+VLOOKUP(B7,'[9]GCI_data_platform-35'!$F$1:$G$149,2,FALSE)</f>
        <v>5.8215423279999996</v>
      </c>
      <c r="I7">
        <f>+VLOOKUP(B7,'[9]GCI_data_platform-36'!$F$1:$G$149,2,FALSE)</f>
        <v>4.2875160640000001</v>
      </c>
      <c r="J7">
        <f>+VLOOKUP(B7,'[9]GCI_data_platform-37'!$F$1:$G$149,2,FALSE)</f>
        <v>4.6235415040000003</v>
      </c>
      <c r="K7">
        <f>+VLOOKUP(B7,'[9]GCI_data_platform-38'!$F$1:$G$149,2,FALSE)</f>
        <v>3.6579090000000001</v>
      </c>
      <c r="L7">
        <f>+VLOOKUP(B7,'[9]GCI_data_platform-39'!$F$1:$G$149,2,FALSE)</f>
        <v>47.5</v>
      </c>
      <c r="M7">
        <f>+VLOOKUP(B7,'[9]GCI_data_platform-40'!$F$1:$G$149,2,FALSE)</f>
        <v>2</v>
      </c>
      <c r="N7">
        <f>+VLOOKUP(B7,'[9]GCI_data_platform-41'!$F$1:$G$149,2,FALSE)</f>
        <v>2</v>
      </c>
      <c r="O7">
        <f>+VLOOKUP(B7,'[9]GCI_data_platform-42'!$F$1:$G$149,2,FALSE)</f>
        <v>4.5003369759999998</v>
      </c>
      <c r="P7">
        <f>+VLOOKUP(B7,'[9]GCI_data_platform-43'!$F$1:$G$149,2,FALSE)</f>
        <v>4.8072556000000004</v>
      </c>
      <c r="Q7">
        <f>+VLOOKUP(B7,'[9]GCI_data_platform-44'!$F$1:$G$149,2,FALSE)</f>
        <v>4.0513686725682803</v>
      </c>
      <c r="R7">
        <f>+VLOOKUP(B7,'[9]GCI_data_platform-45'!$F$1:$G$149,2,FALSE)</f>
        <v>5.8334553680000001</v>
      </c>
      <c r="S7">
        <f>+VLOOKUP(B7,'[9]GCI_data_platform-46'!$F$1:$G$149,2,FALSE)</f>
        <v>4.9352998799999996</v>
      </c>
      <c r="T7">
        <f>+VLOOKUP(B7,'[9]GCI_data_platform-47'!$F$1:$G$149,2,FALSE)</f>
        <v>5.2197555519999996</v>
      </c>
      <c r="U7">
        <f>+VLOOKUP(B7,'[9]GCI_data_platform-48'!$F$1:$G$149,2,FALSE)</f>
        <v>21.162574816658701</v>
      </c>
      <c r="V7">
        <f>+VLOOKUP(B7,'[9]GCI_data_platform-49'!$F$1:$G$149,2,FALSE)</f>
        <v>4.4385658799999996</v>
      </c>
      <c r="W7">
        <f>+VLOOKUP(B7,'[9]GCI_data_platform-50'!$F$1:$G$149,2,FALSE)</f>
        <v>5.0720088240000001</v>
      </c>
      <c r="X7">
        <f>+VLOOKUP(B7,'[9]GCI_data_platform-51'!$F$1:$G$149,2,FALSE)</f>
        <v>3.8051229360000001</v>
      </c>
    </row>
    <row r="8" spans="1:24" x14ac:dyDescent="0.25">
      <c r="A8" t="s">
        <v>44</v>
      </c>
      <c r="B8" t="s">
        <v>431</v>
      </c>
      <c r="C8">
        <v>30</v>
      </c>
      <c r="F8">
        <f>+VLOOKUP(B8,'[9]GCI_data_platform-33'!$F$1:$G$149,2,FALSE)</f>
        <v>4.8820254921570196</v>
      </c>
      <c r="G8">
        <f>+VLOOKUP(B8,'[9]GCI_data_platform-34'!$F$1:$G$149,2,FALSE)</f>
        <v>4.8699382481619899</v>
      </c>
      <c r="H8">
        <f>+VLOOKUP(B8,'[9]GCI_data_platform-35'!$F$1:$G$149,2,FALSE)</f>
        <v>5.8300507867647102</v>
      </c>
      <c r="I8">
        <f>+VLOOKUP(B8,'[9]GCI_data_platform-36'!$F$1:$G$149,2,FALSE)</f>
        <v>5.4800908588235302</v>
      </c>
      <c r="J8">
        <f>+VLOOKUP(B8,'[9]GCI_data_platform-37'!$F$1:$G$149,2,FALSE)</f>
        <v>4.6937138044117601</v>
      </c>
      <c r="K8">
        <f>+VLOOKUP(B8,'[9]GCI_data_platform-38'!$F$1:$G$149,2,FALSE)</f>
        <v>3.8582890000000001</v>
      </c>
      <c r="L8">
        <f>+VLOOKUP(B8,'[9]GCI_data_platform-39'!$F$1:$G$149,2,FALSE)</f>
        <v>53.1</v>
      </c>
      <c r="M8">
        <f>+VLOOKUP(B8,'[9]GCI_data_platform-40'!$F$1:$G$149,2,FALSE)</f>
        <v>8</v>
      </c>
      <c r="N8">
        <f>+VLOOKUP(B8,'[9]GCI_data_platform-41'!$F$1:$G$149,2,FALSE)</f>
        <v>25</v>
      </c>
      <c r="O8">
        <f>+VLOOKUP(B8,'[9]GCI_data_platform-42'!$F$1:$G$149,2,FALSE)</f>
        <v>4.1918571529411803</v>
      </c>
      <c r="P8">
        <f>+VLOOKUP(B8,'[9]GCI_data_platform-43'!$F$1:$G$149,2,FALSE)</f>
        <v>4.8049704088235297</v>
      </c>
      <c r="Q8">
        <f>+VLOOKUP(B8,'[9]GCI_data_platform-44'!$F$1:$G$149,2,FALSE)</f>
        <v>0.82019160580419403</v>
      </c>
      <c r="R8">
        <f>+VLOOKUP(B8,'[9]GCI_data_platform-45'!$F$1:$G$149,2,FALSE)</f>
        <v>4.9924962176470604</v>
      </c>
      <c r="S8">
        <f>+VLOOKUP(B8,'[9]GCI_data_platform-46'!$F$1:$G$149,2,FALSE)</f>
        <v>4.6702202867647102</v>
      </c>
      <c r="T8">
        <f>+VLOOKUP(B8,'[9]GCI_data_platform-47'!$F$1:$G$149,2,FALSE)</f>
        <v>5.2124197897058799</v>
      </c>
      <c r="U8">
        <f>+VLOOKUP(B8,'[9]GCI_data_platform-48'!$F$1:$G$149,2,FALSE)</f>
        <v>55.554821906501402</v>
      </c>
      <c r="V8">
        <f>+VLOOKUP(B8,'[9]GCI_data_platform-49'!$F$1:$G$149,2,FALSE)</f>
        <v>4.9061999801470604</v>
      </c>
      <c r="W8">
        <f>+VLOOKUP(B8,'[9]GCI_data_platform-50'!$F$1:$G$149,2,FALSE)</f>
        <v>5.7926595102941203</v>
      </c>
      <c r="X8">
        <f>+VLOOKUP(B8,'[9]GCI_data_platform-51'!$F$1:$G$149,2,FALSE)</f>
        <v>4.0197404499999996</v>
      </c>
    </row>
    <row r="9" spans="1:24" x14ac:dyDescent="0.25">
      <c r="A9" t="s">
        <v>45</v>
      </c>
      <c r="B9" t="s">
        <v>432</v>
      </c>
      <c r="C9">
        <v>30</v>
      </c>
      <c r="F9">
        <f>+VLOOKUP(B9,'[9]GCI_data_platform-33'!$F$1:$G$149,2,FALSE)</f>
        <v>4.2682763047649503</v>
      </c>
      <c r="G9">
        <f>+VLOOKUP(B9,'[9]GCI_data_platform-34'!$F$1:$G$149,2,FALSE)</f>
        <v>4.1858702696474301</v>
      </c>
      <c r="H9">
        <f>+VLOOKUP(B9,'[9]GCI_data_platform-35'!$F$1:$G$149,2,FALSE)</f>
        <v>4.1700287194444403</v>
      </c>
      <c r="I9">
        <f>+VLOOKUP(B9,'[9]GCI_data_platform-36'!$F$1:$G$149,2,FALSE)</f>
        <v>3.58130184444444</v>
      </c>
      <c r="J9">
        <f>+VLOOKUP(B9,'[9]GCI_data_platform-37'!$F$1:$G$149,2,FALSE)</f>
        <v>3.2719608416666701</v>
      </c>
      <c r="K9">
        <f>+VLOOKUP(B9,'[9]GCI_data_platform-38'!$F$1:$G$149,2,FALSE)</f>
        <v>3.7319629999999999</v>
      </c>
      <c r="L9">
        <f>+VLOOKUP(B9,'[9]GCI_data_platform-39'!$F$1:$G$149,2,FALSE)</f>
        <v>40</v>
      </c>
      <c r="M9">
        <f>+VLOOKUP(B9,'[9]GCI_data_platform-40'!$F$1:$G$149,2,FALSE)</f>
        <v>6</v>
      </c>
      <c r="N9">
        <f>+VLOOKUP(B9,'[9]GCI_data_platform-41'!$F$1:$G$149,2,FALSE)</f>
        <v>8</v>
      </c>
      <c r="O9">
        <f>+VLOOKUP(B9,'[9]GCI_data_platform-42'!$F$1:$G$149,2,FALSE)</f>
        <v>4.0776096055555602</v>
      </c>
      <c r="P9">
        <f>+VLOOKUP(B9,'[9]GCI_data_platform-43'!$F$1:$G$149,2,FALSE)</f>
        <v>4.2515972361111096</v>
      </c>
      <c r="Q9">
        <f>+VLOOKUP(B9,'[9]GCI_data_platform-44'!$F$1:$G$149,2,FALSE)</f>
        <v>7.4629773896439104</v>
      </c>
      <c r="R9">
        <f>+VLOOKUP(B9,'[9]GCI_data_platform-45'!$F$1:$G$149,2,FALSE)</f>
        <v>3.9341630611111098</v>
      </c>
      <c r="S9">
        <f>+VLOOKUP(B9,'[9]GCI_data_platform-46'!$F$1:$G$149,2,FALSE)</f>
        <v>4.5599635333333302</v>
      </c>
      <c r="T9">
        <f>+VLOOKUP(B9,'[9]GCI_data_platform-47'!$F$1:$G$149,2,FALSE)</f>
        <v>3.3321325638888899</v>
      </c>
      <c r="U9">
        <f>+VLOOKUP(B9,'[9]GCI_data_platform-48'!$F$1:$G$149,2,FALSE)</f>
        <v>25.986926751351699</v>
      </c>
      <c r="V9">
        <f>+VLOOKUP(B9,'[9]GCI_data_platform-49'!$F$1:$G$149,2,FALSE)</f>
        <v>4.4330883749999996</v>
      </c>
      <c r="W9">
        <f>+VLOOKUP(B9,'[9]GCI_data_platform-50'!$F$1:$G$149,2,FALSE)</f>
        <v>4.7175705111111101</v>
      </c>
      <c r="X9">
        <f>+VLOOKUP(B9,'[9]GCI_data_platform-51'!$F$1:$G$149,2,FALSE)</f>
        <v>4.14860623888889</v>
      </c>
    </row>
    <row r="10" spans="1:24" x14ac:dyDescent="0.25">
      <c r="A10" t="s">
        <v>47</v>
      </c>
      <c r="B10" t="s">
        <v>433</v>
      </c>
      <c r="C10">
        <v>20</v>
      </c>
      <c r="D10">
        <v>1</v>
      </c>
      <c r="E10">
        <v>22</v>
      </c>
      <c r="F10">
        <f>+VLOOKUP(B10,'[9]GCI_data_platform-33'!$F$1:$G$149,2,FALSE)</f>
        <v>4.96107448391846</v>
      </c>
      <c r="G10">
        <f>+VLOOKUP(B10,'[9]GCI_data_platform-34'!$F$1:$G$149,2,FALSE)</f>
        <v>5.2546607966324101</v>
      </c>
      <c r="H10">
        <f>+VLOOKUP(B10,'[9]GCI_data_platform-35'!$F$1:$G$149,2,FALSE)</f>
        <v>5.3279116858490596</v>
      </c>
      <c r="I10">
        <f>+VLOOKUP(B10,'[9]GCI_data_platform-36'!$F$1:$G$149,2,FALSE)</f>
        <v>3.8456500660377402</v>
      </c>
      <c r="J10">
        <f>+VLOOKUP(B10,'[9]GCI_data_platform-37'!$F$1:$G$149,2,FALSE)</f>
        <v>4.6215182254717</v>
      </c>
      <c r="K10">
        <f>+VLOOKUP(B10,'[9]GCI_data_platform-38'!$F$1:$G$149,2,FALSE)</f>
        <v>6.3870969999999998</v>
      </c>
      <c r="L10">
        <f>+VLOOKUP(B10,'[9]GCI_data_platform-39'!$F$1:$G$149,2,FALSE)</f>
        <v>13.9</v>
      </c>
      <c r="M10">
        <f>+VLOOKUP(B10,'[9]GCI_data_platform-40'!$F$1:$G$149,2,FALSE)</f>
        <v>7</v>
      </c>
      <c r="N10">
        <f>+VLOOKUP(B10,'[9]GCI_data_platform-41'!$F$1:$G$149,2,FALSE)</f>
        <v>9</v>
      </c>
      <c r="O10">
        <f>+VLOOKUP(B10,'[9]GCI_data_platform-42'!$F$1:$G$149,2,FALSE)</f>
        <v>4.19511198490566</v>
      </c>
      <c r="P10">
        <f>+VLOOKUP(B10,'[9]GCI_data_platform-43'!$F$1:$G$149,2,FALSE)</f>
        <v>4.8814953660377398</v>
      </c>
      <c r="Q10">
        <f>+VLOOKUP(B10,'[9]GCI_data_platform-44'!$F$1:$G$149,2,FALSE)</f>
        <v>4.5850861940238099</v>
      </c>
      <c r="R10">
        <f>+VLOOKUP(B10,'[9]GCI_data_platform-45'!$F$1:$G$149,2,FALSE)</f>
        <v>5.4598212254716998</v>
      </c>
      <c r="S10">
        <f>+VLOOKUP(B10,'[9]GCI_data_platform-46'!$F$1:$G$149,2,FALSE)</f>
        <v>5.7124615169811301</v>
      </c>
      <c r="T10">
        <f>+VLOOKUP(B10,'[9]GCI_data_platform-47'!$F$1:$G$149,2,FALSE)</f>
        <v>4.90250239622641</v>
      </c>
      <c r="U10">
        <f>+VLOOKUP(B10,'[9]GCI_data_platform-48'!$F$1:$G$149,2,FALSE)</f>
        <v>56.090852857032402</v>
      </c>
      <c r="V10">
        <f>+VLOOKUP(B10,'[9]GCI_data_platform-49'!$F$1:$G$149,2,FALSE)</f>
        <v>4.3739018584905702</v>
      </c>
      <c r="W10">
        <f>+VLOOKUP(B10,'[9]GCI_data_platform-50'!$F$1:$G$149,2,FALSE)</f>
        <v>4.5703078462264104</v>
      </c>
      <c r="X10">
        <f>+VLOOKUP(B10,'[9]GCI_data_platform-51'!$F$1:$G$149,2,FALSE)</f>
        <v>4.1774958707547203</v>
      </c>
    </row>
    <row r="11" spans="1:24" x14ac:dyDescent="0.25">
      <c r="A11" t="s">
        <v>48</v>
      </c>
      <c r="B11" t="s">
        <v>434</v>
      </c>
      <c r="C11">
        <v>30</v>
      </c>
      <c r="F11">
        <f>+VLOOKUP(B11,'[9]GCI_data_platform-33'!$F$1:$G$149,2,FALSE)</f>
        <v>4.0990664644740296</v>
      </c>
      <c r="G11">
        <f>+VLOOKUP(B11,'[9]GCI_data_platform-34'!$F$1:$G$149,2,FALSE)</f>
        <v>4.2805599890677302</v>
      </c>
      <c r="H11">
        <f>+VLOOKUP(B11,'[9]GCI_data_platform-35'!$F$1:$G$149,2,FALSE)</f>
        <v>4.9259765821656103</v>
      </c>
      <c r="I11">
        <f>+VLOOKUP(B11,'[9]GCI_data_platform-36'!$F$1:$G$149,2,FALSE)</f>
        <v>3.25650351082803</v>
      </c>
      <c r="J11">
        <f>+VLOOKUP(B11,'[9]GCI_data_platform-37'!$F$1:$G$149,2,FALSE)</f>
        <v>3.7687204292993601</v>
      </c>
      <c r="K11">
        <f>+VLOOKUP(B11,'[9]GCI_data_platform-38'!$F$1:$G$149,2,FALSE)</f>
        <v>3.5625149999999999</v>
      </c>
      <c r="L11">
        <f>+VLOOKUP(B11,'[9]GCI_data_platform-39'!$F$1:$G$149,2,FALSE)</f>
        <v>35</v>
      </c>
      <c r="M11">
        <f>+VLOOKUP(B11,'[9]GCI_data_platform-40'!$F$1:$G$149,2,FALSE)</f>
        <v>7</v>
      </c>
      <c r="N11">
        <f>+VLOOKUP(B11,'[9]GCI_data_platform-41'!$F$1:$G$149,2,FALSE)</f>
        <v>19</v>
      </c>
      <c r="O11">
        <f>+VLOOKUP(B11,'[9]GCI_data_platform-42'!$F$1:$G$149,2,FALSE)</f>
        <v>4.5205311057324797</v>
      </c>
      <c r="P11">
        <f>+VLOOKUP(B11,'[9]GCI_data_platform-43'!$F$1:$G$149,2,FALSE)</f>
        <v>4.3692745248407601</v>
      </c>
      <c r="Q11">
        <f>+VLOOKUP(B11,'[9]GCI_data_platform-44'!$F$1:$G$149,2,FALSE)</f>
        <v>13.5269651313948</v>
      </c>
      <c r="R11">
        <f>+VLOOKUP(B11,'[9]GCI_data_platform-45'!$F$1:$G$149,2,FALSE)</f>
        <v>3.7443076509554101</v>
      </c>
      <c r="S11">
        <f>+VLOOKUP(B11,'[9]GCI_data_platform-46'!$F$1:$G$149,2,FALSE)</f>
        <v>4.8768600968152898</v>
      </c>
      <c r="T11">
        <f>+VLOOKUP(B11,'[9]GCI_data_platform-47'!$F$1:$G$149,2,FALSE)</f>
        <v>3.40438413248408</v>
      </c>
      <c r="U11">
        <f>+VLOOKUP(B11,'[9]GCI_data_platform-48'!$F$1:$G$149,2,FALSE)</f>
        <v>31.980081416837798</v>
      </c>
      <c r="V11">
        <f>+VLOOKUP(B11,'[9]GCI_data_platform-49'!$F$1:$G$149,2,FALSE)</f>
        <v>3.7360794152866199</v>
      </c>
      <c r="W11">
        <f>+VLOOKUP(B11,'[9]GCI_data_platform-50'!$F$1:$G$149,2,FALSE)</f>
        <v>4.1618077490445904</v>
      </c>
      <c r="X11">
        <f>+VLOOKUP(B11,'[9]GCI_data_platform-51'!$F$1:$G$149,2,FALSE)</f>
        <v>3.3103510815286601</v>
      </c>
    </row>
    <row r="12" spans="1:24" x14ac:dyDescent="0.25">
      <c r="A12" t="s">
        <v>49</v>
      </c>
      <c r="B12" t="s">
        <v>435</v>
      </c>
      <c r="C12">
        <v>10</v>
      </c>
      <c r="D12">
        <v>1</v>
      </c>
      <c r="E12">
        <v>11</v>
      </c>
      <c r="F12">
        <f>+VLOOKUP(B12,'[9]GCI_data_platform-33'!$F$1:$G$149,2,FALSE)</f>
        <v>4.2486134413301304</v>
      </c>
      <c r="G12">
        <f>+VLOOKUP(B12,'[9]GCI_data_platform-34'!$F$1:$G$149,2,FALSE)</f>
        <v>4.3337062583366599</v>
      </c>
      <c r="H12">
        <f>+VLOOKUP(B12,'[9]GCI_data_platform-35'!$F$1:$G$149,2,FALSE)</f>
        <v>5.2123945853658498</v>
      </c>
      <c r="I12">
        <f>+VLOOKUP(B12,'[9]GCI_data_platform-36'!$F$1:$G$149,2,FALSE)</f>
        <v>3.5102117853658501</v>
      </c>
      <c r="J12">
        <f>+VLOOKUP(B12,'[9]GCI_data_platform-37'!$F$1:$G$149,2,FALSE)</f>
        <v>4.1608332292682899</v>
      </c>
      <c r="K12">
        <f>+VLOOKUP(B12,'[9]GCI_data_platform-38'!$F$1:$G$149,2,FALSE)</f>
        <v>3.8187289999999998</v>
      </c>
      <c r="L12">
        <f>+VLOOKUP(B12,'[9]GCI_data_platform-39'!$F$1:$G$149,2,FALSE)</f>
        <v>45.4</v>
      </c>
      <c r="M12">
        <f>+VLOOKUP(B12,'[9]GCI_data_platform-40'!$F$1:$G$149,2,FALSE)</f>
        <v>8</v>
      </c>
      <c r="N12">
        <f>+VLOOKUP(B12,'[9]GCI_data_platform-41'!$F$1:$G$149,2,FALSE)</f>
        <v>18</v>
      </c>
      <c r="O12">
        <f>+VLOOKUP(B12,'[9]GCI_data_platform-42'!$F$1:$G$149,2,FALSE)</f>
        <v>4.0627351560975598</v>
      </c>
      <c r="P12">
        <f>+VLOOKUP(B12,'[9]GCI_data_platform-43'!$F$1:$G$149,2,FALSE)</f>
        <v>4.7862061804878104</v>
      </c>
      <c r="Q12">
        <f>+VLOOKUP(B12,'[9]GCI_data_platform-44'!$F$1:$G$149,2,FALSE)</f>
        <v>26.394402602391001</v>
      </c>
      <c r="R12">
        <f>+VLOOKUP(B12,'[9]GCI_data_platform-45'!$F$1:$G$149,2,FALSE)</f>
        <v>5.57692017073171</v>
      </c>
      <c r="S12">
        <f>+VLOOKUP(B12,'[9]GCI_data_platform-46'!$F$1:$G$149,2,FALSE)</f>
        <v>4.9956733609756103</v>
      </c>
      <c r="T12">
        <f>+VLOOKUP(B12,'[9]GCI_data_platform-47'!$F$1:$G$149,2,FALSE)</f>
        <v>4.1785173804877997</v>
      </c>
      <c r="U12">
        <f>+VLOOKUP(B12,'[9]GCI_data_platform-48'!$F$1:$G$149,2,FALSE)</f>
        <v>54.171798129175897</v>
      </c>
      <c r="V12">
        <f>+VLOOKUP(B12,'[9]GCI_data_platform-49'!$F$1:$G$149,2,FALSE)</f>
        <v>4.0784278073170697</v>
      </c>
      <c r="W12">
        <f>+VLOOKUP(B12,'[9]GCI_data_platform-50'!$F$1:$G$149,2,FALSE)</f>
        <v>4.4683509219512203</v>
      </c>
      <c r="X12">
        <f>+VLOOKUP(B12,'[9]GCI_data_platform-51'!$F$1:$G$149,2,FALSE)</f>
        <v>3.6885046926829301</v>
      </c>
    </row>
    <row r="13" spans="1:24" x14ac:dyDescent="0.25">
      <c r="A13" t="s">
        <v>51</v>
      </c>
      <c r="B13" t="s">
        <v>436</v>
      </c>
      <c r="C13">
        <v>30</v>
      </c>
      <c r="F13">
        <f>+VLOOKUP(B13,'[9]GCI_data_platform-33'!$F$1:$G$149,2,FALSE)</f>
        <v>5.0796325530750401</v>
      </c>
      <c r="G13">
        <f>+VLOOKUP(B13,'[9]GCI_data_platform-34'!$F$1:$G$149,2,FALSE)</f>
        <v>5.1626930248788403</v>
      </c>
      <c r="H13">
        <f>+VLOOKUP(B13,'[9]GCI_data_platform-35'!$F$1:$G$149,2,FALSE)</f>
        <v>5.9725953402366896</v>
      </c>
      <c r="I13">
        <f>+VLOOKUP(B13,'[9]GCI_data_platform-36'!$F$1:$G$149,2,FALSE)</f>
        <v>5.2846157236686402</v>
      </c>
      <c r="J13">
        <f>+VLOOKUP(B13,'[9]GCI_data_platform-37'!$F$1:$G$149,2,FALSE)</f>
        <v>5.06850433491124</v>
      </c>
      <c r="K13">
        <f>+VLOOKUP(B13,'[9]GCI_data_platform-38'!$F$1:$G$149,2,FALSE)</f>
        <v>3.2511169999999998</v>
      </c>
      <c r="L13">
        <f>+VLOOKUP(B13,'[9]GCI_data_platform-39'!$F$1:$G$149,2,FALSE)</f>
        <v>57.7</v>
      </c>
      <c r="M13">
        <f>+VLOOKUP(B13,'[9]GCI_data_platform-40'!$F$1:$G$149,2,FALSE)</f>
        <v>3</v>
      </c>
      <c r="N13">
        <f>+VLOOKUP(B13,'[9]GCI_data_platform-41'!$F$1:$G$149,2,FALSE)</f>
        <v>4</v>
      </c>
      <c r="O13">
        <f>+VLOOKUP(B13,'[9]GCI_data_platform-42'!$F$1:$G$149,2,FALSE)</f>
        <v>4.2323846532544396</v>
      </c>
      <c r="P13">
        <f>+VLOOKUP(B13,'[9]GCI_data_platform-43'!$F$1:$G$149,2,FALSE)</f>
        <v>5.0398812142011797</v>
      </c>
      <c r="Q13">
        <f>+VLOOKUP(B13,'[9]GCI_data_platform-44'!$F$1:$G$149,2,FALSE)</f>
        <v>0.82019160580419403</v>
      </c>
      <c r="R13">
        <f>+VLOOKUP(B13,'[9]GCI_data_platform-45'!$F$1:$G$149,2,FALSE)</f>
        <v>5.5135005295857997</v>
      </c>
      <c r="S13">
        <f>+VLOOKUP(B13,'[9]GCI_data_platform-46'!$F$1:$G$149,2,FALSE)</f>
        <v>5.0544350100591702</v>
      </c>
      <c r="T13">
        <f>+VLOOKUP(B13,'[9]GCI_data_platform-47'!$F$1:$G$149,2,FALSE)</f>
        <v>5.0777740698224898</v>
      </c>
      <c r="U13">
        <f>+VLOOKUP(B13,'[9]GCI_data_platform-48'!$F$1:$G$149,2,FALSE)</f>
        <v>108.302506166184</v>
      </c>
      <c r="V13">
        <f>+VLOOKUP(B13,'[9]GCI_data_platform-49'!$F$1:$G$149,2,FALSE)</f>
        <v>4.9135116094674602</v>
      </c>
      <c r="W13">
        <f>+VLOOKUP(B13,'[9]GCI_data_platform-50'!$F$1:$G$149,2,FALSE)</f>
        <v>5.4740343461538501</v>
      </c>
      <c r="X13">
        <f>+VLOOKUP(B13,'[9]GCI_data_platform-51'!$F$1:$G$149,2,FALSE)</f>
        <v>4.3529888727810704</v>
      </c>
    </row>
    <row r="14" spans="1:24" x14ac:dyDescent="0.25">
      <c r="A14" t="s">
        <v>53</v>
      </c>
      <c r="B14" t="s">
        <v>437</v>
      </c>
      <c r="C14">
        <v>30</v>
      </c>
      <c r="F14">
        <f>+VLOOKUP(B14,'[9]GCI_data_platform-33'!$F$1:$G$149,2,FALSE)</f>
        <v>3.4691785010655698</v>
      </c>
      <c r="G14">
        <f>+VLOOKUP(B14,'[9]GCI_data_platform-34'!$F$1:$G$149,2,FALSE)</f>
        <v>3.6045437851062099</v>
      </c>
      <c r="H14">
        <f>+VLOOKUP(B14,'[9]GCI_data_platform-35'!$F$1:$G$149,2,FALSE)</f>
        <v>4.7425606230366499</v>
      </c>
      <c r="I14">
        <f>+VLOOKUP(B14,'[9]GCI_data_platform-36'!$F$1:$G$149,2,FALSE)</f>
        <v>3.3589245371727698</v>
      </c>
      <c r="J14">
        <f>+VLOOKUP(B14,'[9]GCI_data_platform-37'!$F$1:$G$149,2,FALSE)</f>
        <v>3.1851664712041901</v>
      </c>
      <c r="K14">
        <f>+VLOOKUP(B14,'[9]GCI_data_platform-38'!$F$1:$G$149,2,FALSE)</f>
        <v>2.5006810000000002</v>
      </c>
      <c r="L14">
        <f>+VLOOKUP(B14,'[9]GCI_data_platform-39'!$F$1:$G$149,2,FALSE)</f>
        <v>65.900000000000006</v>
      </c>
      <c r="M14">
        <f>+VLOOKUP(B14,'[9]GCI_data_platform-40'!$F$1:$G$149,2,FALSE)</f>
        <v>5</v>
      </c>
      <c r="N14">
        <f>+VLOOKUP(B14,'[9]GCI_data_platform-41'!$F$1:$G$149,2,FALSE)</f>
        <v>26</v>
      </c>
      <c r="O14">
        <f>+VLOOKUP(B14,'[9]GCI_data_platform-42'!$F$1:$G$149,2,FALSE)</f>
        <v>2.82821567015707</v>
      </c>
      <c r="P14">
        <f>+VLOOKUP(B14,'[9]GCI_data_platform-43'!$F$1:$G$149,2,FALSE)</f>
        <v>3.4017749916230402</v>
      </c>
      <c r="Q14">
        <f>+VLOOKUP(B14,'[9]GCI_data_platform-44'!$F$1:$G$149,2,FALSE)</f>
        <v>10.521707460979099</v>
      </c>
      <c r="R14">
        <f>+VLOOKUP(B14,'[9]GCI_data_platform-45'!$F$1:$G$149,2,FALSE)</f>
        <v>3.1639111675392702</v>
      </c>
      <c r="S14">
        <f>+VLOOKUP(B14,'[9]GCI_data_platform-46'!$F$1:$G$149,2,FALSE)</f>
        <v>3.2122429643979098</v>
      </c>
      <c r="T14">
        <f>+VLOOKUP(B14,'[9]GCI_data_platform-47'!$F$1:$G$149,2,FALSE)</f>
        <v>3.0127312146596901</v>
      </c>
      <c r="U14">
        <f>+VLOOKUP(B14,'[9]GCI_data_platform-48'!$F$1:$G$149,2,FALSE)</f>
        <v>38.0728886794993</v>
      </c>
      <c r="V14">
        <f>+VLOOKUP(B14,'[9]GCI_data_platform-49'!$F$1:$G$149,2,FALSE)</f>
        <v>3.1984479329842901</v>
      </c>
      <c r="W14">
        <f>+VLOOKUP(B14,'[9]GCI_data_platform-50'!$F$1:$G$149,2,FALSE)</f>
        <v>4.1804304764397902</v>
      </c>
      <c r="X14">
        <f>+VLOOKUP(B14,'[9]GCI_data_platform-51'!$F$1:$G$149,2,FALSE)</f>
        <v>2.2164653895287998</v>
      </c>
    </row>
    <row r="15" spans="1:24" x14ac:dyDescent="0.25">
      <c r="A15" t="s">
        <v>55</v>
      </c>
      <c r="B15" t="s">
        <v>438</v>
      </c>
      <c r="C15">
        <v>20</v>
      </c>
      <c r="D15">
        <v>1</v>
      </c>
      <c r="E15">
        <v>22</v>
      </c>
      <c r="F15">
        <f>+VLOOKUP(B15,'[9]GCI_data_platform-33'!$F$1:$G$149,2,FALSE)</f>
        <v>3.8513778820800999</v>
      </c>
      <c r="G15">
        <f>+VLOOKUP(B15,'[9]GCI_data_platform-34'!$F$1:$G$149,2,FALSE)</f>
        <v>4.1091250731201496</v>
      </c>
      <c r="H15">
        <f>+VLOOKUP(B15,'[9]GCI_data_platform-35'!$F$1:$G$149,2,FALSE)</f>
        <v>4.6869649999999998</v>
      </c>
      <c r="I15">
        <f>+VLOOKUP(B15,'[9]GCI_data_platform-36'!$F$1:$G$149,2,FALSE)</f>
        <v>3.1815880000000001</v>
      </c>
      <c r="J15">
        <f>+VLOOKUP(B15,'[9]GCI_data_platform-37'!$F$1:$G$149,2,FALSE)</f>
        <v>4.1908310000000002</v>
      </c>
      <c r="K15">
        <f>+VLOOKUP(B15,'[9]GCI_data_platform-38'!$F$1:$G$149,2,FALSE)</f>
        <v>3.920369</v>
      </c>
      <c r="L15">
        <f>+VLOOKUP(B15,'[9]GCI_data_platform-39'!$F$1:$G$149,2,FALSE)</f>
        <v>40.799999999999997</v>
      </c>
      <c r="M15">
        <f>+VLOOKUP(B15,'[9]GCI_data_platform-40'!$F$1:$G$149,2,FALSE)</f>
        <v>8</v>
      </c>
      <c r="N15">
        <f>+VLOOKUP(B15,'[9]GCI_data_platform-41'!$F$1:$G$149,2,FALSE)</f>
        <v>36</v>
      </c>
      <c r="O15">
        <f>+VLOOKUP(B15,'[9]GCI_data_platform-42'!$F$1:$G$149,2,FALSE)</f>
        <v>4.3472809999999997</v>
      </c>
      <c r="P15">
        <f>+VLOOKUP(B15,'[9]GCI_data_platform-43'!$F$1:$G$149,2,FALSE)</f>
        <v>4.0344930000000003</v>
      </c>
      <c r="Q15">
        <f>+VLOOKUP(B15,'[9]GCI_data_platform-44'!$F$1:$G$149,2,FALSE)</f>
        <v>22.342036767237001</v>
      </c>
      <c r="R15">
        <f>+VLOOKUP(B15,'[9]GCI_data_platform-45'!$F$1:$G$149,2,FALSE)</f>
        <v>2.6555599999999999</v>
      </c>
      <c r="S15">
        <f>+VLOOKUP(B15,'[9]GCI_data_platform-46'!$F$1:$G$149,2,FALSE)</f>
        <v>4.4210029999999998</v>
      </c>
      <c r="T15">
        <f>+VLOOKUP(B15,'[9]GCI_data_platform-47'!$F$1:$G$149,2,FALSE)</f>
        <v>4.2841690000000003</v>
      </c>
      <c r="U15">
        <f>+VLOOKUP(B15,'[9]GCI_data_platform-48'!$F$1:$G$149,2,FALSE)</f>
        <v>52.486128961748598</v>
      </c>
      <c r="V15">
        <f>+VLOOKUP(B15,'[9]GCI_data_platform-49'!$F$1:$G$149,2,FALSE)</f>
        <v>3.3358835</v>
      </c>
      <c r="W15">
        <f>+VLOOKUP(B15,'[9]GCI_data_platform-50'!$F$1:$G$149,2,FALSE)</f>
        <v>3.9952489999999998</v>
      </c>
      <c r="X15">
        <f>+VLOOKUP(B15,'[9]GCI_data_platform-51'!$F$1:$G$149,2,FALSE)</f>
        <v>2.6765180000000002</v>
      </c>
    </row>
    <row r="16" spans="1:24" x14ac:dyDescent="0.25">
      <c r="A16" t="s">
        <v>56</v>
      </c>
      <c r="B16" t="s">
        <v>439</v>
      </c>
      <c r="C16">
        <v>30</v>
      </c>
      <c r="F16">
        <f>+VLOOKUP(B16,'[9]GCI_data_platform-33'!$F$1:$G$149,2,FALSE)</f>
        <v>3.5042275844439801</v>
      </c>
      <c r="G16">
        <f>+VLOOKUP(B16,'[9]GCI_data_platform-34'!$F$1:$G$149,2,FALSE)</f>
        <v>3.4498791999536502</v>
      </c>
      <c r="H16">
        <f>+VLOOKUP(B16,'[9]GCI_data_platform-35'!$F$1:$G$149,2,FALSE)</f>
        <v>3.83324682739726</v>
      </c>
      <c r="I16">
        <f>+VLOOKUP(B16,'[9]GCI_data_platform-36'!$F$1:$G$149,2,FALSE)</f>
        <v>3.7976920739726001</v>
      </c>
      <c r="J16">
        <f>+VLOOKUP(B16,'[9]GCI_data_platform-37'!$F$1:$G$149,2,FALSE)</f>
        <v>3.4428826684931502</v>
      </c>
      <c r="K16">
        <f>+VLOOKUP(B16,'[9]GCI_data_platform-38'!$F$1:$G$149,2,FALSE)</f>
        <v>3.6694089999999999</v>
      </c>
      <c r="L16">
        <f>+VLOOKUP(B16,'[9]GCI_data_platform-39'!$F$1:$G$149,2,FALSE)</f>
        <v>83.4</v>
      </c>
      <c r="M16">
        <f>+VLOOKUP(B16,'[9]GCI_data_platform-40'!$F$1:$G$149,2,FALSE)</f>
        <v>15</v>
      </c>
      <c r="N16">
        <f>+VLOOKUP(B16,'[9]GCI_data_platform-41'!$F$1:$G$149,2,FALSE)</f>
        <v>50</v>
      </c>
      <c r="O16">
        <f>+VLOOKUP(B16,'[9]GCI_data_platform-42'!$F$1:$G$149,2,FALSE)</f>
        <v>3.6459728136986298</v>
      </c>
      <c r="P16">
        <f>+VLOOKUP(B16,'[9]GCI_data_platform-43'!$F$1:$G$149,2,FALSE)</f>
        <v>3.6145069945205499</v>
      </c>
      <c r="Q16">
        <f>+VLOOKUP(B16,'[9]GCI_data_platform-44'!$F$1:$G$149,2,FALSE)</f>
        <v>8.5185655564555898</v>
      </c>
      <c r="R16">
        <f>+VLOOKUP(B16,'[9]GCI_data_platform-45'!$F$1:$G$149,2,FALSE)</f>
        <v>3.62316659726027</v>
      </c>
      <c r="S16">
        <f>+VLOOKUP(B16,'[9]GCI_data_platform-46'!$F$1:$G$149,2,FALSE)</f>
        <v>3.5352421342465798</v>
      </c>
      <c r="T16">
        <f>+VLOOKUP(B16,'[9]GCI_data_platform-47'!$F$1:$G$149,2,FALSE)</f>
        <v>3.6800196547945201</v>
      </c>
      <c r="U16">
        <f>+VLOOKUP(B16,'[9]GCI_data_platform-48'!$F$1:$G$149,2,FALSE)</f>
        <v>35.736760468846803</v>
      </c>
      <c r="V16">
        <f>+VLOOKUP(B16,'[9]GCI_data_platform-49'!$F$1:$G$149,2,FALSE)</f>
        <v>3.6129243534246598</v>
      </c>
      <c r="W16">
        <f>+VLOOKUP(B16,'[9]GCI_data_platform-50'!$F$1:$G$149,2,FALSE)</f>
        <v>3.5165172246575298</v>
      </c>
      <c r="X16">
        <f>+VLOOKUP(B16,'[9]GCI_data_platform-51'!$F$1:$G$149,2,FALSE)</f>
        <v>3.70933148219178</v>
      </c>
    </row>
    <row r="17" spans="1:24" x14ac:dyDescent="0.25">
      <c r="A17" t="s">
        <v>57</v>
      </c>
      <c r="B17" t="s">
        <v>440</v>
      </c>
      <c r="C17">
        <v>30</v>
      </c>
      <c r="F17">
        <f>+VLOOKUP(B17,'[9]GCI_data_platform-33'!$F$1:$G$149,2,FALSE)</f>
        <v>3.98045741667524</v>
      </c>
      <c r="G17">
        <f>+VLOOKUP(B17,'[9]GCI_data_platform-34'!$F$1:$G$149,2,FALSE)</f>
        <v>4.2082708750128601</v>
      </c>
      <c r="H17">
        <f>+VLOOKUP(B17,'[9]GCI_data_platform-35'!$F$1:$G$149,2,FALSE)</f>
        <v>3.4238749999999998</v>
      </c>
      <c r="I17">
        <f>+VLOOKUP(B17,'[9]GCI_data_platform-36'!$F$1:$G$149,2,FALSE)</f>
        <v>3.300853</v>
      </c>
      <c r="J17">
        <f>+VLOOKUP(B17,'[9]GCI_data_platform-37'!$F$1:$G$149,2,FALSE)</f>
        <v>4.118595</v>
      </c>
      <c r="K17">
        <f>+VLOOKUP(B17,'[9]GCI_data_platform-38'!$F$1:$G$149,2,FALSE)</f>
        <v>3.0736968500000001</v>
      </c>
      <c r="L17">
        <f>+VLOOKUP(B17,'[9]GCI_data_platform-39'!$F$1:$G$149,2,FALSE)</f>
        <v>24.1</v>
      </c>
      <c r="M17">
        <f>+VLOOKUP(B17,'[9]GCI_data_platform-40'!$F$1:$G$149,2,FALSE)</f>
        <v>11</v>
      </c>
      <c r="N17">
        <f>+VLOOKUP(B17,'[9]GCI_data_platform-41'!$F$1:$G$149,2,FALSE)</f>
        <v>37</v>
      </c>
      <c r="O17">
        <f>+VLOOKUP(B17,'[9]GCI_data_platform-42'!$F$1:$G$149,2,FALSE)</f>
        <v>3.8128310000000001</v>
      </c>
      <c r="P17">
        <f>+VLOOKUP(B17,'[9]GCI_data_platform-43'!$F$1:$G$149,2,FALSE)</f>
        <v>3.9789509999999999</v>
      </c>
      <c r="Q17">
        <f>+VLOOKUP(B17,'[9]GCI_data_platform-44'!$F$1:$G$149,2,FALSE)</f>
        <v>4.93264246235562</v>
      </c>
      <c r="R17">
        <f>+VLOOKUP(B17,'[9]GCI_data_platform-45'!$F$1:$G$149,2,FALSE)</f>
        <v>4.39663</v>
      </c>
      <c r="S17">
        <f>+VLOOKUP(B17,'[9]GCI_data_platform-46'!$F$1:$G$149,2,FALSE)</f>
        <v>4.3448099999999998</v>
      </c>
      <c r="T17">
        <f>+VLOOKUP(B17,'[9]GCI_data_platform-47'!$F$1:$G$149,2,FALSE)</f>
        <v>4.3089560000000002</v>
      </c>
      <c r="U17">
        <f>+VLOOKUP(B17,'[9]GCI_data_platform-48'!$F$1:$G$149,2,FALSE)</f>
        <v>60.766917049520899</v>
      </c>
      <c r="V17">
        <f>+VLOOKUP(B17,'[9]GCI_data_platform-49'!$F$1:$G$149,2,FALSE)</f>
        <v>3.5248305000000002</v>
      </c>
      <c r="W17">
        <f>+VLOOKUP(B17,'[9]GCI_data_platform-50'!$F$1:$G$149,2,FALSE)</f>
        <v>4.5884</v>
      </c>
      <c r="X17">
        <f>+VLOOKUP(B17,'[9]GCI_data_platform-51'!$F$1:$G$149,2,FALSE)</f>
        <v>2.4612609999999999</v>
      </c>
    </row>
    <row r="18" spans="1:24" x14ac:dyDescent="0.25">
      <c r="A18" t="s">
        <v>58</v>
      </c>
      <c r="B18" t="s">
        <v>441</v>
      </c>
      <c r="C18">
        <v>20</v>
      </c>
      <c r="D18">
        <v>1</v>
      </c>
      <c r="E18">
        <v>22</v>
      </c>
      <c r="F18">
        <f>+VLOOKUP(B18,'[9]GCI_data_platform-33'!$F$1:$G$149,2,FALSE)</f>
        <v>4.0968426584205302</v>
      </c>
      <c r="G18">
        <f>+VLOOKUP(B18,'[9]GCI_data_platform-34'!$F$1:$G$149,2,FALSE)</f>
        <v>4.4501934714631304</v>
      </c>
      <c r="H18">
        <f>+VLOOKUP(B18,'[9]GCI_data_platform-35'!$F$1:$G$149,2,FALSE)</f>
        <v>4.7285977089820399</v>
      </c>
      <c r="I18">
        <f>+VLOOKUP(B18,'[9]GCI_data_platform-36'!$F$1:$G$149,2,FALSE)</f>
        <v>3.4007637245509001</v>
      </c>
      <c r="J18">
        <f>+VLOOKUP(B18,'[9]GCI_data_platform-37'!$F$1:$G$149,2,FALSE)</f>
        <v>4.0187428071856299</v>
      </c>
      <c r="K18">
        <f>+VLOOKUP(B18,'[9]GCI_data_platform-38'!$F$1:$G$149,2,FALSE)</f>
        <v>4.7077359999999997</v>
      </c>
      <c r="L18">
        <f>+VLOOKUP(B18,'[9]GCI_data_platform-39'!$F$1:$G$149,2,FALSE)</f>
        <v>25.3</v>
      </c>
      <c r="M18">
        <f>+VLOOKUP(B18,'[9]GCI_data_platform-40'!$F$1:$G$149,2,FALSE)</f>
        <v>10</v>
      </c>
      <c r="N18">
        <f>+VLOOKUP(B18,'[9]GCI_data_platform-41'!$F$1:$G$149,2,FALSE)</f>
        <v>61</v>
      </c>
      <c r="O18">
        <f>+VLOOKUP(B18,'[9]GCI_data_platform-42'!$F$1:$G$149,2,FALSE)</f>
        <v>4.2728053856287396</v>
      </c>
      <c r="P18">
        <f>+VLOOKUP(B18,'[9]GCI_data_platform-43'!$F$1:$G$149,2,FALSE)</f>
        <v>4.6351361413173704</v>
      </c>
      <c r="Q18">
        <f>+VLOOKUP(B18,'[9]GCI_data_platform-44'!$F$1:$G$149,2,FALSE)</f>
        <v>6.07476795998386</v>
      </c>
      <c r="R18">
        <f>+VLOOKUP(B18,'[9]GCI_data_platform-45'!$F$1:$G$149,2,FALSE)</f>
        <v>5.3376428994012004</v>
      </c>
      <c r="S18">
        <f>+VLOOKUP(B18,'[9]GCI_data_platform-46'!$F$1:$G$149,2,FALSE)</f>
        <v>4.3655952814371304</v>
      </c>
      <c r="T18">
        <f>+VLOOKUP(B18,'[9]GCI_data_platform-47'!$F$1:$G$149,2,FALSE)</f>
        <v>4.1686730586826304</v>
      </c>
      <c r="U18">
        <f>+VLOOKUP(B18,'[9]GCI_data_platform-48'!$F$1:$G$149,2,FALSE)</f>
        <v>47.4333074115983</v>
      </c>
      <c r="V18">
        <f>+VLOOKUP(B18,'[9]GCI_data_platform-49'!$F$1:$G$149,2,FALSE)</f>
        <v>3.3901410323353298</v>
      </c>
      <c r="W18">
        <f>+VLOOKUP(B18,'[9]GCI_data_platform-50'!$F$1:$G$149,2,FALSE)</f>
        <v>3.9437680479041899</v>
      </c>
      <c r="X18">
        <f>+VLOOKUP(B18,'[9]GCI_data_platform-51'!$F$1:$G$149,2,FALSE)</f>
        <v>2.8365140167664702</v>
      </c>
    </row>
    <row r="19" spans="1:24" x14ac:dyDescent="0.25">
      <c r="A19" t="s">
        <v>59</v>
      </c>
      <c r="B19" t="s">
        <v>442</v>
      </c>
      <c r="C19">
        <v>30</v>
      </c>
      <c r="F19">
        <f>+VLOOKUP(B19,'[9]GCI_data_platform-33'!$F$1:$G$149,2,FALSE)</f>
        <v>3.8190924459304001</v>
      </c>
      <c r="G19">
        <f>+VLOOKUP(B19,'[9]GCI_data_platform-34'!$F$1:$G$149,2,FALSE)</f>
        <v>3.6367062196217401</v>
      </c>
      <c r="H19">
        <f>+VLOOKUP(B19,'[9]GCI_data_platform-35'!$F$1:$G$149,2,FALSE)</f>
        <v>4.9819351618257297</v>
      </c>
      <c r="I19">
        <f>+VLOOKUP(B19,'[9]GCI_data_platform-36'!$F$1:$G$149,2,FALSE)</f>
        <v>4.3927214128630698</v>
      </c>
      <c r="J19">
        <f>+VLOOKUP(B19,'[9]GCI_data_platform-37'!$F$1:$G$149,2,FALSE)</f>
        <v>4.53292847634855</v>
      </c>
      <c r="K19">
        <f>+VLOOKUP(B19,'[9]GCI_data_platform-38'!$F$1:$G$149,2,FALSE)</f>
        <v>2.5306000000000002</v>
      </c>
      <c r="L19">
        <f>+VLOOKUP(B19,'[9]GCI_data_platform-39'!$F$1:$G$149,2,FALSE)</f>
        <v>69.3</v>
      </c>
      <c r="M19">
        <f>+VLOOKUP(B19,'[9]GCI_data_platform-40'!$F$1:$G$149,2,FALSE)</f>
        <v>13</v>
      </c>
      <c r="N19">
        <f>+VLOOKUP(B19,'[9]GCI_data_platform-41'!$F$1:$G$149,2,FALSE)</f>
        <v>119</v>
      </c>
      <c r="O19">
        <f>+VLOOKUP(B19,'[9]GCI_data_platform-42'!$F$1:$G$149,2,FALSE)</f>
        <v>4.4481124398340199</v>
      </c>
      <c r="P19">
        <f>+VLOOKUP(B19,'[9]GCI_data_platform-43'!$F$1:$G$149,2,FALSE)</f>
        <v>3.9125975775933601</v>
      </c>
      <c r="Q19">
        <f>+VLOOKUP(B19,'[9]GCI_data_platform-44'!$F$1:$G$149,2,FALSE)</f>
        <v>11.266973904732</v>
      </c>
      <c r="R19">
        <f>+VLOOKUP(B19,'[9]GCI_data_platform-45'!$F$1:$G$149,2,FALSE)</f>
        <v>4.4579333016597502</v>
      </c>
      <c r="S19">
        <f>+VLOOKUP(B19,'[9]GCI_data_platform-46'!$F$1:$G$149,2,FALSE)</f>
        <v>4.2527629887966798</v>
      </c>
      <c r="T19">
        <f>+VLOOKUP(B19,'[9]GCI_data_platform-47'!$F$1:$G$149,2,FALSE)</f>
        <v>2.9871102655601698</v>
      </c>
      <c r="U19">
        <f>+VLOOKUP(B19,'[9]GCI_data_platform-48'!$F$1:$G$149,2,FALSE)</f>
        <v>12.981002493230299</v>
      </c>
      <c r="V19">
        <f>+VLOOKUP(B19,'[9]GCI_data_platform-49'!$F$1:$G$149,2,FALSE)</f>
        <v>4.1838648985477196</v>
      </c>
      <c r="W19">
        <f>+VLOOKUP(B19,'[9]GCI_data_platform-50'!$F$1:$G$149,2,FALSE)</f>
        <v>4.7989667659751003</v>
      </c>
      <c r="X19">
        <f>+VLOOKUP(B19,'[9]GCI_data_platform-51'!$F$1:$G$149,2,FALSE)</f>
        <v>3.56876303112033</v>
      </c>
    </row>
    <row r="20" spans="1:24" x14ac:dyDescent="0.25">
      <c r="A20" t="s">
        <v>60</v>
      </c>
      <c r="B20" t="s">
        <v>443</v>
      </c>
      <c r="C20">
        <v>20</v>
      </c>
      <c r="D20">
        <v>1</v>
      </c>
      <c r="E20">
        <v>22</v>
      </c>
      <c r="F20">
        <f>+VLOOKUP(B20,'[9]GCI_data_platform-33'!$F$1:$G$149,2,FALSE)</f>
        <v>4.5223648391247799</v>
      </c>
      <c r="G20">
        <f>+VLOOKUP(B20,'[9]GCI_data_platform-34'!$F$1:$G$149,2,FALSE)</f>
        <v>4.5864879920205004</v>
      </c>
      <c r="H20">
        <f>+VLOOKUP(B20,'[9]GCI_data_platform-35'!$F$1:$G$149,2,FALSE)</f>
        <v>5.0820197743589697</v>
      </c>
      <c r="I20">
        <f>+VLOOKUP(B20,'[9]GCI_data_platform-36'!$F$1:$G$149,2,FALSE)</f>
        <v>4.3609709794871803</v>
      </c>
      <c r="J20">
        <f>+VLOOKUP(B20,'[9]GCI_data_platform-37'!$F$1:$G$149,2,FALSE)</f>
        <v>4.5981362307692297</v>
      </c>
      <c r="K20">
        <f>+VLOOKUP(B20,'[9]GCI_data_platform-38'!$F$1:$G$149,2,FALSE)</f>
        <v>5.7060320000000004</v>
      </c>
      <c r="L20">
        <f>+VLOOKUP(B20,'[9]GCI_data_platform-39'!$F$1:$G$149,2,FALSE)</f>
        <v>16.8</v>
      </c>
      <c r="M20">
        <f>+VLOOKUP(B20,'[9]GCI_data_platform-40'!$F$1:$G$149,2,FALSE)</f>
        <v>15</v>
      </c>
      <c r="N20">
        <f>+VLOOKUP(B20,'[9]GCI_data_platform-41'!$F$1:$G$149,2,FALSE)</f>
        <v>101</v>
      </c>
      <c r="O20">
        <f>+VLOOKUP(B20,'[9]GCI_data_platform-42'!$F$1:$G$149,2,FALSE)</f>
        <v>4.73605972820513</v>
      </c>
      <c r="P20">
        <f>+VLOOKUP(B20,'[9]GCI_data_platform-43'!$F$1:$G$149,2,FALSE)</f>
        <v>4.3041186153846196</v>
      </c>
      <c r="Q20">
        <f>+VLOOKUP(B20,'[9]GCI_data_platform-44'!$F$1:$G$149,2,FALSE)</f>
        <v>3.61535059268954</v>
      </c>
      <c r="R20">
        <f>+VLOOKUP(B20,'[9]GCI_data_platform-45'!$F$1:$G$149,2,FALSE)</f>
        <v>4.4096578205128196</v>
      </c>
      <c r="S20">
        <f>+VLOOKUP(B20,'[9]GCI_data_platform-46'!$F$1:$G$149,2,FALSE)</f>
        <v>4.6612142051282097</v>
      </c>
      <c r="T20">
        <f>+VLOOKUP(B20,'[9]GCI_data_platform-47'!$F$1:$G$149,2,FALSE)</f>
        <v>4.6574904923076899</v>
      </c>
      <c r="U20">
        <f>+VLOOKUP(B20,'[9]GCI_data_platform-48'!$F$1:$G$149,2,FALSE)</f>
        <v>27.758021531597599</v>
      </c>
      <c r="V20">
        <f>+VLOOKUP(B20,'[9]GCI_data_platform-49'!$F$1:$G$149,2,FALSE)</f>
        <v>4.3941185333333301</v>
      </c>
      <c r="W20">
        <f>+VLOOKUP(B20,'[9]GCI_data_platform-50'!$F$1:$G$149,2,FALSE)</f>
        <v>5.3546634666666701</v>
      </c>
      <c r="X20">
        <f>+VLOOKUP(B20,'[9]GCI_data_platform-51'!$F$1:$G$149,2,FALSE)</f>
        <v>3.4335735999999999</v>
      </c>
    </row>
    <row r="21" spans="1:24" x14ac:dyDescent="0.25">
      <c r="A21" t="s">
        <v>61</v>
      </c>
      <c r="B21" t="s">
        <v>444</v>
      </c>
      <c r="C21">
        <v>30</v>
      </c>
      <c r="F21">
        <f>+VLOOKUP(B21,'[9]GCI_data_platform-33'!$F$1:$G$149,2,FALSE)</f>
        <v>4.1928018271835601</v>
      </c>
      <c r="G21">
        <f>+VLOOKUP(B21,'[9]GCI_data_platform-34'!$F$1:$G$149,2,FALSE)</f>
        <v>4.3496455765962398</v>
      </c>
      <c r="H21">
        <f>+VLOOKUP(B21,'[9]GCI_data_platform-35'!$F$1:$G$149,2,FALSE)</f>
        <v>4.5814113432835804</v>
      </c>
      <c r="I21">
        <f>+VLOOKUP(B21,'[9]GCI_data_platform-36'!$F$1:$G$149,2,FALSE)</f>
        <v>3.1940178776119401</v>
      </c>
      <c r="J21">
        <f>+VLOOKUP(B21,'[9]GCI_data_platform-37'!$F$1:$G$149,2,FALSE)</f>
        <v>3.3341606746268702</v>
      </c>
      <c r="K21">
        <f>+VLOOKUP(B21,'[9]GCI_data_platform-38'!$F$1:$G$149,2,FALSE)</f>
        <v>3.362511</v>
      </c>
      <c r="L21">
        <f>+VLOOKUP(B21,'[9]GCI_data_platform-39'!$F$1:$G$149,2,FALSE)</f>
        <v>28.7</v>
      </c>
      <c r="M21">
        <f>+VLOOKUP(B21,'[9]GCI_data_platform-40'!$F$1:$G$149,2,FALSE)</f>
        <v>4</v>
      </c>
      <c r="N21">
        <f>+VLOOKUP(B21,'[9]GCI_data_platform-41'!$F$1:$G$149,2,FALSE)</f>
        <v>18</v>
      </c>
      <c r="O21">
        <f>+VLOOKUP(B21,'[9]GCI_data_platform-42'!$F$1:$G$149,2,FALSE)</f>
        <v>3.4219084</v>
      </c>
      <c r="P21">
        <f>+VLOOKUP(B21,'[9]GCI_data_platform-43'!$F$1:$G$149,2,FALSE)</f>
        <v>3.7808830029850702</v>
      </c>
      <c r="Q21">
        <f>+VLOOKUP(B21,'[9]GCI_data_platform-44'!$F$1:$G$149,2,FALSE)</f>
        <v>0.82019160580419403</v>
      </c>
      <c r="R21">
        <f>+VLOOKUP(B21,'[9]GCI_data_platform-45'!$F$1:$G$149,2,FALSE)</f>
        <v>4.0071206537313397</v>
      </c>
      <c r="S21">
        <f>+VLOOKUP(B21,'[9]GCI_data_platform-46'!$F$1:$G$149,2,FALSE)</f>
        <v>3.6509746208955201</v>
      </c>
      <c r="T21">
        <f>+VLOOKUP(B21,'[9]GCI_data_platform-47'!$F$1:$G$149,2,FALSE)</f>
        <v>3.9294022208955202</v>
      </c>
      <c r="U21">
        <f>+VLOOKUP(B21,'[9]GCI_data_platform-48'!$F$1:$G$149,2,FALSE)</f>
        <v>72.034073945511594</v>
      </c>
      <c r="V21">
        <f>+VLOOKUP(B21,'[9]GCI_data_platform-49'!$F$1:$G$149,2,FALSE)</f>
        <v>3.8791143283582099</v>
      </c>
      <c r="W21">
        <f>+VLOOKUP(B21,'[9]GCI_data_platform-50'!$F$1:$G$149,2,FALSE)</f>
        <v>4.8309831791044804</v>
      </c>
      <c r="X21">
        <f>+VLOOKUP(B21,'[9]GCI_data_platform-51'!$F$1:$G$149,2,FALSE)</f>
        <v>2.9272454776119399</v>
      </c>
    </row>
    <row r="22" spans="1:24" x14ac:dyDescent="0.25">
      <c r="A22" t="s">
        <v>62</v>
      </c>
      <c r="B22" t="s">
        <v>445</v>
      </c>
      <c r="C22">
        <v>30</v>
      </c>
      <c r="F22">
        <f>+VLOOKUP(B22,'[9]GCI_data_platform-33'!$F$1:$G$149,2,FALSE)</f>
        <v>3.7250095189924401</v>
      </c>
      <c r="G22">
        <f>+VLOOKUP(B22,'[9]GCI_data_platform-34'!$F$1:$G$149,2,FALSE)</f>
        <v>4.06246265476417</v>
      </c>
      <c r="H22">
        <f>+VLOOKUP(B22,'[9]GCI_data_platform-35'!$F$1:$G$149,2,FALSE)</f>
        <v>4.3891566051020403</v>
      </c>
      <c r="I22">
        <f>+VLOOKUP(B22,'[9]GCI_data_platform-36'!$F$1:$G$149,2,FALSE)</f>
        <v>2.71279154897959</v>
      </c>
      <c r="J22">
        <f>+VLOOKUP(B22,'[9]GCI_data_platform-37'!$F$1:$G$149,2,FALSE)</f>
        <v>3.6295734785714302</v>
      </c>
      <c r="K22">
        <f>+VLOOKUP(B22,'[9]GCI_data_platform-38'!$F$1:$G$149,2,FALSE)</f>
        <v>3.0475400000000001</v>
      </c>
      <c r="L22">
        <f>+VLOOKUP(B22,'[9]GCI_data_platform-39'!$F$1:$G$149,2,FALSE)</f>
        <v>43.6</v>
      </c>
      <c r="M22">
        <f>+VLOOKUP(B22,'[9]GCI_data_platform-40'!$F$1:$G$149,2,FALSE)</f>
        <v>3</v>
      </c>
      <c r="N22">
        <f>+VLOOKUP(B22,'[9]GCI_data_platform-41'!$F$1:$G$149,2,FALSE)</f>
        <v>13</v>
      </c>
      <c r="O22">
        <f>+VLOOKUP(B22,'[9]GCI_data_platform-42'!$F$1:$G$149,2,FALSE)</f>
        <v>3.6326182183673499</v>
      </c>
      <c r="P22">
        <f>+VLOOKUP(B22,'[9]GCI_data_platform-43'!$F$1:$G$149,2,FALSE)</f>
        <v>4.2597540806122396</v>
      </c>
      <c r="Q22">
        <f>+VLOOKUP(B22,'[9]GCI_data_platform-44'!$F$1:$G$149,2,FALSE)</f>
        <v>10.5239308955793</v>
      </c>
      <c r="R22">
        <f>+VLOOKUP(B22,'[9]GCI_data_platform-45'!$F$1:$G$149,2,FALSE)</f>
        <v>4.1180842122449004</v>
      </c>
      <c r="S22">
        <f>+VLOOKUP(B22,'[9]GCI_data_platform-46'!$F$1:$G$149,2,FALSE)</f>
        <v>4.6292189571428599</v>
      </c>
      <c r="T22">
        <f>+VLOOKUP(B22,'[9]GCI_data_platform-47'!$F$1:$G$149,2,FALSE)</f>
        <v>3.6438834724489801</v>
      </c>
      <c r="U22">
        <f>+VLOOKUP(B22,'[9]GCI_data_platform-48'!$F$1:$G$149,2,FALSE)</f>
        <v>33.920826360694299</v>
      </c>
      <c r="V22">
        <f>+VLOOKUP(B22,'[9]GCI_data_platform-49'!$F$1:$G$149,2,FALSE)</f>
        <v>3.05010324744898</v>
      </c>
      <c r="W22">
        <f>+VLOOKUP(B22,'[9]GCI_data_platform-50'!$F$1:$G$149,2,FALSE)</f>
        <v>4.1379864367346899</v>
      </c>
      <c r="X22">
        <f>+VLOOKUP(B22,'[9]GCI_data_platform-51'!$F$1:$G$149,2,FALSE)</f>
        <v>1.9622200581632701</v>
      </c>
    </row>
    <row r="23" spans="1:24" x14ac:dyDescent="0.25">
      <c r="A23" t="s">
        <v>63</v>
      </c>
      <c r="B23" t="s">
        <v>446</v>
      </c>
      <c r="C23">
        <v>30</v>
      </c>
      <c r="F23">
        <f>+VLOOKUP(B23,'[9]GCI_data_platform-33'!$F$1:$G$149,2,FALSE)</f>
        <v>3.38691998429129</v>
      </c>
      <c r="G23">
        <f>+VLOOKUP(B23,'[9]GCI_data_platform-34'!$F$1:$G$149,2,FALSE)</f>
        <v>3.6275883096052501</v>
      </c>
      <c r="H23">
        <f>+VLOOKUP(B23,'[9]GCI_data_platform-35'!$F$1:$G$149,2,FALSE)</f>
        <v>3.29014185940594</v>
      </c>
      <c r="I23">
        <f>+VLOOKUP(B23,'[9]GCI_data_platform-36'!$F$1:$G$149,2,FALSE)</f>
        <v>3.2807984653465398</v>
      </c>
      <c r="J23">
        <f>+VLOOKUP(B23,'[9]GCI_data_platform-37'!$F$1:$G$149,2,FALSE)</f>
        <v>3.06587058811881</v>
      </c>
      <c r="K23">
        <f>+VLOOKUP(B23,'[9]GCI_data_platform-38'!$F$1:$G$149,2,FALSE)</f>
        <v>2.6137060000000001</v>
      </c>
      <c r="L23">
        <f>+VLOOKUP(B23,'[9]GCI_data_platform-39'!$F$1:$G$149,2,FALSE)</f>
        <v>53</v>
      </c>
      <c r="M23">
        <f>+VLOOKUP(B23,'[9]GCI_data_platform-40'!$F$1:$G$149,2,FALSE)</f>
        <v>4</v>
      </c>
      <c r="N23">
        <f>+VLOOKUP(B23,'[9]GCI_data_platform-41'!$F$1:$G$149,2,FALSE)</f>
        <v>8</v>
      </c>
      <c r="O23">
        <f>+VLOOKUP(B23,'[9]GCI_data_platform-42'!$F$1:$G$149,2,FALSE)</f>
        <v>3.0743993762376198</v>
      </c>
      <c r="P23">
        <f>+VLOOKUP(B23,'[9]GCI_data_platform-43'!$F$1:$G$149,2,FALSE)</f>
        <v>3.3527451049504999</v>
      </c>
      <c r="Q23">
        <f>+VLOOKUP(B23,'[9]GCI_data_platform-44'!$F$1:$G$149,2,FALSE)</f>
        <v>9.2639354190324497</v>
      </c>
      <c r="R23">
        <f>+VLOOKUP(B23,'[9]GCI_data_platform-45'!$F$1:$G$149,2,FALSE)</f>
        <v>2.8066385346534699</v>
      </c>
      <c r="S23">
        <f>+VLOOKUP(B23,'[9]GCI_data_platform-46'!$F$1:$G$149,2,FALSE)</f>
        <v>3.2218695762376202</v>
      </c>
      <c r="T23">
        <f>+VLOOKUP(B23,'[9]GCI_data_platform-47'!$F$1:$G$149,2,FALSE)</f>
        <v>2.7384069504950501</v>
      </c>
      <c r="U23">
        <f>+VLOOKUP(B23,'[9]GCI_data_platform-48'!$F$1:$G$149,2,FALSE)</f>
        <v>39.972707979626499</v>
      </c>
      <c r="V23">
        <f>+VLOOKUP(B23,'[9]GCI_data_platform-49'!$F$1:$G$149,2,FALSE)</f>
        <v>2.9055833336633698</v>
      </c>
      <c r="W23">
        <f>+VLOOKUP(B23,'[9]GCI_data_platform-50'!$F$1:$G$149,2,FALSE)</f>
        <v>3.6687469108910902</v>
      </c>
      <c r="X23">
        <f>+VLOOKUP(B23,'[9]GCI_data_platform-51'!$F$1:$G$149,2,FALSE)</f>
        <v>2.1424197564356402</v>
      </c>
    </row>
    <row r="24" spans="1:24" x14ac:dyDescent="0.25">
      <c r="A24" t="s">
        <v>64</v>
      </c>
      <c r="B24" t="s">
        <v>447</v>
      </c>
      <c r="C24">
        <v>30</v>
      </c>
      <c r="F24">
        <f>+VLOOKUP(B24,'[9]GCI_data_platform-33'!$F$1:$G$149,2,FALSE)</f>
        <v>4.3461340110004896</v>
      </c>
      <c r="G24">
        <f>+VLOOKUP(B24,'[9]GCI_data_platform-34'!$F$1:$G$149,2,FALSE)</f>
        <v>4.4793856194419099</v>
      </c>
      <c r="H24">
        <f>+VLOOKUP(B24,'[9]GCI_data_platform-35'!$F$1:$G$149,2,FALSE)</f>
        <v>4.8969247647058802</v>
      </c>
      <c r="I24">
        <f>+VLOOKUP(B24,'[9]GCI_data_platform-36'!$F$1:$G$149,2,FALSE)</f>
        <v>3.80158164705882</v>
      </c>
      <c r="J24">
        <f>+VLOOKUP(B24,'[9]GCI_data_platform-37'!$F$1:$G$149,2,FALSE)</f>
        <v>4.3203217499999997</v>
      </c>
      <c r="K24">
        <f>+VLOOKUP(B24,'[9]GCI_data_platform-38'!$F$1:$G$149,2,FALSE)</f>
        <v>4.3943969999999997</v>
      </c>
      <c r="L24">
        <f>+VLOOKUP(B24,'[9]GCI_data_platform-39'!$F$1:$G$149,2,FALSE)</f>
        <v>22.5</v>
      </c>
      <c r="M24">
        <f>+VLOOKUP(B24,'[9]GCI_data_platform-40'!$F$1:$G$149,2,FALSE)</f>
        <v>9</v>
      </c>
      <c r="N24">
        <f>+VLOOKUP(B24,'[9]GCI_data_platform-41'!$F$1:$G$149,2,FALSE)</f>
        <v>85</v>
      </c>
      <c r="O24">
        <f>+VLOOKUP(B24,'[9]GCI_data_platform-42'!$F$1:$G$149,2,FALSE)</f>
        <v>4.0269622058823504</v>
      </c>
      <c r="P24">
        <f>+VLOOKUP(B24,'[9]GCI_data_platform-43'!$F$1:$G$149,2,FALSE)</f>
        <v>4.2531277205882398</v>
      </c>
      <c r="Q24">
        <f>+VLOOKUP(B24,'[9]GCI_data_platform-44'!$F$1:$G$149,2,FALSE)</f>
        <v>9.7465731553874893</v>
      </c>
      <c r="R24">
        <f>+VLOOKUP(B24,'[9]GCI_data_platform-45'!$F$1:$G$149,2,FALSE)</f>
        <v>4.6079571617647099</v>
      </c>
      <c r="S24">
        <f>+VLOOKUP(B24,'[9]GCI_data_platform-46'!$F$1:$G$149,2,FALSE)</f>
        <v>5.0343435441176503</v>
      </c>
      <c r="T24">
        <f>+VLOOKUP(B24,'[9]GCI_data_platform-47'!$F$1:$G$149,2,FALSE)</f>
        <v>3.5229924852941199</v>
      </c>
      <c r="U24">
        <f>+VLOOKUP(B24,'[9]GCI_data_platform-48'!$F$1:$G$149,2,FALSE)</f>
        <v>87.957337665894201</v>
      </c>
      <c r="V24">
        <f>+VLOOKUP(B24,'[9]GCI_data_platform-49'!$F$1:$G$149,2,FALSE)</f>
        <v>4.0796307941176497</v>
      </c>
      <c r="W24">
        <f>+VLOOKUP(B24,'[9]GCI_data_platform-50'!$F$1:$G$149,2,FALSE)</f>
        <v>4.6342131470588201</v>
      </c>
      <c r="X24">
        <f>+VLOOKUP(B24,'[9]GCI_data_platform-51'!$F$1:$G$149,2,FALSE)</f>
        <v>3.52504844117647</v>
      </c>
    </row>
    <row r="25" spans="1:24" x14ac:dyDescent="0.25">
      <c r="A25" t="s">
        <v>65</v>
      </c>
      <c r="B25" t="s">
        <v>448</v>
      </c>
      <c r="C25">
        <v>30</v>
      </c>
      <c r="F25">
        <f>+VLOOKUP(B25,'[9]GCI_data_platform-33'!$F$1:$G$149,2,FALSE)</f>
        <v>4.03019788621922</v>
      </c>
      <c r="G25">
        <f>+VLOOKUP(B25,'[9]GCI_data_platform-34'!$F$1:$G$149,2,FALSE)</f>
        <v>4.2883579160421199</v>
      </c>
      <c r="H25">
        <f>+VLOOKUP(B25,'[9]GCI_data_platform-35'!$F$1:$G$149,2,FALSE)</f>
        <v>4.7286444209790197</v>
      </c>
      <c r="I25">
        <f>+VLOOKUP(B25,'[9]GCI_data_platform-36'!$F$1:$G$149,2,FALSE)</f>
        <v>4.1943087706293696</v>
      </c>
      <c r="J25">
        <f>+VLOOKUP(B25,'[9]GCI_data_platform-37'!$F$1:$G$149,2,FALSE)</f>
        <v>4.3123687468531502</v>
      </c>
      <c r="K25">
        <f>+VLOOKUP(B25,'[9]GCI_data_platform-38'!$F$1:$G$149,2,FALSE)</f>
        <v>3.0667689999999999</v>
      </c>
      <c r="L25">
        <f>+VLOOKUP(B25,'[9]GCI_data_platform-39'!$F$1:$G$149,2,FALSE)</f>
        <v>49.1</v>
      </c>
      <c r="M25">
        <f>+VLOOKUP(B25,'[9]GCI_data_platform-40'!$F$1:$G$149,2,FALSE)</f>
        <v>5</v>
      </c>
      <c r="N25">
        <f>+VLOOKUP(B25,'[9]GCI_data_platform-41'!$F$1:$G$149,2,FALSE)</f>
        <v>15</v>
      </c>
      <c r="O25">
        <f>+VLOOKUP(B25,'[9]GCI_data_platform-42'!$F$1:$G$149,2,FALSE)</f>
        <v>3.6705523076923101</v>
      </c>
      <c r="P25">
        <f>+VLOOKUP(B25,'[9]GCI_data_platform-43'!$F$1:$G$149,2,FALSE)</f>
        <v>4.2237832671328697</v>
      </c>
      <c r="Q25">
        <f>+VLOOKUP(B25,'[9]GCI_data_platform-44'!$F$1:$G$149,2,FALSE)</f>
        <v>14.916012103883499</v>
      </c>
      <c r="R25">
        <f>+VLOOKUP(B25,'[9]GCI_data_platform-45'!$F$1:$G$149,2,FALSE)</f>
        <v>5.3815252965034999</v>
      </c>
      <c r="S25">
        <f>+VLOOKUP(B25,'[9]GCI_data_platform-46'!$F$1:$G$149,2,FALSE)</f>
        <v>4.9368323398601399</v>
      </c>
      <c r="T25">
        <f>+VLOOKUP(B25,'[9]GCI_data_platform-47'!$F$1:$G$149,2,FALSE)</f>
        <v>3.9580555510489499</v>
      </c>
      <c r="U25">
        <f>+VLOOKUP(B25,'[9]GCI_data_platform-48'!$F$1:$G$149,2,FALSE)</f>
        <v>32.460822593118699</v>
      </c>
      <c r="V25">
        <f>+VLOOKUP(B25,'[9]GCI_data_platform-49'!$F$1:$G$149,2,FALSE)</f>
        <v>3.5138778265734301</v>
      </c>
      <c r="W25">
        <f>+VLOOKUP(B25,'[9]GCI_data_platform-50'!$F$1:$G$149,2,FALSE)</f>
        <v>4.0679292069930097</v>
      </c>
      <c r="X25">
        <f>+VLOOKUP(B25,'[9]GCI_data_platform-51'!$F$1:$G$149,2,FALSE)</f>
        <v>2.9598264461538499</v>
      </c>
    </row>
    <row r="26" spans="1:24" x14ac:dyDescent="0.25">
      <c r="A26" t="s">
        <v>66</v>
      </c>
      <c r="B26" t="s">
        <v>449</v>
      </c>
      <c r="C26">
        <v>30</v>
      </c>
      <c r="F26">
        <f>+VLOOKUP(B26,'[9]GCI_data_platform-33'!$F$1:$G$149,2,FALSE)</f>
        <v>5.0024623625200899</v>
      </c>
      <c r="G26">
        <f>+VLOOKUP(B26,'[9]GCI_data_platform-34'!$F$1:$G$149,2,FALSE)</f>
        <v>5.0674333130597997</v>
      </c>
      <c r="H26">
        <f>+VLOOKUP(B26,'[9]GCI_data_platform-35'!$F$1:$G$149,2,FALSE)</f>
        <v>5.4336906296610197</v>
      </c>
      <c r="I26">
        <f>+VLOOKUP(B26,'[9]GCI_data_platform-36'!$F$1:$G$149,2,FALSE)</f>
        <v>4.72973149025424</v>
      </c>
      <c r="J26">
        <f>+VLOOKUP(B26,'[9]GCI_data_platform-37'!$F$1:$G$149,2,FALSE)</f>
        <v>4.5478797733050902</v>
      </c>
      <c r="K26">
        <f>+VLOOKUP(B26,'[9]GCI_data_platform-38'!$F$1:$G$149,2,FALSE)</f>
        <v>4.3934150000000001</v>
      </c>
      <c r="L26">
        <f>+VLOOKUP(B26,'[9]GCI_data_platform-39'!$F$1:$G$149,2,FALSE)</f>
        <v>26.9</v>
      </c>
      <c r="M26">
        <f>+VLOOKUP(B26,'[9]GCI_data_platform-40'!$F$1:$G$149,2,FALSE)</f>
        <v>1</v>
      </c>
      <c r="N26">
        <f>+VLOOKUP(B26,'[9]GCI_data_platform-41'!$F$1:$G$149,2,FALSE)</f>
        <v>5</v>
      </c>
      <c r="O26">
        <f>+VLOOKUP(B26,'[9]GCI_data_platform-42'!$F$1:$G$149,2,FALSE)</f>
        <v>4.1161445745762704</v>
      </c>
      <c r="P26">
        <f>+VLOOKUP(B26,'[9]GCI_data_platform-43'!$F$1:$G$149,2,FALSE)</f>
        <v>4.3522063474576296</v>
      </c>
      <c r="Q26">
        <f>+VLOOKUP(B26,'[9]GCI_data_platform-44'!$F$1:$G$149,2,FALSE)</f>
        <v>2.5905745613951501</v>
      </c>
      <c r="R26">
        <f>+VLOOKUP(B26,'[9]GCI_data_platform-45'!$F$1:$G$149,2,FALSE)</f>
        <v>5.6206958292372899</v>
      </c>
      <c r="S26">
        <f>+VLOOKUP(B26,'[9]GCI_data_platform-46'!$F$1:$G$149,2,FALSE)</f>
        <v>4.6739303936440697</v>
      </c>
      <c r="T26">
        <f>+VLOOKUP(B26,'[9]GCI_data_platform-47'!$F$1:$G$149,2,FALSE)</f>
        <v>4.7743687927966096</v>
      </c>
      <c r="U26">
        <f>+VLOOKUP(B26,'[9]GCI_data_platform-48'!$F$1:$G$149,2,FALSE)</f>
        <v>31.8870195320604</v>
      </c>
      <c r="V26">
        <f>+VLOOKUP(B26,'[9]GCI_data_platform-49'!$F$1:$G$149,2,FALSE)</f>
        <v>4.8725204614406801</v>
      </c>
      <c r="W26">
        <f>+VLOOKUP(B26,'[9]GCI_data_platform-50'!$F$1:$G$149,2,FALSE)</f>
        <v>5.2993149830508504</v>
      </c>
      <c r="X26">
        <f>+VLOOKUP(B26,'[9]GCI_data_platform-51'!$F$1:$G$149,2,FALSE)</f>
        <v>4.4457259398305098</v>
      </c>
    </row>
    <row r="27" spans="1:24" x14ac:dyDescent="0.25">
      <c r="A27" t="s">
        <v>67</v>
      </c>
      <c r="B27" t="s">
        <v>450</v>
      </c>
      <c r="C27">
        <v>20</v>
      </c>
      <c r="D27">
        <v>1</v>
      </c>
      <c r="E27">
        <v>21</v>
      </c>
      <c r="F27">
        <f>+VLOOKUP(B27,'[9]GCI_data_platform-33'!$F$1:$G$149,2,FALSE)</f>
        <v>3.9121451401527798</v>
      </c>
      <c r="G27">
        <f>+VLOOKUP(B27,'[9]GCI_data_platform-34'!$F$1:$G$149,2,FALSE)</f>
        <v>4.2409942224632102</v>
      </c>
      <c r="H27">
        <f>+VLOOKUP(B27,'[9]GCI_data_platform-35'!$F$1:$G$149,2,FALSE)</f>
        <v>4.3212198680851097</v>
      </c>
      <c r="I27">
        <f>+VLOOKUP(B27,'[9]GCI_data_platform-36'!$F$1:$G$149,2,FALSE)</f>
        <v>3.8664053021276601</v>
      </c>
      <c r="J27">
        <f>+VLOOKUP(B27,'[9]GCI_data_platform-37'!$F$1:$G$149,2,FALSE)</f>
        <v>3.7412741787233998</v>
      </c>
      <c r="K27">
        <f>+VLOOKUP(B27,'[9]GCI_data_platform-38'!$F$1:$G$149,2,FALSE)</f>
        <v>3.2554310000000002</v>
      </c>
      <c r="L27">
        <f>+VLOOKUP(B27,'[9]GCI_data_platform-39'!$F$1:$G$149,2,FALSE)</f>
        <v>37.200000000000003</v>
      </c>
      <c r="M27">
        <f>+VLOOKUP(B27,'[9]GCI_data_platform-40'!$F$1:$G$149,2,FALSE)</f>
        <v>8</v>
      </c>
      <c r="N27">
        <f>+VLOOKUP(B27,'[9]GCI_data_platform-41'!$F$1:$G$149,2,FALSE)</f>
        <v>11</v>
      </c>
      <c r="O27">
        <f>+VLOOKUP(B27,'[9]GCI_data_platform-42'!$F$1:$G$149,2,FALSE)</f>
        <v>3.8898013787234</v>
      </c>
      <c r="P27">
        <f>+VLOOKUP(B27,'[9]GCI_data_platform-43'!$F$1:$G$149,2,FALSE)</f>
        <v>3.7615698170212801</v>
      </c>
      <c r="Q27">
        <f>+VLOOKUP(B27,'[9]GCI_data_platform-44'!$F$1:$G$149,2,FALSE)</f>
        <v>10.085822979970001</v>
      </c>
      <c r="R27">
        <f>+VLOOKUP(B27,'[9]GCI_data_platform-45'!$F$1:$G$149,2,FALSE)</f>
        <v>4.5358832744680804</v>
      </c>
      <c r="S27">
        <f>+VLOOKUP(B27,'[9]GCI_data_platform-46'!$F$1:$G$149,2,FALSE)</f>
        <v>4.3819830191489402</v>
      </c>
      <c r="T27">
        <f>+VLOOKUP(B27,'[9]GCI_data_platform-47'!$F$1:$G$149,2,FALSE)</f>
        <v>3.33205815531915</v>
      </c>
      <c r="U27">
        <f>+VLOOKUP(B27,'[9]GCI_data_platform-48'!$F$1:$G$149,2,FALSE)</f>
        <v>55.354203422854098</v>
      </c>
      <c r="V27">
        <f>+VLOOKUP(B27,'[9]GCI_data_platform-49'!$F$1:$G$149,2,FALSE)</f>
        <v>3.2544469755319199</v>
      </c>
      <c r="W27">
        <f>+VLOOKUP(B27,'[9]GCI_data_platform-50'!$F$1:$G$149,2,FALSE)</f>
        <v>3.57350178723404</v>
      </c>
      <c r="X27">
        <f>+VLOOKUP(B27,'[9]GCI_data_platform-51'!$F$1:$G$149,2,FALSE)</f>
        <v>2.93539216382979</v>
      </c>
    </row>
    <row r="28" spans="1:24" x14ac:dyDescent="0.25">
      <c r="A28" t="s">
        <v>70</v>
      </c>
      <c r="B28" t="s">
        <v>451</v>
      </c>
      <c r="C28">
        <v>30</v>
      </c>
      <c r="F28">
        <f>+VLOOKUP(B28,'[9]GCI_data_platform-33'!$F$1:$G$149,2,FALSE)</f>
        <v>2.8268851449615102</v>
      </c>
      <c r="G28">
        <f>+VLOOKUP(B28,'[9]GCI_data_platform-34'!$F$1:$G$149,2,FALSE)</f>
        <v>3.07387420548574</v>
      </c>
      <c r="H28">
        <f>+VLOOKUP(B28,'[9]GCI_data_platform-35'!$F$1:$G$149,2,FALSE)</f>
        <v>3.3431255202898602</v>
      </c>
      <c r="I28">
        <f>+VLOOKUP(B28,'[9]GCI_data_platform-36'!$F$1:$G$149,2,FALSE)</f>
        <v>2.58327803043478</v>
      </c>
      <c r="J28">
        <f>+VLOOKUP(B28,'[9]GCI_data_platform-37'!$F$1:$G$149,2,FALSE)</f>
        <v>2.7192946811594201</v>
      </c>
      <c r="K28">
        <f>+VLOOKUP(B28,'[9]GCI_data_platform-38'!$F$1:$G$149,2,FALSE)</f>
        <v>1.940679</v>
      </c>
      <c r="L28">
        <f>+VLOOKUP(B28,'[9]GCI_data_platform-39'!$F$1:$G$149,2,FALSE)</f>
        <v>65.400000000000006</v>
      </c>
      <c r="M28">
        <f>+VLOOKUP(B28,'[9]GCI_data_platform-40'!$F$1:$G$149,2,FALSE)</f>
        <v>9</v>
      </c>
      <c r="N28">
        <f>+VLOOKUP(B28,'[9]GCI_data_platform-41'!$F$1:$G$149,2,FALSE)</f>
        <v>62</v>
      </c>
      <c r="O28">
        <f>+VLOOKUP(B28,'[9]GCI_data_platform-42'!$F$1:$G$149,2,FALSE)</f>
        <v>3.38600853913043</v>
      </c>
      <c r="P28">
        <f>+VLOOKUP(B28,'[9]GCI_data_platform-43'!$F$1:$G$149,2,FALSE)</f>
        <v>3.1197769086956502</v>
      </c>
      <c r="Q28">
        <f>+VLOOKUP(B28,'[9]GCI_data_platform-44'!$F$1:$G$149,2,FALSE)</f>
        <v>14.9398996373474</v>
      </c>
      <c r="R28">
        <f>+VLOOKUP(B28,'[9]GCI_data_platform-45'!$F$1:$G$149,2,FALSE)</f>
        <v>3.38430443913043</v>
      </c>
      <c r="S28">
        <f>+VLOOKUP(B28,'[9]GCI_data_platform-46'!$F$1:$G$149,2,FALSE)</f>
        <v>3.4246953710144901</v>
      </c>
      <c r="T28">
        <f>+VLOOKUP(B28,'[9]GCI_data_platform-47'!$F$1:$G$149,2,FALSE)</f>
        <v>2.1784820811594199</v>
      </c>
      <c r="U28">
        <f>+VLOOKUP(B28,'[9]GCI_data_platform-48'!$F$1:$G$149,2,FALSE)</f>
        <v>54.240448295774598</v>
      </c>
      <c r="V28">
        <f>+VLOOKUP(B28,'[9]GCI_data_platform-49'!$F$1:$G$149,2,FALSE)</f>
        <v>2.3329070239130401</v>
      </c>
      <c r="W28">
        <f>+VLOOKUP(B28,'[9]GCI_data_platform-50'!$F$1:$G$149,2,FALSE)</f>
        <v>2.6355441130434798</v>
      </c>
      <c r="X28">
        <f>+VLOOKUP(B28,'[9]GCI_data_platform-51'!$F$1:$G$149,2,FALSE)</f>
        <v>2.0302699347826101</v>
      </c>
    </row>
    <row r="29" spans="1:24" x14ac:dyDescent="0.25">
      <c r="A29" t="s">
        <v>72</v>
      </c>
      <c r="B29" t="s">
        <v>452</v>
      </c>
      <c r="C29">
        <v>30</v>
      </c>
      <c r="F29">
        <f>+VLOOKUP(B29,'[9]GCI_data_platform-33'!$F$1:$G$149,2,FALSE)</f>
        <v>4.6421681665167904</v>
      </c>
      <c r="G29">
        <f>+VLOOKUP(B29,'[9]GCI_data_platform-34'!$F$1:$G$149,2,FALSE)</f>
        <v>4.8395417872751798</v>
      </c>
      <c r="H29">
        <f>+VLOOKUP(B29,'[9]GCI_data_platform-35'!$F$1:$G$149,2,FALSE)</f>
        <v>5.3752455499999998</v>
      </c>
      <c r="I29">
        <f>+VLOOKUP(B29,'[9]GCI_data_platform-36'!$F$1:$G$149,2,FALSE)</f>
        <v>2.9283318249999999</v>
      </c>
      <c r="J29">
        <f>+VLOOKUP(B29,'[9]GCI_data_platform-37'!$F$1:$G$149,2,FALSE)</f>
        <v>4.6305167750000003</v>
      </c>
      <c r="K29">
        <f>+VLOOKUP(B29,'[9]GCI_data_platform-38'!$F$1:$G$149,2,FALSE)</f>
        <v>4.6971420000000004</v>
      </c>
      <c r="L29">
        <f>+VLOOKUP(B29,'[9]GCI_data_platform-39'!$F$1:$G$149,2,FALSE)</f>
        <v>28.1</v>
      </c>
      <c r="M29">
        <f>+VLOOKUP(B29,'[9]GCI_data_platform-40'!$F$1:$G$149,2,FALSE)</f>
        <v>7</v>
      </c>
      <c r="N29">
        <f>+VLOOKUP(B29,'[9]GCI_data_platform-41'!$F$1:$G$149,2,FALSE)</f>
        <v>8</v>
      </c>
      <c r="O29">
        <f>+VLOOKUP(B29,'[9]GCI_data_platform-42'!$F$1:$G$149,2,FALSE)</f>
        <v>4.54455425</v>
      </c>
      <c r="P29">
        <f>+VLOOKUP(B29,'[9]GCI_data_platform-43'!$F$1:$G$149,2,FALSE)</f>
        <v>4.8005109749999999</v>
      </c>
      <c r="Q29">
        <f>+VLOOKUP(B29,'[9]GCI_data_platform-44'!$F$1:$G$149,2,FALSE)</f>
        <v>4.6709109377665099</v>
      </c>
      <c r="R29">
        <f>+VLOOKUP(B29,'[9]GCI_data_platform-45'!$F$1:$G$149,2,FALSE)</f>
        <v>5.6062891500000003</v>
      </c>
      <c r="S29">
        <f>+VLOOKUP(B29,'[9]GCI_data_platform-46'!$F$1:$G$149,2,FALSE)</f>
        <v>5.4888374375</v>
      </c>
      <c r="T29">
        <f>+VLOOKUP(B29,'[9]GCI_data_platform-47'!$F$1:$G$149,2,FALSE)</f>
        <v>4.9178783749999999</v>
      </c>
      <c r="U29">
        <f>+VLOOKUP(B29,'[9]GCI_data_platform-48'!$F$1:$G$149,2,FALSE)</f>
        <v>34.672545181727003</v>
      </c>
      <c r="V29">
        <f>+VLOOKUP(B29,'[9]GCI_data_platform-49'!$F$1:$G$149,2,FALSE)</f>
        <v>4.2474209250000001</v>
      </c>
      <c r="W29">
        <f>+VLOOKUP(B29,'[9]GCI_data_platform-50'!$F$1:$G$149,2,FALSE)</f>
        <v>4.4451839125000001</v>
      </c>
      <c r="X29">
        <f>+VLOOKUP(B29,'[9]GCI_data_platform-51'!$F$1:$G$149,2,FALSE)</f>
        <v>4.0496579375000001</v>
      </c>
    </row>
    <row r="30" spans="1:24" x14ac:dyDescent="0.25">
      <c r="A30" t="s">
        <v>73</v>
      </c>
      <c r="B30" t="s">
        <v>453</v>
      </c>
      <c r="C30">
        <v>30</v>
      </c>
      <c r="F30">
        <f>+VLOOKUP(B30,'[9]GCI_data_platform-33'!$F$1:$G$149,2,FALSE)</f>
        <v>4.3238830151935801</v>
      </c>
      <c r="G30">
        <f>+VLOOKUP(B30,'[9]GCI_data_platform-34'!$F$1:$G$149,2,FALSE)</f>
        <v>4.2548221418379901</v>
      </c>
      <c r="H30">
        <f>+VLOOKUP(B30,'[9]GCI_data_platform-35'!$F$1:$G$149,2,FALSE)</f>
        <v>5.2630925</v>
      </c>
      <c r="I30">
        <f>+VLOOKUP(B30,'[9]GCI_data_platform-36'!$F$1:$G$149,2,FALSE)</f>
        <v>4.5716578333333304</v>
      </c>
      <c r="J30">
        <f>+VLOOKUP(B30,'[9]GCI_data_platform-37'!$F$1:$G$149,2,FALSE)</f>
        <v>4.3102937619047603</v>
      </c>
      <c r="K30">
        <f>+VLOOKUP(B30,'[9]GCI_data_platform-38'!$F$1:$G$149,2,FALSE)</f>
        <v>4.115462</v>
      </c>
      <c r="L30">
        <f>+VLOOKUP(B30,'[9]GCI_data_platform-39'!$F$1:$G$149,2,FALSE)</f>
        <v>63.7</v>
      </c>
      <c r="M30">
        <f>+VLOOKUP(B30,'[9]GCI_data_platform-40'!$F$1:$G$149,2,FALSE)</f>
        <v>13</v>
      </c>
      <c r="N30">
        <f>+VLOOKUP(B30,'[9]GCI_data_platform-41'!$F$1:$G$149,2,FALSE)</f>
        <v>33</v>
      </c>
      <c r="O30">
        <f>+VLOOKUP(B30,'[9]GCI_data_platform-42'!$F$1:$G$149,2,FALSE)</f>
        <v>4.5647685238095201</v>
      </c>
      <c r="P30">
        <f>+VLOOKUP(B30,'[9]GCI_data_platform-43'!$F$1:$G$149,2,FALSE)</f>
        <v>4.2766997619047604</v>
      </c>
      <c r="Q30">
        <f>+VLOOKUP(B30,'[9]GCI_data_platform-44'!$F$1:$G$149,2,FALSE)</f>
        <v>10.994010664265099</v>
      </c>
      <c r="R30">
        <f>+VLOOKUP(B30,'[9]GCI_data_platform-45'!$F$1:$G$149,2,FALSE)</f>
        <v>4.3699847857142897</v>
      </c>
      <c r="S30">
        <f>+VLOOKUP(B30,'[9]GCI_data_platform-46'!$F$1:$G$149,2,FALSE)</f>
        <v>4.83771792857143</v>
      </c>
      <c r="T30">
        <f>+VLOOKUP(B30,'[9]GCI_data_platform-47'!$F$1:$G$149,2,FALSE)</f>
        <v>4.2448276190476202</v>
      </c>
      <c r="U30">
        <f>+VLOOKUP(B30,'[9]GCI_data_platform-48'!$F$1:$G$149,2,FALSE)</f>
        <v>25.514276910180399</v>
      </c>
      <c r="V30">
        <f>+VLOOKUP(B30,'[9]GCI_data_platform-49'!$F$1:$G$149,2,FALSE)</f>
        <v>4.46200476190476</v>
      </c>
      <c r="W30">
        <f>+VLOOKUP(B30,'[9]GCI_data_platform-50'!$F$1:$G$149,2,FALSE)</f>
        <v>4.4947705714285702</v>
      </c>
      <c r="X30">
        <f>+VLOOKUP(B30,'[9]GCI_data_platform-51'!$F$1:$G$149,2,FALSE)</f>
        <v>4.4292389523809499</v>
      </c>
    </row>
    <row r="31" spans="1:24" x14ac:dyDescent="0.25">
      <c r="A31" t="s">
        <v>74</v>
      </c>
      <c r="B31" t="s">
        <v>454</v>
      </c>
      <c r="C31">
        <v>30</v>
      </c>
      <c r="F31">
        <f>+VLOOKUP(B31,'[9]GCI_data_platform-33'!$F$1:$G$149,2,FALSE)</f>
        <v>4.0109651729229503</v>
      </c>
      <c r="G31">
        <f>+VLOOKUP(B31,'[9]GCI_data_platform-34'!$F$1:$G$149,2,FALSE)</f>
        <v>3.85566344203749</v>
      </c>
      <c r="H31">
        <f>+VLOOKUP(B31,'[9]GCI_data_platform-35'!$F$1:$G$149,2,FALSE)</f>
        <v>5.0604553734693898</v>
      </c>
      <c r="I31">
        <f>+VLOOKUP(B31,'[9]GCI_data_platform-36'!$F$1:$G$149,2,FALSE)</f>
        <v>3.3918403428571402</v>
      </c>
      <c r="J31">
        <f>+VLOOKUP(B31,'[9]GCI_data_platform-37'!$F$1:$G$149,2,FALSE)</f>
        <v>4.0282265693877504</v>
      </c>
      <c r="K31">
        <f>+VLOOKUP(B31,'[9]GCI_data_platform-38'!$F$1:$G$149,2,FALSE)</f>
        <v>3.1737299999999999</v>
      </c>
      <c r="L31">
        <f>+VLOOKUP(B31,'[9]GCI_data_platform-39'!$F$1:$G$149,2,FALSE)</f>
        <v>74.400000000000006</v>
      </c>
      <c r="M31">
        <f>+VLOOKUP(B31,'[9]GCI_data_platform-40'!$F$1:$G$149,2,FALSE)</f>
        <v>8</v>
      </c>
      <c r="N31">
        <f>+VLOOKUP(B31,'[9]GCI_data_platform-41'!$F$1:$G$149,2,FALSE)</f>
        <v>13</v>
      </c>
      <c r="O31">
        <f>+VLOOKUP(B31,'[9]GCI_data_platform-42'!$F$1:$G$149,2,FALSE)</f>
        <v>3.2384688081632702</v>
      </c>
      <c r="P31">
        <f>+VLOOKUP(B31,'[9]GCI_data_platform-43'!$F$1:$G$149,2,FALSE)</f>
        <v>3.7251494020408198</v>
      </c>
      <c r="Q31">
        <f>+VLOOKUP(B31,'[9]GCI_data_platform-44'!$F$1:$G$149,2,FALSE)</f>
        <v>6.5996971054121198</v>
      </c>
      <c r="R31">
        <f>+VLOOKUP(B31,'[9]GCI_data_platform-45'!$F$1:$G$149,2,FALSE)</f>
        <v>4.43657605918367</v>
      </c>
      <c r="S31">
        <f>+VLOOKUP(B31,'[9]GCI_data_platform-46'!$F$1:$G$149,2,FALSE)</f>
        <v>4.5489244204081603</v>
      </c>
      <c r="T31">
        <f>+VLOOKUP(B31,'[9]GCI_data_platform-47'!$F$1:$G$149,2,FALSE)</f>
        <v>3.73094767346939</v>
      </c>
      <c r="U31">
        <f>+VLOOKUP(B31,'[9]GCI_data_platform-48'!$F$1:$G$149,2,FALSE)</f>
        <v>19.010687235670201</v>
      </c>
      <c r="V31">
        <f>+VLOOKUP(B31,'[9]GCI_data_platform-49'!$F$1:$G$149,2,FALSE)</f>
        <v>4.3215686346938798</v>
      </c>
      <c r="W31">
        <f>+VLOOKUP(B31,'[9]GCI_data_platform-50'!$F$1:$G$149,2,FALSE)</f>
        <v>5.1316480102040796</v>
      </c>
      <c r="X31">
        <f>+VLOOKUP(B31,'[9]GCI_data_platform-51'!$F$1:$G$149,2,FALSE)</f>
        <v>3.5114892591836702</v>
      </c>
    </row>
    <row r="32" spans="1:24" x14ac:dyDescent="0.25">
      <c r="A32" t="s">
        <v>78</v>
      </c>
      <c r="B32" t="s">
        <v>455</v>
      </c>
      <c r="C32">
        <v>30</v>
      </c>
      <c r="F32">
        <f>+VLOOKUP(B32,'[9]GCI_data_platform-33'!$F$1:$G$149,2,FALSE)</f>
        <v>4.3032312908622599</v>
      </c>
      <c r="G32">
        <f>+VLOOKUP(B32,'[9]GCI_data_platform-34'!$F$1:$G$149,2,FALSE)</f>
        <v>4.2410117309012403</v>
      </c>
      <c r="H32">
        <f>+VLOOKUP(B32,'[9]GCI_data_platform-35'!$F$1:$G$149,2,FALSE)</f>
        <v>5.2034959372548997</v>
      </c>
      <c r="I32">
        <f>+VLOOKUP(B32,'[9]GCI_data_platform-36'!$F$1:$G$149,2,FALSE)</f>
        <v>4.3492188627450998</v>
      </c>
      <c r="J32">
        <f>+VLOOKUP(B32,'[9]GCI_data_platform-37'!$F$1:$G$149,2,FALSE)</f>
        <v>4.3459084980392202</v>
      </c>
      <c r="K32">
        <f>+VLOOKUP(B32,'[9]GCI_data_platform-38'!$F$1:$G$149,2,FALSE)</f>
        <v>3.7399460000000002</v>
      </c>
      <c r="L32">
        <f>+VLOOKUP(B32,'[9]GCI_data_platform-39'!$F$1:$G$149,2,FALSE)</f>
        <v>55</v>
      </c>
      <c r="M32">
        <f>+VLOOKUP(B32,'[9]GCI_data_platform-40'!$F$1:$G$149,2,FALSE)</f>
        <v>12</v>
      </c>
      <c r="N32">
        <f>+VLOOKUP(B32,'[9]GCI_data_platform-41'!$F$1:$G$149,2,FALSE)</f>
        <v>60</v>
      </c>
      <c r="O32">
        <f>+VLOOKUP(B32,'[9]GCI_data_platform-42'!$F$1:$G$149,2,FALSE)</f>
        <v>3.77576816666667</v>
      </c>
      <c r="P32">
        <f>+VLOOKUP(B32,'[9]GCI_data_platform-43'!$F$1:$G$149,2,FALSE)</f>
        <v>3.84244328039216</v>
      </c>
      <c r="Q32">
        <f>+VLOOKUP(B32,'[9]GCI_data_platform-44'!$F$1:$G$149,2,FALSE)</f>
        <v>3.6198269287923601</v>
      </c>
      <c r="R32">
        <f>+VLOOKUP(B32,'[9]GCI_data_platform-45'!$F$1:$G$149,2,FALSE)</f>
        <v>5.5103656000000001</v>
      </c>
      <c r="S32">
        <f>+VLOOKUP(B32,'[9]GCI_data_platform-46'!$F$1:$G$149,2,FALSE)</f>
        <v>5.0650260754902003</v>
      </c>
      <c r="T32">
        <f>+VLOOKUP(B32,'[9]GCI_data_platform-47'!$F$1:$G$149,2,FALSE)</f>
        <v>4.04156422647059</v>
      </c>
      <c r="U32">
        <f>+VLOOKUP(B32,'[9]GCI_data_platform-48'!$F$1:$G$149,2,FALSE)</f>
        <v>43.134694662560399</v>
      </c>
      <c r="V32">
        <f>+VLOOKUP(B32,'[9]GCI_data_platform-49'!$F$1:$G$149,2,FALSE)</f>
        <v>4.4276704107843097</v>
      </c>
      <c r="W32">
        <f>+VLOOKUP(B32,'[9]GCI_data_platform-50'!$F$1:$G$149,2,FALSE)</f>
        <v>5.0260230852941197</v>
      </c>
      <c r="X32">
        <f>+VLOOKUP(B32,'[9]GCI_data_platform-51'!$F$1:$G$149,2,FALSE)</f>
        <v>3.8293177362745099</v>
      </c>
    </row>
    <row r="33" spans="1:24" x14ac:dyDescent="0.25">
      <c r="A33" t="s">
        <v>456</v>
      </c>
      <c r="B33" t="s">
        <v>457</v>
      </c>
      <c r="C33">
        <v>30</v>
      </c>
      <c r="F33">
        <f>+VLOOKUP(B33,'[9]GCI_data_platform-33'!$F$1:$G$149,2,FALSE)</f>
        <v>3.9113933518678601</v>
      </c>
      <c r="G33">
        <f>+VLOOKUP(B33,'[9]GCI_data_platform-34'!$F$1:$G$149,2,FALSE)</f>
        <v>4.1570247055474603</v>
      </c>
      <c r="H33">
        <f>+VLOOKUP(B33,'[9]GCI_data_platform-35'!$F$1:$G$149,2,FALSE)</f>
        <v>4.9697743537572299</v>
      </c>
      <c r="I33">
        <f>+VLOOKUP(B33,'[9]GCI_data_platform-36'!$F$1:$G$149,2,FALSE)</f>
        <v>3.1698760312138701</v>
      </c>
      <c r="J33">
        <f>+VLOOKUP(B33,'[9]GCI_data_platform-37'!$F$1:$G$149,2,FALSE)</f>
        <v>4.0157484254335296</v>
      </c>
      <c r="K33">
        <f>+VLOOKUP(B33,'[9]GCI_data_platform-38'!$F$1:$G$149,2,FALSE)</f>
        <v>2.775401</v>
      </c>
      <c r="L33">
        <f>+VLOOKUP(B33,'[9]GCI_data_platform-39'!$F$1:$G$149,2,FALSE)</f>
        <v>39.5</v>
      </c>
      <c r="M33">
        <f>+VLOOKUP(B33,'[9]GCI_data_platform-40'!$F$1:$G$149,2,FALSE)</f>
        <v>10</v>
      </c>
      <c r="N33">
        <f>+VLOOKUP(B33,'[9]GCI_data_platform-41'!$F$1:$G$149,2,FALSE)</f>
        <v>32</v>
      </c>
      <c r="O33">
        <f>+VLOOKUP(B33,'[9]GCI_data_platform-42'!$F$1:$G$149,2,FALSE)</f>
        <v>4.0365462312138698</v>
      </c>
      <c r="P33">
        <f>+VLOOKUP(B33,'[9]GCI_data_platform-43'!$F$1:$G$149,2,FALSE)</f>
        <v>3.9390646832369902</v>
      </c>
      <c r="Q33">
        <f>+VLOOKUP(B33,'[9]GCI_data_platform-44'!$F$1:$G$149,2,FALSE)</f>
        <v>10.5274310196789</v>
      </c>
      <c r="R33">
        <f>+VLOOKUP(B33,'[9]GCI_data_platform-45'!$F$1:$G$149,2,FALSE)</f>
        <v>5.4074400323699399</v>
      </c>
      <c r="S33">
        <f>+VLOOKUP(B33,'[9]GCI_data_platform-46'!$F$1:$G$149,2,FALSE)</f>
        <v>4.9595453826589599</v>
      </c>
      <c r="T33">
        <f>+VLOOKUP(B33,'[9]GCI_data_platform-47'!$F$1:$G$149,2,FALSE)</f>
        <v>3.42001807976879</v>
      </c>
      <c r="U33">
        <f>+VLOOKUP(B33,'[9]GCI_data_platform-48'!$F$1:$G$149,2,FALSE)</f>
        <v>50.546803073862002</v>
      </c>
      <c r="V33">
        <f>+VLOOKUP(B33,'[9]GCI_data_platform-49'!$F$1:$G$149,2,FALSE)</f>
        <v>3.4201306445086699</v>
      </c>
      <c r="W33">
        <f>+VLOOKUP(B33,'[9]GCI_data_platform-50'!$F$1:$G$149,2,FALSE)</f>
        <v>4.2983972358381504</v>
      </c>
      <c r="X33">
        <f>+VLOOKUP(B33,'[9]GCI_data_platform-51'!$F$1:$G$149,2,FALSE)</f>
        <v>2.5418640531791898</v>
      </c>
    </row>
    <row r="34" spans="1:24" x14ac:dyDescent="0.25">
      <c r="A34" t="s">
        <v>80</v>
      </c>
      <c r="B34" t="s">
        <v>458</v>
      </c>
      <c r="C34">
        <v>30</v>
      </c>
      <c r="F34">
        <f>+VLOOKUP(B34,'[9]GCI_data_platform-33'!$F$1:$G$149,2,FALSE)</f>
        <v>3.9192024598447799</v>
      </c>
      <c r="G34">
        <f>+VLOOKUP(B34,'[9]GCI_data_platform-34'!$F$1:$G$149,2,FALSE)</f>
        <v>4.0496871419062099</v>
      </c>
      <c r="H34">
        <f>+VLOOKUP(B34,'[9]GCI_data_platform-35'!$F$1:$G$149,2,FALSE)</f>
        <v>4.5239048470588203</v>
      </c>
      <c r="I34">
        <f>+VLOOKUP(B34,'[9]GCI_data_platform-36'!$F$1:$G$149,2,FALSE)</f>
        <v>3.3016817540107</v>
      </c>
      <c r="J34">
        <f>+VLOOKUP(B34,'[9]GCI_data_platform-37'!$F$1:$G$149,2,FALSE)</f>
        <v>3.7938324652406399</v>
      </c>
      <c r="K34">
        <f>+VLOOKUP(B34,'[9]GCI_data_platform-38'!$F$1:$G$149,2,FALSE)</f>
        <v>2.329396</v>
      </c>
      <c r="L34">
        <f>+VLOOKUP(B34,'[9]GCI_data_platform-39'!$F$1:$G$149,2,FALSE)</f>
        <v>32.799999999999997</v>
      </c>
      <c r="M34">
        <f>+VLOOKUP(B34,'[9]GCI_data_platform-40'!$F$1:$G$149,2,FALSE)</f>
        <v>6</v>
      </c>
      <c r="N34">
        <f>+VLOOKUP(B34,'[9]GCI_data_platform-41'!$F$1:$G$149,2,FALSE)</f>
        <v>9</v>
      </c>
      <c r="O34">
        <f>+VLOOKUP(B34,'[9]GCI_data_platform-42'!$F$1:$G$149,2,FALSE)</f>
        <v>2.5209098631016</v>
      </c>
      <c r="P34">
        <f>+VLOOKUP(B34,'[9]GCI_data_platform-43'!$F$1:$G$149,2,FALSE)</f>
        <v>4.4193114005347596</v>
      </c>
      <c r="Q34">
        <f>+VLOOKUP(B34,'[9]GCI_data_platform-44'!$F$1:$G$149,2,FALSE)</f>
        <v>3.27309709947719</v>
      </c>
      <c r="R34">
        <f>+VLOOKUP(B34,'[9]GCI_data_platform-45'!$F$1:$G$149,2,FALSE)</f>
        <v>4.1543818165775397</v>
      </c>
      <c r="S34">
        <f>+VLOOKUP(B34,'[9]GCI_data_platform-46'!$F$1:$G$149,2,FALSE)</f>
        <v>3.0163377395721902</v>
      </c>
      <c r="T34">
        <f>+VLOOKUP(B34,'[9]GCI_data_platform-47'!$F$1:$G$149,2,FALSE)</f>
        <v>4.2085158470588198</v>
      </c>
      <c r="U34">
        <f>+VLOOKUP(B34,'[9]GCI_data_platform-48'!$F$1:$G$149,2,FALSE)</f>
        <v>42.4688668750657</v>
      </c>
      <c r="V34">
        <f>+VLOOKUP(B34,'[9]GCI_data_platform-49'!$F$1:$G$149,2,FALSE)</f>
        <v>3.65823309572193</v>
      </c>
      <c r="W34">
        <f>+VLOOKUP(B34,'[9]GCI_data_platform-50'!$F$1:$G$149,2,FALSE)</f>
        <v>4.45551307112299</v>
      </c>
      <c r="X34">
        <f>+VLOOKUP(B34,'[9]GCI_data_platform-51'!$F$1:$G$149,2,FALSE)</f>
        <v>2.8609531203208598</v>
      </c>
    </row>
    <row r="35" spans="1:24" x14ac:dyDescent="0.25">
      <c r="A35" t="s">
        <v>83</v>
      </c>
      <c r="B35" t="s">
        <v>459</v>
      </c>
      <c r="C35">
        <v>20</v>
      </c>
      <c r="D35">
        <v>1</v>
      </c>
      <c r="E35">
        <v>21</v>
      </c>
      <c r="F35">
        <f>+VLOOKUP(B35,'[9]GCI_data_platform-33'!$F$1:$G$149,2,FALSE)</f>
        <v>4.7352604836735104</v>
      </c>
      <c r="G35">
        <f>+VLOOKUP(B35,'[9]GCI_data_platform-34'!$F$1:$G$149,2,FALSE)</f>
        <v>4.9076072249821001</v>
      </c>
      <c r="H35">
        <f>+VLOOKUP(B35,'[9]GCI_data_platform-35'!$F$1:$G$149,2,FALSE)</f>
        <v>5.2487486964788701</v>
      </c>
      <c r="I35">
        <f>+VLOOKUP(B35,'[9]GCI_data_platform-36'!$F$1:$G$149,2,FALSE)</f>
        <v>4.0848025084507</v>
      </c>
      <c r="J35">
        <f>+VLOOKUP(B35,'[9]GCI_data_platform-37'!$F$1:$G$149,2,FALSE)</f>
        <v>4.7088125676056301</v>
      </c>
      <c r="K35">
        <f>+VLOOKUP(B35,'[9]GCI_data_platform-38'!$F$1:$G$149,2,FALSE)</f>
        <v>4.2347609999999998</v>
      </c>
      <c r="L35">
        <f>+VLOOKUP(B35,'[9]GCI_data_platform-39'!$F$1:$G$149,2,FALSE)</f>
        <v>23</v>
      </c>
      <c r="M35">
        <f>+VLOOKUP(B35,'[9]GCI_data_platform-40'!$F$1:$G$149,2,FALSE)</f>
        <v>6</v>
      </c>
      <c r="N35">
        <f>+VLOOKUP(B35,'[9]GCI_data_platform-41'!$F$1:$G$149,2,FALSE)</f>
        <v>8</v>
      </c>
      <c r="O35">
        <f>+VLOOKUP(B35,'[9]GCI_data_platform-42'!$F$1:$G$149,2,FALSE)</f>
        <v>3.8484883042253499</v>
      </c>
      <c r="P35">
        <f>+VLOOKUP(B35,'[9]GCI_data_platform-43'!$F$1:$G$149,2,FALSE)</f>
        <v>4.9331094746478898</v>
      </c>
      <c r="Q35">
        <f>+VLOOKUP(B35,'[9]GCI_data_platform-44'!$F$1:$G$149,2,FALSE)</f>
        <v>0.82019160580419403</v>
      </c>
      <c r="R35">
        <f>+VLOOKUP(B35,'[9]GCI_data_platform-45'!$F$1:$G$149,2,FALSE)</f>
        <v>4.6586605732394402</v>
      </c>
      <c r="S35">
        <f>+VLOOKUP(B35,'[9]GCI_data_platform-46'!$F$1:$G$149,2,FALSE)</f>
        <v>4.7471459971831003</v>
      </c>
      <c r="T35">
        <f>+VLOOKUP(B35,'[9]GCI_data_platform-47'!$F$1:$G$149,2,FALSE)</f>
        <v>4.7708203507042297</v>
      </c>
      <c r="U35">
        <f>+VLOOKUP(B35,'[9]GCI_data_platform-48'!$F$1:$G$149,2,FALSE)</f>
        <v>46.796957571937803</v>
      </c>
      <c r="V35">
        <f>+VLOOKUP(B35,'[9]GCI_data_platform-49'!$F$1:$G$149,2,FALSE)</f>
        <v>4.3905670010563398</v>
      </c>
      <c r="W35">
        <f>+VLOOKUP(B35,'[9]GCI_data_platform-50'!$F$1:$G$149,2,FALSE)</f>
        <v>5.0120075436619702</v>
      </c>
      <c r="X35">
        <f>+VLOOKUP(B35,'[9]GCI_data_platform-51'!$F$1:$G$149,2,FALSE)</f>
        <v>3.7691264584507</v>
      </c>
    </row>
    <row r="36" spans="1:24" x14ac:dyDescent="0.25">
      <c r="A36" t="s">
        <v>84</v>
      </c>
      <c r="B36" t="s">
        <v>460</v>
      </c>
      <c r="C36">
        <v>30</v>
      </c>
      <c r="F36">
        <f>+VLOOKUP(B36,'[9]GCI_data_platform-33'!$F$1:$G$149,2,FALSE)</f>
        <v>4.4122800128772104</v>
      </c>
      <c r="G36">
        <f>+VLOOKUP(B36,'[9]GCI_data_platform-34'!$F$1:$G$149,2,FALSE)</f>
        <v>4.6160609019449304</v>
      </c>
      <c r="H36">
        <f>+VLOOKUP(B36,'[9]GCI_data_platform-35'!$F$1:$G$149,2,FALSE)</f>
        <v>5.8261917981220703</v>
      </c>
      <c r="I36">
        <f>+VLOOKUP(B36,'[9]GCI_data_platform-36'!$F$1:$G$149,2,FALSE)</f>
        <v>4.1510920629108004</v>
      </c>
      <c r="J36">
        <f>+VLOOKUP(B36,'[9]GCI_data_platform-37'!$F$1:$G$149,2,FALSE)</f>
        <v>4.1155495854460096</v>
      </c>
      <c r="K36">
        <f>+VLOOKUP(B36,'[9]GCI_data_platform-38'!$F$1:$G$149,2,FALSE)</f>
        <v>2.7314449999999999</v>
      </c>
      <c r="L36">
        <f>+VLOOKUP(B36,'[9]GCI_data_platform-39'!$F$1:$G$149,2,FALSE)</f>
        <v>49.2</v>
      </c>
      <c r="M36">
        <f>+VLOOKUP(B36,'[9]GCI_data_platform-40'!$F$1:$G$149,2,FALSE)</f>
        <v>9</v>
      </c>
      <c r="N36">
        <f>+VLOOKUP(B36,'[9]GCI_data_platform-41'!$F$1:$G$149,2,FALSE)</f>
        <v>20</v>
      </c>
      <c r="O36">
        <f>+VLOOKUP(B36,'[9]GCI_data_platform-42'!$F$1:$G$149,2,FALSE)</f>
        <v>3.59820411032864</v>
      </c>
      <c r="P36">
        <f>+VLOOKUP(B36,'[9]GCI_data_platform-43'!$F$1:$G$149,2,FALSE)</f>
        <v>4.3359752727699501</v>
      </c>
      <c r="Q36">
        <f>+VLOOKUP(B36,'[9]GCI_data_platform-44'!$F$1:$G$149,2,FALSE)</f>
        <v>0.82019160580419403</v>
      </c>
      <c r="R36">
        <f>+VLOOKUP(B36,'[9]GCI_data_platform-45'!$F$1:$G$149,2,FALSE)</f>
        <v>5.9628511704225398</v>
      </c>
      <c r="S36">
        <f>+VLOOKUP(B36,'[9]GCI_data_platform-46'!$F$1:$G$149,2,FALSE)</f>
        <v>4.7296336436619697</v>
      </c>
      <c r="T36">
        <f>+VLOOKUP(B36,'[9]GCI_data_platform-47'!$F$1:$G$149,2,FALSE)</f>
        <v>4.50541584507042</v>
      </c>
      <c r="U36">
        <f>+VLOOKUP(B36,'[9]GCI_data_platform-48'!$F$1:$G$149,2,FALSE)</f>
        <v>81.514293779325996</v>
      </c>
      <c r="V36">
        <f>+VLOOKUP(B36,'[9]GCI_data_platform-49'!$F$1:$G$149,2,FALSE)</f>
        <v>4.0047182347417802</v>
      </c>
      <c r="W36">
        <f>+VLOOKUP(B36,'[9]GCI_data_platform-50'!$F$1:$G$149,2,FALSE)</f>
        <v>4.6017900751173704</v>
      </c>
      <c r="X36">
        <f>+VLOOKUP(B36,'[9]GCI_data_platform-51'!$F$1:$G$149,2,FALSE)</f>
        <v>3.4076463943661999</v>
      </c>
    </row>
    <row r="37" spans="1:24" x14ac:dyDescent="0.25">
      <c r="A37" t="s">
        <v>85</v>
      </c>
      <c r="B37" t="s">
        <v>461</v>
      </c>
      <c r="C37">
        <v>30</v>
      </c>
      <c r="F37">
        <f>+VLOOKUP(B37,'[9]GCI_data_platform-33'!$F$1:$G$149,2,FALSE)</f>
        <v>4.8732459715483198</v>
      </c>
      <c r="G37">
        <f>+VLOOKUP(B37,'[9]GCI_data_platform-34'!$F$1:$G$149,2,FALSE)</f>
        <v>4.9956598554952398</v>
      </c>
      <c r="H37">
        <f>+VLOOKUP(B37,'[9]GCI_data_platform-35'!$F$1:$G$149,2,FALSE)</f>
        <v>5.47744612292359</v>
      </c>
      <c r="I37">
        <f>+VLOOKUP(B37,'[9]GCI_data_platform-36'!$F$1:$G$149,2,FALSE)</f>
        <v>5.16753784119601</v>
      </c>
      <c r="J37">
        <f>+VLOOKUP(B37,'[9]GCI_data_platform-37'!$F$1:$G$149,2,FALSE)</f>
        <v>4.8545658930232598</v>
      </c>
      <c r="K37">
        <f>+VLOOKUP(B37,'[9]GCI_data_platform-38'!$F$1:$G$149,2,FALSE)</f>
        <v>3.2278259999999999</v>
      </c>
      <c r="L37">
        <f>+VLOOKUP(B37,'[9]GCI_data_platform-39'!$F$1:$G$149,2,FALSE)</f>
        <v>27.7</v>
      </c>
      <c r="M37">
        <f>+VLOOKUP(B37,'[9]GCI_data_platform-40'!$F$1:$G$149,2,FALSE)</f>
        <v>4</v>
      </c>
      <c r="N37">
        <f>+VLOOKUP(B37,'[9]GCI_data_platform-41'!$F$1:$G$149,2,FALSE)</f>
        <v>6</v>
      </c>
      <c r="O37">
        <f>+VLOOKUP(B37,'[9]GCI_data_platform-42'!$F$1:$G$149,2,FALSE)</f>
        <v>3.9267014817275698</v>
      </c>
      <c r="P37">
        <f>+VLOOKUP(B37,'[9]GCI_data_platform-43'!$F$1:$G$149,2,FALSE)</f>
        <v>4.6792697242524897</v>
      </c>
      <c r="Q37">
        <f>+VLOOKUP(B37,'[9]GCI_data_platform-44'!$F$1:$G$149,2,FALSE)</f>
        <v>0.82019160580419403</v>
      </c>
      <c r="R37">
        <f>+VLOOKUP(B37,'[9]GCI_data_platform-45'!$F$1:$G$149,2,FALSE)</f>
        <v>5.2193388066445197</v>
      </c>
      <c r="S37">
        <f>+VLOOKUP(B37,'[9]GCI_data_platform-46'!$F$1:$G$149,2,FALSE)</f>
        <v>4.55817674219269</v>
      </c>
      <c r="T37">
        <f>+VLOOKUP(B37,'[9]GCI_data_platform-47'!$F$1:$G$149,2,FALSE)</f>
        <v>4.9308443847176102</v>
      </c>
      <c r="U37">
        <f>+VLOOKUP(B37,'[9]GCI_data_platform-48'!$F$1:$G$149,2,FALSE)</f>
        <v>48.0573395501806</v>
      </c>
      <c r="V37">
        <f>+VLOOKUP(B37,'[9]GCI_data_platform-49'!$F$1:$G$149,2,FALSE)</f>
        <v>4.6284182036544896</v>
      </c>
      <c r="W37">
        <f>+VLOOKUP(B37,'[9]GCI_data_platform-50'!$F$1:$G$149,2,FALSE)</f>
        <v>5.5894570578073104</v>
      </c>
      <c r="X37">
        <f>+VLOOKUP(B37,'[9]GCI_data_platform-51'!$F$1:$G$149,2,FALSE)</f>
        <v>3.66737934950166</v>
      </c>
    </row>
    <row r="38" spans="1:24" x14ac:dyDescent="0.25">
      <c r="A38" t="s">
        <v>88</v>
      </c>
      <c r="B38" t="s">
        <v>462</v>
      </c>
      <c r="C38">
        <v>30</v>
      </c>
      <c r="F38">
        <f>+VLOOKUP(B38,'[9]GCI_data_platform-33'!$F$1:$G$149,2,FALSE)</f>
        <v>4.0310839312088698</v>
      </c>
      <c r="G38">
        <f>+VLOOKUP(B38,'[9]GCI_data_platform-34'!$F$1:$G$149,2,FALSE)</f>
        <v>4.11158554681331</v>
      </c>
      <c r="H38">
        <f>+VLOOKUP(B38,'[9]GCI_data_platform-35'!$F$1:$G$149,2,FALSE)</f>
        <v>4.9203336999999996</v>
      </c>
      <c r="I38">
        <f>+VLOOKUP(B38,'[9]GCI_data_platform-36'!$F$1:$G$149,2,FALSE)</f>
        <v>3.1181063095238102</v>
      </c>
      <c r="J38">
        <f>+VLOOKUP(B38,'[9]GCI_data_platform-37'!$F$1:$G$149,2,FALSE)</f>
        <v>3.76241891904762</v>
      </c>
      <c r="K38">
        <f>+VLOOKUP(B38,'[9]GCI_data_platform-38'!$F$1:$G$149,2,FALSE)</f>
        <v>2.842247</v>
      </c>
      <c r="L38">
        <f>+VLOOKUP(B38,'[9]GCI_data_platform-39'!$F$1:$G$149,2,FALSE)</f>
        <v>42.5</v>
      </c>
      <c r="M38">
        <f>+VLOOKUP(B38,'[9]GCI_data_platform-40'!$F$1:$G$149,2,FALSE)</f>
        <v>7</v>
      </c>
      <c r="N38">
        <f>+VLOOKUP(B38,'[9]GCI_data_platform-41'!$F$1:$G$149,2,FALSE)</f>
        <v>19</v>
      </c>
      <c r="O38">
        <f>+VLOOKUP(B38,'[9]GCI_data_platform-42'!$F$1:$G$149,2,FALSE)</f>
        <v>3.6008705761904798</v>
      </c>
      <c r="P38">
        <f>+VLOOKUP(B38,'[9]GCI_data_platform-43'!$F$1:$G$149,2,FALSE)</f>
        <v>3.69865547619048</v>
      </c>
      <c r="Q38">
        <f>+VLOOKUP(B38,'[9]GCI_data_platform-44'!$F$1:$G$149,2,FALSE)</f>
        <v>7.3458277780751402</v>
      </c>
      <c r="R38">
        <f>+VLOOKUP(B38,'[9]GCI_data_platform-45'!$F$1:$G$149,2,FALSE)</f>
        <v>5.0077682571428603</v>
      </c>
      <c r="S38">
        <f>+VLOOKUP(B38,'[9]GCI_data_platform-46'!$F$1:$G$149,2,FALSE)</f>
        <v>4.4944656428571399</v>
      </c>
      <c r="T38">
        <f>+VLOOKUP(B38,'[9]GCI_data_platform-47'!$F$1:$G$149,2,FALSE)</f>
        <v>4.3660597857142802</v>
      </c>
      <c r="U38">
        <f>+VLOOKUP(B38,'[9]GCI_data_platform-48'!$F$1:$G$149,2,FALSE)</f>
        <v>33.270583219201299</v>
      </c>
      <c r="V38">
        <f>+VLOOKUP(B38,'[9]GCI_data_platform-49'!$F$1:$G$149,2,FALSE)</f>
        <v>3.8700806999999999</v>
      </c>
      <c r="W38">
        <f>+VLOOKUP(B38,'[9]GCI_data_platform-50'!$F$1:$G$149,2,FALSE)</f>
        <v>4.4701516142857098</v>
      </c>
      <c r="X38">
        <f>+VLOOKUP(B38,'[9]GCI_data_platform-51'!$F$1:$G$149,2,FALSE)</f>
        <v>3.27000978571429</v>
      </c>
    </row>
    <row r="39" spans="1:24" x14ac:dyDescent="0.25">
      <c r="A39" t="s">
        <v>89</v>
      </c>
      <c r="B39" t="s">
        <v>463</v>
      </c>
      <c r="C39">
        <v>30</v>
      </c>
      <c r="F39">
        <f>+VLOOKUP(B39,'[9]GCI_data_platform-33'!$F$1:$G$149,2,FALSE)</f>
        <v>3.96688731348674</v>
      </c>
      <c r="G39">
        <f>+VLOOKUP(B39,'[9]GCI_data_platform-34'!$F$1:$G$149,2,FALSE)</f>
        <v>4.0130023039602696</v>
      </c>
      <c r="H39">
        <f>+VLOOKUP(B39,'[9]GCI_data_platform-35'!$F$1:$G$149,2,FALSE)</f>
        <v>4.49040631825397</v>
      </c>
      <c r="I39">
        <f>+VLOOKUP(B39,'[9]GCI_data_platform-36'!$F$1:$G$149,2,FALSE)</f>
        <v>3.5694813206349201</v>
      </c>
      <c r="J39">
        <f>+VLOOKUP(B39,'[9]GCI_data_platform-37'!$F$1:$G$149,2,FALSE)</f>
        <v>4.0600980555555601</v>
      </c>
      <c r="K39">
        <f>+VLOOKUP(B39,'[9]GCI_data_platform-38'!$F$1:$G$149,2,FALSE)</f>
        <v>3.7568890000000001</v>
      </c>
      <c r="L39">
        <f>+VLOOKUP(B39,'[9]GCI_data_platform-39'!$F$1:$G$149,2,FALSE)</f>
        <v>34.6</v>
      </c>
      <c r="M39">
        <f>+VLOOKUP(B39,'[9]GCI_data_platform-40'!$F$1:$G$149,2,FALSE)</f>
        <v>13</v>
      </c>
      <c r="N39">
        <f>+VLOOKUP(B39,'[9]GCI_data_platform-41'!$F$1:$G$149,2,FALSE)</f>
        <v>56</v>
      </c>
      <c r="O39">
        <f>+VLOOKUP(B39,'[9]GCI_data_platform-42'!$F$1:$G$149,2,FALSE)</f>
        <v>3.9113046888888898</v>
      </c>
      <c r="P39">
        <f>+VLOOKUP(B39,'[9]GCI_data_platform-43'!$F$1:$G$149,2,FALSE)</f>
        <v>3.7963598142857098</v>
      </c>
      <c r="Q39">
        <f>+VLOOKUP(B39,'[9]GCI_data_platform-44'!$F$1:$G$149,2,FALSE)</f>
        <v>7.46468273179247</v>
      </c>
      <c r="R39">
        <f>+VLOOKUP(B39,'[9]GCI_data_platform-45'!$F$1:$G$149,2,FALSE)</f>
        <v>4.09877641666667</v>
      </c>
      <c r="S39">
        <f>+VLOOKUP(B39,'[9]GCI_data_platform-46'!$F$1:$G$149,2,FALSE)</f>
        <v>3.49695693015873</v>
      </c>
      <c r="T39">
        <f>+VLOOKUP(B39,'[9]GCI_data_platform-47'!$F$1:$G$149,2,FALSE)</f>
        <v>3.9087440277777801</v>
      </c>
      <c r="U39">
        <f>+VLOOKUP(B39,'[9]GCI_data_platform-48'!$F$1:$G$149,2,FALSE)</f>
        <v>35.181401773203</v>
      </c>
      <c r="V39">
        <f>+VLOOKUP(B39,'[9]GCI_data_platform-49'!$F$1:$G$149,2,FALSE)</f>
        <v>3.8746573325396798</v>
      </c>
      <c r="W39">
        <f>+VLOOKUP(B39,'[9]GCI_data_platform-50'!$F$1:$G$149,2,FALSE)</f>
        <v>4.0963470444444399</v>
      </c>
      <c r="X39">
        <f>+VLOOKUP(B39,'[9]GCI_data_platform-51'!$F$1:$G$149,2,FALSE)</f>
        <v>3.6529676206349202</v>
      </c>
    </row>
    <row r="40" spans="1:24" x14ac:dyDescent="0.25">
      <c r="A40" t="s">
        <v>293</v>
      </c>
      <c r="B40" t="s">
        <v>464</v>
      </c>
      <c r="C40">
        <v>30</v>
      </c>
      <c r="F40">
        <f>+VLOOKUP(B40,'[9]GCI_data_platform-33'!$F$1:$G$149,2,FALSE)</f>
        <v>3.87674645070136</v>
      </c>
      <c r="G40">
        <f>+VLOOKUP(B40,'[9]GCI_data_platform-34'!$F$1:$G$149,2,FALSE)</f>
        <v>3.9179396190971598</v>
      </c>
      <c r="H40">
        <f>+VLOOKUP(B40,'[9]GCI_data_platform-35'!$F$1:$G$149,2,FALSE)</f>
        <v>4.0646396015037602</v>
      </c>
      <c r="I40">
        <f>+VLOOKUP(B40,'[9]GCI_data_platform-36'!$F$1:$G$149,2,FALSE)</f>
        <v>3.3112983481203</v>
      </c>
      <c r="J40">
        <f>+VLOOKUP(B40,'[9]GCI_data_platform-37'!$F$1:$G$149,2,FALSE)</f>
        <v>3.2155264481203001</v>
      </c>
      <c r="K40">
        <f>+VLOOKUP(B40,'[9]GCI_data_platform-38'!$F$1:$G$149,2,FALSE)</f>
        <v>3.6435960000000001</v>
      </c>
      <c r="L40">
        <f>+VLOOKUP(B40,'[9]GCI_data_platform-39'!$F$1:$G$149,2,FALSE)</f>
        <v>42.6</v>
      </c>
      <c r="M40">
        <f>+VLOOKUP(B40,'[9]GCI_data_platform-40'!$F$1:$G$149,2,FALSE)</f>
        <v>6</v>
      </c>
      <c r="N40">
        <f>+VLOOKUP(B40,'[9]GCI_data_platform-41'!$F$1:$G$149,2,FALSE)</f>
        <v>7</v>
      </c>
      <c r="O40">
        <f>+VLOOKUP(B40,'[9]GCI_data_platform-42'!$F$1:$G$149,2,FALSE)</f>
        <v>3.3241849225563902</v>
      </c>
      <c r="P40">
        <f>+VLOOKUP(B40,'[9]GCI_data_platform-43'!$F$1:$G$149,2,FALSE)</f>
        <v>3.6236216766917302</v>
      </c>
      <c r="Q40">
        <f>+VLOOKUP(B40,'[9]GCI_data_platform-44'!$F$1:$G$149,2,FALSE)</f>
        <v>17.742678674007198</v>
      </c>
      <c r="R40">
        <f>+VLOOKUP(B40,'[9]GCI_data_platform-45'!$F$1:$G$149,2,FALSE)</f>
        <v>3.6468483270676701</v>
      </c>
      <c r="S40">
        <f>+VLOOKUP(B40,'[9]GCI_data_platform-46'!$F$1:$G$149,2,FALSE)</f>
        <v>3.5824152699248102</v>
      </c>
      <c r="T40">
        <f>+VLOOKUP(B40,'[9]GCI_data_platform-47'!$F$1:$G$149,2,FALSE)</f>
        <v>3.7635226624060101</v>
      </c>
      <c r="U40">
        <f>+VLOOKUP(B40,'[9]GCI_data_platform-48'!$F$1:$G$149,2,FALSE)</f>
        <v>33.284401399530203</v>
      </c>
      <c r="V40">
        <f>+VLOOKUP(B40,'[9]GCI_data_platform-49'!$F$1:$G$149,2,FALSE)</f>
        <v>3.7943601139097698</v>
      </c>
      <c r="W40">
        <f>+VLOOKUP(B40,'[9]GCI_data_platform-50'!$F$1:$G$149,2,FALSE)</f>
        <v>4.8918254142857096</v>
      </c>
      <c r="X40">
        <f>+VLOOKUP(B40,'[9]GCI_data_platform-51'!$F$1:$G$149,2,FALSE)</f>
        <v>2.69689481353383</v>
      </c>
    </row>
    <row r="41" spans="1:24" x14ac:dyDescent="0.25">
      <c r="A41" t="s">
        <v>91</v>
      </c>
      <c r="B41" t="s">
        <v>465</v>
      </c>
      <c r="C41">
        <v>30</v>
      </c>
      <c r="F41">
        <f>+VLOOKUP(B41,'[9]GCI_data_platform-33'!$F$1:$G$149,2,FALSE)</f>
        <v>4.2342604428308697</v>
      </c>
      <c r="G41">
        <f>+VLOOKUP(B41,'[9]GCI_data_platform-34'!$F$1:$G$149,2,FALSE)</f>
        <v>4.19298172514375</v>
      </c>
      <c r="H41">
        <f>+VLOOKUP(B41,'[9]GCI_data_platform-35'!$F$1:$G$149,2,FALSE)</f>
        <v>4.5528218897435897</v>
      </c>
      <c r="I41">
        <f>+VLOOKUP(B41,'[9]GCI_data_platform-36'!$F$1:$G$149,2,FALSE)</f>
        <v>4.18995316153846</v>
      </c>
      <c r="J41">
        <f>+VLOOKUP(B41,'[9]GCI_data_platform-37'!$F$1:$G$149,2,FALSE)</f>
        <v>4.2235187230769196</v>
      </c>
      <c r="K41">
        <f>+VLOOKUP(B41,'[9]GCI_data_platform-38'!$F$1:$G$149,2,FALSE)</f>
        <v>2.804878</v>
      </c>
      <c r="L41">
        <f>+VLOOKUP(B41,'[9]GCI_data_platform-39'!$F$1:$G$149,2,FALSE)</f>
        <v>35</v>
      </c>
      <c r="M41">
        <f>+VLOOKUP(B41,'[9]GCI_data_platform-40'!$F$1:$G$149,2,FALSE)</f>
        <v>8</v>
      </c>
      <c r="N41">
        <f>+VLOOKUP(B41,'[9]GCI_data_platform-41'!$F$1:$G$149,2,FALSE)</f>
        <v>17</v>
      </c>
      <c r="O41">
        <f>+VLOOKUP(B41,'[9]GCI_data_platform-42'!$F$1:$G$149,2,FALSE)</f>
        <v>3.1997718461538498</v>
      </c>
      <c r="P41">
        <f>+VLOOKUP(B41,'[9]GCI_data_platform-43'!$F$1:$G$149,2,FALSE)</f>
        <v>3.5227585487179498</v>
      </c>
      <c r="Q41">
        <f>+VLOOKUP(B41,'[9]GCI_data_platform-44'!$F$1:$G$149,2,FALSE)</f>
        <v>4.3856049969201898</v>
      </c>
      <c r="R41">
        <f>+VLOOKUP(B41,'[9]GCI_data_platform-45'!$F$1:$G$149,2,FALSE)</f>
        <v>3.9890640102564099</v>
      </c>
      <c r="S41">
        <f>+VLOOKUP(B41,'[9]GCI_data_platform-46'!$F$1:$G$149,2,FALSE)</f>
        <v>3.5140006564102602</v>
      </c>
      <c r="T41">
        <f>+VLOOKUP(B41,'[9]GCI_data_platform-47'!$F$1:$G$149,2,FALSE)</f>
        <v>3.40954184615385</v>
      </c>
      <c r="U41">
        <f>+VLOOKUP(B41,'[9]GCI_data_platform-48'!$F$1:$G$149,2,FALSE)</f>
        <v>47.672994281155503</v>
      </c>
      <c r="V41">
        <f>+VLOOKUP(B41,'[9]GCI_data_platform-49'!$F$1:$G$149,2,FALSE)</f>
        <v>4.3168178782051303</v>
      </c>
      <c r="W41">
        <f>+VLOOKUP(B41,'[9]GCI_data_platform-50'!$F$1:$G$149,2,FALSE)</f>
        <v>4.9069656564102599</v>
      </c>
      <c r="X41">
        <f>+VLOOKUP(B41,'[9]GCI_data_platform-51'!$F$1:$G$149,2,FALSE)</f>
        <v>3.7266701000000002</v>
      </c>
    </row>
    <row r="42" spans="1:24" x14ac:dyDescent="0.25">
      <c r="A42" t="s">
        <v>94</v>
      </c>
      <c r="B42" t="s">
        <v>466</v>
      </c>
      <c r="C42">
        <v>20</v>
      </c>
      <c r="D42">
        <v>1</v>
      </c>
      <c r="E42">
        <v>22</v>
      </c>
      <c r="F42">
        <f>+VLOOKUP(B42,'[9]GCI_data_platform-33'!$F$1:$G$149,2,FALSE)</f>
        <v>4.7296425174187</v>
      </c>
      <c r="G42">
        <f>+VLOOKUP(B42,'[9]GCI_data_platform-34'!$F$1:$G$149,2,FALSE)</f>
        <v>5.07438809378342</v>
      </c>
      <c r="H42">
        <f>+VLOOKUP(B42,'[9]GCI_data_platform-35'!$F$1:$G$149,2,FALSE)</f>
        <v>5.5922092073446299</v>
      </c>
      <c r="I42">
        <f>+VLOOKUP(B42,'[9]GCI_data_platform-36'!$F$1:$G$149,2,FALSE)</f>
        <v>3.9223580757062102</v>
      </c>
      <c r="J42">
        <f>+VLOOKUP(B42,'[9]GCI_data_platform-37'!$F$1:$G$149,2,FALSE)</f>
        <v>4.6398432802259899</v>
      </c>
      <c r="K42">
        <f>+VLOOKUP(B42,'[9]GCI_data_platform-38'!$F$1:$G$149,2,FALSE)</f>
        <v>4.9866529999999996</v>
      </c>
      <c r="L42">
        <f>+VLOOKUP(B42,'[9]GCI_data_platform-39'!$F$1:$G$149,2,FALSE)</f>
        <v>67.3</v>
      </c>
      <c r="M42">
        <f>+VLOOKUP(B42,'[9]GCI_data_platform-40'!$F$1:$G$149,2,FALSE)</f>
        <v>5</v>
      </c>
      <c r="N42">
        <f>+VLOOKUP(B42,'[9]GCI_data_platform-41'!$F$1:$G$149,2,FALSE)</f>
        <v>7</v>
      </c>
      <c r="O42">
        <f>+VLOOKUP(B42,'[9]GCI_data_platform-42'!$F$1:$G$149,2,FALSE)</f>
        <v>4.5351900293785299</v>
      </c>
      <c r="P42">
        <f>+VLOOKUP(B42,'[9]GCI_data_platform-43'!$F$1:$G$149,2,FALSE)</f>
        <v>5.0155965966101697</v>
      </c>
      <c r="Q42">
        <f>+VLOOKUP(B42,'[9]GCI_data_platform-44'!$F$1:$G$149,2,FALSE)</f>
        <v>0.82019160580419403</v>
      </c>
      <c r="R42">
        <f>+VLOOKUP(B42,'[9]GCI_data_platform-45'!$F$1:$G$149,2,FALSE)</f>
        <v>5.7543263384180801</v>
      </c>
      <c r="S42">
        <f>+VLOOKUP(B42,'[9]GCI_data_platform-46'!$F$1:$G$149,2,FALSE)</f>
        <v>5.3045376305084702</v>
      </c>
      <c r="T42">
        <f>+VLOOKUP(B42,'[9]GCI_data_platform-47'!$F$1:$G$149,2,FALSE)</f>
        <v>5.2707617118644103</v>
      </c>
      <c r="U42">
        <f>+VLOOKUP(B42,'[9]GCI_data_platform-48'!$F$1:$G$149,2,FALSE)</f>
        <v>98.376365947033804</v>
      </c>
      <c r="V42">
        <f>+VLOOKUP(B42,'[9]GCI_data_platform-49'!$F$1:$G$149,2,FALSE)</f>
        <v>4.0401513646892697</v>
      </c>
      <c r="W42">
        <f>+VLOOKUP(B42,'[9]GCI_data_platform-50'!$F$1:$G$149,2,FALSE)</f>
        <v>5.0982200305084699</v>
      </c>
      <c r="X42">
        <f>+VLOOKUP(B42,'[9]GCI_data_platform-51'!$F$1:$G$149,2,FALSE)</f>
        <v>2.9820826988700602</v>
      </c>
    </row>
    <row r="43" spans="1:24" x14ac:dyDescent="0.25">
      <c r="A43" t="s">
        <v>95</v>
      </c>
      <c r="B43" t="s">
        <v>467</v>
      </c>
      <c r="C43">
        <v>30</v>
      </c>
      <c r="F43">
        <f>+VLOOKUP(B43,'[9]GCI_data_platform-33'!$F$1:$G$149,2,FALSE)</f>
        <v>3.5599782639539499</v>
      </c>
      <c r="G43">
        <f>+VLOOKUP(B43,'[9]GCI_data_platform-34'!$F$1:$G$149,2,FALSE)</f>
        <v>3.8603227402347202</v>
      </c>
      <c r="H43">
        <f>+VLOOKUP(B43,'[9]GCI_data_platform-35'!$F$1:$G$149,2,FALSE)</f>
        <v>4.0320874430379696</v>
      </c>
      <c r="I43">
        <f>+VLOOKUP(B43,'[9]GCI_data_platform-36'!$F$1:$G$149,2,FALSE)</f>
        <v>2.6021176658227798</v>
      </c>
      <c r="J43">
        <f>+VLOOKUP(B43,'[9]GCI_data_platform-37'!$F$1:$G$149,2,FALSE)</f>
        <v>3.23270032151899</v>
      </c>
      <c r="K43">
        <f>+VLOOKUP(B43,'[9]GCI_data_platform-38'!$F$1:$G$149,2,FALSE)</f>
        <v>3.23969</v>
      </c>
      <c r="L43">
        <f>+VLOOKUP(B43,'[9]GCI_data_platform-39'!$F$1:$G$149,2,FALSE)</f>
        <v>33.299999999999997</v>
      </c>
      <c r="M43">
        <f>+VLOOKUP(B43,'[9]GCI_data_platform-40'!$F$1:$G$149,2,FALSE)</f>
        <v>9</v>
      </c>
      <c r="N43">
        <f>+VLOOKUP(B43,'[9]GCI_data_platform-41'!$F$1:$G$149,2,FALSE)</f>
        <v>15</v>
      </c>
      <c r="O43">
        <f>+VLOOKUP(B43,'[9]GCI_data_platform-42'!$F$1:$G$149,2,FALSE)</f>
        <v>3.8120318683544299</v>
      </c>
      <c r="P43">
        <f>+VLOOKUP(B43,'[9]GCI_data_platform-43'!$F$1:$G$149,2,FALSE)</f>
        <v>3.6306066810126598</v>
      </c>
      <c r="Q43">
        <f>+VLOOKUP(B43,'[9]GCI_data_platform-44'!$F$1:$G$149,2,FALSE)</f>
        <v>12.695525154710401</v>
      </c>
      <c r="R43">
        <f>+VLOOKUP(B43,'[9]GCI_data_platform-45'!$F$1:$G$149,2,FALSE)</f>
        <v>3.3325659493670901</v>
      </c>
      <c r="S43">
        <f>+VLOOKUP(B43,'[9]GCI_data_platform-46'!$F$1:$G$149,2,FALSE)</f>
        <v>4.0984877569620304</v>
      </c>
      <c r="T43">
        <f>+VLOOKUP(B43,'[9]GCI_data_platform-47'!$F$1:$G$149,2,FALSE)</f>
        <v>3.1192834354430401</v>
      </c>
      <c r="U43">
        <f>+VLOOKUP(B43,'[9]GCI_data_platform-48'!$F$1:$G$149,2,FALSE)</f>
        <v>38.483931893425797</v>
      </c>
      <c r="V43">
        <f>+VLOOKUP(B43,'[9]GCI_data_platform-49'!$F$1:$G$149,2,FALSE)</f>
        <v>2.9592893113923999</v>
      </c>
      <c r="W43">
        <f>+VLOOKUP(B43,'[9]GCI_data_platform-50'!$F$1:$G$149,2,FALSE)</f>
        <v>3.4035611518987299</v>
      </c>
      <c r="X43">
        <f>+VLOOKUP(B43,'[9]GCI_data_platform-51'!$F$1:$G$149,2,FALSE)</f>
        <v>2.5150174708860802</v>
      </c>
    </row>
    <row r="44" spans="1:24" x14ac:dyDescent="0.25">
      <c r="A44" t="s">
        <v>98</v>
      </c>
      <c r="B44" t="s">
        <v>468</v>
      </c>
      <c r="C44">
        <v>30</v>
      </c>
      <c r="F44">
        <f>+VLOOKUP(B44,'[9]GCI_data_platform-33'!$F$1:$G$149,2,FALSE)</f>
        <v>5.0258536297400296</v>
      </c>
      <c r="G44">
        <f>+VLOOKUP(B44,'[9]GCI_data_platform-34'!$F$1:$G$149,2,FALSE)</f>
        <v>5.0202347314521596</v>
      </c>
      <c r="H44">
        <f>+VLOOKUP(B44,'[9]GCI_data_platform-35'!$F$1:$G$149,2,FALSE)</f>
        <v>4.7826945368420999</v>
      </c>
      <c r="I44">
        <f>+VLOOKUP(B44,'[9]GCI_data_platform-36'!$F$1:$G$149,2,FALSE)</f>
        <v>4.6246054947368398</v>
      </c>
      <c r="J44">
        <f>+VLOOKUP(B44,'[9]GCI_data_platform-37'!$F$1:$G$149,2,FALSE)</f>
        <v>5.5698538842105298</v>
      </c>
      <c r="K44">
        <f>+VLOOKUP(B44,'[9]GCI_data_platform-38'!$F$1:$G$149,2,FALSE)</f>
        <v>4</v>
      </c>
      <c r="L44">
        <f>+VLOOKUP(B44,'[9]GCI_data_platform-39'!$F$1:$G$149,2,FALSE)</f>
        <v>40.6</v>
      </c>
      <c r="M44">
        <f>+VLOOKUP(B44,'[9]GCI_data_platform-40'!$F$1:$G$149,2,FALSE)</f>
        <v>3</v>
      </c>
      <c r="N44">
        <f>+VLOOKUP(B44,'[9]GCI_data_platform-41'!$F$1:$G$149,2,FALSE)</f>
        <v>14</v>
      </c>
      <c r="O44">
        <f>+VLOOKUP(B44,'[9]GCI_data_platform-42'!$F$1:$G$149,2,FALSE)</f>
        <v>4.1108963263157898</v>
      </c>
      <c r="P44">
        <f>+VLOOKUP(B44,'[9]GCI_data_platform-43'!$F$1:$G$149,2,FALSE)</f>
        <v>5.4346078526315802</v>
      </c>
      <c r="Q44">
        <f>+VLOOKUP(B44,'[9]GCI_data_platform-44'!$F$1:$G$149,2,FALSE)</f>
        <v>0.82019160580419403</v>
      </c>
      <c r="R44">
        <f>+VLOOKUP(B44,'[9]GCI_data_platform-45'!$F$1:$G$149,2,FALSE)</f>
        <v>5.2953834578947401</v>
      </c>
      <c r="S44">
        <f>+VLOOKUP(B44,'[9]GCI_data_platform-46'!$F$1:$G$149,2,FALSE)</f>
        <v>5.0137746789473701</v>
      </c>
      <c r="T44">
        <f>+VLOOKUP(B44,'[9]GCI_data_platform-47'!$F$1:$G$149,2,FALSE)</f>
        <v>6.1480050473684198</v>
      </c>
      <c r="U44">
        <f>+VLOOKUP(B44,'[9]GCI_data_platform-48'!$F$1:$G$149,2,FALSE)</f>
        <v>41.753271771827002</v>
      </c>
      <c r="V44">
        <f>+VLOOKUP(B44,'[9]GCI_data_platform-49'!$F$1:$G$149,2,FALSE)</f>
        <v>5.03709142631579</v>
      </c>
      <c r="W44">
        <f>+VLOOKUP(B44,'[9]GCI_data_platform-50'!$F$1:$G$149,2,FALSE)</f>
        <v>5.2417825999999996</v>
      </c>
      <c r="X44">
        <f>+VLOOKUP(B44,'[9]GCI_data_platform-51'!$F$1:$G$149,2,FALSE)</f>
        <v>4.8324002526315804</v>
      </c>
    </row>
    <row r="45" spans="1:24" x14ac:dyDescent="0.25">
      <c r="A45" t="s">
        <v>99</v>
      </c>
      <c r="B45" t="s">
        <v>469</v>
      </c>
      <c r="C45">
        <v>30</v>
      </c>
      <c r="F45">
        <f>+VLOOKUP(B45,'[9]GCI_data_platform-33'!$F$1:$G$149,2,FALSE)</f>
        <v>4.4338652802403304</v>
      </c>
      <c r="G45">
        <f>+VLOOKUP(B45,'[9]GCI_data_platform-34'!$F$1:$G$149,2,FALSE)</f>
        <v>4.45820215744184</v>
      </c>
      <c r="H45">
        <f>+VLOOKUP(B45,'[9]GCI_data_platform-35'!$F$1:$G$149,2,FALSE)</f>
        <v>5.5187483047846904</v>
      </c>
      <c r="I45">
        <f>+VLOOKUP(B45,'[9]GCI_data_platform-36'!$F$1:$G$149,2,FALSE)</f>
        <v>4.3771655138755996</v>
      </c>
      <c r="J45">
        <f>+VLOOKUP(B45,'[9]GCI_data_platform-37'!$F$1:$G$149,2,FALSE)</f>
        <v>4.7387700287081298</v>
      </c>
      <c r="K45">
        <f>+VLOOKUP(B45,'[9]GCI_data_platform-38'!$F$1:$G$149,2,FALSE)</f>
        <v>2.6340710000000001</v>
      </c>
      <c r="L45">
        <f>+VLOOKUP(B45,'[9]GCI_data_platform-39'!$F$1:$G$149,2,FALSE)</f>
        <v>65.7</v>
      </c>
      <c r="M45">
        <f>+VLOOKUP(B45,'[9]GCI_data_platform-40'!$F$1:$G$149,2,FALSE)</f>
        <v>5</v>
      </c>
      <c r="N45">
        <f>+VLOOKUP(B45,'[9]GCI_data_platform-41'!$F$1:$G$149,2,FALSE)</f>
        <v>7</v>
      </c>
      <c r="O45">
        <f>+VLOOKUP(B45,'[9]GCI_data_platform-42'!$F$1:$G$149,2,FALSE)</f>
        <v>3.7987690660287101</v>
      </c>
      <c r="P45">
        <f>+VLOOKUP(B45,'[9]GCI_data_platform-43'!$F$1:$G$149,2,FALSE)</f>
        <v>4.7112191000000001</v>
      </c>
      <c r="Q45">
        <f>+VLOOKUP(B45,'[9]GCI_data_platform-44'!$F$1:$G$149,2,FALSE)</f>
        <v>0.82019160580419403</v>
      </c>
      <c r="R45">
        <f>+VLOOKUP(B45,'[9]GCI_data_platform-45'!$F$1:$G$149,2,FALSE)</f>
        <v>5.4281896751196204</v>
      </c>
      <c r="S45">
        <f>+VLOOKUP(B45,'[9]GCI_data_platform-46'!$F$1:$G$149,2,FALSE)</f>
        <v>4.5419584110047904</v>
      </c>
      <c r="T45">
        <f>+VLOOKUP(B45,'[9]GCI_data_platform-47'!$F$1:$G$149,2,FALSE)</f>
        <v>4.6515769066985602</v>
      </c>
      <c r="U45">
        <f>+VLOOKUP(B45,'[9]GCI_data_platform-48'!$F$1:$G$149,2,FALSE)</f>
        <v>32.379887435691103</v>
      </c>
      <c r="V45">
        <f>+VLOOKUP(B45,'[9]GCI_data_platform-49'!$F$1:$G$149,2,FALSE)</f>
        <v>4.3851915258373202</v>
      </c>
      <c r="W45">
        <f>+VLOOKUP(B45,'[9]GCI_data_platform-50'!$F$1:$G$149,2,FALSE)</f>
        <v>4.8142927741626798</v>
      </c>
      <c r="X45">
        <f>+VLOOKUP(B45,'[9]GCI_data_platform-51'!$F$1:$G$149,2,FALSE)</f>
        <v>3.9560902775119602</v>
      </c>
    </row>
    <row r="46" spans="1:24" x14ac:dyDescent="0.25">
      <c r="A46" t="s">
        <v>101</v>
      </c>
      <c r="B46" t="s">
        <v>470</v>
      </c>
      <c r="C46">
        <v>20</v>
      </c>
      <c r="D46">
        <v>1</v>
      </c>
      <c r="E46">
        <v>22</v>
      </c>
      <c r="F46">
        <f>+VLOOKUP(B46,'[9]GCI_data_platform-33'!$F$1:$G$149,2,FALSE)</f>
        <v>3.6452207600789501</v>
      </c>
      <c r="G46">
        <f>+VLOOKUP(B46,'[9]GCI_data_platform-34'!$F$1:$G$149,2,FALSE)</f>
        <v>3.7756044877819801</v>
      </c>
      <c r="H46">
        <f>+VLOOKUP(B46,'[9]GCI_data_platform-35'!$F$1:$G$149,2,FALSE)</f>
        <v>4.1668882897196298</v>
      </c>
      <c r="I46">
        <f>+VLOOKUP(B46,'[9]GCI_data_platform-36'!$F$1:$G$149,2,FALSE)</f>
        <v>2.8650225719626201</v>
      </c>
      <c r="J46">
        <f>+VLOOKUP(B46,'[9]GCI_data_platform-37'!$F$1:$G$149,2,FALSE)</f>
        <v>3.2341996747663599</v>
      </c>
      <c r="K46">
        <f>+VLOOKUP(B46,'[9]GCI_data_platform-38'!$F$1:$G$149,2,FALSE)</f>
        <v>3.783941</v>
      </c>
      <c r="L46">
        <f>+VLOOKUP(B46,'[9]GCI_data_platform-39'!$F$1:$G$149,2,FALSE)</f>
        <v>43.5</v>
      </c>
      <c r="M46">
        <f>+VLOOKUP(B46,'[9]GCI_data_platform-40'!$F$1:$G$149,2,FALSE)</f>
        <v>9</v>
      </c>
      <c r="N46">
        <f>+VLOOKUP(B46,'[9]GCI_data_platform-41'!$F$1:$G$149,2,FALSE)</f>
        <v>58</v>
      </c>
      <c r="O46">
        <f>+VLOOKUP(B46,'[9]GCI_data_platform-42'!$F$1:$G$149,2,FALSE)</f>
        <v>3.5728952710280399</v>
      </c>
      <c r="P46">
        <f>+VLOOKUP(B46,'[9]GCI_data_platform-43'!$F$1:$G$149,2,FALSE)</f>
        <v>3.79356464299065</v>
      </c>
      <c r="Q46">
        <f>+VLOOKUP(B46,'[9]GCI_data_platform-44'!$F$1:$G$149,2,FALSE)</f>
        <v>15.2057752687793</v>
      </c>
      <c r="R46">
        <f>+VLOOKUP(B46,'[9]GCI_data_platform-45'!$F$1:$G$149,2,FALSE)</f>
        <v>5.3913855140186904</v>
      </c>
      <c r="S46">
        <f>+VLOOKUP(B46,'[9]GCI_data_platform-46'!$F$1:$G$149,2,FALSE)</f>
        <v>4.4648684579439299</v>
      </c>
      <c r="T46">
        <f>+VLOOKUP(B46,'[9]GCI_data_platform-47'!$F$1:$G$149,2,FALSE)</f>
        <v>3.5574261383177599</v>
      </c>
      <c r="U46">
        <f>+VLOOKUP(B46,'[9]GCI_data_platform-48'!$F$1:$G$149,2,FALSE)</f>
        <v>32.862103525470602</v>
      </c>
      <c r="V46">
        <f>+VLOOKUP(B46,'[9]GCI_data_platform-49'!$F$1:$G$149,2,FALSE)</f>
        <v>3.3844533046729</v>
      </c>
      <c r="W46">
        <f>+VLOOKUP(B46,'[9]GCI_data_platform-50'!$F$1:$G$149,2,FALSE)</f>
        <v>4.1090474280373801</v>
      </c>
      <c r="X46">
        <f>+VLOOKUP(B46,'[9]GCI_data_platform-51'!$F$1:$G$149,2,FALSE)</f>
        <v>2.65985918130841</v>
      </c>
    </row>
    <row r="47" spans="1:24" x14ac:dyDescent="0.25">
      <c r="A47" t="s">
        <v>102</v>
      </c>
      <c r="B47" t="s">
        <v>471</v>
      </c>
      <c r="C47">
        <v>20</v>
      </c>
      <c r="D47">
        <v>1</v>
      </c>
      <c r="E47">
        <v>22</v>
      </c>
      <c r="F47">
        <f>+VLOOKUP(B47,'[9]GCI_data_platform-33'!$F$1:$G$149,2,FALSE)</f>
        <v>4.0692494375237098</v>
      </c>
      <c r="G47">
        <f>+VLOOKUP(B47,'[9]GCI_data_platform-34'!$F$1:$G$149,2,FALSE)</f>
        <v>4.0783201756107204</v>
      </c>
      <c r="H47">
        <f>+VLOOKUP(B47,'[9]GCI_data_platform-35'!$F$1:$G$149,2,FALSE)</f>
        <v>4.8116798085889601</v>
      </c>
      <c r="I47">
        <f>+VLOOKUP(B47,'[9]GCI_data_platform-36'!$F$1:$G$149,2,FALSE)</f>
        <v>4.2360630300613504</v>
      </c>
      <c r="J47">
        <f>+VLOOKUP(B47,'[9]GCI_data_platform-37'!$F$1:$G$149,2,FALSE)</f>
        <v>4.4346770030674802</v>
      </c>
      <c r="K47">
        <f>+VLOOKUP(B47,'[9]GCI_data_platform-38'!$F$1:$G$149,2,FALSE)</f>
        <v>3.2659859999999998</v>
      </c>
      <c r="L47">
        <f>+VLOOKUP(B47,'[9]GCI_data_platform-39'!$F$1:$G$149,2,FALSE)</f>
        <v>283.5</v>
      </c>
      <c r="M47">
        <f>+VLOOKUP(B47,'[9]GCI_data_platform-40'!$F$1:$G$149,2,FALSE)</f>
        <v>8</v>
      </c>
      <c r="N47">
        <f>+VLOOKUP(B47,'[9]GCI_data_platform-41'!$F$1:$G$149,2,FALSE)</f>
        <v>27</v>
      </c>
      <c r="O47">
        <f>+VLOOKUP(B47,'[9]GCI_data_platform-42'!$F$1:$G$149,2,FALSE)</f>
        <v>4.6954491490797503</v>
      </c>
      <c r="P47">
        <f>+VLOOKUP(B47,'[9]GCI_data_platform-43'!$F$1:$G$149,2,FALSE)</f>
        <v>4.5833120030674896</v>
      </c>
      <c r="Q47">
        <f>+VLOOKUP(B47,'[9]GCI_data_platform-44'!$F$1:$G$149,2,FALSE)</f>
        <v>14.645983777895299</v>
      </c>
      <c r="R47">
        <f>+VLOOKUP(B47,'[9]GCI_data_platform-45'!$F$1:$G$149,2,FALSE)</f>
        <v>5.2486714533742296</v>
      </c>
      <c r="S47">
        <f>+VLOOKUP(B47,'[9]GCI_data_platform-46'!$F$1:$G$149,2,FALSE)</f>
        <v>4.9521676116564404</v>
      </c>
      <c r="T47">
        <f>+VLOOKUP(B47,'[9]GCI_data_platform-47'!$F$1:$G$149,2,FALSE)</f>
        <v>4.6631927858895699</v>
      </c>
      <c r="U47">
        <f>+VLOOKUP(B47,'[9]GCI_data_platform-48'!$F$1:$G$149,2,FALSE)</f>
        <v>45.617275747508302</v>
      </c>
      <c r="V47">
        <f>+VLOOKUP(B47,'[9]GCI_data_platform-49'!$F$1:$G$149,2,FALSE)</f>
        <v>4.0511079613496896</v>
      </c>
      <c r="W47">
        <f>+VLOOKUP(B47,'[9]GCI_data_platform-50'!$F$1:$G$149,2,FALSE)</f>
        <v>5.0271584380368104</v>
      </c>
      <c r="X47">
        <f>+VLOOKUP(B47,'[9]GCI_data_platform-51'!$F$1:$G$149,2,FALSE)</f>
        <v>3.07505748466258</v>
      </c>
    </row>
    <row r="48" spans="1:24" x14ac:dyDescent="0.25">
      <c r="A48" t="s">
        <v>103</v>
      </c>
      <c r="B48" t="s">
        <v>472</v>
      </c>
      <c r="C48">
        <v>30</v>
      </c>
      <c r="F48">
        <f>+VLOOKUP(B48,'[9]GCI_data_platform-33'!$F$1:$G$149,2,FALSE)</f>
        <v>4.2860667685340799</v>
      </c>
      <c r="G48">
        <f>+VLOOKUP(B48,'[9]GCI_data_platform-34'!$F$1:$G$149,2,FALSE)</f>
        <v>4.6839685301679896</v>
      </c>
      <c r="H48">
        <f>+VLOOKUP(B48,'[9]GCI_data_platform-35'!$F$1:$G$149,2,FALSE)</f>
        <v>4.31723609349112</v>
      </c>
      <c r="I48">
        <f>+VLOOKUP(B48,'[9]GCI_data_platform-36'!$F$1:$G$149,2,FALSE)</f>
        <v>3.2103272207100599</v>
      </c>
      <c r="J48">
        <f>+VLOOKUP(B48,'[9]GCI_data_platform-37'!$F$1:$G$149,2,FALSE)</f>
        <v>3.0670820414201199</v>
      </c>
      <c r="K48">
        <f>+VLOOKUP(B48,'[9]GCI_data_platform-38'!$F$1:$G$149,2,FALSE)</f>
        <v>4.4062210000000004</v>
      </c>
      <c r="L48">
        <f>+VLOOKUP(B48,'[9]GCI_data_platform-39'!$F$1:$G$149,2,FALSE)</f>
        <v>16.5</v>
      </c>
      <c r="M48">
        <f>+VLOOKUP(B48,'[9]GCI_data_platform-40'!$F$1:$G$149,2,FALSE)</f>
        <v>2</v>
      </c>
      <c r="N48">
        <f>+VLOOKUP(B48,'[9]GCI_data_platform-41'!$F$1:$G$149,2,FALSE)</f>
        <v>2</v>
      </c>
      <c r="O48">
        <f>+VLOOKUP(B48,'[9]GCI_data_platform-42'!$F$1:$G$149,2,FALSE)</f>
        <v>3.2190831408284</v>
      </c>
      <c r="P48">
        <f>+VLOOKUP(B48,'[9]GCI_data_platform-43'!$F$1:$G$149,2,FALSE)</f>
        <v>5.0852097917159798</v>
      </c>
      <c r="Q48">
        <f>+VLOOKUP(B48,'[9]GCI_data_platform-44'!$F$1:$G$149,2,FALSE)</f>
        <v>1.1097973306172799</v>
      </c>
      <c r="R48">
        <f>+VLOOKUP(B48,'[9]GCI_data_platform-45'!$F$1:$G$149,2,FALSE)</f>
        <v>4.0820505319526603</v>
      </c>
      <c r="S48">
        <f>+VLOOKUP(B48,'[9]GCI_data_platform-46'!$F$1:$G$149,2,FALSE)</f>
        <v>4.7785868698224903</v>
      </c>
      <c r="T48">
        <f>+VLOOKUP(B48,'[9]GCI_data_platform-47'!$F$1:$G$149,2,FALSE)</f>
        <v>5.3322035911242596</v>
      </c>
      <c r="U48">
        <f>+VLOOKUP(B48,'[9]GCI_data_platform-48'!$F$1:$G$149,2,FALSE)</f>
        <v>58.218521011673197</v>
      </c>
      <c r="V48">
        <f>+VLOOKUP(B48,'[9]GCI_data_platform-49'!$F$1:$G$149,2,FALSE)</f>
        <v>3.4902632452662701</v>
      </c>
      <c r="W48">
        <f>+VLOOKUP(B48,'[9]GCI_data_platform-50'!$F$1:$G$149,2,FALSE)</f>
        <v>3.81789996923077</v>
      </c>
      <c r="X48">
        <f>+VLOOKUP(B48,'[9]GCI_data_platform-51'!$F$1:$G$149,2,FALSE)</f>
        <v>3.1626265213017799</v>
      </c>
    </row>
    <row r="49" spans="1:24" x14ac:dyDescent="0.25">
      <c r="A49" t="s">
        <v>104</v>
      </c>
      <c r="B49" t="s">
        <v>473</v>
      </c>
      <c r="C49">
        <v>30</v>
      </c>
      <c r="F49">
        <f>+VLOOKUP(B49,'[9]GCI_data_platform-33'!$F$1:$G$149,2,FALSE)</f>
        <v>4.9222953983372104</v>
      </c>
      <c r="G49">
        <f>+VLOOKUP(B49,'[9]GCI_data_platform-34'!$F$1:$G$149,2,FALSE)</f>
        <v>4.9413589968324203</v>
      </c>
      <c r="H49">
        <f>+VLOOKUP(B49,'[9]GCI_data_platform-35'!$F$1:$G$149,2,FALSE)</f>
        <v>5.8571217710437704</v>
      </c>
      <c r="I49">
        <f>+VLOOKUP(B49,'[9]GCI_data_platform-36'!$F$1:$G$149,2,FALSE)</f>
        <v>5.7741268454545498</v>
      </c>
      <c r="J49">
        <f>+VLOOKUP(B49,'[9]GCI_data_platform-37'!$F$1:$G$149,2,FALSE)</f>
        <v>5.0953907030302998</v>
      </c>
      <c r="K49">
        <f>+VLOOKUP(B49,'[9]GCI_data_platform-38'!$F$1:$G$149,2,FALSE)</f>
        <v>4.0909849999999999</v>
      </c>
      <c r="L49">
        <f>+VLOOKUP(B49,'[9]GCI_data_platform-39'!$F$1:$G$149,2,FALSE)</f>
        <v>46.8</v>
      </c>
      <c r="M49">
        <f>+VLOOKUP(B49,'[9]GCI_data_platform-40'!$F$1:$G$149,2,FALSE)</f>
        <v>9</v>
      </c>
      <c r="N49">
        <f>+VLOOKUP(B49,'[9]GCI_data_platform-41'!$F$1:$G$149,2,FALSE)</f>
        <v>15</v>
      </c>
      <c r="O49">
        <f>+VLOOKUP(B49,'[9]GCI_data_platform-42'!$F$1:$G$149,2,FALSE)</f>
        <v>4.0200219087542104</v>
      </c>
      <c r="P49">
        <f>+VLOOKUP(B49,'[9]GCI_data_platform-43'!$F$1:$G$149,2,FALSE)</f>
        <v>4.4318881353535398</v>
      </c>
      <c r="Q49">
        <f>+VLOOKUP(B49,'[9]GCI_data_platform-44'!$F$1:$G$149,2,FALSE)</f>
        <v>0.82019160580419403</v>
      </c>
      <c r="R49">
        <f>+VLOOKUP(B49,'[9]GCI_data_platform-45'!$F$1:$G$149,2,FALSE)</f>
        <v>5.0785161488215502</v>
      </c>
      <c r="S49">
        <f>+VLOOKUP(B49,'[9]GCI_data_platform-46'!$F$1:$G$149,2,FALSE)</f>
        <v>4.74216154175084</v>
      </c>
      <c r="T49">
        <f>+VLOOKUP(B49,'[9]GCI_data_platform-47'!$F$1:$G$149,2,FALSE)</f>
        <v>4.8843126521885498</v>
      </c>
      <c r="U49">
        <f>+VLOOKUP(B49,'[9]GCI_data_platform-48'!$F$1:$G$149,2,FALSE)</f>
        <v>42.717534137627702</v>
      </c>
      <c r="V49">
        <f>+VLOOKUP(B49,'[9]GCI_data_platform-49'!$F$1:$G$149,2,FALSE)</f>
        <v>4.8841682013468004</v>
      </c>
      <c r="W49">
        <f>+VLOOKUP(B49,'[9]GCI_data_platform-50'!$F$1:$G$149,2,FALSE)</f>
        <v>5.3449732026936001</v>
      </c>
      <c r="X49">
        <f>+VLOOKUP(B49,'[9]GCI_data_platform-51'!$F$1:$G$149,2,FALSE)</f>
        <v>4.4233631999999998</v>
      </c>
    </row>
    <row r="50" spans="1:24" x14ac:dyDescent="0.25">
      <c r="A50" t="s">
        <v>105</v>
      </c>
      <c r="B50" t="s">
        <v>474</v>
      </c>
      <c r="C50">
        <v>30</v>
      </c>
      <c r="F50">
        <f>+VLOOKUP(B50,'[9]GCI_data_platform-33'!$F$1:$G$149,2,FALSE)</f>
        <v>4.2755422148566602</v>
      </c>
      <c r="G50">
        <f>+VLOOKUP(B50,'[9]GCI_data_platform-34'!$F$1:$G$149,2,FALSE)</f>
        <v>4.5494893143990902</v>
      </c>
      <c r="H50">
        <f>+VLOOKUP(B50,'[9]GCI_data_platform-35'!$F$1:$G$149,2,FALSE)</f>
        <v>5.0162165906040297</v>
      </c>
      <c r="I50">
        <f>+VLOOKUP(B50,'[9]GCI_data_platform-36'!$F$1:$G$149,2,FALSE)</f>
        <v>4.0258241187919497</v>
      </c>
      <c r="J50">
        <f>+VLOOKUP(B50,'[9]GCI_data_platform-37'!$F$1:$G$149,2,FALSE)</f>
        <v>4.1536345570469804</v>
      </c>
      <c r="K50">
        <f>+VLOOKUP(B50,'[9]GCI_data_platform-38'!$F$1:$G$149,2,FALSE)</f>
        <v>3.9468990000000002</v>
      </c>
      <c r="L50">
        <f>+VLOOKUP(B50,'[9]GCI_data_platform-39'!$F$1:$G$149,2,FALSE)</f>
        <v>33.5</v>
      </c>
      <c r="M50">
        <f>+VLOOKUP(B50,'[9]GCI_data_platform-40'!$F$1:$G$149,2,FALSE)</f>
        <v>7</v>
      </c>
      <c r="N50">
        <f>+VLOOKUP(B50,'[9]GCI_data_platform-41'!$F$1:$G$149,2,FALSE)</f>
        <v>12</v>
      </c>
      <c r="O50">
        <f>+VLOOKUP(B50,'[9]GCI_data_platform-42'!$F$1:$G$149,2,FALSE)</f>
        <v>4.0794736422818803</v>
      </c>
      <c r="P50">
        <f>+VLOOKUP(B50,'[9]GCI_data_platform-43'!$F$1:$G$149,2,FALSE)</f>
        <v>4.0521683644295301</v>
      </c>
      <c r="Q50">
        <f>+VLOOKUP(B50,'[9]GCI_data_platform-44'!$F$1:$G$149,2,FALSE)</f>
        <v>10.3730645956974</v>
      </c>
      <c r="R50">
        <f>+VLOOKUP(B50,'[9]GCI_data_platform-45'!$F$1:$G$149,2,FALSE)</f>
        <v>5.2917686174496597</v>
      </c>
      <c r="S50">
        <f>+VLOOKUP(B50,'[9]GCI_data_platform-46'!$F$1:$G$149,2,FALSE)</f>
        <v>4.5526572147650999</v>
      </c>
      <c r="T50">
        <f>+VLOOKUP(B50,'[9]GCI_data_platform-47'!$F$1:$G$149,2,FALSE)</f>
        <v>3.4370329322147701</v>
      </c>
      <c r="U50">
        <f>+VLOOKUP(B50,'[9]GCI_data_platform-48'!$F$1:$G$149,2,FALSE)</f>
        <v>49.7321196020212</v>
      </c>
      <c r="V50">
        <f>+VLOOKUP(B50,'[9]GCI_data_platform-49'!$F$1:$G$149,2,FALSE)</f>
        <v>3.7276480157718099</v>
      </c>
      <c r="W50">
        <f>+VLOOKUP(B50,'[9]GCI_data_platform-50'!$F$1:$G$149,2,FALSE)</f>
        <v>4.42500813087248</v>
      </c>
      <c r="X50">
        <f>+VLOOKUP(B50,'[9]GCI_data_platform-51'!$F$1:$G$149,2,FALSE)</f>
        <v>3.0302879006711398</v>
      </c>
    </row>
    <row r="51" spans="1:24" x14ac:dyDescent="0.25">
      <c r="A51" t="s">
        <v>106</v>
      </c>
      <c r="B51" t="s">
        <v>475</v>
      </c>
      <c r="C51">
        <v>30</v>
      </c>
      <c r="F51">
        <f>+VLOOKUP(B51,'[9]GCI_data_platform-33'!$F$1:$G$149,2,FALSE)</f>
        <v>3.9324928454167298</v>
      </c>
      <c r="G51">
        <f>+VLOOKUP(B51,'[9]GCI_data_platform-34'!$F$1:$G$149,2,FALSE)</f>
        <v>3.9464130705676301</v>
      </c>
      <c r="H51">
        <f>+VLOOKUP(B51,'[9]GCI_data_platform-35'!$F$1:$G$149,2,FALSE)</f>
        <v>4.7544832931034504</v>
      </c>
      <c r="I51">
        <f>+VLOOKUP(B51,'[9]GCI_data_platform-36'!$F$1:$G$149,2,FALSE)</f>
        <v>3.7831771459770098</v>
      </c>
      <c r="J51">
        <f>+VLOOKUP(B51,'[9]GCI_data_platform-37'!$F$1:$G$149,2,FALSE)</f>
        <v>3.8204095890804601</v>
      </c>
      <c r="K51">
        <f>+VLOOKUP(B51,'[9]GCI_data_platform-38'!$F$1:$G$149,2,FALSE)</f>
        <v>2.3603499999999999</v>
      </c>
      <c r="L51">
        <f>+VLOOKUP(B51,'[9]GCI_data_platform-39'!$F$1:$G$149,2,FALSE)</f>
        <v>44.6</v>
      </c>
      <c r="M51">
        <f>+VLOOKUP(B51,'[9]GCI_data_platform-40'!$F$1:$G$149,2,FALSE)</f>
        <v>11</v>
      </c>
      <c r="N51">
        <f>+VLOOKUP(B51,'[9]GCI_data_platform-41'!$F$1:$G$149,2,FALSE)</f>
        <v>11</v>
      </c>
      <c r="O51">
        <f>+VLOOKUP(B51,'[9]GCI_data_platform-42'!$F$1:$G$149,2,FALSE)</f>
        <v>2.8074251666666701</v>
      </c>
      <c r="P51">
        <f>+VLOOKUP(B51,'[9]GCI_data_platform-43'!$F$1:$G$149,2,FALSE)</f>
        <v>4.8944540045976996</v>
      </c>
      <c r="Q51">
        <f>+VLOOKUP(B51,'[9]GCI_data_platform-44'!$F$1:$G$149,2,FALSE)</f>
        <v>0.82019160580419403</v>
      </c>
      <c r="R51">
        <f>+VLOOKUP(B51,'[9]GCI_data_platform-45'!$F$1:$G$149,2,FALSE)</f>
        <v>4.3776181080459802</v>
      </c>
      <c r="S51">
        <f>+VLOOKUP(B51,'[9]GCI_data_platform-46'!$F$1:$G$149,2,FALSE)</f>
        <v>2.9872518499999998</v>
      </c>
      <c r="T51">
        <f>+VLOOKUP(B51,'[9]GCI_data_platform-47'!$F$1:$G$149,2,FALSE)</f>
        <v>3.91210485977011</v>
      </c>
      <c r="U51">
        <f>+VLOOKUP(B51,'[9]GCI_data_platform-48'!$F$1:$G$149,2,FALSE)</f>
        <v>30.4288758139012</v>
      </c>
      <c r="V51">
        <f>+VLOOKUP(B51,'[9]GCI_data_platform-49'!$F$1:$G$149,2,FALSE)</f>
        <v>3.9046523951149399</v>
      </c>
      <c r="W51">
        <f>+VLOOKUP(B51,'[9]GCI_data_platform-50'!$F$1:$G$149,2,FALSE)</f>
        <v>4.5357445195402297</v>
      </c>
      <c r="X51">
        <f>+VLOOKUP(B51,'[9]GCI_data_platform-51'!$F$1:$G$149,2,FALSE)</f>
        <v>3.2735602706896501</v>
      </c>
    </row>
    <row r="52" spans="1:24" x14ac:dyDescent="0.25">
      <c r="A52" t="s">
        <v>110</v>
      </c>
      <c r="B52" t="s">
        <v>476</v>
      </c>
      <c r="C52">
        <v>30</v>
      </c>
      <c r="F52">
        <f>+VLOOKUP(B52,'[9]GCI_data_platform-33'!$F$1:$G$149,2,FALSE)</f>
        <v>4.3007444784576299</v>
      </c>
      <c r="G52">
        <f>+VLOOKUP(B52,'[9]GCI_data_platform-34'!$F$1:$G$149,2,FALSE)</f>
        <v>4.2470026906154503</v>
      </c>
      <c r="H52">
        <f>+VLOOKUP(B52,'[9]GCI_data_platform-35'!$F$1:$G$149,2,FALSE)</f>
        <v>5.2000348857988197</v>
      </c>
      <c r="I52">
        <f>+VLOOKUP(B52,'[9]GCI_data_platform-36'!$F$1:$G$149,2,FALSE)</f>
        <v>3.9010752029585798</v>
      </c>
      <c r="J52">
        <f>+VLOOKUP(B52,'[9]GCI_data_platform-37'!$F$1:$G$149,2,FALSE)</f>
        <v>3.6984548946745601</v>
      </c>
      <c r="K52">
        <f>+VLOOKUP(B52,'[9]GCI_data_platform-38'!$F$1:$G$149,2,FALSE)</f>
        <v>3.6776270000000002</v>
      </c>
      <c r="L52">
        <f>+VLOOKUP(B52,'[9]GCI_data_platform-39'!$F$1:$G$149,2,FALSE)</f>
        <v>40.9</v>
      </c>
      <c r="M52">
        <f>+VLOOKUP(B52,'[9]GCI_data_platform-40'!$F$1:$G$149,2,FALSE)</f>
        <v>12</v>
      </c>
      <c r="N52">
        <f>+VLOOKUP(B52,'[9]GCI_data_platform-41'!$F$1:$G$149,2,FALSE)</f>
        <v>40</v>
      </c>
      <c r="O52">
        <f>+VLOOKUP(B52,'[9]GCI_data_platform-42'!$F$1:$G$149,2,FALSE)</f>
        <v>4.0688154840236699</v>
      </c>
      <c r="P52">
        <f>+VLOOKUP(B52,'[9]GCI_data_platform-43'!$F$1:$G$149,2,FALSE)</f>
        <v>4.5155661763313599</v>
      </c>
      <c r="Q52">
        <f>+VLOOKUP(B52,'[9]GCI_data_platform-44'!$F$1:$G$149,2,FALSE)</f>
        <v>4.8441432479840696</v>
      </c>
      <c r="R52">
        <f>+VLOOKUP(B52,'[9]GCI_data_platform-45'!$F$1:$G$149,2,FALSE)</f>
        <v>4.9209620911242604</v>
      </c>
      <c r="S52">
        <f>+VLOOKUP(B52,'[9]GCI_data_platform-46'!$F$1:$G$149,2,FALSE)</f>
        <v>4.2284338609467502</v>
      </c>
      <c r="T52">
        <f>+VLOOKUP(B52,'[9]GCI_data_platform-47'!$F$1:$G$149,2,FALSE)</f>
        <v>3.85160632426035</v>
      </c>
      <c r="U52">
        <f>+VLOOKUP(B52,'[9]GCI_data_platform-48'!$F$1:$G$149,2,FALSE)</f>
        <v>39.006696222934998</v>
      </c>
      <c r="V52">
        <f>+VLOOKUP(B52,'[9]GCI_data_platform-49'!$F$1:$G$149,2,FALSE)</f>
        <v>4.4082280541420102</v>
      </c>
      <c r="W52">
        <f>+VLOOKUP(B52,'[9]GCI_data_platform-50'!$F$1:$G$149,2,FALSE)</f>
        <v>5.3268821526627201</v>
      </c>
      <c r="X52">
        <f>+VLOOKUP(B52,'[9]GCI_data_platform-51'!$F$1:$G$149,2,FALSE)</f>
        <v>3.4895739556212999</v>
      </c>
    </row>
    <row r="53" spans="1:24" x14ac:dyDescent="0.25">
      <c r="A53" t="s">
        <v>111</v>
      </c>
      <c r="B53" t="s">
        <v>477</v>
      </c>
      <c r="C53">
        <v>30</v>
      </c>
      <c r="F53">
        <f>+VLOOKUP(B53,'[9]GCI_data_platform-33'!$F$1:$G$149,2,FALSE)</f>
        <v>3.5392032248830199</v>
      </c>
      <c r="G53">
        <f>+VLOOKUP(B53,'[9]GCI_data_platform-34'!$F$1:$G$149,2,FALSE)</f>
        <v>3.8290095519796998</v>
      </c>
      <c r="H53">
        <f>+VLOOKUP(B53,'[9]GCI_data_platform-35'!$F$1:$G$149,2,FALSE)</f>
        <v>4.0558366137931001</v>
      </c>
      <c r="I53">
        <f>+VLOOKUP(B53,'[9]GCI_data_platform-36'!$F$1:$G$149,2,FALSE)</f>
        <v>3.3145493379310298</v>
      </c>
      <c r="J53">
        <f>+VLOOKUP(B53,'[9]GCI_data_platform-37'!$F$1:$G$149,2,FALSE)</f>
        <v>2.9802862758620701</v>
      </c>
      <c r="K53">
        <f>+VLOOKUP(B53,'[9]GCI_data_platform-38'!$F$1:$G$149,2,FALSE)</f>
        <v>4.0009880000000004</v>
      </c>
      <c r="L53">
        <f>+VLOOKUP(B53,'[9]GCI_data_platform-39'!$F$1:$G$149,2,FALSE)</f>
        <v>73.2</v>
      </c>
      <c r="M53">
        <f>+VLOOKUP(B53,'[9]GCI_data_platform-40'!$F$1:$G$149,2,FALSE)</f>
        <v>6</v>
      </c>
      <c r="N53">
        <f>+VLOOKUP(B53,'[9]GCI_data_platform-41'!$F$1:$G$149,2,FALSE)</f>
        <v>35</v>
      </c>
      <c r="O53">
        <f>+VLOOKUP(B53,'[9]GCI_data_platform-42'!$F$1:$G$149,2,FALSE)</f>
        <v>4.0315752655172403</v>
      </c>
      <c r="P53">
        <f>+VLOOKUP(B53,'[9]GCI_data_platform-43'!$F$1:$G$149,2,FALSE)</f>
        <v>3.9924356344827601</v>
      </c>
      <c r="Q53">
        <f>+VLOOKUP(B53,'[9]GCI_data_platform-44'!$F$1:$G$149,2,FALSE)</f>
        <v>11.598259003239599</v>
      </c>
      <c r="R53">
        <f>+VLOOKUP(B53,'[9]GCI_data_platform-45'!$F$1:$G$149,2,FALSE)</f>
        <v>3.8239303655172399</v>
      </c>
      <c r="S53">
        <f>+VLOOKUP(B53,'[9]GCI_data_platform-46'!$F$1:$G$149,2,FALSE)</f>
        <v>3.6966471827586198</v>
      </c>
      <c r="T53">
        <f>+VLOOKUP(B53,'[9]GCI_data_platform-47'!$F$1:$G$149,2,FALSE)</f>
        <v>3.37797845862069</v>
      </c>
      <c r="U53">
        <f>+VLOOKUP(B53,'[9]GCI_data_platform-48'!$F$1:$G$149,2,FALSE)</f>
        <v>56.774260404829498</v>
      </c>
      <c r="V53">
        <f>+VLOOKUP(B53,'[9]GCI_data_platform-49'!$F$1:$G$149,2,FALSE)</f>
        <v>2.9595905706896599</v>
      </c>
      <c r="W53">
        <f>+VLOOKUP(B53,'[9]GCI_data_platform-50'!$F$1:$G$149,2,FALSE)</f>
        <v>4.0053642793103403</v>
      </c>
      <c r="X53">
        <f>+VLOOKUP(B53,'[9]GCI_data_platform-51'!$F$1:$G$149,2,FALSE)</f>
        <v>1.9138168620689699</v>
      </c>
    </row>
    <row r="54" spans="1:24" x14ac:dyDescent="0.25">
      <c r="A54" t="s">
        <v>113</v>
      </c>
      <c r="B54" t="s">
        <v>266</v>
      </c>
      <c r="C54">
        <v>10</v>
      </c>
      <c r="D54">
        <v>1</v>
      </c>
      <c r="E54">
        <v>12</v>
      </c>
      <c r="F54">
        <f>+VLOOKUP(B54,'[9]GCI_data_platform-33'!$F$1:$G$149,2,FALSE)</f>
        <v>4.26177637201413</v>
      </c>
      <c r="G54">
        <f>+VLOOKUP(B54,'[9]GCI_data_platform-34'!$F$1:$G$149,2,FALSE)</f>
        <v>4.5233839089880403</v>
      </c>
      <c r="H54">
        <f>+VLOOKUP(B54,'[9]GCI_data_platform-35'!$F$1:$G$149,2,FALSE)</f>
        <v>4.9870323756906103</v>
      </c>
      <c r="I54">
        <f>+VLOOKUP(B54,'[9]GCI_data_platform-36'!$F$1:$G$149,2,FALSE)</f>
        <v>3.86587115690608</v>
      </c>
      <c r="J54">
        <f>+VLOOKUP(B54,'[9]GCI_data_platform-37'!$F$1:$G$149,2,FALSE)</f>
        <v>3.9568001237569099</v>
      </c>
      <c r="K54">
        <f>+VLOOKUP(B54,'[9]GCI_data_platform-38'!$F$1:$G$149,2,FALSE)</f>
        <v>4.1838499999999996</v>
      </c>
      <c r="L54">
        <f>+VLOOKUP(B54,'[9]GCI_data_platform-39'!$F$1:$G$149,2,FALSE)</f>
        <v>36.1</v>
      </c>
      <c r="M54">
        <f>+VLOOKUP(B54,'[9]GCI_data_platform-40'!$F$1:$G$149,2,FALSE)</f>
        <v>8</v>
      </c>
      <c r="N54">
        <f>+VLOOKUP(B54,'[9]GCI_data_platform-41'!$F$1:$G$149,2,FALSE)</f>
        <v>20</v>
      </c>
      <c r="O54">
        <f>+VLOOKUP(B54,'[9]GCI_data_platform-42'!$F$1:$G$149,2,FALSE)</f>
        <v>4.0579692287292799</v>
      </c>
      <c r="P54">
        <f>+VLOOKUP(B54,'[9]GCI_data_platform-43'!$F$1:$G$149,2,FALSE)</f>
        <v>4.3016203629834298</v>
      </c>
      <c r="Q54">
        <f>+VLOOKUP(B54,'[9]GCI_data_platform-44'!$F$1:$G$149,2,FALSE)</f>
        <v>10.6854340949508</v>
      </c>
      <c r="R54">
        <f>+VLOOKUP(B54,'[9]GCI_data_platform-45'!$F$1:$G$149,2,FALSE)</f>
        <v>4.29511349723757</v>
      </c>
      <c r="S54">
        <f>+VLOOKUP(B54,'[9]GCI_data_platform-46'!$F$1:$G$149,2,FALSE)</f>
        <v>4.2821152961326003</v>
      </c>
      <c r="T54">
        <f>+VLOOKUP(B54,'[9]GCI_data_platform-47'!$F$1:$G$149,2,FALSE)</f>
        <v>3.9065972204419901</v>
      </c>
      <c r="U54">
        <f>+VLOOKUP(B54,'[9]GCI_data_platform-48'!$F$1:$G$149,2,FALSE)</f>
        <v>85.554844586728706</v>
      </c>
      <c r="V54">
        <f>+VLOOKUP(B54,'[9]GCI_data_platform-49'!$F$1:$G$149,2,FALSE)</f>
        <v>3.7385612980662999</v>
      </c>
      <c r="W54">
        <f>+VLOOKUP(B54,'[9]GCI_data_platform-50'!$F$1:$G$149,2,FALSE)</f>
        <v>4.3614385839779004</v>
      </c>
      <c r="X54">
        <f>+VLOOKUP(B54,'[9]GCI_data_platform-51'!$F$1:$G$149,2,FALSE)</f>
        <v>3.1156840121546998</v>
      </c>
    </row>
    <row r="55" spans="1:24" x14ac:dyDescent="0.25">
      <c r="A55" t="s">
        <v>114</v>
      </c>
      <c r="B55" t="s">
        <v>478</v>
      </c>
      <c r="C55">
        <v>30</v>
      </c>
      <c r="F55">
        <f>+VLOOKUP(B55,'[9]GCI_data_platform-33'!$F$1:$G$149,2,FALSE)</f>
        <v>3.0710311876241998</v>
      </c>
      <c r="G55">
        <f>+VLOOKUP(B55,'[9]GCI_data_platform-34'!$F$1:$G$149,2,FALSE)</f>
        <v>3.2922319997787</v>
      </c>
      <c r="H55">
        <f>+VLOOKUP(B55,'[9]GCI_data_platform-35'!$F$1:$G$149,2,FALSE)</f>
        <v>3.67199261413043</v>
      </c>
      <c r="I55">
        <f>+VLOOKUP(B55,'[9]GCI_data_platform-36'!$F$1:$G$149,2,FALSE)</f>
        <v>2.6036967923912999</v>
      </c>
      <c r="J55">
        <f>+VLOOKUP(B55,'[9]GCI_data_platform-37'!$F$1:$G$149,2,FALSE)</f>
        <v>2.6442215108695701</v>
      </c>
      <c r="K55">
        <f>+VLOOKUP(B55,'[9]GCI_data_platform-38'!$F$1:$G$149,2,FALSE)</f>
        <v>3.451368</v>
      </c>
      <c r="L55">
        <f>+VLOOKUP(B55,'[9]GCI_data_platform-39'!$F$1:$G$149,2,FALSE)</f>
        <v>40.799999999999997</v>
      </c>
      <c r="M55">
        <f>+VLOOKUP(B55,'[9]GCI_data_platform-40'!$F$1:$G$149,2,FALSE)</f>
        <v>12</v>
      </c>
      <c r="N55">
        <f>+VLOOKUP(B55,'[9]GCI_data_platform-41'!$F$1:$G$149,2,FALSE)</f>
        <v>105</v>
      </c>
      <c r="O55">
        <f>+VLOOKUP(B55,'[9]GCI_data_platform-42'!$F$1:$G$149,2,FALSE)</f>
        <v>2.8428400456521699</v>
      </c>
      <c r="P55">
        <f>+VLOOKUP(B55,'[9]GCI_data_platform-43'!$F$1:$G$149,2,FALSE)</f>
        <v>3.7731408380434801</v>
      </c>
      <c r="Q55">
        <f>+VLOOKUP(B55,'[9]GCI_data_platform-44'!$F$1:$G$149,2,FALSE)</f>
        <v>5.8961805001572003</v>
      </c>
      <c r="R55">
        <f>+VLOOKUP(B55,'[9]GCI_data_platform-45'!$F$1:$G$149,2,FALSE)</f>
        <v>3.0297584467391299</v>
      </c>
      <c r="S55">
        <f>+VLOOKUP(B55,'[9]GCI_data_platform-46'!$F$1:$G$149,2,FALSE)</f>
        <v>3.4062432440217401</v>
      </c>
      <c r="T55">
        <f>+VLOOKUP(B55,'[9]GCI_data_platform-47'!$F$1:$G$149,2,FALSE)</f>
        <v>2.31893373152174</v>
      </c>
      <c r="U55">
        <f>+VLOOKUP(B55,'[9]GCI_data_platform-48'!$F$1:$G$149,2,FALSE)</f>
        <v>44.821367375347997</v>
      </c>
      <c r="V55">
        <f>+VLOOKUP(B55,'[9]GCI_data_platform-49'!$F$1:$G$149,2,FALSE)</f>
        <v>2.6286295633152199</v>
      </c>
      <c r="W55">
        <f>+VLOOKUP(B55,'[9]GCI_data_platform-50'!$F$1:$G$149,2,FALSE)</f>
        <v>2.8660859451087002</v>
      </c>
      <c r="X55">
        <f>+VLOOKUP(B55,'[9]GCI_data_platform-51'!$F$1:$G$149,2,FALSE)</f>
        <v>2.3911731815217401</v>
      </c>
    </row>
    <row r="56" spans="1:24" x14ac:dyDescent="0.25">
      <c r="A56" t="s">
        <v>115</v>
      </c>
      <c r="B56" t="s">
        <v>479</v>
      </c>
      <c r="C56">
        <v>30</v>
      </c>
      <c r="F56">
        <f>+VLOOKUP(B56,'[9]GCI_data_platform-33'!$F$1:$G$149,2,FALSE)</f>
        <v>3.9073586131590399</v>
      </c>
      <c r="G56">
        <f>+VLOOKUP(B56,'[9]GCI_data_platform-34'!$F$1:$G$149,2,FALSE)</f>
        <v>4.03924119491586</v>
      </c>
      <c r="H56">
        <f>+VLOOKUP(B56,'[9]GCI_data_platform-35'!$F$1:$G$149,2,FALSE)</f>
        <v>4.5585361957446802</v>
      </c>
      <c r="I56">
        <f>+VLOOKUP(B56,'[9]GCI_data_platform-36'!$F$1:$G$149,2,FALSE)</f>
        <v>3.39541081560284</v>
      </c>
      <c r="J56">
        <f>+VLOOKUP(B56,'[9]GCI_data_platform-37'!$F$1:$G$149,2,FALSE)</f>
        <v>3.58817787092199</v>
      </c>
      <c r="K56">
        <f>+VLOOKUP(B56,'[9]GCI_data_platform-38'!$F$1:$G$149,2,FALSE)</f>
        <v>2.294333</v>
      </c>
      <c r="L56">
        <f>+VLOOKUP(B56,'[9]GCI_data_platform-39'!$F$1:$G$149,2,FALSE)</f>
        <v>40.299999999999997</v>
      </c>
      <c r="M56">
        <f>+VLOOKUP(B56,'[9]GCI_data_platform-40'!$F$1:$G$149,2,FALSE)</f>
        <v>13</v>
      </c>
      <c r="N56">
        <f>+VLOOKUP(B56,'[9]GCI_data_platform-41'!$F$1:$G$149,2,FALSE)</f>
        <v>14</v>
      </c>
      <c r="O56">
        <f>+VLOOKUP(B56,'[9]GCI_data_platform-42'!$F$1:$G$149,2,FALSE)</f>
        <v>3.6471303148936198</v>
      </c>
      <c r="P56">
        <f>+VLOOKUP(B56,'[9]GCI_data_platform-43'!$F$1:$G$149,2,FALSE)</f>
        <v>3.8788879687943298</v>
      </c>
      <c r="Q56">
        <f>+VLOOKUP(B56,'[9]GCI_data_platform-44'!$F$1:$G$149,2,FALSE)</f>
        <v>4.4460543184647001</v>
      </c>
      <c r="R56">
        <f>+VLOOKUP(B56,'[9]GCI_data_platform-45'!$F$1:$G$149,2,FALSE)</f>
        <v>4.6679282397163098</v>
      </c>
      <c r="S56">
        <f>+VLOOKUP(B56,'[9]GCI_data_platform-46'!$F$1:$G$149,2,FALSE)</f>
        <v>3.63445540992908</v>
      </c>
      <c r="T56">
        <f>+VLOOKUP(B56,'[9]GCI_data_platform-47'!$F$1:$G$149,2,FALSE)</f>
        <v>3.49607965390071</v>
      </c>
      <c r="U56">
        <f>+VLOOKUP(B56,'[9]GCI_data_platform-48'!$F$1:$G$149,2,FALSE)</f>
        <v>68.800119605177301</v>
      </c>
      <c r="V56">
        <f>+VLOOKUP(B56,'[9]GCI_data_platform-49'!$F$1:$G$149,2,FALSE)</f>
        <v>3.6435934496453899</v>
      </c>
      <c r="W56">
        <f>+VLOOKUP(B56,'[9]GCI_data_platform-50'!$F$1:$G$149,2,FALSE)</f>
        <v>4.2275769702127697</v>
      </c>
      <c r="X56">
        <f>+VLOOKUP(B56,'[9]GCI_data_platform-51'!$F$1:$G$149,2,FALSE)</f>
        <v>3.0596099290780101</v>
      </c>
    </row>
    <row r="57" spans="1:24" x14ac:dyDescent="0.25">
      <c r="A57" t="s">
        <v>480</v>
      </c>
      <c r="B57" t="s">
        <v>481</v>
      </c>
      <c r="C57">
        <v>30</v>
      </c>
      <c r="F57">
        <f>+VLOOKUP(B57,'[9]GCI_data_platform-33'!$F$1:$G$149,2,FALSE)</f>
        <v>5.5718239564556802</v>
      </c>
      <c r="G57">
        <f>+VLOOKUP(B57,'[9]GCI_data_platform-34'!$F$1:$G$149,2,FALSE)</f>
        <v>5.7571962032881698</v>
      </c>
      <c r="H57">
        <f>+VLOOKUP(B57,'[9]GCI_data_platform-35'!$F$1:$G$149,2,FALSE)</f>
        <v>5.91629961627907</v>
      </c>
      <c r="I57">
        <f>+VLOOKUP(B57,'[9]GCI_data_platform-36'!$F$1:$G$149,2,FALSE)</f>
        <v>4.3116208906976699</v>
      </c>
      <c r="J57">
        <f>+VLOOKUP(B57,'[9]GCI_data_platform-37'!$F$1:$G$149,2,FALSE)</f>
        <v>4.5049307372092997</v>
      </c>
      <c r="K57">
        <f>+VLOOKUP(B57,'[9]GCI_data_platform-38'!$F$1:$G$149,2,FALSE)</f>
        <v>5.6399280000000003</v>
      </c>
      <c r="L57">
        <f>+VLOOKUP(B57,'[9]GCI_data_platform-39'!$F$1:$G$149,2,FALSE)</f>
        <v>23</v>
      </c>
      <c r="M57">
        <f>+VLOOKUP(B57,'[9]GCI_data_platform-40'!$F$1:$G$149,2,FALSE)</f>
        <v>3</v>
      </c>
      <c r="N57">
        <f>+VLOOKUP(B57,'[9]GCI_data_platform-41'!$F$1:$G$149,2,FALSE)</f>
        <v>3</v>
      </c>
      <c r="O57">
        <f>+VLOOKUP(B57,'[9]GCI_data_platform-42'!$F$1:$G$149,2,FALSE)</f>
        <v>4.5196608813953496</v>
      </c>
      <c r="P57">
        <f>+VLOOKUP(B57,'[9]GCI_data_platform-43'!$F$1:$G$149,2,FALSE)</f>
        <v>5.8456974906976704</v>
      </c>
      <c r="Q57">
        <f>+VLOOKUP(B57,'[9]GCI_data_platform-44'!$F$1:$G$149,2,FALSE)</f>
        <v>0</v>
      </c>
      <c r="R57">
        <f>+VLOOKUP(B57,'[9]GCI_data_platform-45'!$F$1:$G$149,2,FALSE)</f>
        <v>6.1151530465116304</v>
      </c>
      <c r="S57">
        <f>+VLOOKUP(B57,'[9]GCI_data_platform-46'!$F$1:$G$149,2,FALSE)</f>
        <v>6.1150075162790696</v>
      </c>
      <c r="T57">
        <f>+VLOOKUP(B57,'[9]GCI_data_platform-47'!$F$1:$G$149,2,FALSE)</f>
        <v>6.1363937162790698</v>
      </c>
      <c r="U57">
        <f>+VLOOKUP(B57,'[9]GCI_data_platform-48'!$F$1:$G$149,2,FALSE)</f>
        <v>232.48905462757699</v>
      </c>
      <c r="V57">
        <f>+VLOOKUP(B57,'[9]GCI_data_platform-49'!$F$1:$G$149,2,FALSE)</f>
        <v>5.2010794627907</v>
      </c>
      <c r="W57">
        <f>+VLOOKUP(B57,'[9]GCI_data_platform-50'!$F$1:$G$149,2,FALSE)</f>
        <v>5.5818416116279099</v>
      </c>
      <c r="X57">
        <f>+VLOOKUP(B57,'[9]GCI_data_platform-51'!$F$1:$G$149,2,FALSE)</f>
        <v>4.8203173139534901</v>
      </c>
    </row>
    <row r="58" spans="1:24" x14ac:dyDescent="0.25">
      <c r="A58" t="s">
        <v>117</v>
      </c>
      <c r="B58" t="s">
        <v>482</v>
      </c>
      <c r="C58">
        <v>30</v>
      </c>
      <c r="F58">
        <f>+VLOOKUP(B58,'[9]GCI_data_platform-33'!$F$1:$G$149,2,FALSE)</f>
        <v>4.2285806073205503</v>
      </c>
      <c r="G58">
        <f>+VLOOKUP(B58,'[9]GCI_data_platform-34'!$F$1:$G$149,2,FALSE)</f>
        <v>4.5900361435724504</v>
      </c>
      <c r="H58">
        <f>+VLOOKUP(B58,'[9]GCI_data_platform-35'!$F$1:$G$149,2,FALSE)</f>
        <v>5.2805554230366498</v>
      </c>
      <c r="I58">
        <f>+VLOOKUP(B58,'[9]GCI_data_platform-36'!$F$1:$G$149,2,FALSE)</f>
        <v>3.28164790942408</v>
      </c>
      <c r="J58">
        <f>+VLOOKUP(B58,'[9]GCI_data_platform-37'!$F$1:$G$149,2,FALSE)</f>
        <v>3.8566197492146599</v>
      </c>
      <c r="K58">
        <f>+VLOOKUP(B58,'[9]GCI_data_platform-38'!$F$1:$G$149,2,FALSE)</f>
        <v>2.7132360000000002</v>
      </c>
      <c r="L58">
        <f>+VLOOKUP(B58,'[9]GCI_data_platform-39'!$F$1:$G$149,2,FALSE)</f>
        <v>50.3</v>
      </c>
      <c r="M58">
        <f>+VLOOKUP(B58,'[9]GCI_data_platform-40'!$F$1:$G$149,2,FALSE)</f>
        <v>4</v>
      </c>
      <c r="N58">
        <f>+VLOOKUP(B58,'[9]GCI_data_platform-41'!$F$1:$G$149,2,FALSE)</f>
        <v>5</v>
      </c>
      <c r="O58">
        <f>+VLOOKUP(B58,'[9]GCI_data_platform-42'!$F$1:$G$149,2,FALSE)</f>
        <v>3.6607213319371699</v>
      </c>
      <c r="P58">
        <f>+VLOOKUP(B58,'[9]GCI_data_platform-43'!$F$1:$G$149,2,FALSE)</f>
        <v>4.5544191015706801</v>
      </c>
      <c r="Q58">
        <f>+VLOOKUP(B58,'[9]GCI_data_platform-44'!$F$1:$G$149,2,FALSE)</f>
        <v>0.82019160580419403</v>
      </c>
      <c r="R58">
        <f>+VLOOKUP(B58,'[9]GCI_data_platform-45'!$F$1:$G$149,2,FALSE)</f>
        <v>5.5363958816753902</v>
      </c>
      <c r="S58">
        <f>+VLOOKUP(B58,'[9]GCI_data_platform-46'!$F$1:$G$149,2,FALSE)</f>
        <v>4.2402329240837702</v>
      </c>
      <c r="T58">
        <f>+VLOOKUP(B58,'[9]GCI_data_platform-47'!$F$1:$G$149,2,FALSE)</f>
        <v>4.8445548617801002</v>
      </c>
      <c r="U58">
        <f>+VLOOKUP(B58,'[9]GCI_data_platform-48'!$F$1:$G$149,2,FALSE)</f>
        <v>87.157038910564097</v>
      </c>
      <c r="V58">
        <f>+VLOOKUP(B58,'[9]GCI_data_platform-49'!$F$1:$G$149,2,FALSE)</f>
        <v>3.5056695348167501</v>
      </c>
      <c r="W58">
        <f>+VLOOKUP(B58,'[9]GCI_data_platform-50'!$F$1:$G$149,2,FALSE)</f>
        <v>4.3278802963350804</v>
      </c>
      <c r="X58">
        <f>+VLOOKUP(B58,'[9]GCI_data_platform-51'!$F$1:$G$149,2,FALSE)</f>
        <v>2.6834587732984301</v>
      </c>
    </row>
    <row r="59" spans="1:24" x14ac:dyDescent="0.25">
      <c r="A59" t="s">
        <v>118</v>
      </c>
      <c r="B59" t="s">
        <v>483</v>
      </c>
      <c r="C59">
        <v>20</v>
      </c>
      <c r="D59">
        <v>1</v>
      </c>
      <c r="E59">
        <v>22</v>
      </c>
      <c r="F59">
        <f>+VLOOKUP(B59,'[9]GCI_data_platform-33'!$F$1:$G$149,2,FALSE)</f>
        <v>4.4322396349203599</v>
      </c>
      <c r="G59">
        <f>+VLOOKUP(B59,'[9]GCI_data_platform-34'!$F$1:$G$149,2,FALSE)</f>
        <v>4.36683598132075</v>
      </c>
      <c r="H59">
        <f>+VLOOKUP(B59,'[9]GCI_data_platform-35'!$F$1:$G$149,2,FALSE)</f>
        <v>4.8377468929347804</v>
      </c>
      <c r="I59">
        <f>+VLOOKUP(B59,'[9]GCI_data_platform-36'!$F$1:$G$149,2,FALSE)</f>
        <v>3.4997142788043498</v>
      </c>
      <c r="J59">
        <f>+VLOOKUP(B59,'[9]GCI_data_platform-37'!$F$1:$G$149,2,FALSE)</f>
        <v>4.3850824163043498</v>
      </c>
      <c r="K59">
        <f>+VLOOKUP(B59,'[9]GCI_data_platform-38'!$F$1:$G$149,2,FALSE)</f>
        <v>3.0177019999999999</v>
      </c>
      <c r="L59">
        <f>+VLOOKUP(B59,'[9]GCI_data_platform-39'!$F$1:$G$149,2,FALSE)</f>
        <v>33</v>
      </c>
      <c r="M59">
        <f>+VLOOKUP(B59,'[9]GCI_data_platform-40'!$F$1:$G$149,2,FALSE)</f>
        <v>5</v>
      </c>
      <c r="N59">
        <f>+VLOOKUP(B59,'[9]GCI_data_platform-41'!$F$1:$G$149,2,FALSE)</f>
        <v>5</v>
      </c>
      <c r="O59">
        <f>+VLOOKUP(B59,'[9]GCI_data_platform-42'!$F$1:$G$149,2,FALSE)</f>
        <v>3.1918690521739101</v>
      </c>
      <c r="P59">
        <f>+VLOOKUP(B59,'[9]GCI_data_platform-43'!$F$1:$G$149,2,FALSE)</f>
        <v>4.0389176603260903</v>
      </c>
      <c r="Q59">
        <f>+VLOOKUP(B59,'[9]GCI_data_platform-44'!$F$1:$G$149,2,FALSE)</f>
        <v>3.1794321822748399</v>
      </c>
      <c r="R59">
        <f>+VLOOKUP(B59,'[9]GCI_data_platform-45'!$F$1:$G$149,2,FALSE)</f>
        <v>3.1255609043478301</v>
      </c>
      <c r="S59">
        <f>+VLOOKUP(B59,'[9]GCI_data_platform-46'!$F$1:$G$149,2,FALSE)</f>
        <v>2.7462441190217399</v>
      </c>
      <c r="T59">
        <f>+VLOOKUP(B59,'[9]GCI_data_platform-47'!$F$1:$G$149,2,FALSE)</f>
        <v>5.2640734608695698</v>
      </c>
      <c r="U59">
        <f>+VLOOKUP(B59,'[9]GCI_data_platform-48'!$F$1:$G$149,2,FALSE)</f>
        <v>55.151983675113499</v>
      </c>
      <c r="V59">
        <f>+VLOOKUP(B59,'[9]GCI_data_platform-49'!$F$1:$G$149,2,FALSE)</f>
        <v>4.5630469421195601</v>
      </c>
      <c r="W59">
        <f>+VLOOKUP(B59,'[9]GCI_data_platform-50'!$F$1:$G$149,2,FALSE)</f>
        <v>5.3564184304347799</v>
      </c>
      <c r="X59">
        <f>+VLOOKUP(B59,'[9]GCI_data_platform-51'!$F$1:$G$149,2,FALSE)</f>
        <v>3.76967545380435</v>
      </c>
    </row>
    <row r="60" spans="1:24" x14ac:dyDescent="0.25">
      <c r="A60" t="s">
        <v>119</v>
      </c>
      <c r="B60" t="s">
        <v>484</v>
      </c>
      <c r="C60">
        <v>30</v>
      </c>
      <c r="F60">
        <f>+VLOOKUP(B60,'[9]GCI_data_platform-33'!$F$1:$G$149,2,FALSE)</f>
        <v>4.1835121491650398</v>
      </c>
      <c r="G60">
        <f>+VLOOKUP(B60,'[9]GCI_data_platform-34'!$F$1:$G$149,2,FALSE)</f>
        <v>4.2650829174673701</v>
      </c>
      <c r="H60">
        <f>+VLOOKUP(B60,'[9]GCI_data_platform-35'!$F$1:$G$149,2,FALSE)</f>
        <v>5.5516201314009699</v>
      </c>
      <c r="I60">
        <f>+VLOOKUP(B60,'[9]GCI_data_platform-36'!$F$1:$G$149,2,FALSE)</f>
        <v>4.4390054202898499</v>
      </c>
      <c r="J60">
        <f>+VLOOKUP(B60,'[9]GCI_data_platform-37'!$F$1:$G$149,2,FALSE)</f>
        <v>4.6590602589371999</v>
      </c>
      <c r="K60">
        <f>+VLOOKUP(B60,'[9]GCI_data_platform-38'!$F$1:$G$149,2,FALSE)</f>
        <v>4.0800850000000004</v>
      </c>
      <c r="L60">
        <f>+VLOOKUP(B60,'[9]GCI_data_platform-39'!$F$1:$G$149,2,FALSE)</f>
        <v>61.8</v>
      </c>
      <c r="M60">
        <f>+VLOOKUP(B60,'[9]GCI_data_platform-40'!$F$1:$G$149,2,FALSE)</f>
        <v>12</v>
      </c>
      <c r="N60">
        <f>+VLOOKUP(B60,'[9]GCI_data_platform-41'!$F$1:$G$149,2,FALSE)</f>
        <v>27</v>
      </c>
      <c r="O60">
        <f>+VLOOKUP(B60,'[9]GCI_data_platform-42'!$F$1:$G$149,2,FALSE)</f>
        <v>3.6997987999999999</v>
      </c>
      <c r="P60">
        <f>+VLOOKUP(B60,'[9]GCI_data_platform-43'!$F$1:$G$149,2,FALSE)</f>
        <v>4.3753398879227001</v>
      </c>
      <c r="Q60">
        <f>+VLOOKUP(B60,'[9]GCI_data_platform-44'!$F$1:$G$149,2,FALSE)</f>
        <v>11.686357046783201</v>
      </c>
      <c r="R60">
        <f>+VLOOKUP(B60,'[9]GCI_data_platform-45'!$F$1:$G$149,2,FALSE)</f>
        <v>4.3135067797101403</v>
      </c>
      <c r="S60">
        <f>+VLOOKUP(B60,'[9]GCI_data_platform-46'!$F$1:$G$149,2,FALSE)</f>
        <v>4.5755226589372002</v>
      </c>
      <c r="T60">
        <f>+VLOOKUP(B60,'[9]GCI_data_platform-47'!$F$1:$G$149,2,FALSE)</f>
        <v>3.78806209758454</v>
      </c>
      <c r="U60">
        <f>+VLOOKUP(B60,'[9]GCI_data_platform-48'!$F$1:$G$149,2,FALSE)</f>
        <v>33.674743841844098</v>
      </c>
      <c r="V60">
        <f>+VLOOKUP(B60,'[9]GCI_data_platform-49'!$F$1:$G$149,2,FALSE)</f>
        <v>4.0203706125603897</v>
      </c>
      <c r="W60">
        <f>+VLOOKUP(B60,'[9]GCI_data_platform-50'!$F$1:$G$149,2,FALSE)</f>
        <v>4.48642868985507</v>
      </c>
      <c r="X60">
        <f>+VLOOKUP(B60,'[9]GCI_data_platform-51'!$F$1:$G$149,2,FALSE)</f>
        <v>3.5543125352657001</v>
      </c>
    </row>
    <row r="61" spans="1:24" x14ac:dyDescent="0.25">
      <c r="A61" t="s">
        <v>120</v>
      </c>
      <c r="B61" t="s">
        <v>485</v>
      </c>
      <c r="C61">
        <v>30</v>
      </c>
      <c r="F61">
        <f>+VLOOKUP(B61,'[9]GCI_data_platform-33'!$F$1:$G$149,2,FALSE)</f>
        <v>4.4007353931421402</v>
      </c>
      <c r="G61">
        <f>+VLOOKUP(B61,'[9]GCI_data_platform-34'!$F$1:$G$149,2,FALSE)</f>
        <v>4.46602823114178</v>
      </c>
      <c r="H61">
        <f>+VLOOKUP(B61,'[9]GCI_data_platform-35'!$F$1:$G$149,2,FALSE)</f>
        <v>5.0254498514285704</v>
      </c>
      <c r="I61">
        <f>+VLOOKUP(B61,'[9]GCI_data_platform-36'!$F$1:$G$149,2,FALSE)</f>
        <v>3.9557564171428599</v>
      </c>
      <c r="J61">
        <f>+VLOOKUP(B61,'[9]GCI_data_platform-37'!$F$1:$G$149,2,FALSE)</f>
        <v>4.4990271542857103</v>
      </c>
      <c r="K61">
        <f>+VLOOKUP(B61,'[9]GCI_data_platform-38'!$F$1:$G$149,2,FALSE)</f>
        <v>4.3639590000000004</v>
      </c>
      <c r="L61">
        <f>+VLOOKUP(B61,'[9]GCI_data_platform-39'!$F$1:$G$149,2,FALSE)</f>
        <v>34.5</v>
      </c>
      <c r="M61">
        <f>+VLOOKUP(B61,'[9]GCI_data_platform-40'!$F$1:$G$149,2,FALSE)</f>
        <v>9</v>
      </c>
      <c r="N61">
        <f>+VLOOKUP(B61,'[9]GCI_data_platform-41'!$F$1:$G$149,2,FALSE)</f>
        <v>47</v>
      </c>
      <c r="O61">
        <f>+VLOOKUP(B61,'[9]GCI_data_platform-42'!$F$1:$G$149,2,FALSE)</f>
        <v>4.29963149714286</v>
      </c>
      <c r="P61">
        <f>+VLOOKUP(B61,'[9]GCI_data_platform-43'!$F$1:$G$149,2,FALSE)</f>
        <v>4.3035514514285698</v>
      </c>
      <c r="Q61">
        <f>+VLOOKUP(B61,'[9]GCI_data_platform-44'!$F$1:$G$149,2,FALSE)</f>
        <v>4.7264312697854898</v>
      </c>
      <c r="R61">
        <f>+VLOOKUP(B61,'[9]GCI_data_platform-45'!$F$1:$G$149,2,FALSE)</f>
        <v>4.6069787599999996</v>
      </c>
      <c r="S61">
        <f>+VLOOKUP(B61,'[9]GCI_data_platform-46'!$F$1:$G$149,2,FALSE)</f>
        <v>4.6477568514285696</v>
      </c>
      <c r="T61">
        <f>+VLOOKUP(B61,'[9]GCI_data_platform-47'!$F$1:$G$149,2,FALSE)</f>
        <v>4.00981001142857</v>
      </c>
      <c r="U61">
        <f>+VLOOKUP(B61,'[9]GCI_data_platform-48'!$F$1:$G$149,2,FALSE)</f>
        <v>25.581923947446899</v>
      </c>
      <c r="V61">
        <f>+VLOOKUP(B61,'[9]GCI_data_platform-49'!$F$1:$G$149,2,FALSE)</f>
        <v>4.2701497171428597</v>
      </c>
      <c r="W61">
        <f>+VLOOKUP(B61,'[9]GCI_data_platform-50'!$F$1:$G$149,2,FALSE)</f>
        <v>4.8442605085714296</v>
      </c>
      <c r="X61">
        <f>+VLOOKUP(B61,'[9]GCI_data_platform-51'!$F$1:$G$149,2,FALSE)</f>
        <v>3.6960389257142898</v>
      </c>
    </row>
    <row r="62" spans="1:24" x14ac:dyDescent="0.25">
      <c r="A62" t="s">
        <v>121</v>
      </c>
      <c r="B62" t="s">
        <v>486</v>
      </c>
      <c r="C62">
        <v>30</v>
      </c>
      <c r="F62">
        <f>+VLOOKUP(B62,'[9]GCI_data_platform-33'!$F$1:$G$149,2,FALSE)</f>
        <v>3.9278264788430501</v>
      </c>
      <c r="G62">
        <f>+VLOOKUP(B62,'[9]GCI_data_platform-34'!$F$1:$G$149,2,FALSE)</f>
        <v>3.9953577229033899</v>
      </c>
      <c r="H62">
        <f>+VLOOKUP(B62,'[9]GCI_data_platform-35'!$F$1:$G$149,2,FALSE)</f>
        <v>4.3374319956090703</v>
      </c>
      <c r="I62">
        <f>+VLOOKUP(B62,'[9]GCI_data_platform-36'!$F$1:$G$149,2,FALSE)</f>
        <v>3.82823652733711</v>
      </c>
      <c r="J62">
        <f>+VLOOKUP(B62,'[9]GCI_data_platform-37'!$F$1:$G$149,2,FALSE)</f>
        <v>4.09076053711048</v>
      </c>
      <c r="K62">
        <f>+VLOOKUP(B62,'[9]GCI_data_platform-38'!$F$1:$G$149,2,FALSE)</f>
        <v>3.517925</v>
      </c>
      <c r="L62">
        <f>+VLOOKUP(B62,'[9]GCI_data_platform-39'!$F$1:$G$149,2,FALSE)</f>
        <v>44.1</v>
      </c>
      <c r="M62">
        <f>+VLOOKUP(B62,'[9]GCI_data_platform-40'!$F$1:$G$149,2,FALSE)</f>
        <v>7</v>
      </c>
      <c r="N62">
        <f>+VLOOKUP(B62,'[9]GCI_data_platform-41'!$F$1:$G$149,2,FALSE)</f>
        <v>13</v>
      </c>
      <c r="O62">
        <f>+VLOOKUP(B62,'[9]GCI_data_platform-42'!$F$1:$G$149,2,FALSE)</f>
        <v>3.4349299138810201</v>
      </c>
      <c r="P62">
        <f>+VLOOKUP(B62,'[9]GCI_data_platform-43'!$F$1:$G$149,2,FALSE)</f>
        <v>3.9339121277620399</v>
      </c>
      <c r="Q62">
        <f>+VLOOKUP(B62,'[9]GCI_data_platform-44'!$F$1:$G$149,2,FALSE)</f>
        <v>26.552862258196399</v>
      </c>
      <c r="R62">
        <f>+VLOOKUP(B62,'[9]GCI_data_platform-45'!$F$1:$G$149,2,FALSE)</f>
        <v>2.1573777405099199</v>
      </c>
      <c r="S62">
        <f>+VLOOKUP(B62,'[9]GCI_data_platform-46'!$F$1:$G$149,2,FALSE)</f>
        <v>3.2464332235127502</v>
      </c>
      <c r="T62">
        <f>+VLOOKUP(B62,'[9]GCI_data_platform-47'!$F$1:$G$149,2,FALSE)</f>
        <v>3.4940881430594901</v>
      </c>
      <c r="U62">
        <f>+VLOOKUP(B62,'[9]GCI_data_platform-48'!$F$1:$G$149,2,FALSE)</f>
        <v>16.237008233578798</v>
      </c>
      <c r="V62">
        <f>+VLOOKUP(B62,'[9]GCI_data_platform-49'!$F$1:$G$149,2,FALSE)</f>
        <v>3.79276399072238</v>
      </c>
      <c r="W62">
        <f>+VLOOKUP(B62,'[9]GCI_data_platform-50'!$F$1:$G$149,2,FALSE)</f>
        <v>3.9387927150141602</v>
      </c>
      <c r="X62">
        <f>+VLOOKUP(B62,'[9]GCI_data_platform-51'!$F$1:$G$149,2,FALSE)</f>
        <v>3.6467352664305901</v>
      </c>
    </row>
    <row r="63" spans="1:24" x14ac:dyDescent="0.25">
      <c r="A63" t="s">
        <v>123</v>
      </c>
      <c r="B63" t="s">
        <v>487</v>
      </c>
      <c r="C63">
        <v>30</v>
      </c>
      <c r="F63">
        <f>+VLOOKUP(B63,'[9]GCI_data_platform-33'!$F$1:$G$149,2,FALSE)</f>
        <v>5.2142817496914997</v>
      </c>
      <c r="G63">
        <f>+VLOOKUP(B63,'[9]GCI_data_platform-34'!$F$1:$G$149,2,FALSE)</f>
        <v>5.4261305971868197</v>
      </c>
      <c r="H63">
        <f>+VLOOKUP(B63,'[9]GCI_data_platform-35'!$F$1:$G$149,2,FALSE)</f>
        <v>5.29281431623932</v>
      </c>
      <c r="I63">
        <f>+VLOOKUP(B63,'[9]GCI_data_platform-36'!$F$1:$G$149,2,FALSE)</f>
        <v>4.7431143589743598</v>
      </c>
      <c r="J63">
        <f>+VLOOKUP(B63,'[9]GCI_data_platform-37'!$F$1:$G$149,2,FALSE)</f>
        <v>4.7735910324786301</v>
      </c>
      <c r="K63">
        <f>+VLOOKUP(B63,'[9]GCI_data_platform-38'!$F$1:$G$149,2,FALSE)</f>
        <v>4.646109</v>
      </c>
      <c r="L63">
        <f>+VLOOKUP(B63,'[9]GCI_data_platform-39'!$F$1:$G$149,2,FALSE)</f>
        <v>26.4</v>
      </c>
      <c r="M63">
        <f>+VLOOKUP(B63,'[9]GCI_data_platform-40'!$F$1:$G$149,2,FALSE)</f>
        <v>4</v>
      </c>
      <c r="N63">
        <f>+VLOOKUP(B63,'[9]GCI_data_platform-41'!$F$1:$G$149,2,FALSE)</f>
        <v>10</v>
      </c>
      <c r="O63">
        <f>+VLOOKUP(B63,'[9]GCI_data_platform-42'!$F$1:$G$149,2,FALSE)</f>
        <v>4.71756228717949</v>
      </c>
      <c r="P63">
        <f>+VLOOKUP(B63,'[9]GCI_data_platform-43'!$F$1:$G$149,2,FALSE)</f>
        <v>4.9394410102564104</v>
      </c>
      <c r="Q63">
        <f>+VLOOKUP(B63,'[9]GCI_data_platform-44'!$F$1:$G$149,2,FALSE)</f>
        <v>0.82019160580419403</v>
      </c>
      <c r="R63">
        <f>+VLOOKUP(B63,'[9]GCI_data_platform-45'!$F$1:$G$149,2,FALSE)</f>
        <v>5.9009913623931602</v>
      </c>
      <c r="S63">
        <f>+VLOOKUP(B63,'[9]GCI_data_platform-46'!$F$1:$G$149,2,FALSE)</f>
        <v>6.66021745299145</v>
      </c>
      <c r="T63">
        <f>+VLOOKUP(B63,'[9]GCI_data_platform-47'!$F$1:$G$149,2,FALSE)</f>
        <v>5.3819785726495697</v>
      </c>
      <c r="U63">
        <f>+VLOOKUP(B63,'[9]GCI_data_platform-48'!$F$1:$G$149,2,FALSE)</f>
        <v>82.1602041365676</v>
      </c>
      <c r="V63">
        <f>+VLOOKUP(B63,'[9]GCI_data_platform-49'!$F$1:$G$149,2,FALSE)</f>
        <v>4.79058405470085</v>
      </c>
      <c r="W63">
        <f>+VLOOKUP(B63,'[9]GCI_data_platform-50'!$F$1:$G$149,2,FALSE)</f>
        <v>5.3798417777777798</v>
      </c>
      <c r="X63">
        <f>+VLOOKUP(B63,'[9]GCI_data_platform-51'!$F$1:$G$149,2,FALSE)</f>
        <v>4.20132633162393</v>
      </c>
    </row>
    <row r="64" spans="1:24" x14ac:dyDescent="0.25">
      <c r="A64" t="s">
        <v>125</v>
      </c>
      <c r="B64" t="s">
        <v>488</v>
      </c>
      <c r="C64">
        <v>30</v>
      </c>
      <c r="F64">
        <f>+VLOOKUP(B64,'[9]GCI_data_platform-33'!$F$1:$G$149,2,FALSE)</f>
        <v>4.28158275848459</v>
      </c>
      <c r="G64">
        <f>+VLOOKUP(B64,'[9]GCI_data_platform-34'!$F$1:$G$149,2,FALSE)</f>
        <v>4.4117214992133702</v>
      </c>
      <c r="H64">
        <f>+VLOOKUP(B64,'[9]GCI_data_platform-35'!$F$1:$G$149,2,FALSE)</f>
        <v>4.6892937756756803</v>
      </c>
      <c r="I64">
        <f>+VLOOKUP(B64,'[9]GCI_data_platform-36'!$F$1:$G$149,2,FALSE)</f>
        <v>2.6485957243243199</v>
      </c>
      <c r="J64">
        <f>+VLOOKUP(B64,'[9]GCI_data_platform-37'!$F$1:$G$149,2,FALSE)</f>
        <v>3.6327380405405401</v>
      </c>
      <c r="K64">
        <f>+VLOOKUP(B64,'[9]GCI_data_platform-38'!$F$1:$G$149,2,FALSE)</f>
        <v>3.9837500000000001</v>
      </c>
      <c r="L64">
        <f>+VLOOKUP(B64,'[9]GCI_data_platform-39'!$F$1:$G$149,2,FALSE)</f>
        <v>30.5</v>
      </c>
      <c r="M64">
        <f>+VLOOKUP(B64,'[9]GCI_data_platform-40'!$F$1:$G$149,2,FALSE)</f>
        <v>5</v>
      </c>
      <c r="N64">
        <f>+VLOOKUP(B64,'[9]GCI_data_platform-41'!$F$1:$G$149,2,FALSE)</f>
        <v>21</v>
      </c>
      <c r="O64">
        <f>+VLOOKUP(B64,'[9]GCI_data_platform-42'!$F$1:$G$149,2,FALSE)</f>
        <v>4.01263254864865</v>
      </c>
      <c r="P64">
        <f>+VLOOKUP(B64,'[9]GCI_data_platform-43'!$F$1:$G$149,2,FALSE)</f>
        <v>4.1862837189189204</v>
      </c>
      <c r="Q64">
        <f>+VLOOKUP(B64,'[9]GCI_data_platform-44'!$F$1:$G$149,2,FALSE)</f>
        <v>4.0313942363902902</v>
      </c>
      <c r="R64">
        <f>+VLOOKUP(B64,'[9]GCI_data_platform-45'!$F$1:$G$149,2,FALSE)</f>
        <v>4.9930408189189199</v>
      </c>
      <c r="S64">
        <f>+VLOOKUP(B64,'[9]GCI_data_platform-46'!$F$1:$G$149,2,FALSE)</f>
        <v>5.05855536216216</v>
      </c>
      <c r="T64">
        <f>+VLOOKUP(B64,'[9]GCI_data_platform-47'!$F$1:$G$149,2,FALSE)</f>
        <v>4.4368141162162198</v>
      </c>
      <c r="U64">
        <f>+VLOOKUP(B64,'[9]GCI_data_platform-48'!$F$1:$G$149,2,FALSE)</f>
        <v>40.103374304050703</v>
      </c>
      <c r="V64">
        <f>+VLOOKUP(B64,'[9]GCI_data_platform-49'!$F$1:$G$149,2,FALSE)</f>
        <v>4.0213052770270297</v>
      </c>
      <c r="W64">
        <f>+VLOOKUP(B64,'[9]GCI_data_platform-50'!$F$1:$G$149,2,FALSE)</f>
        <v>4.2043314729729699</v>
      </c>
      <c r="X64">
        <f>+VLOOKUP(B64,'[9]GCI_data_platform-51'!$F$1:$G$149,2,FALSE)</f>
        <v>3.8382790810810801</v>
      </c>
    </row>
    <row r="65" spans="1:24" x14ac:dyDescent="0.25">
      <c r="A65" t="s">
        <v>126</v>
      </c>
      <c r="B65" t="s">
        <v>489</v>
      </c>
      <c r="C65">
        <v>30</v>
      </c>
      <c r="F65">
        <f>+VLOOKUP(B65,'[9]GCI_data_platform-33'!$F$1:$G$149,2,FALSE)</f>
        <v>4.1656835955389502</v>
      </c>
      <c r="G65">
        <f>+VLOOKUP(B65,'[9]GCI_data_platform-34'!$F$1:$G$149,2,FALSE)</f>
        <v>4.0630044417095803</v>
      </c>
      <c r="H65">
        <f>+VLOOKUP(B65,'[9]GCI_data_platform-35'!$F$1:$G$149,2,FALSE)</f>
        <v>4.9512402023255797</v>
      </c>
      <c r="I65">
        <f>+VLOOKUP(B65,'[9]GCI_data_platform-36'!$F$1:$G$149,2,FALSE)</f>
        <v>5.0051600761627899</v>
      </c>
      <c r="J65">
        <f>+VLOOKUP(B65,'[9]GCI_data_platform-37'!$F$1:$G$149,2,FALSE)</f>
        <v>3.7187106470930198</v>
      </c>
      <c r="K65">
        <f>+VLOOKUP(B65,'[9]GCI_data_platform-38'!$F$1:$G$149,2,FALSE)</f>
        <v>2.1199219999999999</v>
      </c>
      <c r="L65">
        <f>+VLOOKUP(B65,'[9]GCI_data_platform-39'!$F$1:$G$149,2,FALSE)</f>
        <v>68.3</v>
      </c>
      <c r="M65">
        <f>+VLOOKUP(B65,'[9]GCI_data_platform-40'!$F$1:$G$149,2,FALSE)</f>
        <v>6</v>
      </c>
      <c r="N65">
        <f>+VLOOKUP(B65,'[9]GCI_data_platform-41'!$F$1:$G$149,2,FALSE)</f>
        <v>6</v>
      </c>
      <c r="O65">
        <f>+VLOOKUP(B65,'[9]GCI_data_platform-42'!$F$1:$G$149,2,FALSE)</f>
        <v>3.4570031116279099</v>
      </c>
      <c r="P65">
        <f>+VLOOKUP(B65,'[9]GCI_data_platform-43'!$F$1:$G$149,2,FALSE)</f>
        <v>4.3371431540697696</v>
      </c>
      <c r="Q65">
        <f>+VLOOKUP(B65,'[9]GCI_data_platform-44'!$F$1:$G$149,2,FALSE)</f>
        <v>0.82019160580419403</v>
      </c>
      <c r="R65">
        <f>+VLOOKUP(B65,'[9]GCI_data_platform-45'!$F$1:$G$149,2,FALSE)</f>
        <v>3.4754393924418601</v>
      </c>
      <c r="S65">
        <f>+VLOOKUP(B65,'[9]GCI_data_platform-46'!$F$1:$G$149,2,FALSE)</f>
        <v>3.1849631517441899</v>
      </c>
      <c r="T65">
        <f>+VLOOKUP(B65,'[9]GCI_data_platform-47'!$F$1:$G$149,2,FALSE)</f>
        <v>4.1378790784883703</v>
      </c>
      <c r="U65">
        <f>+VLOOKUP(B65,'[9]GCI_data_platform-48'!$F$1:$G$149,2,FALSE)</f>
        <v>29.3244631227474</v>
      </c>
      <c r="V65">
        <f>+VLOOKUP(B65,'[9]GCI_data_platform-49'!$F$1:$G$149,2,FALSE)</f>
        <v>4.3710419031976704</v>
      </c>
      <c r="W65">
        <f>+VLOOKUP(B65,'[9]GCI_data_platform-50'!$F$1:$G$149,2,FALSE)</f>
        <v>4.8681189674418599</v>
      </c>
      <c r="X65">
        <f>+VLOOKUP(B65,'[9]GCI_data_platform-51'!$F$1:$G$149,2,FALSE)</f>
        <v>3.8739648389534902</v>
      </c>
    </row>
    <row r="66" spans="1:24" x14ac:dyDescent="0.25">
      <c r="A66" t="s">
        <v>127</v>
      </c>
      <c r="B66" t="s">
        <v>267</v>
      </c>
      <c r="C66">
        <v>10</v>
      </c>
      <c r="D66">
        <v>1</v>
      </c>
      <c r="E66">
        <v>11</v>
      </c>
      <c r="F66">
        <f>+VLOOKUP(B66,'[9]GCI_data_platform-33'!$F$1:$G$149,2,FALSE)</f>
        <v>4.1836601960376196</v>
      </c>
      <c r="G66">
        <f>+VLOOKUP(B66,'[9]GCI_data_platform-34'!$F$1:$G$149,2,FALSE)</f>
        <v>4.4707009650123197</v>
      </c>
      <c r="H66">
        <f>+VLOOKUP(B66,'[9]GCI_data_platform-35'!$F$1:$G$149,2,FALSE)</f>
        <v>5.19511508235294</v>
      </c>
      <c r="I66">
        <f>+VLOOKUP(B66,'[9]GCI_data_platform-36'!$F$1:$G$149,2,FALSE)</f>
        <v>3.9365516669117602</v>
      </c>
      <c r="J66">
        <f>+VLOOKUP(B66,'[9]GCI_data_platform-37'!$F$1:$G$149,2,FALSE)</f>
        <v>4.24833378676471</v>
      </c>
      <c r="K66">
        <f>+VLOOKUP(B66,'[9]GCI_data_platform-38'!$F$1:$G$149,2,FALSE)</f>
        <v>3.058173</v>
      </c>
      <c r="L66">
        <f>+VLOOKUP(B66,'[9]GCI_data_platform-39'!$F$1:$G$149,2,FALSE)</f>
        <v>45.6</v>
      </c>
      <c r="M66">
        <f>+VLOOKUP(B66,'[9]GCI_data_platform-40'!$F$1:$G$149,2,FALSE)</f>
        <v>6</v>
      </c>
      <c r="N66">
        <f>+VLOOKUP(B66,'[9]GCI_data_platform-41'!$F$1:$G$149,2,FALSE)</f>
        <v>7</v>
      </c>
      <c r="O66">
        <f>+VLOOKUP(B66,'[9]GCI_data_platform-42'!$F$1:$G$149,2,FALSE)</f>
        <v>3.84678703823529</v>
      </c>
      <c r="P66">
        <f>+VLOOKUP(B66,'[9]GCI_data_platform-43'!$F$1:$G$149,2,FALSE)</f>
        <v>4.8382504279411798</v>
      </c>
      <c r="Q66">
        <f>+VLOOKUP(B66,'[9]GCI_data_platform-44'!$F$1:$G$149,2,FALSE)</f>
        <v>7.7857025204972699</v>
      </c>
      <c r="R66">
        <f>+VLOOKUP(B66,'[9]GCI_data_platform-45'!$F$1:$G$149,2,FALSE)</f>
        <v>5.0741772977941197</v>
      </c>
      <c r="S66">
        <f>+VLOOKUP(B66,'[9]GCI_data_platform-46'!$F$1:$G$149,2,FALSE)</f>
        <v>4.4272080257353004</v>
      </c>
      <c r="T66">
        <f>+VLOOKUP(B66,'[9]GCI_data_platform-47'!$F$1:$G$149,2,FALSE)</f>
        <v>3.4459517397058801</v>
      </c>
      <c r="U66">
        <f>+VLOOKUP(B66,'[9]GCI_data_platform-48'!$F$1:$G$149,2,FALSE)</f>
        <v>56.528201823070397</v>
      </c>
      <c r="V66">
        <f>+VLOOKUP(B66,'[9]GCI_data_platform-49'!$F$1:$G$149,2,FALSE)</f>
        <v>3.6095786580882399</v>
      </c>
      <c r="W66">
        <f>+VLOOKUP(B66,'[9]GCI_data_platform-50'!$F$1:$G$149,2,FALSE)</f>
        <v>3.8774830286764699</v>
      </c>
      <c r="X66">
        <f>+VLOOKUP(B66,'[9]GCI_data_platform-51'!$F$1:$G$149,2,FALSE)</f>
        <v>3.3416742875000001</v>
      </c>
    </row>
    <row r="67" spans="1:24" x14ac:dyDescent="0.25">
      <c r="A67" t="s">
        <v>128</v>
      </c>
      <c r="B67" t="s">
        <v>490</v>
      </c>
      <c r="C67">
        <v>30</v>
      </c>
      <c r="F67">
        <f>+VLOOKUP(B67,'[9]GCI_data_platform-33'!$F$1:$G$149,2,FALSE)</f>
        <v>5.0102011143234</v>
      </c>
      <c r="G67">
        <f>+VLOOKUP(B67,'[9]GCI_data_platform-34'!$F$1:$G$149,2,FALSE)</f>
        <v>4.6260091527904104</v>
      </c>
      <c r="H67">
        <f>+VLOOKUP(B67,'[9]GCI_data_platform-35'!$F$1:$G$149,2,FALSE)</f>
        <v>6.2421292615044202</v>
      </c>
      <c r="I67">
        <f>+VLOOKUP(B67,'[9]GCI_data_platform-36'!$F$1:$G$149,2,FALSE)</f>
        <v>5.59778006548673</v>
      </c>
      <c r="J67">
        <f>+VLOOKUP(B67,'[9]GCI_data_platform-37'!$F$1:$G$149,2,FALSE)</f>
        <v>5.1746765703539799</v>
      </c>
      <c r="K67">
        <f>+VLOOKUP(B67,'[9]GCI_data_platform-38'!$F$1:$G$149,2,FALSE)</f>
        <v>3.6182979999999998</v>
      </c>
      <c r="L67">
        <f>+VLOOKUP(B67,'[9]GCI_data_platform-39'!$F$1:$G$149,2,FALSE)</f>
        <v>50</v>
      </c>
      <c r="M67">
        <f>+VLOOKUP(B67,'[9]GCI_data_platform-40'!$F$1:$G$149,2,FALSE)</f>
        <v>8</v>
      </c>
      <c r="N67">
        <f>+VLOOKUP(B67,'[9]GCI_data_platform-41'!$F$1:$G$149,2,FALSE)</f>
        <v>23</v>
      </c>
      <c r="O67">
        <f>+VLOOKUP(B67,'[9]GCI_data_platform-42'!$F$1:$G$149,2,FALSE)</f>
        <v>2.7450713867256602</v>
      </c>
      <c r="P67">
        <f>+VLOOKUP(B67,'[9]GCI_data_platform-43'!$F$1:$G$149,2,FALSE)</f>
        <v>3.95382081548673</v>
      </c>
      <c r="Q67">
        <f>+VLOOKUP(B67,'[9]GCI_data_platform-44'!$F$1:$G$149,2,FALSE)</f>
        <v>3.03292332987581</v>
      </c>
      <c r="R67">
        <f>+VLOOKUP(B67,'[9]GCI_data_platform-45'!$F$1:$G$149,2,FALSE)</f>
        <v>4.9991826473451297</v>
      </c>
      <c r="S67">
        <f>+VLOOKUP(B67,'[9]GCI_data_platform-46'!$F$1:$G$149,2,FALSE)</f>
        <v>4.7926137154867297</v>
      </c>
      <c r="T67">
        <f>+VLOOKUP(B67,'[9]GCI_data_platform-47'!$F$1:$G$149,2,FALSE)</f>
        <v>4.9574931106194704</v>
      </c>
      <c r="U67">
        <f>+VLOOKUP(B67,'[9]GCI_data_platform-48'!$F$1:$G$149,2,FALSE)</f>
        <v>17.763868590598001</v>
      </c>
      <c r="V67">
        <f>+VLOOKUP(B67,'[9]GCI_data_platform-49'!$F$1:$G$149,2,FALSE)</f>
        <v>5.7785850373893801</v>
      </c>
      <c r="W67">
        <f>+VLOOKUP(B67,'[9]GCI_data_platform-50'!$F$1:$G$149,2,FALSE)</f>
        <v>6.2636050287610603</v>
      </c>
      <c r="X67">
        <f>+VLOOKUP(B67,'[9]GCI_data_platform-51'!$F$1:$G$149,2,FALSE)</f>
        <v>5.2935650460176999</v>
      </c>
    </row>
    <row r="68" spans="1:24" x14ac:dyDescent="0.25">
      <c r="A68" t="s">
        <v>129</v>
      </c>
      <c r="B68" t="s">
        <v>491</v>
      </c>
      <c r="C68">
        <v>30</v>
      </c>
      <c r="F68">
        <f>+VLOOKUP(B68,'[9]GCI_data_platform-33'!$F$1:$G$149,2,FALSE)</f>
        <v>4.5487941410071597</v>
      </c>
      <c r="G68">
        <f>+VLOOKUP(B68,'[9]GCI_data_platform-34'!$F$1:$G$149,2,FALSE)</f>
        <v>4.7563137115107503</v>
      </c>
      <c r="H68">
        <f>+VLOOKUP(B68,'[9]GCI_data_platform-35'!$F$1:$G$149,2,FALSE)</f>
        <v>5.2722600000000002</v>
      </c>
      <c r="I68">
        <f>+VLOOKUP(B68,'[9]GCI_data_platform-36'!$F$1:$G$149,2,FALSE)</f>
        <v>4.2151959999999997</v>
      </c>
      <c r="J68">
        <f>+VLOOKUP(B68,'[9]GCI_data_platform-37'!$F$1:$G$149,2,FALSE)</f>
        <v>4.4550619999999999</v>
      </c>
      <c r="K68">
        <f>+VLOOKUP(B68,'[9]GCI_data_platform-38'!$F$1:$G$149,2,FALSE)</f>
        <v>3.3635398190476198</v>
      </c>
      <c r="L68">
        <f>+VLOOKUP(B68,'[9]GCI_data_platform-39'!$F$1:$G$149,2,FALSE)</f>
        <v>28.1</v>
      </c>
      <c r="M68">
        <f>+VLOOKUP(B68,'[9]GCI_data_platform-40'!$F$1:$G$149,2,FALSE)</f>
        <v>7</v>
      </c>
      <c r="N68">
        <f>+VLOOKUP(B68,'[9]GCI_data_platform-41'!$F$1:$G$149,2,FALSE)</f>
        <v>12</v>
      </c>
      <c r="O68">
        <f>+VLOOKUP(B68,'[9]GCI_data_platform-42'!$F$1:$G$149,2,FALSE)</f>
        <v>3.8148949999999999</v>
      </c>
      <c r="P68">
        <f>+VLOOKUP(B68,'[9]GCI_data_platform-43'!$F$1:$G$149,2,FALSE)</f>
        <v>4.4459099999999996</v>
      </c>
      <c r="Q68">
        <f>+VLOOKUP(B68,'[9]GCI_data_platform-44'!$F$1:$G$149,2,FALSE)</f>
        <v>10.1316190112572</v>
      </c>
      <c r="R68">
        <f>+VLOOKUP(B68,'[9]GCI_data_platform-45'!$F$1:$G$149,2,FALSE)</f>
        <v>4.563885</v>
      </c>
      <c r="S68">
        <f>+VLOOKUP(B68,'[9]GCI_data_platform-46'!$F$1:$G$149,2,FALSE)</f>
        <v>4.5501930000000002</v>
      </c>
      <c r="T68">
        <f>+VLOOKUP(B68,'[9]GCI_data_platform-47'!$F$1:$G$149,2,FALSE)</f>
        <v>4.5640210000000003</v>
      </c>
      <c r="U68">
        <f>+VLOOKUP(B68,'[9]GCI_data_platform-48'!$F$1:$G$149,2,FALSE)</f>
        <v>80.872740010894304</v>
      </c>
      <c r="V68">
        <f>+VLOOKUP(B68,'[9]GCI_data_platform-49'!$F$1:$G$149,2,FALSE)</f>
        <v>4.1337549999999998</v>
      </c>
      <c r="W68">
        <f>+VLOOKUP(B68,'[9]GCI_data_platform-50'!$F$1:$G$149,2,FALSE)</f>
        <v>4.927975</v>
      </c>
      <c r="X68">
        <f>+VLOOKUP(B68,'[9]GCI_data_platform-51'!$F$1:$G$149,2,FALSE)</f>
        <v>3.3395350000000001</v>
      </c>
    </row>
    <row r="69" spans="1:24" x14ac:dyDescent="0.25">
      <c r="A69" t="s">
        <v>130</v>
      </c>
      <c r="B69" t="s">
        <v>492</v>
      </c>
      <c r="C69">
        <v>30</v>
      </c>
      <c r="F69">
        <f>+VLOOKUP(B69,'[9]GCI_data_platform-33'!$F$1:$G$149,2,FALSE)</f>
        <v>4.3413430239983697</v>
      </c>
      <c r="G69">
        <f>+VLOOKUP(B69,'[9]GCI_data_platform-34'!$F$1:$G$149,2,FALSE)</f>
        <v>4.3749434609975602</v>
      </c>
      <c r="H69">
        <f>+VLOOKUP(B69,'[9]GCI_data_platform-35'!$F$1:$G$149,2,FALSE)</f>
        <v>4.3469977476190502</v>
      </c>
      <c r="I69">
        <f>+VLOOKUP(B69,'[9]GCI_data_platform-36'!$F$1:$G$149,2,FALSE)</f>
        <v>3.6854549452380998</v>
      </c>
      <c r="J69">
        <f>+VLOOKUP(B69,'[9]GCI_data_platform-37'!$F$1:$G$149,2,FALSE)</f>
        <v>3.82097019285714</v>
      </c>
      <c r="K69">
        <f>+VLOOKUP(B69,'[9]GCI_data_platform-38'!$F$1:$G$149,2,FALSE)</f>
        <v>3.943978</v>
      </c>
      <c r="L69">
        <f>+VLOOKUP(B69,'[9]GCI_data_platform-39'!$F$1:$G$149,2,FALSE)</f>
        <v>28.6</v>
      </c>
      <c r="M69">
        <f>+VLOOKUP(B69,'[9]GCI_data_platform-40'!$F$1:$G$149,2,FALSE)</f>
        <v>6</v>
      </c>
      <c r="N69">
        <f>+VLOOKUP(B69,'[9]GCI_data_platform-41'!$F$1:$G$149,2,FALSE)</f>
        <v>19</v>
      </c>
      <c r="O69">
        <f>+VLOOKUP(B69,'[9]GCI_data_platform-42'!$F$1:$G$149,2,FALSE)</f>
        <v>4.1333115095238098</v>
      </c>
      <c r="P69">
        <f>+VLOOKUP(B69,'[9]GCI_data_platform-43'!$F$1:$G$149,2,FALSE)</f>
        <v>4.5106380047619004</v>
      </c>
      <c r="Q69">
        <f>+VLOOKUP(B69,'[9]GCI_data_platform-44'!$F$1:$G$149,2,FALSE)</f>
        <v>9.5260236320273108</v>
      </c>
      <c r="R69">
        <f>+VLOOKUP(B69,'[9]GCI_data_platform-45'!$F$1:$G$149,2,FALSE)</f>
        <v>3.9698489428571402</v>
      </c>
      <c r="S69">
        <f>+VLOOKUP(B69,'[9]GCI_data_platform-46'!$F$1:$G$149,2,FALSE)</f>
        <v>4.3593700904761903</v>
      </c>
      <c r="T69">
        <f>+VLOOKUP(B69,'[9]GCI_data_platform-47'!$F$1:$G$149,2,FALSE)</f>
        <v>3.9741653285714298</v>
      </c>
      <c r="U69">
        <f>+VLOOKUP(B69,'[9]GCI_data_platform-48'!$F$1:$G$149,2,FALSE)</f>
        <v>29.550649099628899</v>
      </c>
      <c r="V69">
        <f>+VLOOKUP(B69,'[9]GCI_data_platform-49'!$F$1:$G$149,2,FALSE)</f>
        <v>4.2741421500000003</v>
      </c>
      <c r="W69">
        <f>+VLOOKUP(B69,'[9]GCI_data_platform-50'!$F$1:$G$149,2,FALSE)</f>
        <v>4.4736423380952397</v>
      </c>
      <c r="X69">
        <f>+VLOOKUP(B69,'[9]GCI_data_platform-51'!$F$1:$G$149,2,FALSE)</f>
        <v>4.07464196190476</v>
      </c>
    </row>
    <row r="70" spans="1:24" x14ac:dyDescent="0.25">
      <c r="A70" t="s">
        <v>131</v>
      </c>
      <c r="B70" t="s">
        <v>493</v>
      </c>
      <c r="C70">
        <v>30</v>
      </c>
      <c r="F70">
        <f>+VLOOKUP(B70,'[9]GCI_data_platform-33'!$F$1:$G$149,2,FALSE)</f>
        <v>4.20900650101746</v>
      </c>
      <c r="G70">
        <f>+VLOOKUP(B70,'[9]GCI_data_platform-34'!$F$1:$G$149,2,FALSE)</f>
        <v>4.2678390958658099</v>
      </c>
      <c r="H70">
        <f>+VLOOKUP(B70,'[9]GCI_data_platform-35'!$F$1:$G$149,2,FALSE)</f>
        <v>5.3867762226415099</v>
      </c>
      <c r="I70">
        <f>+VLOOKUP(B70,'[9]GCI_data_platform-36'!$F$1:$G$149,2,FALSE)</f>
        <v>3.9027879509434</v>
      </c>
      <c r="J70">
        <f>+VLOOKUP(B70,'[9]GCI_data_platform-37'!$F$1:$G$149,2,FALSE)</f>
        <v>4.3677886528301899</v>
      </c>
      <c r="K70">
        <f>+VLOOKUP(B70,'[9]GCI_data_platform-38'!$F$1:$G$149,2,FALSE)</f>
        <v>3.5208520000000001</v>
      </c>
      <c r="L70">
        <f>+VLOOKUP(B70,'[9]GCI_data_platform-39'!$F$1:$G$149,2,FALSE)</f>
        <v>44.4</v>
      </c>
      <c r="M70">
        <f>+VLOOKUP(B70,'[9]GCI_data_platform-40'!$F$1:$G$149,2,FALSE)</f>
        <v>10</v>
      </c>
      <c r="N70">
        <f>+VLOOKUP(B70,'[9]GCI_data_platform-41'!$F$1:$G$149,2,FALSE)</f>
        <v>32</v>
      </c>
      <c r="O70">
        <f>+VLOOKUP(B70,'[9]GCI_data_platform-42'!$F$1:$G$149,2,FALSE)</f>
        <v>3.90784570943396</v>
      </c>
      <c r="P70">
        <f>+VLOOKUP(B70,'[9]GCI_data_platform-43'!$F$1:$G$149,2,FALSE)</f>
        <v>3.7663742566037701</v>
      </c>
      <c r="Q70">
        <f>+VLOOKUP(B70,'[9]GCI_data_platform-44'!$F$1:$G$149,2,FALSE)</f>
        <v>9.2255217719739608</v>
      </c>
      <c r="R70">
        <f>+VLOOKUP(B70,'[9]GCI_data_platform-45'!$F$1:$G$149,2,FALSE)</f>
        <v>4.3126010452830199</v>
      </c>
      <c r="S70">
        <f>+VLOOKUP(B70,'[9]GCI_data_platform-46'!$F$1:$G$149,2,FALSE)</f>
        <v>4.24227446415094</v>
      </c>
      <c r="T70">
        <f>+VLOOKUP(B70,'[9]GCI_data_platform-47'!$F$1:$G$149,2,FALSE)</f>
        <v>3.6358045018867902</v>
      </c>
      <c r="U70">
        <f>+VLOOKUP(B70,'[9]GCI_data_platform-48'!$F$1:$G$149,2,FALSE)</f>
        <v>42.620482571685699</v>
      </c>
      <c r="V70">
        <f>+VLOOKUP(B70,'[9]GCI_data_platform-49'!$F$1:$G$149,2,FALSE)</f>
        <v>4.0913413113207504</v>
      </c>
      <c r="W70">
        <f>+VLOOKUP(B70,'[9]GCI_data_platform-50'!$F$1:$G$149,2,FALSE)</f>
        <v>4.9469273811320802</v>
      </c>
      <c r="X70">
        <f>+VLOOKUP(B70,'[9]GCI_data_platform-51'!$F$1:$G$149,2,FALSE)</f>
        <v>3.2357552415094299</v>
      </c>
    </row>
    <row r="71" spans="1:24" x14ac:dyDescent="0.25">
      <c r="A71" t="s">
        <v>134</v>
      </c>
      <c r="B71" t="s">
        <v>494</v>
      </c>
      <c r="C71">
        <v>30</v>
      </c>
      <c r="F71">
        <f>+VLOOKUP(B71,'[9]GCI_data_platform-33'!$F$1:$G$149,2,FALSE)</f>
        <v>4.6750306672879196</v>
      </c>
      <c r="G71">
        <f>+VLOOKUP(B71,'[9]GCI_data_platform-34'!$F$1:$G$149,2,FALSE)</f>
        <v>4.5825628269095304</v>
      </c>
      <c r="H71">
        <f>+VLOOKUP(B71,'[9]GCI_data_platform-35'!$F$1:$G$149,2,FALSE)</f>
        <v>5.8860394994413401</v>
      </c>
      <c r="I71">
        <f>+VLOOKUP(B71,'[9]GCI_data_platform-36'!$F$1:$G$149,2,FALSE)</f>
        <v>3.2485070223463701</v>
      </c>
      <c r="J71">
        <f>+VLOOKUP(B71,'[9]GCI_data_platform-37'!$F$1:$G$149,2,FALSE)</f>
        <v>4.3807170960893904</v>
      </c>
      <c r="K71">
        <f>+VLOOKUP(B71,'[9]GCI_data_platform-38'!$F$1:$G$149,2,FALSE)</f>
        <v>3.3593869999999999</v>
      </c>
      <c r="L71">
        <f>+VLOOKUP(B71,'[9]GCI_data_platform-39'!$F$1:$G$149,2,FALSE)</f>
        <v>29.8</v>
      </c>
      <c r="M71">
        <f>+VLOOKUP(B71,'[9]GCI_data_platform-40'!$F$1:$G$149,2,FALSE)</f>
        <v>5</v>
      </c>
      <c r="N71">
        <f>+VLOOKUP(B71,'[9]GCI_data_platform-41'!$F$1:$G$149,2,FALSE)</f>
        <v>7</v>
      </c>
      <c r="O71">
        <f>+VLOOKUP(B71,'[9]GCI_data_platform-42'!$F$1:$G$149,2,FALSE)</f>
        <v>3.7058307709497198</v>
      </c>
      <c r="P71">
        <f>+VLOOKUP(B71,'[9]GCI_data_platform-43'!$F$1:$G$149,2,FALSE)</f>
        <v>4.0736725173184398</v>
      </c>
      <c r="Q71">
        <f>+VLOOKUP(B71,'[9]GCI_data_platform-44'!$F$1:$G$149,2,FALSE)</f>
        <v>8.5986876818342193</v>
      </c>
      <c r="R71">
        <f>+VLOOKUP(B71,'[9]GCI_data_platform-45'!$F$1:$G$149,2,FALSE)</f>
        <v>4.2465055597765398</v>
      </c>
      <c r="S71">
        <f>+VLOOKUP(B71,'[9]GCI_data_platform-46'!$F$1:$G$149,2,FALSE)</f>
        <v>4.3672072268156397</v>
      </c>
      <c r="T71">
        <f>+VLOOKUP(B71,'[9]GCI_data_platform-47'!$F$1:$G$149,2,FALSE)</f>
        <v>4.4481760726257003</v>
      </c>
      <c r="U71">
        <f>+VLOOKUP(B71,'[9]GCI_data_platform-48'!$F$1:$G$149,2,FALSE)</f>
        <v>54.047020226201496</v>
      </c>
      <c r="V71">
        <f>+VLOOKUP(B71,'[9]GCI_data_platform-49'!$F$1:$G$149,2,FALSE)</f>
        <v>4.85996634804469</v>
      </c>
      <c r="W71">
        <f>+VLOOKUP(B71,'[9]GCI_data_platform-50'!$F$1:$G$149,2,FALSE)</f>
        <v>5.50450771396648</v>
      </c>
      <c r="X71">
        <f>+VLOOKUP(B71,'[9]GCI_data_platform-51'!$F$1:$G$149,2,FALSE)</f>
        <v>4.2154249821229</v>
      </c>
    </row>
    <row r="72" spans="1:24" x14ac:dyDescent="0.25">
      <c r="A72" t="s">
        <v>136</v>
      </c>
      <c r="B72" t="s">
        <v>495</v>
      </c>
      <c r="C72">
        <v>30</v>
      </c>
      <c r="F72">
        <f>+VLOOKUP(B72,'[9]GCI_data_platform-33'!$F$1:$G$149,2,FALSE)</f>
        <v>4.0982446846150902</v>
      </c>
      <c r="G72">
        <f>+VLOOKUP(B72,'[9]GCI_data_platform-34'!$F$1:$G$149,2,FALSE)</f>
        <v>4.1726316539496597</v>
      </c>
      <c r="H72">
        <f>+VLOOKUP(B72,'[9]GCI_data_platform-35'!$F$1:$G$149,2,FALSE)</f>
        <v>4.5072190918918897</v>
      </c>
      <c r="I72">
        <f>+VLOOKUP(B72,'[9]GCI_data_platform-36'!$F$1:$G$149,2,FALSE)</f>
        <v>3.4887620972972999</v>
      </c>
      <c r="J72">
        <f>+VLOOKUP(B72,'[9]GCI_data_platform-37'!$F$1:$G$149,2,FALSE)</f>
        <v>3.4653970216216199</v>
      </c>
      <c r="K72">
        <f>+VLOOKUP(B72,'[9]GCI_data_platform-38'!$F$1:$G$149,2,FALSE)</f>
        <v>4.5625</v>
      </c>
      <c r="L72">
        <f>+VLOOKUP(B72,'[9]GCI_data_platform-39'!$F$1:$G$149,2,FALSE)</f>
        <v>10.7</v>
      </c>
      <c r="M72">
        <f>+VLOOKUP(B72,'[9]GCI_data_platform-40'!$F$1:$G$149,2,FALSE)</f>
        <v>12</v>
      </c>
      <c r="N72">
        <f>+VLOOKUP(B72,'[9]GCI_data_platform-41'!$F$1:$G$149,2,FALSE)</f>
        <v>32</v>
      </c>
      <c r="O72">
        <f>+VLOOKUP(B72,'[9]GCI_data_platform-42'!$F$1:$G$149,2,FALSE)</f>
        <v>3.13604234054054</v>
      </c>
      <c r="P72">
        <f>+VLOOKUP(B72,'[9]GCI_data_platform-43'!$F$1:$G$149,2,FALSE)</f>
        <v>3.9244102000000001</v>
      </c>
      <c r="Q72">
        <f>+VLOOKUP(B72,'[9]GCI_data_platform-44'!$F$1:$G$149,2,FALSE)</f>
        <v>4.5347767120857698</v>
      </c>
      <c r="R72">
        <f>+VLOOKUP(B72,'[9]GCI_data_platform-45'!$F$1:$G$149,2,FALSE)</f>
        <v>3.1280976324324299</v>
      </c>
      <c r="S72">
        <f>+VLOOKUP(B72,'[9]GCI_data_platform-46'!$F$1:$G$149,2,FALSE)</f>
        <v>2.8606135864864899</v>
      </c>
      <c r="T72">
        <f>+VLOOKUP(B72,'[9]GCI_data_platform-47'!$F$1:$G$149,2,FALSE)</f>
        <v>3.6535136945945901</v>
      </c>
      <c r="U72">
        <f>+VLOOKUP(B72,'[9]GCI_data_platform-48'!$F$1:$G$149,2,FALSE)</f>
        <v>26.303083584082898</v>
      </c>
      <c r="V72">
        <f>+VLOOKUP(B72,'[9]GCI_data_platform-49'!$F$1:$G$149,2,FALSE)</f>
        <v>3.9494707459459502</v>
      </c>
      <c r="W72">
        <f>+VLOOKUP(B72,'[9]GCI_data_platform-50'!$F$1:$G$149,2,FALSE)</f>
        <v>4.4557101864864901</v>
      </c>
      <c r="X72">
        <f>+VLOOKUP(B72,'[9]GCI_data_platform-51'!$F$1:$G$149,2,FALSE)</f>
        <v>3.4432313054054098</v>
      </c>
    </row>
    <row r="73" spans="1:24" x14ac:dyDescent="0.25">
      <c r="A73" t="s">
        <v>137</v>
      </c>
      <c r="B73" t="s">
        <v>496</v>
      </c>
      <c r="C73">
        <v>30</v>
      </c>
      <c r="F73">
        <f>+VLOOKUP(B73,'[9]GCI_data_platform-33'!$F$1:$G$149,2,FALSE)</f>
        <v>3.8928110154676498</v>
      </c>
      <c r="G73">
        <f>+VLOOKUP(B73,'[9]GCI_data_platform-34'!$F$1:$G$149,2,FALSE)</f>
        <v>3.9790517213264698</v>
      </c>
      <c r="H73">
        <f>+VLOOKUP(B73,'[9]GCI_data_platform-35'!$F$1:$G$149,2,FALSE)</f>
        <v>4.2810031650000004</v>
      </c>
      <c r="I73">
        <f>+VLOOKUP(B73,'[9]GCI_data_platform-36'!$F$1:$G$149,2,FALSE)</f>
        <v>3.140929935</v>
      </c>
      <c r="J73">
        <f>+VLOOKUP(B73,'[9]GCI_data_platform-37'!$F$1:$G$149,2,FALSE)</f>
        <v>3.058316805</v>
      </c>
      <c r="K73">
        <f>+VLOOKUP(B73,'[9]GCI_data_platform-38'!$F$1:$G$149,2,FALSE)</f>
        <v>3.368878</v>
      </c>
      <c r="L73">
        <f>+VLOOKUP(B73,'[9]GCI_data_platform-39'!$F$1:$G$149,2,FALSE)</f>
        <v>68.900000000000006</v>
      </c>
      <c r="M73">
        <f>+VLOOKUP(B73,'[9]GCI_data_platform-40'!$F$1:$G$149,2,FALSE)</f>
        <v>2</v>
      </c>
      <c r="N73">
        <f>+VLOOKUP(B73,'[9]GCI_data_platform-41'!$F$1:$G$149,2,FALSE)</f>
        <v>10</v>
      </c>
      <c r="O73">
        <f>+VLOOKUP(B73,'[9]GCI_data_platform-42'!$F$1:$G$149,2,FALSE)</f>
        <v>3.01464585</v>
      </c>
      <c r="P73">
        <f>+VLOOKUP(B73,'[9]GCI_data_platform-43'!$F$1:$G$149,2,FALSE)</f>
        <v>4.2202532650000002</v>
      </c>
      <c r="Q73">
        <f>+VLOOKUP(B73,'[9]GCI_data_platform-44'!$F$1:$G$149,2,FALSE)</f>
        <v>10.9011987390515</v>
      </c>
      <c r="R73">
        <f>+VLOOKUP(B73,'[9]GCI_data_platform-45'!$F$1:$G$149,2,FALSE)</f>
        <v>3.9149401175</v>
      </c>
      <c r="S73">
        <f>+VLOOKUP(B73,'[9]GCI_data_platform-46'!$F$1:$G$149,2,FALSE)</f>
        <v>3.5738090749999998</v>
      </c>
      <c r="T73">
        <f>+VLOOKUP(B73,'[9]GCI_data_platform-47'!$F$1:$G$149,2,FALSE)</f>
        <v>3.2072281275000001</v>
      </c>
      <c r="U73">
        <f>+VLOOKUP(B73,'[9]GCI_data_platform-48'!$F$1:$G$149,2,FALSE)</f>
        <v>107.353388073536</v>
      </c>
      <c r="V73">
        <f>+VLOOKUP(B73,'[9]GCI_data_platform-49'!$F$1:$G$149,2,FALSE)</f>
        <v>3.7203296037500002</v>
      </c>
      <c r="W73">
        <f>+VLOOKUP(B73,'[9]GCI_data_platform-50'!$F$1:$G$149,2,FALSE)</f>
        <v>4.2491700325000004</v>
      </c>
      <c r="X73">
        <f>+VLOOKUP(B73,'[9]GCI_data_platform-51'!$F$1:$G$149,2,FALSE)</f>
        <v>3.1914891750000001</v>
      </c>
    </row>
    <row r="74" spans="1:24" x14ac:dyDescent="0.25">
      <c r="A74" t="s">
        <v>138</v>
      </c>
      <c r="B74" t="s">
        <v>497</v>
      </c>
      <c r="C74">
        <v>30</v>
      </c>
      <c r="F74">
        <f>+VLOOKUP(B74,'[9]GCI_data_platform-33'!$F$1:$G$149,2,FALSE)</f>
        <v>4.3564587403567403</v>
      </c>
      <c r="G74">
        <f>+VLOOKUP(B74,'[9]GCI_data_platform-34'!$F$1:$G$149,2,FALSE)</f>
        <v>4.40707636053512</v>
      </c>
      <c r="H74">
        <f>+VLOOKUP(B74,'[9]GCI_data_platform-35'!$F$1:$G$149,2,FALSE)</f>
        <v>5.1840299999999999</v>
      </c>
      <c r="I74">
        <f>+VLOOKUP(B74,'[9]GCI_data_platform-36'!$F$1:$G$149,2,FALSE)</f>
        <v>4.3739939999999997</v>
      </c>
      <c r="J74">
        <f>+VLOOKUP(B74,'[9]GCI_data_platform-37'!$F$1:$G$149,2,FALSE)</f>
        <v>4.6235119999999998</v>
      </c>
      <c r="K74">
        <f>+VLOOKUP(B74,'[9]GCI_data_platform-38'!$F$1:$G$149,2,FALSE)</f>
        <v>4.0634940000000004</v>
      </c>
      <c r="L74">
        <f>+VLOOKUP(B74,'[9]GCI_data_platform-39'!$F$1:$G$149,2,FALSE)</f>
        <v>33.299999999999997</v>
      </c>
      <c r="M74">
        <f>+VLOOKUP(B74,'[9]GCI_data_platform-40'!$F$1:$G$149,2,FALSE)</f>
        <v>6</v>
      </c>
      <c r="N74">
        <f>+VLOOKUP(B74,'[9]GCI_data_platform-41'!$F$1:$G$149,2,FALSE)</f>
        <v>92</v>
      </c>
      <c r="O74">
        <f>+VLOOKUP(B74,'[9]GCI_data_platform-42'!$F$1:$G$149,2,FALSE)</f>
        <v>4.23163</v>
      </c>
      <c r="P74">
        <f>+VLOOKUP(B74,'[9]GCI_data_platform-43'!$F$1:$G$149,2,FALSE)</f>
        <v>4.2534840000000003</v>
      </c>
      <c r="Q74">
        <f>+VLOOKUP(B74,'[9]GCI_data_platform-44'!$F$1:$G$149,2,FALSE)</f>
        <v>8.5200315960423101</v>
      </c>
      <c r="R74">
        <f>+VLOOKUP(B74,'[9]GCI_data_platform-45'!$F$1:$G$149,2,FALSE)</f>
        <v>4.0190029999999997</v>
      </c>
      <c r="S74">
        <f>+VLOOKUP(B74,'[9]GCI_data_platform-46'!$F$1:$G$149,2,FALSE)</f>
        <v>5.0232150000000004</v>
      </c>
      <c r="T74">
        <f>+VLOOKUP(B74,'[9]GCI_data_platform-47'!$F$1:$G$149,2,FALSE)</f>
        <v>4.2064830000000004</v>
      </c>
      <c r="U74">
        <f>+VLOOKUP(B74,'[9]GCI_data_platform-48'!$F$1:$G$149,2,FALSE)</f>
        <v>32.8030113225729</v>
      </c>
      <c r="V74">
        <f>+VLOOKUP(B74,'[9]GCI_data_platform-49'!$F$1:$G$149,2,FALSE)</f>
        <v>4.2552234999999996</v>
      </c>
      <c r="W74">
        <f>+VLOOKUP(B74,'[9]GCI_data_platform-50'!$F$1:$G$149,2,FALSE)</f>
        <v>4.5254399999999997</v>
      </c>
      <c r="X74">
        <f>+VLOOKUP(B74,'[9]GCI_data_platform-51'!$F$1:$G$149,2,FALSE)</f>
        <v>3.985007</v>
      </c>
    </row>
    <row r="75" spans="1:24" x14ac:dyDescent="0.25">
      <c r="A75" t="s">
        <v>139</v>
      </c>
      <c r="B75" t="s">
        <v>498</v>
      </c>
      <c r="C75">
        <v>20</v>
      </c>
      <c r="D75">
        <v>1</v>
      </c>
      <c r="E75">
        <v>22</v>
      </c>
      <c r="F75">
        <f>+VLOOKUP(B75,'[9]GCI_data_platform-33'!$F$1:$G$149,2,FALSE)</f>
        <v>4.5299081234760203</v>
      </c>
      <c r="G75">
        <f>+VLOOKUP(B75,'[9]GCI_data_platform-34'!$F$1:$G$149,2,FALSE)</f>
        <v>4.7625528954704404</v>
      </c>
      <c r="H75">
        <f>+VLOOKUP(B75,'[9]GCI_data_platform-35'!$F$1:$G$149,2,FALSE)</f>
        <v>5.39507841025641</v>
      </c>
      <c r="I75">
        <f>+VLOOKUP(B75,'[9]GCI_data_platform-36'!$F$1:$G$149,2,FALSE)</f>
        <v>3.8774874102564101</v>
      </c>
      <c r="J75">
        <f>+VLOOKUP(B75,'[9]GCI_data_platform-37'!$F$1:$G$149,2,FALSE)</f>
        <v>4.0719071076923097</v>
      </c>
      <c r="K75">
        <f>+VLOOKUP(B75,'[9]GCI_data_platform-38'!$F$1:$G$149,2,FALSE)</f>
        <v>3.653213</v>
      </c>
      <c r="L75">
        <f>+VLOOKUP(B75,'[9]GCI_data_platform-39'!$F$1:$G$149,2,FALSE)</f>
        <v>36.6</v>
      </c>
      <c r="M75">
        <f>+VLOOKUP(B75,'[9]GCI_data_platform-40'!$F$1:$G$149,2,FALSE)</f>
        <v>4</v>
      </c>
      <c r="N75">
        <f>+VLOOKUP(B75,'[9]GCI_data_platform-41'!$F$1:$G$149,2,FALSE)</f>
        <v>16</v>
      </c>
      <c r="O75">
        <f>+VLOOKUP(B75,'[9]GCI_data_platform-42'!$F$1:$G$149,2,FALSE)</f>
        <v>3.8459433692307701</v>
      </c>
      <c r="P75">
        <f>+VLOOKUP(B75,'[9]GCI_data_platform-43'!$F$1:$G$149,2,FALSE)</f>
        <v>4.7279199076923097</v>
      </c>
      <c r="Q75">
        <f>+VLOOKUP(B75,'[9]GCI_data_platform-44'!$F$1:$G$149,2,FALSE)</f>
        <v>0.82019160580419403</v>
      </c>
      <c r="R75">
        <f>+VLOOKUP(B75,'[9]GCI_data_platform-45'!$F$1:$G$149,2,FALSE)</f>
        <v>5.2395116666666697</v>
      </c>
      <c r="S75">
        <f>+VLOOKUP(B75,'[9]GCI_data_platform-46'!$F$1:$G$149,2,FALSE)</f>
        <v>4.5564871948718002</v>
      </c>
      <c r="T75">
        <f>+VLOOKUP(B75,'[9]GCI_data_platform-47'!$F$1:$G$149,2,FALSE)</f>
        <v>4.3195302205128199</v>
      </c>
      <c r="U75">
        <f>+VLOOKUP(B75,'[9]GCI_data_platform-48'!$F$1:$G$149,2,FALSE)</f>
        <v>68.782867212825906</v>
      </c>
      <c r="V75">
        <f>+VLOOKUP(B75,'[9]GCI_data_platform-49'!$F$1:$G$149,2,FALSE)</f>
        <v>4.0646185794871803</v>
      </c>
      <c r="W75">
        <f>+VLOOKUP(B75,'[9]GCI_data_platform-50'!$F$1:$G$149,2,FALSE)</f>
        <v>5.0536049589743604</v>
      </c>
      <c r="X75">
        <f>+VLOOKUP(B75,'[9]GCI_data_platform-51'!$F$1:$G$149,2,FALSE)</f>
        <v>3.0756321999999998</v>
      </c>
    </row>
    <row r="76" spans="1:24" x14ac:dyDescent="0.25">
      <c r="A76" t="s">
        <v>140</v>
      </c>
      <c r="B76" t="s">
        <v>499</v>
      </c>
      <c r="C76">
        <v>30</v>
      </c>
      <c r="F76">
        <f>+VLOOKUP(B76,'[9]GCI_data_platform-33'!$F$1:$G$149,2,FALSE)</f>
        <v>4.3940240669696298</v>
      </c>
      <c r="G76">
        <f>+VLOOKUP(B76,'[9]GCI_data_platform-34'!$F$1:$G$149,2,FALSE)</f>
        <v>4.5570365088960001</v>
      </c>
      <c r="H76">
        <f>+VLOOKUP(B76,'[9]GCI_data_platform-35'!$F$1:$G$149,2,FALSE)</f>
        <v>5.5369339558441597</v>
      </c>
      <c r="I76">
        <f>+VLOOKUP(B76,'[9]GCI_data_platform-36'!$F$1:$G$149,2,FALSE)</f>
        <v>3.8193916259740299</v>
      </c>
      <c r="J76">
        <f>+VLOOKUP(B76,'[9]GCI_data_platform-37'!$F$1:$G$149,2,FALSE)</f>
        <v>3.5481600311688299</v>
      </c>
      <c r="K76">
        <f>+VLOOKUP(B76,'[9]GCI_data_platform-38'!$F$1:$G$149,2,FALSE)</f>
        <v>4.2199439999999999</v>
      </c>
      <c r="L76">
        <f>+VLOOKUP(B76,'[9]GCI_data_platform-39'!$F$1:$G$149,2,FALSE)</f>
        <v>30.2</v>
      </c>
      <c r="M76">
        <f>+VLOOKUP(B76,'[9]GCI_data_platform-40'!$F$1:$G$149,2,FALSE)</f>
        <v>5</v>
      </c>
      <c r="N76">
        <f>+VLOOKUP(B76,'[9]GCI_data_platform-41'!$F$1:$G$149,2,FALSE)</f>
        <v>9</v>
      </c>
      <c r="O76">
        <f>+VLOOKUP(B76,'[9]GCI_data_platform-42'!$F$1:$G$149,2,FALSE)</f>
        <v>3.1759032259740301</v>
      </c>
      <c r="P76">
        <f>+VLOOKUP(B76,'[9]GCI_data_platform-43'!$F$1:$G$149,2,FALSE)</f>
        <v>4.2357554000000004</v>
      </c>
      <c r="Q76">
        <f>+VLOOKUP(B76,'[9]GCI_data_platform-44'!$F$1:$G$149,2,FALSE)</f>
        <v>6.2546278657501899</v>
      </c>
      <c r="R76">
        <f>+VLOOKUP(B76,'[9]GCI_data_platform-45'!$F$1:$G$149,2,FALSE)</f>
        <v>3.8475407584415602</v>
      </c>
      <c r="S76">
        <f>+VLOOKUP(B76,'[9]GCI_data_platform-46'!$F$1:$G$149,2,FALSE)</f>
        <v>3.8920552701298701</v>
      </c>
      <c r="T76">
        <f>+VLOOKUP(B76,'[9]GCI_data_platform-47'!$F$1:$G$149,2,FALSE)</f>
        <v>3.36543078441558</v>
      </c>
      <c r="U76">
        <f>+VLOOKUP(B76,'[9]GCI_data_platform-48'!$F$1:$G$149,2,FALSE)</f>
        <v>86.3473073078205</v>
      </c>
      <c r="V76">
        <f>+VLOOKUP(B76,'[9]GCI_data_platform-49'!$F$1:$G$149,2,FALSE)</f>
        <v>4.0679991831168802</v>
      </c>
      <c r="W76">
        <f>+VLOOKUP(B76,'[9]GCI_data_platform-50'!$F$1:$G$149,2,FALSE)</f>
        <v>4.6183470935064896</v>
      </c>
      <c r="X76">
        <f>+VLOOKUP(B76,'[9]GCI_data_platform-51'!$F$1:$G$149,2,FALSE)</f>
        <v>3.51765127272727</v>
      </c>
    </row>
    <row r="77" spans="1:24" x14ac:dyDescent="0.25">
      <c r="A77" t="s">
        <v>141</v>
      </c>
      <c r="B77" t="s">
        <v>500</v>
      </c>
      <c r="C77">
        <v>20</v>
      </c>
      <c r="D77">
        <v>1</v>
      </c>
      <c r="E77">
        <v>22</v>
      </c>
      <c r="F77">
        <f>+VLOOKUP(B77,'[9]GCI_data_platform-33'!$F$1:$G$149,2,FALSE)</f>
        <v>4.2215444081805904</v>
      </c>
      <c r="G77">
        <f>+VLOOKUP(B77,'[9]GCI_data_platform-34'!$F$1:$G$149,2,FALSE)</f>
        <v>4.6320686059536804</v>
      </c>
      <c r="H77">
        <f>+VLOOKUP(B77,'[9]GCI_data_platform-35'!$F$1:$G$149,2,FALSE)</f>
        <v>4.7249983220430103</v>
      </c>
      <c r="I77">
        <f>+VLOOKUP(B77,'[9]GCI_data_platform-36'!$F$1:$G$149,2,FALSE)</f>
        <v>3.3754145768817199</v>
      </c>
      <c r="J77">
        <f>+VLOOKUP(B77,'[9]GCI_data_platform-37'!$F$1:$G$149,2,FALSE)</f>
        <v>3.6141021881720401</v>
      </c>
      <c r="K77">
        <f>+VLOOKUP(B77,'[9]GCI_data_platform-38'!$F$1:$G$149,2,FALSE)</f>
        <v>3.8973200000000001</v>
      </c>
      <c r="L77">
        <f>+VLOOKUP(B77,'[9]GCI_data_platform-39'!$F$1:$G$149,2,FALSE)</f>
        <v>16</v>
      </c>
      <c r="M77">
        <f>+VLOOKUP(B77,'[9]GCI_data_platform-40'!$F$1:$G$149,2,FALSE)</f>
        <v>7</v>
      </c>
      <c r="N77">
        <f>+VLOOKUP(B77,'[9]GCI_data_platform-41'!$F$1:$G$149,2,FALSE)</f>
        <v>24</v>
      </c>
      <c r="O77">
        <f>+VLOOKUP(B77,'[9]GCI_data_platform-42'!$F$1:$G$149,2,FALSE)</f>
        <v>3.5868748150537599</v>
      </c>
      <c r="P77">
        <f>+VLOOKUP(B77,'[9]GCI_data_platform-43'!$F$1:$G$149,2,FALSE)</f>
        <v>4.22970035698925</v>
      </c>
      <c r="Q77">
        <f>+VLOOKUP(B77,'[9]GCI_data_platform-44'!$F$1:$G$149,2,FALSE)</f>
        <v>6.0846018491738203</v>
      </c>
      <c r="R77">
        <f>+VLOOKUP(B77,'[9]GCI_data_platform-45'!$F$1:$G$149,2,FALSE)</f>
        <v>4.9561448322580599</v>
      </c>
      <c r="S77">
        <f>+VLOOKUP(B77,'[9]GCI_data_platform-46'!$F$1:$G$149,2,FALSE)</f>
        <v>5.1467225440860203</v>
      </c>
      <c r="T77">
        <f>+VLOOKUP(B77,'[9]GCI_data_platform-47'!$F$1:$G$149,2,FALSE)</f>
        <v>3.65094909086022</v>
      </c>
      <c r="U77">
        <f>+VLOOKUP(B77,'[9]GCI_data_platform-48'!$F$1:$G$149,2,FALSE)</f>
        <v>119.824870878029</v>
      </c>
      <c r="V77">
        <f>+VLOOKUP(B77,'[9]GCI_data_platform-49'!$F$1:$G$149,2,FALSE)</f>
        <v>3.4004960126344099</v>
      </c>
      <c r="W77">
        <f>+VLOOKUP(B77,'[9]GCI_data_platform-50'!$F$1:$G$149,2,FALSE)</f>
        <v>3.6063766322580602</v>
      </c>
      <c r="X77">
        <f>+VLOOKUP(B77,'[9]GCI_data_platform-51'!$F$1:$G$149,2,FALSE)</f>
        <v>3.1946153930107499</v>
      </c>
    </row>
    <row r="78" spans="1:24" x14ac:dyDescent="0.25">
      <c r="A78" t="s">
        <v>142</v>
      </c>
      <c r="B78" t="s">
        <v>501</v>
      </c>
      <c r="C78">
        <v>30</v>
      </c>
      <c r="F78">
        <f>+VLOOKUP(B78,'[9]GCI_data_platform-33'!$F$1:$G$149,2,FALSE)</f>
        <v>4.4199494676260498</v>
      </c>
      <c r="G78">
        <f>+VLOOKUP(B78,'[9]GCI_data_platform-34'!$F$1:$G$149,2,FALSE)</f>
        <v>4.6818767690066396</v>
      </c>
      <c r="H78">
        <f>+VLOOKUP(B78,'[9]GCI_data_platform-35'!$F$1:$G$149,2,FALSE)</f>
        <v>4.56726576216216</v>
      </c>
      <c r="I78">
        <f>+VLOOKUP(B78,'[9]GCI_data_platform-36'!$F$1:$G$149,2,FALSE)</f>
        <v>3.8239066513513502</v>
      </c>
      <c r="J78">
        <f>+VLOOKUP(B78,'[9]GCI_data_platform-37'!$F$1:$G$149,2,FALSE)</f>
        <v>4.26253034594595</v>
      </c>
      <c r="K78">
        <f>+VLOOKUP(B78,'[9]GCI_data_platform-38'!$F$1:$G$149,2,FALSE)</f>
        <v>4.1986080000000001</v>
      </c>
      <c r="L78">
        <f>+VLOOKUP(B78,'[9]GCI_data_platform-39'!$F$1:$G$149,2,FALSE)</f>
        <v>27.4</v>
      </c>
      <c r="M78">
        <f>+VLOOKUP(B78,'[9]GCI_data_platform-40'!$F$1:$G$149,2,FALSE)</f>
        <v>4</v>
      </c>
      <c r="N78">
        <f>+VLOOKUP(B78,'[9]GCI_data_platform-41'!$F$1:$G$149,2,FALSE)</f>
        <v>6</v>
      </c>
      <c r="O78">
        <f>+VLOOKUP(B78,'[9]GCI_data_platform-42'!$F$1:$G$149,2,FALSE)</f>
        <v>3.4844233054054099</v>
      </c>
      <c r="P78">
        <f>+VLOOKUP(B78,'[9]GCI_data_platform-43'!$F$1:$G$149,2,FALSE)</f>
        <v>4.3640359702702698</v>
      </c>
      <c r="Q78">
        <f>+VLOOKUP(B78,'[9]GCI_data_platform-44'!$F$1:$G$149,2,FALSE)</f>
        <v>10.6616726359951</v>
      </c>
      <c r="R78">
        <f>+VLOOKUP(B78,'[9]GCI_data_platform-45'!$F$1:$G$149,2,FALSE)</f>
        <v>5.2879405864864903</v>
      </c>
      <c r="S78">
        <f>+VLOOKUP(B78,'[9]GCI_data_platform-46'!$F$1:$G$149,2,FALSE)</f>
        <v>4.3683327837837798</v>
      </c>
      <c r="T78">
        <f>+VLOOKUP(B78,'[9]GCI_data_platform-47'!$F$1:$G$149,2,FALSE)</f>
        <v>3.9190284486486502</v>
      </c>
      <c r="U78">
        <f>+VLOOKUP(B78,'[9]GCI_data_platform-48'!$F$1:$G$149,2,FALSE)</f>
        <v>85.104740259740296</v>
      </c>
      <c r="V78">
        <f>+VLOOKUP(B78,'[9]GCI_data_platform-49'!$F$1:$G$149,2,FALSE)</f>
        <v>3.8960948648648701</v>
      </c>
      <c r="W78">
        <f>+VLOOKUP(B78,'[9]GCI_data_platform-50'!$F$1:$G$149,2,FALSE)</f>
        <v>4.3742765810810802</v>
      </c>
      <c r="X78">
        <f>+VLOOKUP(B78,'[9]GCI_data_platform-51'!$F$1:$G$149,2,FALSE)</f>
        <v>3.4179131486486498</v>
      </c>
    </row>
    <row r="79" spans="1:24" x14ac:dyDescent="0.25">
      <c r="A79" t="s">
        <v>143</v>
      </c>
      <c r="B79" t="s">
        <v>502</v>
      </c>
      <c r="C79">
        <v>30</v>
      </c>
      <c r="F79">
        <f>+VLOOKUP(B79,'[9]GCI_data_platform-33'!$F$1:$G$149,2,FALSE)</f>
        <v>3.1347897471270199</v>
      </c>
      <c r="G79">
        <f>+VLOOKUP(B79,'[9]GCI_data_platform-34'!$F$1:$G$149,2,FALSE)</f>
        <v>3.12396842069053</v>
      </c>
      <c r="H79">
        <f>+VLOOKUP(B79,'[9]GCI_data_platform-35'!$F$1:$G$149,2,FALSE)</f>
        <v>3.7293683333333298</v>
      </c>
      <c r="I79">
        <f>+VLOOKUP(B79,'[9]GCI_data_platform-36'!$F$1:$G$149,2,FALSE)</f>
        <v>2.90483166666667</v>
      </c>
      <c r="J79">
        <f>+VLOOKUP(B79,'[9]GCI_data_platform-37'!$F$1:$G$149,2,FALSE)</f>
        <v>2.7227662000000001</v>
      </c>
      <c r="K79">
        <f>+VLOOKUP(B79,'[9]GCI_data_platform-38'!$F$1:$G$149,2,FALSE)</f>
        <v>3.2725140000000001</v>
      </c>
      <c r="L79">
        <f>+VLOOKUP(B79,'[9]GCI_data_platform-39'!$F$1:$G$149,2,FALSE)</f>
        <v>0</v>
      </c>
      <c r="M79">
        <f>+VLOOKUP(B79,'[9]GCI_data_platform-40'!$F$1:$G$149,2,FALSE)</f>
        <v>0</v>
      </c>
      <c r="N79">
        <f>+VLOOKUP(B79,'[9]GCI_data_platform-41'!$F$1:$G$149,2,FALSE)</f>
        <v>0</v>
      </c>
      <c r="O79">
        <f>+VLOOKUP(B79,'[9]GCI_data_platform-42'!$F$1:$G$149,2,FALSE)</f>
        <v>2.5158315333333299</v>
      </c>
      <c r="P79">
        <f>+VLOOKUP(B79,'[9]GCI_data_platform-43'!$F$1:$G$149,2,FALSE)</f>
        <v>3.7957130000000001</v>
      </c>
      <c r="Q79">
        <f>+VLOOKUP(B79,'[9]GCI_data_platform-44'!$F$1:$G$149,2,FALSE)</f>
        <v>0</v>
      </c>
      <c r="R79">
        <f>+VLOOKUP(B79,'[9]GCI_data_platform-45'!$F$1:$G$149,2,FALSE)</f>
        <v>2.48328493333333</v>
      </c>
      <c r="S79">
        <f>+VLOOKUP(B79,'[9]GCI_data_platform-46'!$F$1:$G$149,2,FALSE)</f>
        <v>3.2616474666666702</v>
      </c>
      <c r="T79">
        <f>+VLOOKUP(B79,'[9]GCI_data_platform-47'!$F$1:$G$149,2,FALSE)</f>
        <v>2.8695828666666698</v>
      </c>
      <c r="U79">
        <f>+VLOOKUP(B79,'[9]GCI_data_platform-48'!$F$1:$G$149,2,FALSE)</f>
        <v>33.432448785547599</v>
      </c>
      <c r="V79">
        <f>+VLOOKUP(B79,'[9]GCI_data_platform-49'!$F$1:$G$149,2,FALSE)</f>
        <v>3.1564323999999999</v>
      </c>
      <c r="W79">
        <f>+VLOOKUP(B79,'[9]GCI_data_platform-50'!$F$1:$G$149,2,FALSE)</f>
        <v>3.6899806000000002</v>
      </c>
      <c r="X79">
        <f>+VLOOKUP(B79,'[9]GCI_data_platform-51'!$F$1:$G$149,2,FALSE)</f>
        <v>2.6228842000000001</v>
      </c>
    </row>
    <row r="80" spans="1:24" x14ac:dyDescent="0.25">
      <c r="A80" t="s">
        <v>145</v>
      </c>
      <c r="B80" t="s">
        <v>503</v>
      </c>
      <c r="C80">
        <v>30</v>
      </c>
      <c r="F80">
        <f>+VLOOKUP(B80,'[9]GCI_data_platform-33'!$F$1:$G$149,2,FALSE)</f>
        <v>4.4036519605384399</v>
      </c>
      <c r="G80">
        <f>+VLOOKUP(B80,'[9]GCI_data_platform-34'!$F$1:$G$149,2,FALSE)</f>
        <v>4.5110569158076697</v>
      </c>
      <c r="H80">
        <f>+VLOOKUP(B80,'[9]GCI_data_platform-35'!$F$1:$G$149,2,FALSE)</f>
        <v>5.3822544153061198</v>
      </c>
      <c r="I80">
        <f>+VLOOKUP(B80,'[9]GCI_data_platform-36'!$F$1:$G$149,2,FALSE)</f>
        <v>3.40714890816326</v>
      </c>
      <c r="J80">
        <f>+VLOOKUP(B80,'[9]GCI_data_platform-37'!$F$1:$G$149,2,FALSE)</f>
        <v>3.77258539387755</v>
      </c>
      <c r="K80">
        <f>+VLOOKUP(B80,'[9]GCI_data_platform-38'!$F$1:$G$149,2,FALSE)</f>
        <v>3.1557810000000002</v>
      </c>
      <c r="L80">
        <f>+VLOOKUP(B80,'[9]GCI_data_platform-39'!$F$1:$G$149,2,FALSE)</f>
        <v>43.7</v>
      </c>
      <c r="M80">
        <f>+VLOOKUP(B80,'[9]GCI_data_platform-40'!$F$1:$G$149,2,FALSE)</f>
        <v>7</v>
      </c>
      <c r="N80">
        <f>+VLOOKUP(B80,'[9]GCI_data_platform-41'!$F$1:$G$149,2,FALSE)</f>
        <v>20</v>
      </c>
      <c r="O80">
        <f>+VLOOKUP(B80,'[9]GCI_data_platform-42'!$F$1:$G$149,2,FALSE)</f>
        <v>3.9125523765306101</v>
      </c>
      <c r="P80">
        <f>+VLOOKUP(B80,'[9]GCI_data_platform-43'!$F$1:$G$149,2,FALSE)</f>
        <v>4.44658935</v>
      </c>
      <c r="Q80">
        <f>+VLOOKUP(B80,'[9]GCI_data_platform-44'!$F$1:$G$149,2,FALSE)</f>
        <v>0.82019160580419403</v>
      </c>
      <c r="R80">
        <f>+VLOOKUP(B80,'[9]GCI_data_platform-45'!$F$1:$G$149,2,FALSE)</f>
        <v>4.3440576908163298</v>
      </c>
      <c r="S80">
        <f>+VLOOKUP(B80,'[9]GCI_data_platform-46'!$F$1:$G$149,2,FALSE)</f>
        <v>3.95204819285714</v>
      </c>
      <c r="T80">
        <f>+VLOOKUP(B80,'[9]GCI_data_platform-47'!$F$1:$G$149,2,FALSE)</f>
        <v>4.6396733734693898</v>
      </c>
      <c r="U80">
        <f>+VLOOKUP(B80,'[9]GCI_data_platform-48'!$F$1:$G$149,2,FALSE)</f>
        <v>85.525602378806596</v>
      </c>
      <c r="V80">
        <f>+VLOOKUP(B80,'[9]GCI_data_platform-49'!$F$1:$G$149,2,FALSE)</f>
        <v>4.1888420499999999</v>
      </c>
      <c r="W80">
        <f>+VLOOKUP(B80,'[9]GCI_data_platform-50'!$F$1:$G$149,2,FALSE)</f>
        <v>5.3049535316326502</v>
      </c>
      <c r="X80">
        <f>+VLOOKUP(B80,'[9]GCI_data_platform-51'!$F$1:$G$149,2,FALSE)</f>
        <v>3.07273056836735</v>
      </c>
    </row>
    <row r="81" spans="1:24" x14ac:dyDescent="0.25">
      <c r="A81" t="s">
        <v>146</v>
      </c>
      <c r="B81" t="s">
        <v>504</v>
      </c>
      <c r="C81">
        <v>20</v>
      </c>
      <c r="D81">
        <v>1</v>
      </c>
      <c r="E81">
        <v>21</v>
      </c>
      <c r="F81">
        <f>+VLOOKUP(B81,'[9]GCI_data_platform-33'!$F$1:$G$149,2,FALSE)</f>
        <v>5.3259693805536203</v>
      </c>
      <c r="G81">
        <f>+VLOOKUP(B81,'[9]GCI_data_platform-34'!$F$1:$G$149,2,FALSE)</f>
        <v>5.5110708752421997</v>
      </c>
      <c r="H81">
        <f>+VLOOKUP(B81,'[9]GCI_data_platform-35'!$F$1:$G$149,2,FALSE)</f>
        <v>5.1248304088235299</v>
      </c>
      <c r="I81">
        <f>+VLOOKUP(B81,'[9]GCI_data_platform-36'!$F$1:$G$149,2,FALSE)</f>
        <v>4.5267122764705903</v>
      </c>
      <c r="J81">
        <f>+VLOOKUP(B81,'[9]GCI_data_platform-37'!$F$1:$G$149,2,FALSE)</f>
        <v>5.0010773529411798</v>
      </c>
      <c r="K81">
        <f>+VLOOKUP(B81,'[9]GCI_data_platform-38'!$F$1:$G$149,2,FALSE)</f>
        <v>5.3303039999999999</v>
      </c>
      <c r="L81">
        <f>+VLOOKUP(B81,'[9]GCI_data_platform-39'!$F$1:$G$149,2,FALSE)</f>
        <v>21</v>
      </c>
      <c r="M81">
        <f>+VLOOKUP(B81,'[9]GCI_data_platform-40'!$F$1:$G$149,2,FALSE)</f>
        <v>6</v>
      </c>
      <c r="N81">
        <f>+VLOOKUP(B81,'[9]GCI_data_platform-41'!$F$1:$G$149,2,FALSE)</f>
        <v>19</v>
      </c>
      <c r="O81">
        <f>+VLOOKUP(B81,'[9]GCI_data_platform-42'!$F$1:$G$149,2,FALSE)</f>
        <v>4.9110124529411801</v>
      </c>
      <c r="P81">
        <f>+VLOOKUP(B81,'[9]GCI_data_platform-43'!$F$1:$G$149,2,FALSE)</f>
        <v>5.2465458970588204</v>
      </c>
      <c r="Q81">
        <f>+VLOOKUP(B81,'[9]GCI_data_platform-44'!$F$1:$G$149,2,FALSE)</f>
        <v>0.82019160580419403</v>
      </c>
      <c r="R81">
        <f>+VLOOKUP(B81,'[9]GCI_data_platform-45'!$F$1:$G$149,2,FALSE)</f>
        <v>6.3059320264705896</v>
      </c>
      <c r="S81">
        <f>+VLOOKUP(B81,'[9]GCI_data_platform-46'!$F$1:$G$149,2,FALSE)</f>
        <v>5.7933726264705898</v>
      </c>
      <c r="T81">
        <f>+VLOOKUP(B81,'[9]GCI_data_platform-47'!$F$1:$G$149,2,FALSE)</f>
        <v>5.3683987117647103</v>
      </c>
      <c r="U81">
        <f>+VLOOKUP(B81,'[9]GCI_data_platform-48'!$F$1:$G$149,2,FALSE)</f>
        <v>121.395694957524</v>
      </c>
      <c r="V81">
        <f>+VLOOKUP(B81,'[9]GCI_data_platform-49'!$F$1:$G$149,2,FALSE)</f>
        <v>4.9557663911764704</v>
      </c>
      <c r="W81">
        <f>+VLOOKUP(B81,'[9]GCI_data_platform-50'!$F$1:$G$149,2,FALSE)</f>
        <v>5.1693116176470602</v>
      </c>
      <c r="X81">
        <f>+VLOOKUP(B81,'[9]GCI_data_platform-51'!$F$1:$G$149,2,FALSE)</f>
        <v>4.7422211647058798</v>
      </c>
    </row>
    <row r="82" spans="1:24" x14ac:dyDescent="0.25">
      <c r="A82" t="s">
        <v>148</v>
      </c>
      <c r="B82" t="s">
        <v>505</v>
      </c>
      <c r="C82">
        <v>20</v>
      </c>
      <c r="D82">
        <v>1</v>
      </c>
      <c r="E82">
        <v>22</v>
      </c>
      <c r="F82">
        <f>+VLOOKUP(B82,'[9]GCI_data_platform-33'!$F$1:$G$149,2,FALSE)</f>
        <v>4.4673910691216498</v>
      </c>
      <c r="G82">
        <f>+VLOOKUP(B82,'[9]GCI_data_platform-34'!$F$1:$G$149,2,FALSE)</f>
        <v>4.9422326896473896</v>
      </c>
      <c r="H82">
        <f>+VLOOKUP(B82,'[9]GCI_data_platform-35'!$F$1:$G$149,2,FALSE)</f>
        <v>4.7956284070175403</v>
      </c>
      <c r="I82">
        <f>+VLOOKUP(B82,'[9]GCI_data_platform-36'!$F$1:$G$149,2,FALSE)</f>
        <v>3.5393701988304098</v>
      </c>
      <c r="J82">
        <f>+VLOOKUP(B82,'[9]GCI_data_platform-37'!$F$1:$G$149,2,FALSE)</f>
        <v>3.9903809304093598</v>
      </c>
      <c r="K82">
        <f>+VLOOKUP(B82,'[9]GCI_data_platform-38'!$F$1:$G$149,2,FALSE)</f>
        <v>4.16744</v>
      </c>
      <c r="L82">
        <f>+VLOOKUP(B82,'[9]GCI_data_platform-39'!$F$1:$G$149,2,FALSE)</f>
        <v>9.4</v>
      </c>
      <c r="M82">
        <f>+VLOOKUP(B82,'[9]GCI_data_platform-40'!$F$1:$G$149,2,FALSE)</f>
        <v>2</v>
      </c>
      <c r="N82">
        <f>+VLOOKUP(B82,'[9]GCI_data_platform-41'!$F$1:$G$149,2,FALSE)</f>
        <v>2</v>
      </c>
      <c r="O82">
        <f>+VLOOKUP(B82,'[9]GCI_data_platform-42'!$F$1:$G$149,2,FALSE)</f>
        <v>4.3800549824561399</v>
      </c>
      <c r="P82">
        <f>+VLOOKUP(B82,'[9]GCI_data_platform-43'!$F$1:$G$149,2,FALSE)</f>
        <v>4.3201378970760196</v>
      </c>
      <c r="Q82">
        <f>+VLOOKUP(B82,'[9]GCI_data_platform-44'!$F$1:$G$149,2,FALSE)</f>
        <v>5.2815418265066398</v>
      </c>
      <c r="R82">
        <f>+VLOOKUP(B82,'[9]GCI_data_platform-45'!$F$1:$G$149,2,FALSE)</f>
        <v>4.0326574204678396</v>
      </c>
      <c r="S82">
        <f>+VLOOKUP(B82,'[9]GCI_data_platform-46'!$F$1:$G$149,2,FALSE)</f>
        <v>4.89361012807018</v>
      </c>
      <c r="T82">
        <f>+VLOOKUP(B82,'[9]GCI_data_platform-47'!$F$1:$G$149,2,FALSE)</f>
        <v>4.5680803269005903</v>
      </c>
      <c r="U82">
        <f>+VLOOKUP(B82,'[9]GCI_data_platform-48'!$F$1:$G$149,2,FALSE)</f>
        <v>77.774201116163695</v>
      </c>
      <c r="V82">
        <f>+VLOOKUP(B82,'[9]GCI_data_platform-49'!$F$1:$G$149,2,FALSE)</f>
        <v>3.5177078280701801</v>
      </c>
      <c r="W82">
        <f>+VLOOKUP(B82,'[9]GCI_data_platform-50'!$F$1:$G$149,2,FALSE)</f>
        <v>4.5215775508771898</v>
      </c>
      <c r="X82">
        <f>+VLOOKUP(B82,'[9]GCI_data_platform-51'!$F$1:$G$149,2,FALSE)</f>
        <v>2.5138381052631602</v>
      </c>
    </row>
    <row r="83" spans="1:24" x14ac:dyDescent="0.25">
      <c r="A83" t="s">
        <v>149</v>
      </c>
      <c r="B83" t="s">
        <v>506</v>
      </c>
      <c r="C83">
        <v>30</v>
      </c>
      <c r="F83">
        <f>+VLOOKUP(B83,'[9]GCI_data_platform-33'!$F$1:$G$149,2,FALSE)</f>
        <v>4.0714600289465901</v>
      </c>
      <c r="G83">
        <f>+VLOOKUP(B83,'[9]GCI_data_platform-34'!$F$1:$G$149,2,FALSE)</f>
        <v>4.2761925462311297</v>
      </c>
      <c r="H83">
        <f>+VLOOKUP(B83,'[9]GCI_data_platform-35'!$F$1:$G$149,2,FALSE)</f>
        <v>4.8488898257028099</v>
      </c>
      <c r="I83">
        <f>+VLOOKUP(B83,'[9]GCI_data_platform-36'!$F$1:$G$149,2,FALSE)</f>
        <v>3.3669090232931702</v>
      </c>
      <c r="J83">
        <f>+VLOOKUP(B83,'[9]GCI_data_platform-37'!$F$1:$G$149,2,FALSE)</f>
        <v>3.4671553357429699</v>
      </c>
      <c r="K83">
        <f>+VLOOKUP(B83,'[9]GCI_data_platform-38'!$F$1:$G$149,2,FALSE)</f>
        <v>3.1525080000000001</v>
      </c>
      <c r="L83">
        <f>+VLOOKUP(B83,'[9]GCI_data_platform-39'!$F$1:$G$149,2,FALSE)</f>
        <v>36</v>
      </c>
      <c r="M83">
        <f>+VLOOKUP(B83,'[9]GCI_data_platform-40'!$F$1:$G$149,2,FALSE)</f>
        <v>2</v>
      </c>
      <c r="N83">
        <f>+VLOOKUP(B83,'[9]GCI_data_platform-41'!$F$1:$G$149,2,FALSE)</f>
        <v>8</v>
      </c>
      <c r="O83">
        <f>+VLOOKUP(B83,'[9]GCI_data_platform-42'!$F$1:$G$149,2,FALSE)</f>
        <v>3.5458873951807202</v>
      </c>
      <c r="P83">
        <f>+VLOOKUP(B83,'[9]GCI_data_platform-43'!$F$1:$G$149,2,FALSE)</f>
        <v>3.7383813566265101</v>
      </c>
      <c r="Q83">
        <f>+VLOOKUP(B83,'[9]GCI_data_platform-44'!$F$1:$G$149,2,FALSE)</f>
        <v>7.7584595745950997</v>
      </c>
      <c r="R83">
        <f>+VLOOKUP(B83,'[9]GCI_data_platform-45'!$F$1:$G$149,2,FALSE)</f>
        <v>4.5284482835341402</v>
      </c>
      <c r="S83">
        <f>+VLOOKUP(B83,'[9]GCI_data_platform-46'!$F$1:$G$149,2,FALSE)</f>
        <v>4.0056481269076301</v>
      </c>
      <c r="T83">
        <f>+VLOOKUP(B83,'[9]GCI_data_platform-47'!$F$1:$G$149,2,FALSE)</f>
        <v>3.5352436867469899</v>
      </c>
      <c r="U83">
        <f>+VLOOKUP(B83,'[9]GCI_data_platform-48'!$F$1:$G$149,2,FALSE)</f>
        <v>39.581582617917398</v>
      </c>
      <c r="V83">
        <f>+VLOOKUP(B83,'[9]GCI_data_platform-49'!$F$1:$G$149,2,FALSE)</f>
        <v>3.6619949943775101</v>
      </c>
      <c r="W83">
        <f>+VLOOKUP(B83,'[9]GCI_data_platform-50'!$F$1:$G$149,2,FALSE)</f>
        <v>4.5814516538152601</v>
      </c>
      <c r="X83">
        <f>+VLOOKUP(B83,'[9]GCI_data_platform-51'!$F$1:$G$149,2,FALSE)</f>
        <v>2.7425383349397601</v>
      </c>
    </row>
    <row r="84" spans="1:24" x14ac:dyDescent="0.25">
      <c r="A84" t="s">
        <v>150</v>
      </c>
      <c r="B84" t="s">
        <v>507</v>
      </c>
      <c r="C84">
        <v>30</v>
      </c>
      <c r="F84">
        <f>+VLOOKUP(B84,'[9]GCI_data_platform-33'!$F$1:$G$149,2,FALSE)</f>
        <v>3.90113502886134</v>
      </c>
      <c r="G84">
        <f>+VLOOKUP(B84,'[9]GCI_data_platform-34'!$F$1:$G$149,2,FALSE)</f>
        <v>4.0765735008351198</v>
      </c>
      <c r="H84">
        <f>+VLOOKUP(B84,'[9]GCI_data_platform-35'!$F$1:$G$149,2,FALSE)</f>
        <v>4.2714540232758598</v>
      </c>
      <c r="I84">
        <f>+VLOOKUP(B84,'[9]GCI_data_platform-36'!$F$1:$G$149,2,FALSE)</f>
        <v>3.2494454767241399</v>
      </c>
      <c r="J84">
        <f>+VLOOKUP(B84,'[9]GCI_data_platform-37'!$F$1:$G$149,2,FALSE)</f>
        <v>3.9076462620689698</v>
      </c>
      <c r="K84">
        <f>+VLOOKUP(B84,'[9]GCI_data_platform-38'!$F$1:$G$149,2,FALSE)</f>
        <v>3.7593329999999998</v>
      </c>
      <c r="L84">
        <f>+VLOOKUP(B84,'[9]GCI_data_platform-39'!$F$1:$G$149,2,FALSE)</f>
        <v>34.700000000000003</v>
      </c>
      <c r="M84">
        <f>+VLOOKUP(B84,'[9]GCI_data_platform-40'!$F$1:$G$149,2,FALSE)</f>
        <v>10</v>
      </c>
      <c r="N84">
        <f>+VLOOKUP(B84,'[9]GCI_data_platform-41'!$F$1:$G$149,2,FALSE)</f>
        <v>39</v>
      </c>
      <c r="O84">
        <f>+VLOOKUP(B84,'[9]GCI_data_platform-42'!$F$1:$G$149,2,FALSE)</f>
        <v>3.5824217525862099</v>
      </c>
      <c r="P84">
        <f>+VLOOKUP(B84,'[9]GCI_data_platform-43'!$F$1:$G$149,2,FALSE)</f>
        <v>4.0546226232758604</v>
      </c>
      <c r="Q84">
        <f>+VLOOKUP(B84,'[9]GCI_data_platform-44'!$F$1:$G$149,2,FALSE)</f>
        <v>10.212217292794801</v>
      </c>
      <c r="R84">
        <f>+VLOOKUP(B84,'[9]GCI_data_platform-45'!$F$1:$G$149,2,FALSE)</f>
        <v>4.5964149844827604</v>
      </c>
      <c r="S84">
        <f>+VLOOKUP(B84,'[9]GCI_data_platform-46'!$F$1:$G$149,2,FALSE)</f>
        <v>4.0772655318965496</v>
      </c>
      <c r="T84">
        <f>+VLOOKUP(B84,'[9]GCI_data_platform-47'!$F$1:$G$149,2,FALSE)</f>
        <v>3.36403644137931</v>
      </c>
      <c r="U84">
        <f>+VLOOKUP(B84,'[9]GCI_data_platform-48'!$F$1:$G$149,2,FALSE)</f>
        <v>46.793961524759503</v>
      </c>
      <c r="V84">
        <f>+VLOOKUP(B84,'[9]GCI_data_platform-49'!$F$1:$G$149,2,FALSE)</f>
        <v>3.5502580849137901</v>
      </c>
      <c r="W84">
        <f>+VLOOKUP(B84,'[9]GCI_data_platform-50'!$F$1:$G$149,2,FALSE)</f>
        <v>4.1503929482758597</v>
      </c>
      <c r="X84">
        <f>+VLOOKUP(B84,'[9]GCI_data_platform-51'!$F$1:$G$149,2,FALSE)</f>
        <v>2.9501232215517201</v>
      </c>
    </row>
    <row r="85" spans="1:24" x14ac:dyDescent="0.25">
      <c r="A85" t="s">
        <v>151</v>
      </c>
      <c r="B85" t="s">
        <v>508</v>
      </c>
      <c r="C85">
        <v>30</v>
      </c>
      <c r="F85">
        <f>+VLOOKUP(B85,'[9]GCI_data_platform-33'!$F$1:$G$149,2,FALSE)</f>
        <v>5.2285854902241198</v>
      </c>
      <c r="G85">
        <f>+VLOOKUP(B85,'[9]GCI_data_platform-34'!$F$1:$G$149,2,FALSE)</f>
        <v>5.3629617380388899</v>
      </c>
      <c r="H85">
        <f>+VLOOKUP(B85,'[9]GCI_data_platform-35'!$F$1:$G$149,2,FALSE)</f>
        <v>5.4365389648648703</v>
      </c>
      <c r="I85">
        <f>+VLOOKUP(B85,'[9]GCI_data_platform-36'!$F$1:$G$149,2,FALSE)</f>
        <v>4.7874017702702698</v>
      </c>
      <c r="J85">
        <f>+VLOOKUP(B85,'[9]GCI_data_platform-37'!$F$1:$G$149,2,FALSE)</f>
        <v>4.8041358567567602</v>
      </c>
      <c r="K85">
        <f>+VLOOKUP(B85,'[9]GCI_data_platform-38'!$F$1:$G$149,2,FALSE)</f>
        <v>4.990977</v>
      </c>
      <c r="L85">
        <f>+VLOOKUP(B85,'[9]GCI_data_platform-39'!$F$1:$G$149,2,FALSE)</f>
        <v>24.5</v>
      </c>
      <c r="M85">
        <f>+VLOOKUP(B85,'[9]GCI_data_platform-40'!$F$1:$G$149,2,FALSE)</f>
        <v>3</v>
      </c>
      <c r="N85">
        <f>+VLOOKUP(B85,'[9]GCI_data_platform-41'!$F$1:$G$149,2,FALSE)</f>
        <v>6</v>
      </c>
      <c r="O85">
        <f>+VLOOKUP(B85,'[9]GCI_data_platform-42'!$F$1:$G$149,2,FALSE)</f>
        <v>5.0239187216216203</v>
      </c>
      <c r="P85">
        <f>+VLOOKUP(B85,'[9]GCI_data_platform-43'!$F$1:$G$149,2,FALSE)</f>
        <v>4.7919652513513498</v>
      </c>
      <c r="Q85">
        <f>+VLOOKUP(B85,'[9]GCI_data_platform-44'!$F$1:$G$149,2,FALSE)</f>
        <v>4.9828372199074096</v>
      </c>
      <c r="R85">
        <f>+VLOOKUP(B85,'[9]GCI_data_platform-45'!$F$1:$G$149,2,FALSE)</f>
        <v>5.0711993567567601</v>
      </c>
      <c r="S85">
        <f>+VLOOKUP(B85,'[9]GCI_data_platform-46'!$F$1:$G$149,2,FALSE)</f>
        <v>5.39864328108108</v>
      </c>
      <c r="T85">
        <f>+VLOOKUP(B85,'[9]GCI_data_platform-47'!$F$1:$G$149,2,FALSE)</f>
        <v>5.0495918810810796</v>
      </c>
      <c r="U85">
        <f>+VLOOKUP(B85,'[9]GCI_data_platform-48'!$F$1:$G$149,2,FALSE)</f>
        <v>78.622639299963396</v>
      </c>
      <c r="V85">
        <f>+VLOOKUP(B85,'[9]GCI_data_platform-49'!$F$1:$G$149,2,FALSE)</f>
        <v>4.9598329945945903</v>
      </c>
      <c r="W85">
        <f>+VLOOKUP(B85,'[9]GCI_data_platform-50'!$F$1:$G$149,2,FALSE)</f>
        <v>5.35582595135135</v>
      </c>
      <c r="X85">
        <f>+VLOOKUP(B85,'[9]GCI_data_platform-51'!$F$1:$G$149,2,FALSE)</f>
        <v>4.5638400378378403</v>
      </c>
    </row>
    <row r="86" spans="1:24" x14ac:dyDescent="0.25">
      <c r="A86" t="s">
        <v>153</v>
      </c>
      <c r="B86" t="s">
        <v>509</v>
      </c>
      <c r="C86">
        <v>30</v>
      </c>
      <c r="F86">
        <f>+VLOOKUP(B86,'[9]GCI_data_platform-33'!$F$1:$G$149,2,FALSE)</f>
        <v>3.9316882970926801</v>
      </c>
      <c r="G86">
        <f>+VLOOKUP(B86,'[9]GCI_data_platform-34'!$F$1:$G$149,2,FALSE)</f>
        <v>4.1742478221696402</v>
      </c>
      <c r="H86">
        <f>+VLOOKUP(B86,'[9]GCI_data_platform-35'!$F$1:$G$149,2,FALSE)</f>
        <v>4.4983469265306102</v>
      </c>
      <c r="I86">
        <f>+VLOOKUP(B86,'[9]GCI_data_platform-36'!$F$1:$G$149,2,FALSE)</f>
        <v>4.0251171897959201</v>
      </c>
      <c r="J86">
        <f>+VLOOKUP(B86,'[9]GCI_data_platform-37'!$F$1:$G$149,2,FALSE)</f>
        <v>4.1189484765306101</v>
      </c>
      <c r="K86">
        <f>+VLOOKUP(B86,'[9]GCI_data_platform-38'!$F$1:$G$149,2,FALSE)</f>
        <v>2.71896</v>
      </c>
      <c r="L86">
        <f>+VLOOKUP(B86,'[9]GCI_data_platform-39'!$F$1:$G$149,2,FALSE)</f>
        <v>51.7</v>
      </c>
      <c r="M86">
        <f>+VLOOKUP(B86,'[9]GCI_data_platform-40'!$F$1:$G$149,2,FALSE)</f>
        <v>4</v>
      </c>
      <c r="N86">
        <f>+VLOOKUP(B86,'[9]GCI_data_platform-41'!$F$1:$G$149,2,FALSE)</f>
        <v>8</v>
      </c>
      <c r="O86">
        <f>+VLOOKUP(B86,'[9]GCI_data_platform-42'!$F$1:$G$149,2,FALSE)</f>
        <v>3.9182867897959199</v>
      </c>
      <c r="P86">
        <f>+VLOOKUP(B86,'[9]GCI_data_platform-43'!$F$1:$G$149,2,FALSE)</f>
        <v>3.6236195510204099</v>
      </c>
      <c r="Q86">
        <f>+VLOOKUP(B86,'[9]GCI_data_platform-44'!$F$1:$G$149,2,FALSE)</f>
        <v>10.522309256843901</v>
      </c>
      <c r="R86">
        <f>+VLOOKUP(B86,'[9]GCI_data_platform-45'!$F$1:$G$149,2,FALSE)</f>
        <v>3.6416751693877498</v>
      </c>
      <c r="S86">
        <f>+VLOOKUP(B86,'[9]GCI_data_platform-46'!$F$1:$G$149,2,FALSE)</f>
        <v>3.92653934387755</v>
      </c>
      <c r="T86">
        <f>+VLOOKUP(B86,'[9]GCI_data_platform-47'!$F$1:$G$149,2,FALSE)</f>
        <v>3.8084852765306101</v>
      </c>
      <c r="U86">
        <f>+VLOOKUP(B86,'[9]GCI_data_platform-48'!$F$1:$G$149,2,FALSE)</f>
        <v>41.6163566285393</v>
      </c>
      <c r="V86">
        <f>+VLOOKUP(B86,'[9]GCI_data_platform-49'!$F$1:$G$149,2,FALSE)</f>
        <v>3.4465692469387799</v>
      </c>
      <c r="W86">
        <f>+VLOOKUP(B86,'[9]GCI_data_platform-50'!$F$1:$G$149,2,FALSE)</f>
        <v>4.2725331081632696</v>
      </c>
      <c r="X86">
        <f>+VLOOKUP(B86,'[9]GCI_data_platform-51'!$F$1:$G$149,2,FALSE)</f>
        <v>2.6206053857142901</v>
      </c>
    </row>
    <row r="87" spans="1:24" x14ac:dyDescent="0.25">
      <c r="A87" t="s">
        <v>154</v>
      </c>
      <c r="B87" t="s">
        <v>510</v>
      </c>
      <c r="C87">
        <v>20</v>
      </c>
      <c r="D87">
        <v>1</v>
      </c>
      <c r="E87">
        <v>21</v>
      </c>
      <c r="F87">
        <f>+VLOOKUP(B87,'[9]GCI_data_platform-33'!$F$1:$G$149,2,FALSE)</f>
        <v>4.7167768398287704</v>
      </c>
      <c r="G87">
        <f>+VLOOKUP(B87,'[9]GCI_data_platform-34'!$F$1:$G$149,2,FALSE)</f>
        <v>4.9279940872431496</v>
      </c>
      <c r="H87">
        <f>+VLOOKUP(B87,'[9]GCI_data_platform-35'!$F$1:$G$149,2,FALSE)</f>
        <v>6.0080251999999996</v>
      </c>
      <c r="I87">
        <f>+VLOOKUP(B87,'[9]GCI_data_platform-36'!$F$1:$G$149,2,FALSE)</f>
        <v>4.0943523199999996</v>
      </c>
      <c r="J87">
        <f>+VLOOKUP(B87,'[9]GCI_data_platform-37'!$F$1:$G$149,2,FALSE)</f>
        <v>4.8294403199999998</v>
      </c>
      <c r="K87">
        <f>+VLOOKUP(B87,'[9]GCI_data_platform-38'!$F$1:$G$149,2,FALSE)</f>
        <v>4.210013</v>
      </c>
      <c r="L87">
        <f>+VLOOKUP(B87,'[9]GCI_data_platform-39'!$F$1:$G$149,2,FALSE)</f>
        <v>41.6</v>
      </c>
      <c r="M87">
        <f>+VLOOKUP(B87,'[9]GCI_data_platform-40'!$F$1:$G$149,2,FALSE)</f>
        <v>11</v>
      </c>
      <c r="N87">
        <f>+VLOOKUP(B87,'[9]GCI_data_platform-41'!$F$1:$G$149,2,FALSE)</f>
        <v>40</v>
      </c>
      <c r="O87">
        <f>+VLOOKUP(B87,'[9]GCI_data_platform-42'!$F$1:$G$149,2,FALSE)</f>
        <v>4.4398158700000003</v>
      </c>
      <c r="P87">
        <f>+VLOOKUP(B87,'[9]GCI_data_platform-43'!$F$1:$G$149,2,FALSE)</f>
        <v>4.7954333099999999</v>
      </c>
      <c r="Q87">
        <f>+VLOOKUP(B87,'[9]GCI_data_platform-44'!$F$1:$G$149,2,FALSE)</f>
        <v>0.82019160580419403</v>
      </c>
      <c r="R87">
        <f>+VLOOKUP(B87,'[9]GCI_data_platform-45'!$F$1:$G$149,2,FALSE)</f>
        <v>4.7075395000000002</v>
      </c>
      <c r="S87">
        <f>+VLOOKUP(B87,'[9]GCI_data_platform-46'!$F$1:$G$149,2,FALSE)</f>
        <v>5.4031441300000003</v>
      </c>
      <c r="T87">
        <f>+VLOOKUP(B87,'[9]GCI_data_platform-47'!$F$1:$G$149,2,FALSE)</f>
        <v>4.7835020500000001</v>
      </c>
      <c r="U87">
        <f>+VLOOKUP(B87,'[9]GCI_data_platform-48'!$F$1:$G$149,2,FALSE)</f>
        <v>104.289279640925</v>
      </c>
      <c r="V87">
        <f>+VLOOKUP(B87,'[9]GCI_data_platform-49'!$F$1:$G$149,2,FALSE)</f>
        <v>4.2943423449999996</v>
      </c>
      <c r="W87">
        <f>+VLOOKUP(B87,'[9]GCI_data_platform-50'!$F$1:$G$149,2,FALSE)</f>
        <v>4.6835976099999996</v>
      </c>
      <c r="X87">
        <f>+VLOOKUP(B87,'[9]GCI_data_platform-51'!$F$1:$G$149,2,FALSE)</f>
        <v>3.9050870799999999</v>
      </c>
    </row>
    <row r="88" spans="1:24" x14ac:dyDescent="0.25">
      <c r="A88" t="s">
        <v>156</v>
      </c>
      <c r="B88" t="s">
        <v>511</v>
      </c>
      <c r="C88">
        <v>30</v>
      </c>
      <c r="F88">
        <f>+VLOOKUP(B88,'[9]GCI_data_platform-33'!$F$1:$G$149,2,FALSE)</f>
        <v>3.3843059708655798</v>
      </c>
      <c r="G88">
        <f>+VLOOKUP(B88,'[9]GCI_data_platform-34'!$F$1:$G$149,2,FALSE)</f>
        <v>3.68766279453367</v>
      </c>
      <c r="H88">
        <f>+VLOOKUP(B88,'[9]GCI_data_platform-35'!$F$1:$G$149,2,FALSE)</f>
        <v>4.5200966176470603</v>
      </c>
      <c r="I88">
        <f>+VLOOKUP(B88,'[9]GCI_data_platform-36'!$F$1:$G$149,2,FALSE)</f>
        <v>3.11921494117647</v>
      </c>
      <c r="J88">
        <f>+VLOOKUP(B88,'[9]GCI_data_platform-37'!$F$1:$G$149,2,FALSE)</f>
        <v>3.2668964117647099</v>
      </c>
      <c r="K88">
        <f>+VLOOKUP(B88,'[9]GCI_data_platform-38'!$F$1:$G$149,2,FALSE)</f>
        <v>2.7201900000000001</v>
      </c>
      <c r="L88">
        <f>+VLOOKUP(B88,'[9]GCI_data_platform-39'!$F$1:$G$149,2,FALSE)</f>
        <v>68.2</v>
      </c>
      <c r="M88">
        <f>+VLOOKUP(B88,'[9]GCI_data_platform-40'!$F$1:$G$149,2,FALSE)</f>
        <v>9</v>
      </c>
      <c r="N88">
        <f>+VLOOKUP(B88,'[9]GCI_data_platform-41'!$F$1:$G$149,2,FALSE)</f>
        <v>19</v>
      </c>
      <c r="O88">
        <f>+VLOOKUP(B88,'[9]GCI_data_platform-42'!$F$1:$G$149,2,FALSE)</f>
        <v>2.9540368529411798</v>
      </c>
      <c r="P88">
        <f>+VLOOKUP(B88,'[9]GCI_data_platform-43'!$F$1:$G$149,2,FALSE)</f>
        <v>3.6167190294117701</v>
      </c>
      <c r="Q88">
        <f>+VLOOKUP(B88,'[9]GCI_data_platform-44'!$F$1:$G$149,2,FALSE)</f>
        <v>9.2799679027196902</v>
      </c>
      <c r="R88">
        <f>+VLOOKUP(B88,'[9]GCI_data_platform-45'!$F$1:$G$149,2,FALSE)</f>
        <v>3.1105477352941202</v>
      </c>
      <c r="S88">
        <f>+VLOOKUP(B88,'[9]GCI_data_platform-46'!$F$1:$G$149,2,FALSE)</f>
        <v>3.5414183823529402</v>
      </c>
      <c r="T88">
        <f>+VLOOKUP(B88,'[9]GCI_data_platform-47'!$F$1:$G$149,2,FALSE)</f>
        <v>3.3234022352941199</v>
      </c>
      <c r="U88">
        <f>+VLOOKUP(B88,'[9]GCI_data_platform-48'!$F$1:$G$149,2,FALSE)</f>
        <v>72.6763090569561</v>
      </c>
      <c r="V88">
        <f>+VLOOKUP(B88,'[9]GCI_data_platform-49'!$F$1:$G$149,2,FALSE)</f>
        <v>2.7775923235294102</v>
      </c>
      <c r="W88">
        <f>+VLOOKUP(B88,'[9]GCI_data_platform-50'!$F$1:$G$149,2,FALSE)</f>
        <v>3.0647362352941201</v>
      </c>
      <c r="X88">
        <f>+VLOOKUP(B88,'[9]GCI_data_platform-51'!$F$1:$G$149,2,FALSE)</f>
        <v>2.4904484117647101</v>
      </c>
    </row>
    <row r="89" spans="1:24" x14ac:dyDescent="0.25">
      <c r="A89" t="s">
        <v>157</v>
      </c>
      <c r="B89" t="s">
        <v>512</v>
      </c>
      <c r="C89">
        <v>20</v>
      </c>
      <c r="D89">
        <v>1</v>
      </c>
      <c r="E89">
        <v>21</v>
      </c>
      <c r="F89">
        <f>+VLOOKUP(B89,'[9]GCI_data_platform-33'!$F$1:$G$149,2,FALSE)</f>
        <v>4.8520782918591401</v>
      </c>
      <c r="G89">
        <f>+VLOOKUP(B89,'[9]GCI_data_platform-34'!$F$1:$G$149,2,FALSE)</f>
        <v>5.0914871586220496</v>
      </c>
      <c r="H89">
        <f>+VLOOKUP(B89,'[9]GCI_data_platform-35'!$F$1:$G$149,2,FALSE)</f>
        <v>5.4557107083333296</v>
      </c>
      <c r="I89">
        <f>+VLOOKUP(B89,'[9]GCI_data_platform-36'!$F$1:$G$149,2,FALSE)</f>
        <v>3.6049145125000002</v>
      </c>
      <c r="J89">
        <f>+VLOOKUP(B89,'[9]GCI_data_platform-37'!$F$1:$G$149,2,FALSE)</f>
        <v>4.4564448958333296</v>
      </c>
      <c r="K89">
        <f>+VLOOKUP(B89,'[9]GCI_data_platform-38'!$F$1:$G$149,2,FALSE)</f>
        <v>5.1964439999999996</v>
      </c>
      <c r="L89">
        <f>+VLOOKUP(B89,'[9]GCI_data_platform-39'!$F$1:$G$149,2,FALSE)</f>
        <v>28.5</v>
      </c>
      <c r="M89">
        <f>+VLOOKUP(B89,'[9]GCI_data_platform-40'!$F$1:$G$149,2,FALSE)</f>
        <v>5</v>
      </c>
      <c r="N89">
        <f>+VLOOKUP(B89,'[9]GCI_data_platform-41'!$F$1:$G$149,2,FALSE)</f>
        <v>6</v>
      </c>
      <c r="O89">
        <f>+VLOOKUP(B89,'[9]GCI_data_platform-42'!$F$1:$G$149,2,FALSE)</f>
        <v>4.4015106166666698</v>
      </c>
      <c r="P89">
        <f>+VLOOKUP(B89,'[9]GCI_data_platform-43'!$F$1:$G$149,2,FALSE)</f>
        <v>4.8065531583333296</v>
      </c>
      <c r="Q89">
        <f>+VLOOKUP(B89,'[9]GCI_data_platform-44'!$F$1:$G$149,2,FALSE)</f>
        <v>0.85117098861890494</v>
      </c>
      <c r="R89">
        <f>+VLOOKUP(B89,'[9]GCI_data_platform-45'!$F$1:$G$149,2,FALSE)</f>
        <v>4.71368701666667</v>
      </c>
      <c r="S89">
        <f>+VLOOKUP(B89,'[9]GCI_data_platform-46'!$F$1:$G$149,2,FALSE)</f>
        <v>5.56180575833333</v>
      </c>
      <c r="T89">
        <f>+VLOOKUP(B89,'[9]GCI_data_platform-47'!$F$1:$G$149,2,FALSE)</f>
        <v>4.6136355541666703</v>
      </c>
      <c r="U89">
        <f>+VLOOKUP(B89,'[9]GCI_data_platform-48'!$F$1:$G$149,2,FALSE)</f>
        <v>66.414876879469702</v>
      </c>
      <c r="V89">
        <f>+VLOOKUP(B89,'[9]GCI_data_platform-49'!$F$1:$G$149,2,FALSE)</f>
        <v>4.3732605583333299</v>
      </c>
      <c r="W89">
        <f>+VLOOKUP(B89,'[9]GCI_data_platform-50'!$F$1:$G$149,2,FALSE)</f>
        <v>4.8834699041666703</v>
      </c>
      <c r="X89">
        <f>+VLOOKUP(B89,'[9]GCI_data_platform-51'!$F$1:$G$149,2,FALSE)</f>
        <v>3.8630512124999998</v>
      </c>
    </row>
    <row r="90" spans="1:24" x14ac:dyDescent="0.25">
      <c r="A90" t="s">
        <v>158</v>
      </c>
      <c r="B90" t="s">
        <v>513</v>
      </c>
      <c r="C90">
        <v>30</v>
      </c>
      <c r="F90">
        <f>+VLOOKUP(B90,'[9]GCI_data_platform-33'!$F$1:$G$149,2,FALSE)</f>
        <v>4.1917696148164101</v>
      </c>
      <c r="G90">
        <f>+VLOOKUP(B90,'[9]GCI_data_platform-34'!$F$1:$G$149,2,FALSE)</f>
        <v>4.1683663069236099</v>
      </c>
      <c r="H90">
        <f>+VLOOKUP(B90,'[9]GCI_data_platform-35'!$F$1:$G$149,2,FALSE)</f>
        <v>5.0467927725752499</v>
      </c>
      <c r="I90">
        <f>+VLOOKUP(B90,'[9]GCI_data_platform-36'!$F$1:$G$149,2,FALSE)</f>
        <v>3.3146275404682299</v>
      </c>
      <c r="J90">
        <f>+VLOOKUP(B90,'[9]GCI_data_platform-37'!$F$1:$G$149,2,FALSE)</f>
        <v>3.5491110913043502</v>
      </c>
      <c r="K90">
        <f>+VLOOKUP(B90,'[9]GCI_data_platform-38'!$F$1:$G$149,2,FALSE)</f>
        <v>3.613191</v>
      </c>
      <c r="L90">
        <f>+VLOOKUP(B90,'[9]GCI_data_platform-39'!$F$1:$G$149,2,FALSE)</f>
        <v>52.5</v>
      </c>
      <c r="M90">
        <f>+VLOOKUP(B90,'[9]GCI_data_platform-40'!$F$1:$G$149,2,FALSE)</f>
        <v>6</v>
      </c>
      <c r="N90">
        <f>+VLOOKUP(B90,'[9]GCI_data_platform-41'!$F$1:$G$149,2,FALSE)</f>
        <v>9</v>
      </c>
      <c r="O90">
        <f>+VLOOKUP(B90,'[9]GCI_data_platform-42'!$F$1:$G$149,2,FALSE)</f>
        <v>3.0849067628762499</v>
      </c>
      <c r="P90">
        <f>+VLOOKUP(B90,'[9]GCI_data_platform-43'!$F$1:$G$149,2,FALSE)</f>
        <v>4.4349312331103699</v>
      </c>
      <c r="Q90">
        <f>+VLOOKUP(B90,'[9]GCI_data_platform-44'!$F$1:$G$149,2,FALSE)</f>
        <v>8.2996421191378396</v>
      </c>
      <c r="R90">
        <f>+VLOOKUP(B90,'[9]GCI_data_platform-45'!$F$1:$G$149,2,FALSE)</f>
        <v>5.2683463996655497</v>
      </c>
      <c r="S90">
        <f>+VLOOKUP(B90,'[9]GCI_data_platform-46'!$F$1:$G$149,2,FALSE)</f>
        <v>4.8349745923076899</v>
      </c>
      <c r="T90">
        <f>+VLOOKUP(B90,'[9]GCI_data_platform-47'!$F$1:$G$149,2,FALSE)</f>
        <v>3.9646901816053499</v>
      </c>
      <c r="U90">
        <f>+VLOOKUP(B90,'[9]GCI_data_platform-48'!$F$1:$G$149,2,FALSE)</f>
        <v>34.461931719983397</v>
      </c>
      <c r="V90">
        <f>+VLOOKUP(B90,'[9]GCI_data_platform-49'!$F$1:$G$149,2,FALSE)</f>
        <v>4.2385762306020096</v>
      </c>
      <c r="W90">
        <f>+VLOOKUP(B90,'[9]GCI_data_platform-50'!$F$1:$G$149,2,FALSE)</f>
        <v>4.8114125635451499</v>
      </c>
      <c r="X90">
        <f>+VLOOKUP(B90,'[9]GCI_data_platform-51'!$F$1:$G$149,2,FALSE)</f>
        <v>3.66573989765886</v>
      </c>
    </row>
    <row r="91" spans="1:24" x14ac:dyDescent="0.25">
      <c r="A91" t="s">
        <v>160</v>
      </c>
      <c r="B91" t="s">
        <v>514</v>
      </c>
      <c r="C91">
        <v>30</v>
      </c>
      <c r="F91">
        <f>+VLOOKUP(B91,'[9]GCI_data_platform-33'!$F$1:$G$149,2,FALSE)</f>
        <v>3.9347927937714502</v>
      </c>
      <c r="G91">
        <f>+VLOOKUP(B91,'[9]GCI_data_platform-34'!$F$1:$G$149,2,FALSE)</f>
        <v>4.16374497911871</v>
      </c>
      <c r="H91">
        <f>+VLOOKUP(B91,'[9]GCI_data_platform-35'!$F$1:$G$149,2,FALSE)</f>
        <v>4.3549790820512797</v>
      </c>
      <c r="I91">
        <f>+VLOOKUP(B91,'[9]GCI_data_platform-36'!$F$1:$G$149,2,FALSE)</f>
        <v>2.9726940529914501</v>
      </c>
      <c r="J91">
        <f>+VLOOKUP(B91,'[9]GCI_data_platform-37'!$F$1:$G$149,2,FALSE)</f>
        <v>3.19217533333333</v>
      </c>
      <c r="K91">
        <f>+VLOOKUP(B91,'[9]GCI_data_platform-38'!$F$1:$G$149,2,FALSE)</f>
        <v>2.9606590000000002</v>
      </c>
      <c r="L91">
        <f>+VLOOKUP(B91,'[9]GCI_data_platform-39'!$F$1:$G$149,2,FALSE)</f>
        <v>31.2</v>
      </c>
      <c r="M91">
        <f>+VLOOKUP(B91,'[9]GCI_data_platform-40'!$F$1:$G$149,2,FALSE)</f>
        <v>7</v>
      </c>
      <c r="N91">
        <f>+VLOOKUP(B91,'[9]GCI_data_platform-41'!$F$1:$G$149,2,FALSE)</f>
        <v>9</v>
      </c>
      <c r="O91">
        <f>+VLOOKUP(B91,'[9]GCI_data_platform-42'!$F$1:$G$149,2,FALSE)</f>
        <v>2.9191453025640999</v>
      </c>
      <c r="P91">
        <f>+VLOOKUP(B91,'[9]GCI_data_platform-43'!$F$1:$G$149,2,FALSE)</f>
        <v>4.3612213384615401</v>
      </c>
      <c r="Q91">
        <f>+VLOOKUP(B91,'[9]GCI_data_platform-44'!$F$1:$G$149,2,FALSE)</f>
        <v>4.2283232378169204</v>
      </c>
      <c r="R91">
        <f>+VLOOKUP(B91,'[9]GCI_data_platform-45'!$F$1:$G$149,2,FALSE)</f>
        <v>3.85006245299145</v>
      </c>
      <c r="S91">
        <f>+VLOOKUP(B91,'[9]GCI_data_platform-46'!$F$1:$G$149,2,FALSE)</f>
        <v>3.8576002358974399</v>
      </c>
      <c r="T91">
        <f>+VLOOKUP(B91,'[9]GCI_data_platform-47'!$F$1:$G$149,2,FALSE)</f>
        <v>3.43967394871795</v>
      </c>
      <c r="U91">
        <f>+VLOOKUP(B91,'[9]GCI_data_platform-48'!$F$1:$G$149,2,FALSE)</f>
        <v>84.916008025372307</v>
      </c>
      <c r="V91">
        <f>+VLOOKUP(B91,'[9]GCI_data_platform-49'!$F$1:$G$149,2,FALSE)</f>
        <v>3.4768884230769199</v>
      </c>
      <c r="W91">
        <f>+VLOOKUP(B91,'[9]GCI_data_platform-50'!$F$1:$G$149,2,FALSE)</f>
        <v>3.8967909059829098</v>
      </c>
      <c r="X91">
        <f>+VLOOKUP(B91,'[9]GCI_data_platform-51'!$F$1:$G$149,2,FALSE)</f>
        <v>3.0569859401709398</v>
      </c>
    </row>
    <row r="92" spans="1:24" x14ac:dyDescent="0.25">
      <c r="A92" t="s">
        <v>162</v>
      </c>
      <c r="B92" t="s">
        <v>515</v>
      </c>
      <c r="C92">
        <v>20</v>
      </c>
      <c r="D92">
        <v>1</v>
      </c>
      <c r="E92">
        <v>22</v>
      </c>
      <c r="F92">
        <f>+VLOOKUP(B92,'[9]GCI_data_platform-33'!$F$1:$G$149,2,FALSE)</f>
        <v>4.06675185027939</v>
      </c>
      <c r="G92">
        <f>+VLOOKUP(B92,'[9]GCI_data_platform-34'!$F$1:$G$149,2,FALSE)</f>
        <v>4.3856276023196701</v>
      </c>
      <c r="H92">
        <f>+VLOOKUP(B92,'[9]GCI_data_platform-35'!$F$1:$G$149,2,FALSE)</f>
        <v>4.6035929695906397</v>
      </c>
      <c r="I92">
        <f>+VLOOKUP(B92,'[9]GCI_data_platform-36'!$F$1:$G$149,2,FALSE)</f>
        <v>2.5547577888888902</v>
      </c>
      <c r="J92">
        <f>+VLOOKUP(B92,'[9]GCI_data_platform-37'!$F$1:$G$149,2,FALSE)</f>
        <v>3.4262710064327502</v>
      </c>
      <c r="K92">
        <f>+VLOOKUP(B92,'[9]GCI_data_platform-38'!$F$1:$G$149,2,FALSE)</f>
        <v>3.656339</v>
      </c>
      <c r="L92">
        <f>+VLOOKUP(B92,'[9]GCI_data_platform-39'!$F$1:$G$149,2,FALSE)</f>
        <v>24.6</v>
      </c>
      <c r="M92">
        <f>+VLOOKUP(B92,'[9]GCI_data_platform-40'!$F$1:$G$149,2,FALSE)</f>
        <v>7</v>
      </c>
      <c r="N92">
        <f>+VLOOKUP(B92,'[9]GCI_data_platform-41'!$F$1:$G$149,2,FALSE)</f>
        <v>12</v>
      </c>
      <c r="O92">
        <f>+VLOOKUP(B92,'[9]GCI_data_platform-42'!$F$1:$G$149,2,FALSE)</f>
        <v>3.7487655222222198</v>
      </c>
      <c r="P92">
        <f>+VLOOKUP(B92,'[9]GCI_data_platform-43'!$F$1:$G$149,2,FALSE)</f>
        <v>4.2052031994152097</v>
      </c>
      <c r="Q92">
        <f>+VLOOKUP(B92,'[9]GCI_data_platform-44'!$F$1:$G$149,2,FALSE)</f>
        <v>4.6085952160555799</v>
      </c>
      <c r="R92">
        <f>+VLOOKUP(B92,'[9]GCI_data_platform-45'!$F$1:$G$149,2,FALSE)</f>
        <v>4.8527001941520496</v>
      </c>
      <c r="S92">
        <f>+VLOOKUP(B92,'[9]GCI_data_platform-46'!$F$1:$G$149,2,FALSE)</f>
        <v>4.0730760175438601</v>
      </c>
      <c r="T92">
        <f>+VLOOKUP(B92,'[9]GCI_data_platform-47'!$F$1:$G$149,2,FALSE)</f>
        <v>3.1183107222222199</v>
      </c>
      <c r="U92">
        <f>+VLOOKUP(B92,'[9]GCI_data_platform-48'!$F$1:$G$149,2,FALSE)</f>
        <v>85.127836781048998</v>
      </c>
      <c r="V92">
        <f>+VLOOKUP(B92,'[9]GCI_data_platform-49'!$F$1:$G$149,2,FALSE)</f>
        <v>3.4290003461988299</v>
      </c>
      <c r="W92">
        <f>+VLOOKUP(B92,'[9]GCI_data_platform-50'!$F$1:$G$149,2,FALSE)</f>
        <v>3.9211868701754402</v>
      </c>
      <c r="X92">
        <f>+VLOOKUP(B92,'[9]GCI_data_platform-51'!$F$1:$G$149,2,FALSE)</f>
        <v>2.93681382222222</v>
      </c>
    </row>
    <row r="93" spans="1:24" x14ac:dyDescent="0.25">
      <c r="A93" t="s">
        <v>163</v>
      </c>
      <c r="B93" t="s">
        <v>516</v>
      </c>
      <c r="C93">
        <v>20</v>
      </c>
      <c r="D93">
        <v>1</v>
      </c>
      <c r="E93">
        <v>21</v>
      </c>
      <c r="F93">
        <f>+VLOOKUP(B93,'[9]GCI_data_platform-33'!$F$1:$G$149,2,FALSE)</f>
        <v>4.3051900633197997</v>
      </c>
      <c r="G93">
        <f>+VLOOKUP(B93,'[9]GCI_data_platform-34'!$F$1:$G$149,2,FALSE)</f>
        <v>4.6152285956290502</v>
      </c>
      <c r="H93">
        <f>+VLOOKUP(B93,'[9]GCI_data_platform-35'!$F$1:$G$149,2,FALSE)</f>
        <v>3.8654327220779199</v>
      </c>
      <c r="I93">
        <f>+VLOOKUP(B93,'[9]GCI_data_platform-36'!$F$1:$G$149,2,FALSE)</f>
        <v>3.64856752467532</v>
      </c>
      <c r="J93">
        <f>+VLOOKUP(B93,'[9]GCI_data_platform-37'!$F$1:$G$149,2,FALSE)</f>
        <v>3.79665734545455</v>
      </c>
      <c r="K93">
        <f>+VLOOKUP(B93,'[9]GCI_data_platform-38'!$F$1:$G$149,2,FALSE)</f>
        <v>4.0361450000000003</v>
      </c>
      <c r="L93">
        <f>+VLOOKUP(B93,'[9]GCI_data_platform-39'!$F$1:$G$149,2,FALSE)</f>
        <v>22.3</v>
      </c>
      <c r="M93">
        <f>+VLOOKUP(B93,'[9]GCI_data_platform-40'!$F$1:$G$149,2,FALSE)</f>
        <v>6</v>
      </c>
      <c r="N93">
        <f>+VLOOKUP(B93,'[9]GCI_data_platform-41'!$F$1:$G$149,2,FALSE)</f>
        <v>10</v>
      </c>
      <c r="O93">
        <f>+VLOOKUP(B93,'[9]GCI_data_platform-42'!$F$1:$G$149,2,FALSE)</f>
        <v>4.3351506675324698</v>
      </c>
      <c r="P93">
        <f>+VLOOKUP(B93,'[9]GCI_data_platform-43'!$F$1:$G$149,2,FALSE)</f>
        <v>4.2506717974025996</v>
      </c>
      <c r="Q93">
        <f>+VLOOKUP(B93,'[9]GCI_data_platform-44'!$F$1:$G$149,2,FALSE)</f>
        <v>3.5264219187745298</v>
      </c>
      <c r="R93">
        <f>+VLOOKUP(B93,'[9]GCI_data_platform-45'!$F$1:$G$149,2,FALSE)</f>
        <v>4.7151366831168797</v>
      </c>
      <c r="S93">
        <f>+VLOOKUP(B93,'[9]GCI_data_platform-46'!$F$1:$G$149,2,FALSE)</f>
        <v>4.5015006961038999</v>
      </c>
      <c r="T93">
        <f>+VLOOKUP(B93,'[9]GCI_data_platform-47'!$F$1:$G$149,2,FALSE)</f>
        <v>4.1217483402597397</v>
      </c>
      <c r="U93">
        <f>+VLOOKUP(B93,'[9]GCI_data_platform-48'!$F$1:$G$149,2,FALSE)</f>
        <v>65.264392780373797</v>
      </c>
      <c r="V93">
        <f>+VLOOKUP(B93,'[9]GCI_data_platform-49'!$F$1:$G$149,2,FALSE)</f>
        <v>3.6851129987013</v>
      </c>
      <c r="W93">
        <f>+VLOOKUP(B93,'[9]GCI_data_platform-50'!$F$1:$G$149,2,FALSE)</f>
        <v>4.5099707220779202</v>
      </c>
      <c r="X93">
        <f>+VLOOKUP(B93,'[9]GCI_data_platform-51'!$F$1:$G$149,2,FALSE)</f>
        <v>2.8602552753246799</v>
      </c>
    </row>
    <row r="94" spans="1:24" x14ac:dyDescent="0.25">
      <c r="A94" t="s">
        <v>164</v>
      </c>
      <c r="B94" t="s">
        <v>517</v>
      </c>
      <c r="C94">
        <v>30</v>
      </c>
      <c r="F94">
        <f>+VLOOKUP(B94,'[9]GCI_data_platform-33'!$F$1:$G$149,2,FALSE)</f>
        <v>4.2772463415396604</v>
      </c>
      <c r="G94">
        <f>+VLOOKUP(B94,'[9]GCI_data_platform-34'!$F$1:$G$149,2,FALSE)</f>
        <v>4.5779962114898201</v>
      </c>
      <c r="H94">
        <f>+VLOOKUP(B94,'[9]GCI_data_platform-35'!$F$1:$G$149,2,FALSE)</f>
        <v>5.1204009213114796</v>
      </c>
      <c r="I94">
        <f>+VLOOKUP(B94,'[9]GCI_data_platform-36'!$F$1:$G$149,2,FALSE)</f>
        <v>3.9820640983606599</v>
      </c>
      <c r="J94">
        <f>+VLOOKUP(B94,'[9]GCI_data_platform-37'!$F$1:$G$149,2,FALSE)</f>
        <v>4.1299066786885303</v>
      </c>
      <c r="K94">
        <f>+VLOOKUP(B94,'[9]GCI_data_platform-38'!$F$1:$G$149,2,FALSE)</f>
        <v>3.879311</v>
      </c>
      <c r="L94">
        <f>+VLOOKUP(B94,'[9]GCI_data_platform-39'!$F$1:$G$149,2,FALSE)</f>
        <v>49.6</v>
      </c>
      <c r="M94">
        <f>+VLOOKUP(B94,'[9]GCI_data_platform-40'!$F$1:$G$149,2,FALSE)</f>
        <v>6</v>
      </c>
      <c r="N94">
        <f>+VLOOKUP(B94,'[9]GCI_data_platform-41'!$F$1:$G$149,2,FALSE)</f>
        <v>12</v>
      </c>
      <c r="O94">
        <f>+VLOOKUP(B94,'[9]GCI_data_platform-42'!$F$1:$G$149,2,FALSE)</f>
        <v>4.3596680327868897</v>
      </c>
      <c r="P94">
        <f>+VLOOKUP(B94,'[9]GCI_data_platform-43'!$F$1:$G$149,2,FALSE)</f>
        <v>4.8587546491803302</v>
      </c>
      <c r="Q94">
        <f>+VLOOKUP(B94,'[9]GCI_data_platform-44'!$F$1:$G$149,2,FALSE)</f>
        <v>12.339754804095699</v>
      </c>
      <c r="R94">
        <f>+VLOOKUP(B94,'[9]GCI_data_platform-45'!$F$1:$G$149,2,FALSE)</f>
        <v>5.2085416393442596</v>
      </c>
      <c r="S94">
        <f>+VLOOKUP(B94,'[9]GCI_data_platform-46'!$F$1:$G$149,2,FALSE)</f>
        <v>5.4250237540983601</v>
      </c>
      <c r="T94">
        <f>+VLOOKUP(B94,'[9]GCI_data_platform-47'!$F$1:$G$149,2,FALSE)</f>
        <v>4.2530984196721304</v>
      </c>
      <c r="U94">
        <f>+VLOOKUP(B94,'[9]GCI_data_platform-48'!$F$1:$G$149,2,FALSE)</f>
        <v>52.4964840715677</v>
      </c>
      <c r="V94">
        <f>+VLOOKUP(B94,'[9]GCI_data_platform-49'!$F$1:$G$149,2,FALSE)</f>
        <v>3.6757466016393399</v>
      </c>
      <c r="W94">
        <f>+VLOOKUP(B94,'[9]GCI_data_platform-50'!$F$1:$G$149,2,FALSE)</f>
        <v>4.2295494295082001</v>
      </c>
      <c r="X94">
        <f>+VLOOKUP(B94,'[9]GCI_data_platform-51'!$F$1:$G$149,2,FALSE)</f>
        <v>3.1219437737704898</v>
      </c>
    </row>
    <row r="95" spans="1:24" x14ac:dyDescent="0.25">
      <c r="A95" t="s">
        <v>165</v>
      </c>
      <c r="B95" t="s">
        <v>518</v>
      </c>
      <c r="C95">
        <v>30</v>
      </c>
      <c r="F95">
        <f>+VLOOKUP(B95,'[9]GCI_data_platform-33'!$F$1:$G$149,2,FALSE)</f>
        <v>3.8033967794069401</v>
      </c>
      <c r="G95">
        <f>+VLOOKUP(B95,'[9]GCI_data_platform-34'!$F$1:$G$149,2,FALSE)</f>
        <v>4.0880321466384997</v>
      </c>
      <c r="H95">
        <f>+VLOOKUP(B95,'[9]GCI_data_platform-35'!$F$1:$G$149,2,FALSE)</f>
        <v>4.1978664747190999</v>
      </c>
      <c r="I95">
        <f>+VLOOKUP(B95,'[9]GCI_data_platform-36'!$F$1:$G$149,2,FALSE)</f>
        <v>3.08624431460674</v>
      </c>
      <c r="J95">
        <f>+VLOOKUP(B95,'[9]GCI_data_platform-37'!$F$1:$G$149,2,FALSE)</f>
        <v>3.2689517224719098</v>
      </c>
      <c r="K95">
        <f>+VLOOKUP(B95,'[9]GCI_data_platform-38'!$F$1:$G$149,2,FALSE)</f>
        <v>3.3906239999999999</v>
      </c>
      <c r="L95">
        <f>+VLOOKUP(B95,'[9]GCI_data_platform-39'!$F$1:$G$149,2,FALSE)</f>
        <v>34.299999999999997</v>
      </c>
      <c r="M95">
        <f>+VLOOKUP(B95,'[9]GCI_data_platform-40'!$F$1:$G$149,2,FALSE)</f>
        <v>9</v>
      </c>
      <c r="N95">
        <f>+VLOOKUP(B95,'[9]GCI_data_platform-41'!$F$1:$G$149,2,FALSE)</f>
        <v>13</v>
      </c>
      <c r="O95">
        <f>+VLOOKUP(B95,'[9]GCI_data_platform-42'!$F$1:$G$149,2,FALSE)</f>
        <v>2.8571096157303399</v>
      </c>
      <c r="P95">
        <f>+VLOOKUP(B95,'[9]GCI_data_platform-43'!$F$1:$G$149,2,FALSE)</f>
        <v>4.1783357915730299</v>
      </c>
      <c r="Q95">
        <f>+VLOOKUP(B95,'[9]GCI_data_platform-44'!$F$1:$G$149,2,FALSE)</f>
        <v>7.6564685986389902</v>
      </c>
      <c r="R95">
        <f>+VLOOKUP(B95,'[9]GCI_data_platform-45'!$F$1:$G$149,2,FALSE)</f>
        <v>4.8797427028089899</v>
      </c>
      <c r="S95">
        <f>+VLOOKUP(B95,'[9]GCI_data_platform-46'!$F$1:$G$149,2,FALSE)</f>
        <v>4.6447392668539296</v>
      </c>
      <c r="T95">
        <f>+VLOOKUP(B95,'[9]GCI_data_platform-47'!$F$1:$G$149,2,FALSE)</f>
        <v>3.4403780769662902</v>
      </c>
      <c r="U95">
        <f>+VLOOKUP(B95,'[9]GCI_data_platform-48'!$F$1:$G$149,2,FALSE)</f>
        <v>60.020440417808203</v>
      </c>
      <c r="V95">
        <f>+VLOOKUP(B95,'[9]GCI_data_platform-49'!$F$1:$G$149,2,FALSE)</f>
        <v>3.2341260449438201</v>
      </c>
      <c r="W95">
        <f>+VLOOKUP(B95,'[9]GCI_data_platform-50'!$F$1:$G$149,2,FALSE)</f>
        <v>3.7166449724719102</v>
      </c>
      <c r="X95">
        <f>+VLOOKUP(B95,'[9]GCI_data_platform-51'!$F$1:$G$149,2,FALSE)</f>
        <v>2.7516071174157299</v>
      </c>
    </row>
    <row r="96" spans="1:24" x14ac:dyDescent="0.25">
      <c r="A96" t="s">
        <v>166</v>
      </c>
      <c r="B96" t="s">
        <v>519</v>
      </c>
      <c r="C96">
        <v>30</v>
      </c>
      <c r="F96">
        <f>+VLOOKUP(B96,'[9]GCI_data_platform-33'!$F$1:$G$149,2,FALSE)</f>
        <v>3.5697729393886699</v>
      </c>
      <c r="G96">
        <f>+VLOOKUP(B96,'[9]GCI_data_platform-34'!$F$1:$G$149,2,FALSE)</f>
        <v>3.5904349090830001</v>
      </c>
      <c r="H96">
        <f>+VLOOKUP(B96,'[9]GCI_data_platform-35'!$F$1:$G$149,2,FALSE)</f>
        <v>4.6104209999999997</v>
      </c>
      <c r="I96">
        <f>+VLOOKUP(B96,'[9]GCI_data_platform-36'!$F$1:$G$149,2,FALSE)</f>
        <v>2.4054859999999998</v>
      </c>
      <c r="J96">
        <f>+VLOOKUP(B96,'[9]GCI_data_platform-37'!$F$1:$G$149,2,FALSE)</f>
        <v>3.4069310000000002</v>
      </c>
      <c r="K96">
        <f>+VLOOKUP(B96,'[9]GCI_data_platform-38'!$F$1:$G$149,2,FALSE)</f>
        <v>3.5734180000000002</v>
      </c>
      <c r="L96">
        <f>+VLOOKUP(B96,'[9]GCI_data_platform-39'!$F$1:$G$149,2,FALSE)</f>
        <v>0</v>
      </c>
      <c r="M96">
        <f>+VLOOKUP(B96,'[9]GCI_data_platform-40'!$F$1:$G$149,2,FALSE)</f>
        <v>0</v>
      </c>
      <c r="N96">
        <f>+VLOOKUP(B96,'[9]GCI_data_platform-41'!$F$1:$G$149,2,FALSE)</f>
        <v>0</v>
      </c>
      <c r="O96">
        <f>+VLOOKUP(B96,'[9]GCI_data_platform-42'!$F$1:$G$149,2,FALSE)</f>
        <v>3.875178</v>
      </c>
      <c r="P96">
        <f>+VLOOKUP(B96,'[9]GCI_data_platform-43'!$F$1:$G$149,2,FALSE)</f>
        <v>3.9693010000000002</v>
      </c>
      <c r="Q96">
        <f>+VLOOKUP(B96,'[9]GCI_data_platform-44'!$F$1:$G$149,2,FALSE)</f>
        <v>3.89660864817002</v>
      </c>
      <c r="R96">
        <f>+VLOOKUP(B96,'[9]GCI_data_platform-45'!$F$1:$G$149,2,FALSE)</f>
        <v>3.2087599999999998</v>
      </c>
      <c r="S96">
        <f>+VLOOKUP(B96,'[9]GCI_data_platform-46'!$F$1:$G$149,2,FALSE)</f>
        <v>3.326136</v>
      </c>
      <c r="T96">
        <f>+VLOOKUP(B96,'[9]GCI_data_platform-47'!$F$1:$G$149,2,FALSE)</f>
        <v>3.2857639999999999</v>
      </c>
      <c r="U96">
        <f>+VLOOKUP(B96,'[9]GCI_data_platform-48'!$F$1:$G$149,2,FALSE)</f>
        <v>19.6049101936086</v>
      </c>
      <c r="V96">
        <f>+VLOOKUP(B96,'[9]GCI_data_platform-49'!$F$1:$G$149,2,FALSE)</f>
        <v>3.5284490000000002</v>
      </c>
      <c r="W96">
        <f>+VLOOKUP(B96,'[9]GCI_data_platform-50'!$F$1:$G$149,2,FALSE)</f>
        <v>4.440798</v>
      </c>
      <c r="X96">
        <f>+VLOOKUP(B96,'[9]GCI_data_platform-51'!$F$1:$G$149,2,FALSE)</f>
        <v>2.6160999999999999</v>
      </c>
    </row>
    <row r="97" spans="1:24" x14ac:dyDescent="0.25">
      <c r="A97" t="s">
        <v>167</v>
      </c>
      <c r="B97" t="s">
        <v>520</v>
      </c>
      <c r="C97">
        <v>20</v>
      </c>
      <c r="D97">
        <v>1</v>
      </c>
      <c r="E97">
        <v>22</v>
      </c>
      <c r="F97">
        <f>+VLOOKUP(B97,'[9]GCI_data_platform-33'!$F$1:$G$149,2,FALSE)</f>
        <v>4.0981471645181502</v>
      </c>
      <c r="G97">
        <f>+VLOOKUP(B97,'[9]GCI_data_platform-34'!$F$1:$G$149,2,FALSE)</f>
        <v>4.3818681340443</v>
      </c>
      <c r="H97">
        <f>+VLOOKUP(B97,'[9]GCI_data_platform-35'!$F$1:$G$149,2,FALSE)</f>
        <v>4.5939088062111804</v>
      </c>
      <c r="I97">
        <f>+VLOOKUP(B97,'[9]GCI_data_platform-36'!$F$1:$G$149,2,FALSE)</f>
        <v>3.5147627962732901</v>
      </c>
      <c r="J97">
        <f>+VLOOKUP(B97,'[9]GCI_data_platform-37'!$F$1:$G$149,2,FALSE)</f>
        <v>4.1237253192546603</v>
      </c>
      <c r="K97">
        <f>+VLOOKUP(B97,'[9]GCI_data_platform-38'!$F$1:$G$149,2,FALSE)</f>
        <v>3.958167</v>
      </c>
      <c r="L97">
        <f>+VLOOKUP(B97,'[9]GCI_data_platform-39'!$F$1:$G$149,2,FALSE)</f>
        <v>22.7</v>
      </c>
      <c r="M97">
        <f>+VLOOKUP(B97,'[9]GCI_data_platform-40'!$F$1:$G$149,2,FALSE)</f>
        <v>10</v>
      </c>
      <c r="N97">
        <f>+VLOOKUP(B97,'[9]GCI_data_platform-41'!$F$1:$G$149,2,FALSE)</f>
        <v>66</v>
      </c>
      <c r="O97">
        <f>+VLOOKUP(B97,'[9]GCI_data_platform-42'!$F$1:$G$149,2,FALSE)</f>
        <v>4.1887216931677003</v>
      </c>
      <c r="P97">
        <f>+VLOOKUP(B97,'[9]GCI_data_platform-43'!$F$1:$G$149,2,FALSE)</f>
        <v>4.2957146708074498</v>
      </c>
      <c r="Q97">
        <f>+VLOOKUP(B97,'[9]GCI_data_platform-44'!$F$1:$G$149,2,FALSE)</f>
        <v>6.1173858760585098</v>
      </c>
      <c r="R97">
        <f>+VLOOKUP(B97,'[9]GCI_data_platform-45'!$F$1:$G$149,2,FALSE)</f>
        <v>5.0905835826086996</v>
      </c>
      <c r="S97">
        <f>+VLOOKUP(B97,'[9]GCI_data_platform-46'!$F$1:$G$149,2,FALSE)</f>
        <v>4.2419366708074504</v>
      </c>
      <c r="T97">
        <f>+VLOOKUP(B97,'[9]GCI_data_platform-47'!$F$1:$G$149,2,FALSE)</f>
        <v>4.0376992161490701</v>
      </c>
      <c r="U97">
        <f>+VLOOKUP(B97,'[9]GCI_data_platform-48'!$F$1:$G$149,2,FALSE)</f>
        <v>59.8257484836166</v>
      </c>
      <c r="V97">
        <f>+VLOOKUP(B97,'[9]GCI_data_platform-49'!$F$1:$G$149,2,FALSE)</f>
        <v>3.53070522546584</v>
      </c>
      <c r="W97">
        <f>+VLOOKUP(B97,'[9]GCI_data_platform-50'!$F$1:$G$149,2,FALSE)</f>
        <v>3.5597258931677001</v>
      </c>
      <c r="X97">
        <f>+VLOOKUP(B97,'[9]GCI_data_platform-51'!$F$1:$G$149,2,FALSE)</f>
        <v>3.5016845577639799</v>
      </c>
    </row>
    <row r="98" spans="1:24" x14ac:dyDescent="0.25">
      <c r="A98" t="s">
        <v>168</v>
      </c>
      <c r="B98" t="s">
        <v>521</v>
      </c>
      <c r="C98">
        <v>30</v>
      </c>
      <c r="F98">
        <f>+VLOOKUP(B98,'[9]GCI_data_platform-33'!$F$1:$G$149,2,FALSE)</f>
        <v>3.7442551290942401</v>
      </c>
      <c r="G98">
        <f>+VLOOKUP(B98,'[9]GCI_data_platform-34'!$F$1:$G$149,2,FALSE)</f>
        <v>3.90686273114135</v>
      </c>
      <c r="H98">
        <f>+VLOOKUP(B98,'[9]GCI_data_platform-35'!$F$1:$G$149,2,FALSE)</f>
        <v>4.50945705</v>
      </c>
      <c r="I98">
        <f>+VLOOKUP(B98,'[9]GCI_data_platform-36'!$F$1:$G$149,2,FALSE)</f>
        <v>2.74981885</v>
      </c>
      <c r="J98">
        <f>+VLOOKUP(B98,'[9]GCI_data_platform-37'!$F$1:$G$149,2,FALSE)</f>
        <v>3.6489004500000002</v>
      </c>
      <c r="K98">
        <f>+VLOOKUP(B98,'[9]GCI_data_platform-38'!$F$1:$G$149,2,FALSE)</f>
        <v>3.2953540000000001</v>
      </c>
      <c r="L98">
        <f>+VLOOKUP(B98,'[9]GCI_data_platform-39'!$F$1:$G$149,2,FALSE)</f>
        <v>31.5</v>
      </c>
      <c r="M98">
        <f>+VLOOKUP(B98,'[9]GCI_data_platform-40'!$F$1:$G$149,2,FALSE)</f>
        <v>7</v>
      </c>
      <c r="N98">
        <f>+VLOOKUP(B98,'[9]GCI_data_platform-41'!$F$1:$G$149,2,FALSE)</f>
        <v>29</v>
      </c>
      <c r="O98">
        <f>+VLOOKUP(B98,'[9]GCI_data_platform-42'!$F$1:$G$149,2,FALSE)</f>
        <v>3.4883701500000002</v>
      </c>
      <c r="P98">
        <f>+VLOOKUP(B98,'[9]GCI_data_platform-43'!$F$1:$G$149,2,FALSE)</f>
        <v>3.9666108000000002</v>
      </c>
      <c r="Q98">
        <f>+VLOOKUP(B98,'[9]GCI_data_platform-44'!$F$1:$G$149,2,FALSE)</f>
        <v>16.290636983577699</v>
      </c>
      <c r="R98">
        <f>+VLOOKUP(B98,'[9]GCI_data_platform-45'!$F$1:$G$149,2,FALSE)</f>
        <v>3.1330140499999999</v>
      </c>
      <c r="S98">
        <f>+VLOOKUP(B98,'[9]GCI_data_platform-46'!$F$1:$G$149,2,FALSE)</f>
        <v>3.6204467999999999</v>
      </c>
      <c r="T98">
        <f>+VLOOKUP(B98,'[9]GCI_data_platform-47'!$F$1:$G$149,2,FALSE)</f>
        <v>3.3082962999999999</v>
      </c>
      <c r="U98">
        <f>+VLOOKUP(B98,'[9]GCI_data_platform-48'!$F$1:$G$149,2,FALSE)</f>
        <v>34.439084154502801</v>
      </c>
      <c r="V98">
        <f>+VLOOKUP(B98,'[9]GCI_data_platform-49'!$F$1:$G$149,2,FALSE)</f>
        <v>3.4190399249999999</v>
      </c>
      <c r="W98">
        <f>+VLOOKUP(B98,'[9]GCI_data_platform-50'!$F$1:$G$149,2,FALSE)</f>
        <v>3.95530815</v>
      </c>
      <c r="X98">
        <f>+VLOOKUP(B98,'[9]GCI_data_platform-51'!$F$1:$G$149,2,FALSE)</f>
        <v>2.8827717000000002</v>
      </c>
    </row>
    <row r="99" spans="1:24" x14ac:dyDescent="0.25">
      <c r="A99" t="s">
        <v>169</v>
      </c>
      <c r="B99" t="s">
        <v>522</v>
      </c>
      <c r="C99">
        <v>30</v>
      </c>
      <c r="F99">
        <f>+VLOOKUP(B99,'[9]GCI_data_platform-33'!$F$1:$G$149,2,FALSE)</f>
        <v>5.2546919950398996</v>
      </c>
      <c r="G99">
        <f>+VLOOKUP(B99,'[9]GCI_data_platform-34'!$F$1:$G$149,2,FALSE)</f>
        <v>5.46755416208648</v>
      </c>
      <c r="H99">
        <f>+VLOOKUP(B99,'[9]GCI_data_platform-35'!$F$1:$G$149,2,FALSE)</f>
        <v>6.0046189396449696</v>
      </c>
      <c r="I99">
        <f>+VLOOKUP(B99,'[9]GCI_data_platform-36'!$F$1:$G$149,2,FALSE)</f>
        <v>5.3870170213017703</v>
      </c>
      <c r="J99">
        <f>+VLOOKUP(B99,'[9]GCI_data_platform-37'!$F$1:$G$149,2,FALSE)</f>
        <v>5.3775530816568002</v>
      </c>
      <c r="K99">
        <f>+VLOOKUP(B99,'[9]GCI_data_platform-38'!$F$1:$G$149,2,FALSE)</f>
        <v>4.5903859999999996</v>
      </c>
      <c r="L99">
        <f>+VLOOKUP(B99,'[9]GCI_data_platform-39'!$F$1:$G$149,2,FALSE)</f>
        <v>40.1</v>
      </c>
      <c r="M99">
        <f>+VLOOKUP(B99,'[9]GCI_data_platform-40'!$F$1:$G$149,2,FALSE)</f>
        <v>5</v>
      </c>
      <c r="N99">
        <f>+VLOOKUP(B99,'[9]GCI_data_platform-41'!$F$1:$G$149,2,FALSE)</f>
        <v>5</v>
      </c>
      <c r="O99">
        <f>+VLOOKUP(B99,'[9]GCI_data_platform-42'!$F$1:$G$149,2,FALSE)</f>
        <v>4.7325473952662698</v>
      </c>
      <c r="P99">
        <f>+VLOOKUP(B99,'[9]GCI_data_platform-43'!$F$1:$G$149,2,FALSE)</f>
        <v>5.1020686733727798</v>
      </c>
      <c r="Q99">
        <f>+VLOOKUP(B99,'[9]GCI_data_platform-44'!$F$1:$G$149,2,FALSE)</f>
        <v>0.82019160580419403</v>
      </c>
      <c r="R99">
        <f>+VLOOKUP(B99,'[9]GCI_data_platform-45'!$F$1:$G$149,2,FALSE)</f>
        <v>5.3700107005917204</v>
      </c>
      <c r="S99">
        <f>+VLOOKUP(B99,'[9]GCI_data_platform-46'!$F$1:$G$149,2,FALSE)</f>
        <v>5.3131550307692299</v>
      </c>
      <c r="T99">
        <f>+VLOOKUP(B99,'[9]GCI_data_platform-47'!$F$1:$G$149,2,FALSE)</f>
        <v>5.5145954213017703</v>
      </c>
      <c r="U99">
        <f>+VLOOKUP(B99,'[9]GCI_data_platform-48'!$F$1:$G$149,2,FALSE)</f>
        <v>91.301816674599905</v>
      </c>
      <c r="V99">
        <f>+VLOOKUP(B99,'[9]GCI_data_platform-49'!$F$1:$G$149,2,FALSE)</f>
        <v>4.8289676609467396</v>
      </c>
      <c r="W99">
        <f>+VLOOKUP(B99,'[9]GCI_data_platform-50'!$F$1:$G$149,2,FALSE)</f>
        <v>5.2031505479289901</v>
      </c>
      <c r="X99">
        <f>+VLOOKUP(B99,'[9]GCI_data_platform-51'!$F$1:$G$149,2,FALSE)</f>
        <v>4.4547847739644997</v>
      </c>
    </row>
    <row r="100" spans="1:24" x14ac:dyDescent="0.25">
      <c r="A100" t="s">
        <v>171</v>
      </c>
      <c r="B100" t="s">
        <v>523</v>
      </c>
      <c r="C100">
        <v>30</v>
      </c>
      <c r="F100">
        <f>+VLOOKUP(B100,'[9]GCI_data_platform-33'!$F$1:$G$149,2,FALSE)</f>
        <v>5.2392560368034404</v>
      </c>
      <c r="G100">
        <f>+VLOOKUP(B100,'[9]GCI_data_platform-34'!$F$1:$G$149,2,FALSE)</f>
        <v>5.4178944706942902</v>
      </c>
      <c r="H100">
        <f>+VLOOKUP(B100,'[9]GCI_data_platform-35'!$F$1:$G$149,2,FALSE)</f>
        <v>5.4387831086956497</v>
      </c>
      <c r="I100">
        <f>+VLOOKUP(B100,'[9]GCI_data_platform-36'!$F$1:$G$149,2,FALSE)</f>
        <v>4.3822796717391297</v>
      </c>
      <c r="J100">
        <f>+VLOOKUP(B100,'[9]GCI_data_platform-37'!$F$1:$G$149,2,FALSE)</f>
        <v>5.3648920467391301</v>
      </c>
      <c r="K100">
        <f>+VLOOKUP(B100,'[9]GCI_data_platform-38'!$F$1:$G$149,2,FALSE)</f>
        <v>4.6288359999999997</v>
      </c>
      <c r="L100">
        <f>+VLOOKUP(B100,'[9]GCI_data_platform-39'!$F$1:$G$149,2,FALSE)</f>
        <v>33.5</v>
      </c>
      <c r="M100">
        <f>+VLOOKUP(B100,'[9]GCI_data_platform-40'!$F$1:$G$149,2,FALSE)</f>
        <v>1</v>
      </c>
      <c r="N100">
        <f>+VLOOKUP(B100,'[9]GCI_data_platform-41'!$F$1:$G$149,2,FALSE)</f>
        <v>1</v>
      </c>
      <c r="O100">
        <f>+VLOOKUP(B100,'[9]GCI_data_platform-42'!$F$1:$G$149,2,FALSE)</f>
        <v>6.0532862847826099</v>
      </c>
      <c r="P100">
        <f>+VLOOKUP(B100,'[9]GCI_data_platform-43'!$F$1:$G$149,2,FALSE)</f>
        <v>5.6993996956521702</v>
      </c>
      <c r="Q100">
        <f>+VLOOKUP(B100,'[9]GCI_data_platform-44'!$F$1:$G$149,2,FALSE)</f>
        <v>2.0072449352322899</v>
      </c>
      <c r="R100">
        <f>+VLOOKUP(B100,'[9]GCI_data_platform-45'!$F$1:$G$149,2,FALSE)</f>
        <v>5.7628001967391302</v>
      </c>
      <c r="S100">
        <f>+VLOOKUP(B100,'[9]GCI_data_platform-46'!$F$1:$G$149,2,FALSE)</f>
        <v>4.6121699489130403</v>
      </c>
      <c r="T100">
        <f>+VLOOKUP(B100,'[9]GCI_data_platform-47'!$F$1:$G$149,2,FALSE)</f>
        <v>5.9112785293478298</v>
      </c>
      <c r="U100">
        <f>+VLOOKUP(B100,'[9]GCI_data_platform-48'!$F$1:$G$149,2,FALSE)</f>
        <v>28.978795117279599</v>
      </c>
      <c r="V100">
        <f>+VLOOKUP(B100,'[9]GCI_data_platform-49'!$F$1:$G$149,2,FALSE)</f>
        <v>4.88197916902174</v>
      </c>
      <c r="W100">
        <f>+VLOOKUP(B100,'[9]GCI_data_platform-50'!$F$1:$G$149,2,FALSE)</f>
        <v>5.6474857652173904</v>
      </c>
      <c r="X100">
        <f>+VLOOKUP(B100,'[9]GCI_data_platform-51'!$F$1:$G$149,2,FALSE)</f>
        <v>4.1164725728260896</v>
      </c>
    </row>
    <row r="101" spans="1:24" x14ac:dyDescent="0.25">
      <c r="A101" t="s">
        <v>172</v>
      </c>
      <c r="B101" t="s">
        <v>524</v>
      </c>
      <c r="C101">
        <v>30</v>
      </c>
      <c r="F101">
        <f>+VLOOKUP(B101,'[9]GCI_data_platform-33'!$F$1:$G$149,2,FALSE)</f>
        <v>3.8499137462256798</v>
      </c>
      <c r="G101">
        <f>+VLOOKUP(B101,'[9]GCI_data_platform-34'!$F$1:$G$149,2,FALSE)</f>
        <v>3.97123653029742</v>
      </c>
      <c r="H101">
        <f>+VLOOKUP(B101,'[9]GCI_data_platform-35'!$F$1:$G$149,2,FALSE)</f>
        <v>3.8375321445205501</v>
      </c>
      <c r="I101">
        <f>+VLOOKUP(B101,'[9]GCI_data_platform-36'!$F$1:$G$149,2,FALSE)</f>
        <v>3.37857190205479</v>
      </c>
      <c r="J101">
        <f>+VLOOKUP(B101,'[9]GCI_data_platform-37'!$F$1:$G$149,2,FALSE)</f>
        <v>3.7624788191780798</v>
      </c>
      <c r="K101">
        <f>+VLOOKUP(B101,'[9]GCI_data_platform-38'!$F$1:$G$149,2,FALSE)</f>
        <v>3.577826</v>
      </c>
      <c r="L101">
        <f>+VLOOKUP(B101,'[9]GCI_data_platform-39'!$F$1:$G$149,2,FALSE)</f>
        <v>65</v>
      </c>
      <c r="M101">
        <f>+VLOOKUP(B101,'[9]GCI_data_platform-40'!$F$1:$G$149,2,FALSE)</f>
        <v>8</v>
      </c>
      <c r="N101">
        <f>+VLOOKUP(B101,'[9]GCI_data_platform-41'!$F$1:$G$149,2,FALSE)</f>
        <v>39</v>
      </c>
      <c r="O101">
        <f>+VLOOKUP(B101,'[9]GCI_data_platform-42'!$F$1:$G$149,2,FALSE)</f>
        <v>3.9382149828767101</v>
      </c>
      <c r="P101">
        <f>+VLOOKUP(B101,'[9]GCI_data_platform-43'!$F$1:$G$149,2,FALSE)</f>
        <v>3.6236788965753401</v>
      </c>
      <c r="Q101">
        <f>+VLOOKUP(B101,'[9]GCI_data_platform-44'!$F$1:$G$149,2,FALSE)</f>
        <v>3.9876931400618401</v>
      </c>
      <c r="R101">
        <f>+VLOOKUP(B101,'[9]GCI_data_platform-45'!$F$1:$G$149,2,FALSE)</f>
        <v>4.0753293095890397</v>
      </c>
      <c r="S101">
        <f>+VLOOKUP(B101,'[9]GCI_data_platform-46'!$F$1:$G$149,2,FALSE)</f>
        <v>4.1744729979452098</v>
      </c>
      <c r="T101">
        <f>+VLOOKUP(B101,'[9]GCI_data_platform-47'!$F$1:$G$149,2,FALSE)</f>
        <v>3.4920610095890399</v>
      </c>
      <c r="U101">
        <f>+VLOOKUP(B101,'[9]GCI_data_platform-48'!$F$1:$G$149,2,FALSE)</f>
        <v>64.066244631639094</v>
      </c>
      <c r="V101">
        <f>+VLOOKUP(B101,'[9]GCI_data_platform-49'!$F$1:$G$149,2,FALSE)</f>
        <v>3.6072681780821898</v>
      </c>
      <c r="W101">
        <f>+VLOOKUP(B101,'[9]GCI_data_platform-50'!$F$1:$G$149,2,FALSE)</f>
        <v>3.7484005109588998</v>
      </c>
      <c r="X101">
        <f>+VLOOKUP(B101,'[9]GCI_data_platform-51'!$F$1:$G$149,2,FALSE)</f>
        <v>3.4661358452054798</v>
      </c>
    </row>
    <row r="102" spans="1:24" x14ac:dyDescent="0.25">
      <c r="A102" t="s">
        <v>174</v>
      </c>
      <c r="B102" t="s">
        <v>525</v>
      </c>
      <c r="C102">
        <v>30</v>
      </c>
      <c r="F102">
        <f>+VLOOKUP(B102,'[9]GCI_data_platform-33'!$F$1:$G$149,2,FALSE)</f>
        <v>4.0869309365581401</v>
      </c>
      <c r="G102">
        <f>+VLOOKUP(B102,'[9]GCI_data_platform-34'!$F$1:$G$149,2,FALSE)</f>
        <v>4.2768209834756998</v>
      </c>
      <c r="H102">
        <f>+VLOOKUP(B102,'[9]GCI_data_platform-35'!$F$1:$G$149,2,FALSE)</f>
        <v>4.9133095690140802</v>
      </c>
      <c r="I102">
        <f>+VLOOKUP(B102,'[9]GCI_data_platform-36'!$F$1:$G$149,2,FALSE)</f>
        <v>4.0028755455399097</v>
      </c>
      <c r="J102">
        <f>+VLOOKUP(B102,'[9]GCI_data_platform-37'!$F$1:$G$149,2,FALSE)</f>
        <v>3.89222640093897</v>
      </c>
      <c r="K102">
        <f>+VLOOKUP(B102,'[9]GCI_data_platform-38'!$F$1:$G$149,2,FALSE)</f>
        <v>3.8910429999999998</v>
      </c>
      <c r="L102">
        <f>+VLOOKUP(B102,'[9]GCI_data_platform-39'!$F$1:$G$149,2,FALSE)</f>
        <v>33.799999999999997</v>
      </c>
      <c r="M102">
        <f>+VLOOKUP(B102,'[9]GCI_data_platform-40'!$F$1:$G$149,2,FALSE)</f>
        <v>8</v>
      </c>
      <c r="N102">
        <f>+VLOOKUP(B102,'[9]GCI_data_platform-41'!$F$1:$G$149,2,FALSE)</f>
        <v>34</v>
      </c>
      <c r="O102">
        <f>+VLOOKUP(B102,'[9]GCI_data_platform-42'!$F$1:$G$149,2,FALSE)</f>
        <v>3.6695491549295798</v>
      </c>
      <c r="P102">
        <f>+VLOOKUP(B102,'[9]GCI_data_platform-43'!$F$1:$G$149,2,FALSE)</f>
        <v>4.07860401971831</v>
      </c>
      <c r="Q102">
        <f>+VLOOKUP(B102,'[9]GCI_data_platform-44'!$F$1:$G$149,2,FALSE)</f>
        <v>11.009658023264301</v>
      </c>
      <c r="R102">
        <f>+VLOOKUP(B102,'[9]GCI_data_platform-45'!$F$1:$G$149,2,FALSE)</f>
        <v>4.8998613539906097</v>
      </c>
      <c r="S102">
        <f>+VLOOKUP(B102,'[9]GCI_data_platform-46'!$F$1:$G$149,2,FALSE)</f>
        <v>4.6071252422535203</v>
      </c>
      <c r="T102">
        <f>+VLOOKUP(B102,'[9]GCI_data_platform-47'!$F$1:$G$149,2,FALSE)</f>
        <v>3.23564232300469</v>
      </c>
      <c r="U102">
        <f>+VLOOKUP(B102,'[9]GCI_data_platform-48'!$F$1:$G$149,2,FALSE)</f>
        <v>28.8653219956235</v>
      </c>
      <c r="V102">
        <f>+VLOOKUP(B102,'[9]GCI_data_platform-49'!$F$1:$G$149,2,FALSE)</f>
        <v>3.7071508427230002</v>
      </c>
      <c r="W102">
        <f>+VLOOKUP(B102,'[9]GCI_data_platform-50'!$F$1:$G$149,2,FALSE)</f>
        <v>4.1672362075117402</v>
      </c>
      <c r="X102">
        <f>+VLOOKUP(B102,'[9]GCI_data_platform-51'!$F$1:$G$149,2,FALSE)</f>
        <v>3.24706547793427</v>
      </c>
    </row>
    <row r="103" spans="1:24" x14ac:dyDescent="0.25">
      <c r="A103" t="s">
        <v>176</v>
      </c>
      <c r="B103" t="s">
        <v>526</v>
      </c>
      <c r="C103">
        <v>30</v>
      </c>
      <c r="F103">
        <f>+VLOOKUP(B103,'[9]GCI_data_platform-33'!$F$1:$G$149,2,FALSE)</f>
        <v>4.8929739140835196</v>
      </c>
      <c r="G103">
        <f>+VLOOKUP(B103,'[9]GCI_data_platform-34'!$F$1:$G$149,2,FALSE)</f>
        <v>4.8769711419294799</v>
      </c>
      <c r="H103">
        <f>+VLOOKUP(B103,'[9]GCI_data_platform-35'!$F$1:$G$149,2,FALSE)</f>
        <v>5.3401715391608402</v>
      </c>
      <c r="I103">
        <f>+VLOOKUP(B103,'[9]GCI_data_platform-36'!$F$1:$G$149,2,FALSE)</f>
        <v>5.10158320699301</v>
      </c>
      <c r="J103">
        <f>+VLOOKUP(B103,'[9]GCI_data_platform-37'!$F$1:$G$149,2,FALSE)</f>
        <v>5.2231769979021001</v>
      </c>
      <c r="K103">
        <f>+VLOOKUP(B103,'[9]GCI_data_platform-38'!$F$1:$G$149,2,FALSE)</f>
        <v>4.1520919999999997</v>
      </c>
      <c r="L103">
        <f>+VLOOKUP(B103,'[9]GCI_data_platform-39'!$F$1:$G$149,2,FALSE)</f>
        <v>41.6</v>
      </c>
      <c r="M103">
        <f>+VLOOKUP(B103,'[9]GCI_data_platform-40'!$F$1:$G$149,2,FALSE)</f>
        <v>5</v>
      </c>
      <c r="N103">
        <f>+VLOOKUP(B103,'[9]GCI_data_platform-41'!$F$1:$G$149,2,FALSE)</f>
        <v>7</v>
      </c>
      <c r="O103">
        <f>+VLOOKUP(B103,'[9]GCI_data_platform-42'!$F$1:$G$149,2,FALSE)</f>
        <v>3.65390535804196</v>
      </c>
      <c r="P103">
        <f>+VLOOKUP(B103,'[9]GCI_data_platform-43'!$F$1:$G$149,2,FALSE)</f>
        <v>4.5407247888111897</v>
      </c>
      <c r="Q103">
        <f>+VLOOKUP(B103,'[9]GCI_data_platform-44'!$F$1:$G$149,2,FALSE)</f>
        <v>3.6398525103738102</v>
      </c>
      <c r="R103">
        <f>+VLOOKUP(B103,'[9]GCI_data_platform-45'!$F$1:$G$149,2,FALSE)</f>
        <v>5.2062407111888103</v>
      </c>
      <c r="S103">
        <f>+VLOOKUP(B103,'[9]GCI_data_platform-46'!$F$1:$G$149,2,FALSE)</f>
        <v>4.68772040839161</v>
      </c>
      <c r="T103">
        <f>+VLOOKUP(B103,'[9]GCI_data_platform-47'!$F$1:$G$149,2,FALSE)</f>
        <v>5.1008604643356596</v>
      </c>
      <c r="U103">
        <f>+VLOOKUP(B103,'[9]GCI_data_platform-48'!$F$1:$G$149,2,FALSE)</f>
        <v>27.203882941363101</v>
      </c>
      <c r="V103">
        <f>+VLOOKUP(B103,'[9]GCI_data_platform-49'!$F$1:$G$149,2,FALSE)</f>
        <v>4.9249794583916104</v>
      </c>
      <c r="W103">
        <f>+VLOOKUP(B103,'[9]GCI_data_platform-50'!$F$1:$G$149,2,FALSE)</f>
        <v>5.3331921972028002</v>
      </c>
      <c r="X103">
        <f>+VLOOKUP(B103,'[9]GCI_data_platform-51'!$F$1:$G$149,2,FALSE)</f>
        <v>4.5167667195804198</v>
      </c>
    </row>
    <row r="104" spans="1:24" x14ac:dyDescent="0.25">
      <c r="A104" t="s">
        <v>177</v>
      </c>
      <c r="B104" t="s">
        <v>527</v>
      </c>
      <c r="C104">
        <v>30</v>
      </c>
      <c r="F104">
        <f>+VLOOKUP(B104,'[9]GCI_data_platform-33'!$F$1:$G$149,2,FALSE)</f>
        <v>4.9875354853421099</v>
      </c>
      <c r="G104">
        <f>+VLOOKUP(B104,'[9]GCI_data_platform-34'!$F$1:$G$149,2,FALSE)</f>
        <v>5.2060574780131699</v>
      </c>
      <c r="H104">
        <f>+VLOOKUP(B104,'[9]GCI_data_platform-35'!$F$1:$G$149,2,FALSE)</f>
        <v>5.1951650000000003</v>
      </c>
      <c r="I104">
        <f>+VLOOKUP(B104,'[9]GCI_data_platform-36'!$F$1:$G$149,2,FALSE)</f>
        <v>4.1403949999999998</v>
      </c>
      <c r="J104">
        <f>+VLOOKUP(B104,'[9]GCI_data_platform-37'!$F$1:$G$149,2,FALSE)</f>
        <v>4.924169</v>
      </c>
      <c r="K104">
        <f>+VLOOKUP(B104,'[9]GCI_data_platform-38'!$F$1:$G$149,2,FALSE)</f>
        <v>5.5669756824324299</v>
      </c>
      <c r="L104">
        <f>+VLOOKUP(B104,'[9]GCI_data_platform-39'!$F$1:$G$149,2,FALSE)</f>
        <v>22</v>
      </c>
      <c r="M104">
        <f>+VLOOKUP(B104,'[9]GCI_data_platform-40'!$F$1:$G$149,2,FALSE)</f>
        <v>5</v>
      </c>
      <c r="N104">
        <f>+VLOOKUP(B104,'[9]GCI_data_platform-41'!$F$1:$G$149,2,FALSE)</f>
        <v>8</v>
      </c>
      <c r="O104">
        <f>+VLOOKUP(B104,'[9]GCI_data_platform-42'!$F$1:$G$149,2,FALSE)</f>
        <v>4.9733369999999999</v>
      </c>
      <c r="P104">
        <f>+VLOOKUP(B104,'[9]GCI_data_platform-43'!$F$1:$G$149,2,FALSE)</f>
        <v>5.0428649999999999</v>
      </c>
      <c r="Q104">
        <f>+VLOOKUP(B104,'[9]GCI_data_platform-44'!$F$1:$G$149,2,FALSE)</f>
        <v>4.5798309215898199</v>
      </c>
      <c r="R104">
        <f>+VLOOKUP(B104,'[9]GCI_data_platform-45'!$F$1:$G$149,2,FALSE)</f>
        <v>4.7765959999999996</v>
      </c>
      <c r="S104">
        <f>+VLOOKUP(B104,'[9]GCI_data_platform-46'!$F$1:$G$149,2,FALSE)</f>
        <v>5.1754980000000002</v>
      </c>
      <c r="T104">
        <f>+VLOOKUP(B104,'[9]GCI_data_platform-47'!$F$1:$G$149,2,FALSE)</f>
        <v>5.1385880000000004</v>
      </c>
      <c r="U104">
        <f>+VLOOKUP(B104,'[9]GCI_data_platform-48'!$F$1:$G$149,2,FALSE)</f>
        <v>44.1981363974161</v>
      </c>
      <c r="V104">
        <f>+VLOOKUP(B104,'[9]GCI_data_platform-49'!$F$1:$G$149,2,FALSE)</f>
        <v>4.5504914999999997</v>
      </c>
      <c r="W104">
        <f>+VLOOKUP(B104,'[9]GCI_data_platform-50'!$F$1:$G$149,2,FALSE)</f>
        <v>5.30572</v>
      </c>
      <c r="X104">
        <f>+VLOOKUP(B104,'[9]GCI_data_platform-51'!$F$1:$G$149,2,FALSE)</f>
        <v>3.7952629999999998</v>
      </c>
    </row>
    <row r="105" spans="1:24" x14ac:dyDescent="0.25">
      <c r="A105" t="s">
        <v>178</v>
      </c>
      <c r="B105" t="s">
        <v>528</v>
      </c>
      <c r="C105">
        <v>30</v>
      </c>
      <c r="F105">
        <f>+VLOOKUP(B105,'[9]GCI_data_platform-33'!$F$1:$G$149,2,FALSE)</f>
        <v>3.98824704700972</v>
      </c>
      <c r="G105">
        <f>+VLOOKUP(B105,'[9]GCI_data_platform-34'!$F$1:$G$149,2,FALSE)</f>
        <v>4.12276263405625</v>
      </c>
      <c r="H105">
        <f>+VLOOKUP(B105,'[9]GCI_data_platform-35'!$F$1:$G$149,2,FALSE)</f>
        <v>4.8899352250000003</v>
      </c>
      <c r="I105">
        <f>+VLOOKUP(B105,'[9]GCI_data_platform-36'!$F$1:$G$149,2,FALSE)</f>
        <v>3.6861053916666702</v>
      </c>
      <c r="J105">
        <f>+VLOOKUP(B105,'[9]GCI_data_platform-37'!$F$1:$G$149,2,FALSE)</f>
        <v>3.9203264708333299</v>
      </c>
      <c r="K105">
        <f>+VLOOKUP(B105,'[9]GCI_data_platform-38'!$F$1:$G$149,2,FALSE)</f>
        <v>3.6540919999999999</v>
      </c>
      <c r="L105">
        <f>+VLOOKUP(B105,'[9]GCI_data_platform-39'!$F$1:$G$149,2,FALSE)</f>
        <v>35.299999999999997</v>
      </c>
      <c r="M105">
        <f>+VLOOKUP(B105,'[9]GCI_data_platform-40'!$F$1:$G$149,2,FALSE)</f>
        <v>10</v>
      </c>
      <c r="N105">
        <f>+VLOOKUP(B105,'[9]GCI_data_platform-41'!$F$1:$G$149,2,FALSE)</f>
        <v>21</v>
      </c>
      <c r="O105">
        <f>+VLOOKUP(B105,'[9]GCI_data_platform-42'!$F$1:$G$149,2,FALSE)</f>
        <v>3.5309074083333298</v>
      </c>
      <c r="P105">
        <f>+VLOOKUP(B105,'[9]GCI_data_platform-43'!$F$1:$G$149,2,FALSE)</f>
        <v>4.16895595</v>
      </c>
      <c r="Q105">
        <f>+VLOOKUP(B105,'[9]GCI_data_platform-44'!$F$1:$G$149,2,FALSE)</f>
        <v>16.694474661293</v>
      </c>
      <c r="R105">
        <f>+VLOOKUP(B105,'[9]GCI_data_platform-45'!$F$1:$G$149,2,FALSE)</f>
        <v>3.83934677083333</v>
      </c>
      <c r="S105">
        <f>+VLOOKUP(B105,'[9]GCI_data_platform-46'!$F$1:$G$149,2,FALSE)</f>
        <v>4.5403771916666704</v>
      </c>
      <c r="T105">
        <f>+VLOOKUP(B105,'[9]GCI_data_platform-47'!$F$1:$G$149,2,FALSE)</f>
        <v>3.7104054166666698</v>
      </c>
      <c r="U105">
        <f>+VLOOKUP(B105,'[9]GCI_data_platform-48'!$F$1:$G$149,2,FALSE)</f>
        <v>22.068011305034101</v>
      </c>
      <c r="V105">
        <f>+VLOOKUP(B105,'[9]GCI_data_platform-49'!$F$1:$G$149,2,FALSE)</f>
        <v>3.7192158729166702</v>
      </c>
      <c r="W105">
        <f>+VLOOKUP(B105,'[9]GCI_data_platform-50'!$F$1:$G$149,2,FALSE)</f>
        <v>4.1976019416666697</v>
      </c>
      <c r="X105">
        <f>+VLOOKUP(B105,'[9]GCI_data_platform-51'!$F$1:$G$149,2,FALSE)</f>
        <v>3.2408298041666699</v>
      </c>
    </row>
    <row r="106" spans="1:24" x14ac:dyDescent="0.25">
      <c r="A106" t="s">
        <v>180</v>
      </c>
      <c r="B106" t="s">
        <v>529</v>
      </c>
      <c r="C106">
        <v>30</v>
      </c>
      <c r="F106">
        <f>+VLOOKUP(B106,'[9]GCI_data_platform-33'!$F$1:$G$149,2,FALSE)</f>
        <v>4.6461631731485902</v>
      </c>
      <c r="G106">
        <f>+VLOOKUP(B106,'[9]GCI_data_platform-34'!$F$1:$G$149,2,FALSE)</f>
        <v>4.8970023258825801</v>
      </c>
      <c r="H106">
        <f>+VLOOKUP(B106,'[9]GCI_data_platform-35'!$F$1:$G$149,2,FALSE)</f>
        <v>4.9699050273764298</v>
      </c>
      <c r="I106">
        <f>+VLOOKUP(B106,'[9]GCI_data_platform-36'!$F$1:$G$149,2,FALSE)</f>
        <v>4.0462795049429703</v>
      </c>
      <c r="J106">
        <f>+VLOOKUP(B106,'[9]GCI_data_platform-37'!$F$1:$G$149,2,FALSE)</f>
        <v>4.7677199901140703</v>
      </c>
      <c r="K106">
        <f>+VLOOKUP(B106,'[9]GCI_data_platform-38'!$F$1:$G$149,2,FALSE)</f>
        <v>4.3781619999999997</v>
      </c>
      <c r="L106">
        <f>+VLOOKUP(B106,'[9]GCI_data_platform-39'!$F$1:$G$149,2,FALSE)</f>
        <v>42</v>
      </c>
      <c r="M106">
        <f>+VLOOKUP(B106,'[9]GCI_data_platform-40'!$F$1:$G$149,2,FALSE)</f>
        <v>6</v>
      </c>
      <c r="N106">
        <f>+VLOOKUP(B106,'[9]GCI_data_platform-41'!$F$1:$G$149,2,FALSE)</f>
        <v>7</v>
      </c>
      <c r="O106">
        <f>+VLOOKUP(B106,'[9]GCI_data_platform-42'!$F$1:$G$149,2,FALSE)</f>
        <v>3.89553717414449</v>
      </c>
      <c r="P106">
        <f>+VLOOKUP(B106,'[9]GCI_data_platform-43'!$F$1:$G$149,2,FALSE)</f>
        <v>4.4996725726235702</v>
      </c>
      <c r="Q106">
        <f>+VLOOKUP(B106,'[9]GCI_data_platform-44'!$F$1:$G$149,2,FALSE)</f>
        <v>5.9716183476168103</v>
      </c>
      <c r="R106">
        <f>+VLOOKUP(B106,'[9]GCI_data_platform-45'!$F$1:$G$149,2,FALSE)</f>
        <v>5.6775479520912597</v>
      </c>
      <c r="S106">
        <f>+VLOOKUP(B106,'[9]GCI_data_platform-46'!$F$1:$G$149,2,FALSE)</f>
        <v>5.76580533536122</v>
      </c>
      <c r="T106">
        <f>+VLOOKUP(B106,'[9]GCI_data_platform-47'!$F$1:$G$149,2,FALSE)</f>
        <v>4.7022065680608396</v>
      </c>
      <c r="U106">
        <f>+VLOOKUP(B106,'[9]GCI_data_platform-48'!$F$1:$G$149,2,FALSE)</f>
        <v>76.570728499710398</v>
      </c>
      <c r="V106">
        <f>+VLOOKUP(B106,'[9]GCI_data_platform-49'!$F$1:$G$149,2,FALSE)</f>
        <v>4.1444848676806103</v>
      </c>
      <c r="W106">
        <f>+VLOOKUP(B106,'[9]GCI_data_platform-50'!$F$1:$G$149,2,FALSE)</f>
        <v>4.55298670646388</v>
      </c>
      <c r="X106">
        <f>+VLOOKUP(B106,'[9]GCI_data_platform-51'!$F$1:$G$149,2,FALSE)</f>
        <v>3.7359830288973401</v>
      </c>
    </row>
    <row r="107" spans="1:24" x14ac:dyDescent="0.25">
      <c r="A107" t="s">
        <v>182</v>
      </c>
      <c r="B107" t="s">
        <v>530</v>
      </c>
      <c r="C107">
        <v>30</v>
      </c>
      <c r="F107">
        <f>+VLOOKUP(B107,'[9]GCI_data_platform-33'!$F$1:$G$149,2,FALSE)</f>
        <v>4.18293705052906</v>
      </c>
      <c r="G107">
        <f>+VLOOKUP(B107,'[9]GCI_data_platform-34'!$F$1:$G$149,2,FALSE)</f>
        <v>4.4975967815906897</v>
      </c>
      <c r="H107">
        <f>+VLOOKUP(B107,'[9]GCI_data_platform-35'!$F$1:$G$149,2,FALSE)</f>
        <v>5.1812468492753601</v>
      </c>
      <c r="I107">
        <f>+VLOOKUP(B107,'[9]GCI_data_platform-36'!$F$1:$G$149,2,FALSE)</f>
        <v>3.5628916492753602</v>
      </c>
      <c r="J107">
        <f>+VLOOKUP(B107,'[9]GCI_data_platform-37'!$F$1:$G$149,2,FALSE)</f>
        <v>3.4446028956521699</v>
      </c>
      <c r="K107">
        <f>+VLOOKUP(B107,'[9]GCI_data_platform-38'!$F$1:$G$149,2,FALSE)</f>
        <v>4.6710830000000003</v>
      </c>
      <c r="L107">
        <f>+VLOOKUP(B107,'[9]GCI_data_platform-39'!$F$1:$G$149,2,FALSE)</f>
        <v>35</v>
      </c>
      <c r="M107">
        <f>+VLOOKUP(B107,'[9]GCI_data_platform-40'!$F$1:$G$149,2,FALSE)</f>
        <v>7</v>
      </c>
      <c r="N107">
        <f>+VLOOKUP(B107,'[9]GCI_data_platform-41'!$F$1:$G$149,2,FALSE)</f>
        <v>35</v>
      </c>
      <c r="O107">
        <f>+VLOOKUP(B107,'[9]GCI_data_platform-42'!$F$1:$G$149,2,FALSE)</f>
        <v>4.33540744927536</v>
      </c>
      <c r="P107">
        <f>+VLOOKUP(B107,'[9]GCI_data_platform-43'!$F$1:$G$149,2,FALSE)</f>
        <v>4.3007520434782602</v>
      </c>
      <c r="Q107">
        <f>+VLOOKUP(B107,'[9]GCI_data_platform-44'!$F$1:$G$149,2,FALSE)</f>
        <v>6.7669179751697497</v>
      </c>
      <c r="R107">
        <f>+VLOOKUP(B107,'[9]GCI_data_platform-45'!$F$1:$G$149,2,FALSE)</f>
        <v>4.4542632057971003</v>
      </c>
      <c r="S107">
        <f>+VLOOKUP(B107,'[9]GCI_data_platform-46'!$F$1:$G$149,2,FALSE)</f>
        <v>4.31749491014493</v>
      </c>
      <c r="T107">
        <f>+VLOOKUP(B107,'[9]GCI_data_platform-47'!$F$1:$G$149,2,FALSE)</f>
        <v>4.0480638405797098</v>
      </c>
      <c r="U107">
        <f>+VLOOKUP(B107,'[9]GCI_data_platform-48'!$F$1:$G$149,2,FALSE)</f>
        <v>54.727724252491697</v>
      </c>
      <c r="V107">
        <f>+VLOOKUP(B107,'[9]GCI_data_platform-49'!$F$1:$G$149,2,FALSE)</f>
        <v>3.5536175884058001</v>
      </c>
      <c r="W107">
        <f>+VLOOKUP(B107,'[9]GCI_data_platform-50'!$F$1:$G$149,2,FALSE)</f>
        <v>4.3338181739130404</v>
      </c>
      <c r="X107">
        <f>+VLOOKUP(B107,'[9]GCI_data_platform-51'!$F$1:$G$149,2,FALSE)</f>
        <v>2.7734170028985501</v>
      </c>
    </row>
    <row r="108" spans="1:24" x14ac:dyDescent="0.25">
      <c r="A108" t="s">
        <v>183</v>
      </c>
      <c r="B108" t="s">
        <v>531</v>
      </c>
      <c r="C108">
        <v>30</v>
      </c>
      <c r="F108">
        <f>+VLOOKUP(B108,'[9]GCI_data_platform-33'!$F$1:$G$149,2,FALSE)</f>
        <v>4.37446380912343</v>
      </c>
      <c r="G108">
        <f>+VLOOKUP(B108,'[9]GCI_data_platform-34'!$F$1:$G$149,2,FALSE)</f>
        <v>4.4408145885308201</v>
      </c>
      <c r="H108">
        <f>+VLOOKUP(B108,'[9]GCI_data_platform-35'!$F$1:$G$149,2,FALSE)</f>
        <v>5.0985764154320998</v>
      </c>
      <c r="I108">
        <f>+VLOOKUP(B108,'[9]GCI_data_platform-36'!$F$1:$G$149,2,FALSE)</f>
        <v>3.3728054765432098</v>
      </c>
      <c r="J108">
        <f>+VLOOKUP(B108,'[9]GCI_data_platform-37'!$F$1:$G$149,2,FALSE)</f>
        <v>4.2298852364197499</v>
      </c>
      <c r="K108">
        <f>+VLOOKUP(B108,'[9]GCI_data_platform-38'!$F$1:$G$149,2,FALSE)</f>
        <v>3.9427789999999998</v>
      </c>
      <c r="L108">
        <f>+VLOOKUP(B108,'[9]GCI_data_platform-39'!$F$1:$G$149,2,FALSE)</f>
        <v>40.5</v>
      </c>
      <c r="M108">
        <f>+VLOOKUP(B108,'[9]GCI_data_platform-40'!$F$1:$G$149,2,FALSE)</f>
        <v>5</v>
      </c>
      <c r="N108">
        <f>+VLOOKUP(B108,'[9]GCI_data_platform-41'!$F$1:$G$149,2,FALSE)</f>
        <v>26</v>
      </c>
      <c r="O108">
        <f>+VLOOKUP(B108,'[9]GCI_data_platform-42'!$F$1:$G$149,2,FALSE)</f>
        <v>3.8532317444444399</v>
      </c>
      <c r="P108">
        <f>+VLOOKUP(B108,'[9]GCI_data_platform-43'!$F$1:$G$149,2,FALSE)</f>
        <v>4.2800915030864202</v>
      </c>
      <c r="Q108">
        <f>+VLOOKUP(B108,'[9]GCI_data_platform-44'!$F$1:$G$149,2,FALSE)</f>
        <v>1.9139847946413699</v>
      </c>
      <c r="R108">
        <f>+VLOOKUP(B108,'[9]GCI_data_platform-45'!$F$1:$G$149,2,FALSE)</f>
        <v>5.2257672975308598</v>
      </c>
      <c r="S108">
        <f>+VLOOKUP(B108,'[9]GCI_data_platform-46'!$F$1:$G$149,2,FALSE)</f>
        <v>5.0741609444444498</v>
      </c>
      <c r="T108">
        <f>+VLOOKUP(B108,'[9]GCI_data_platform-47'!$F$1:$G$149,2,FALSE)</f>
        <v>4.1079157839506202</v>
      </c>
      <c r="U108">
        <f>+VLOOKUP(B108,'[9]GCI_data_platform-48'!$F$1:$G$149,2,FALSE)</f>
        <v>25.002377052607301</v>
      </c>
      <c r="V108">
        <f>+VLOOKUP(B108,'[9]GCI_data_platform-49'!$F$1:$G$149,2,FALSE)</f>
        <v>4.2417622503086401</v>
      </c>
      <c r="W108">
        <f>+VLOOKUP(B108,'[9]GCI_data_platform-50'!$F$1:$G$149,2,FALSE)</f>
        <v>4.7624731290123501</v>
      </c>
      <c r="X108">
        <f>+VLOOKUP(B108,'[9]GCI_data_platform-51'!$F$1:$G$149,2,FALSE)</f>
        <v>3.7210513716049398</v>
      </c>
    </row>
    <row r="109" spans="1:24" x14ac:dyDescent="0.25">
      <c r="A109" t="s">
        <v>184</v>
      </c>
      <c r="B109" t="s">
        <v>532</v>
      </c>
      <c r="C109">
        <v>30</v>
      </c>
      <c r="F109">
        <f>+VLOOKUP(B109,'[9]GCI_data_platform-33'!$F$1:$G$149,2,FALSE)</f>
        <v>4.19243791620013</v>
      </c>
      <c r="G109">
        <f>+VLOOKUP(B109,'[9]GCI_data_platform-34'!$F$1:$G$149,2,FALSE)</f>
        <v>4.02489776108433</v>
      </c>
      <c r="H109">
        <f>+VLOOKUP(B109,'[9]GCI_data_platform-35'!$F$1:$G$149,2,FALSE)</f>
        <v>5.0705926537444901</v>
      </c>
      <c r="I109">
        <f>+VLOOKUP(B109,'[9]GCI_data_platform-36'!$F$1:$G$149,2,FALSE)</f>
        <v>3.3527831101321599</v>
      </c>
      <c r="J109">
        <f>+VLOOKUP(B109,'[9]GCI_data_platform-37'!$F$1:$G$149,2,FALSE)</f>
        <v>3.8707472916299599</v>
      </c>
      <c r="K109">
        <f>+VLOOKUP(B109,'[9]GCI_data_platform-38'!$F$1:$G$149,2,FALSE)</f>
        <v>3.9308329999999998</v>
      </c>
      <c r="L109">
        <f>+VLOOKUP(B109,'[9]GCI_data_platform-39'!$F$1:$G$149,2,FALSE)</f>
        <v>46.6</v>
      </c>
      <c r="M109">
        <f>+VLOOKUP(B109,'[9]GCI_data_platform-40'!$F$1:$G$149,2,FALSE)</f>
        <v>16</v>
      </c>
      <c r="N109">
        <f>+VLOOKUP(B109,'[9]GCI_data_platform-41'!$F$1:$G$149,2,FALSE)</f>
        <v>36</v>
      </c>
      <c r="O109">
        <f>+VLOOKUP(B109,'[9]GCI_data_platform-42'!$F$1:$G$149,2,FALSE)</f>
        <v>3.7883993224669599</v>
      </c>
      <c r="P109">
        <f>+VLOOKUP(B109,'[9]GCI_data_platform-43'!$F$1:$G$149,2,FALSE)</f>
        <v>4.3965390026431699</v>
      </c>
      <c r="Q109">
        <f>+VLOOKUP(B109,'[9]GCI_data_platform-44'!$F$1:$G$149,2,FALSE)</f>
        <v>3.5841323647702099</v>
      </c>
      <c r="R109">
        <f>+VLOOKUP(B109,'[9]GCI_data_platform-45'!$F$1:$G$149,2,FALSE)</f>
        <v>4.7716845744493401</v>
      </c>
      <c r="S109">
        <f>+VLOOKUP(B109,'[9]GCI_data_platform-46'!$F$1:$G$149,2,FALSE)</f>
        <v>4.4171276810572699</v>
      </c>
      <c r="T109">
        <f>+VLOOKUP(B109,'[9]GCI_data_platform-47'!$F$1:$G$149,2,FALSE)</f>
        <v>3.21893503964758</v>
      </c>
      <c r="U109">
        <f>+VLOOKUP(B109,'[9]GCI_data_platform-48'!$F$1:$G$149,2,FALSE)</f>
        <v>31.4900891329521</v>
      </c>
      <c r="V109">
        <f>+VLOOKUP(B109,'[9]GCI_data_platform-49'!$F$1:$G$149,2,FALSE)</f>
        <v>4.5275182264317202</v>
      </c>
      <c r="W109">
        <f>+VLOOKUP(B109,'[9]GCI_data_platform-50'!$F$1:$G$149,2,FALSE)</f>
        <v>5.35343335682819</v>
      </c>
      <c r="X109">
        <f>+VLOOKUP(B109,'[9]GCI_data_platform-51'!$F$1:$G$149,2,FALSE)</f>
        <v>3.7016030960352402</v>
      </c>
    </row>
    <row r="110" spans="1:24" x14ac:dyDescent="0.25">
      <c r="A110" t="s">
        <v>185</v>
      </c>
      <c r="B110" t="s">
        <v>533</v>
      </c>
      <c r="C110">
        <v>30</v>
      </c>
      <c r="F110">
        <f>+VLOOKUP(B110,'[9]GCI_data_platform-33'!$F$1:$G$149,2,FALSE)</f>
        <v>4.3406373080086604</v>
      </c>
      <c r="G110">
        <f>+VLOOKUP(B110,'[9]GCI_data_platform-34'!$F$1:$G$149,2,FALSE)</f>
        <v>4.4935519922062301</v>
      </c>
      <c r="H110">
        <f>+VLOOKUP(B110,'[9]GCI_data_platform-35'!$F$1:$G$149,2,FALSE)</f>
        <v>5.3474228280193197</v>
      </c>
      <c r="I110">
        <f>+VLOOKUP(B110,'[9]GCI_data_platform-36'!$F$1:$G$149,2,FALSE)</f>
        <v>4.8247725526570102</v>
      </c>
      <c r="J110">
        <f>+VLOOKUP(B110,'[9]GCI_data_platform-37'!$F$1:$G$149,2,FALSE)</f>
        <v>4.0988745463768099</v>
      </c>
      <c r="K110">
        <f>+VLOOKUP(B110,'[9]GCI_data_platform-38'!$F$1:$G$149,2,FALSE)</f>
        <v>3.1393369999999998</v>
      </c>
      <c r="L110">
        <f>+VLOOKUP(B110,'[9]GCI_data_platform-39'!$F$1:$G$149,2,FALSE)</f>
        <v>43.8</v>
      </c>
      <c r="M110">
        <f>+VLOOKUP(B110,'[9]GCI_data_platform-40'!$F$1:$G$149,2,FALSE)</f>
        <v>6</v>
      </c>
      <c r="N110">
        <f>+VLOOKUP(B110,'[9]GCI_data_platform-41'!$F$1:$G$149,2,FALSE)</f>
        <v>32</v>
      </c>
      <c r="O110">
        <f>+VLOOKUP(B110,'[9]GCI_data_platform-42'!$F$1:$G$149,2,FALSE)</f>
        <v>3.6109978111111101</v>
      </c>
      <c r="P110">
        <f>+VLOOKUP(B110,'[9]GCI_data_platform-43'!$F$1:$G$149,2,FALSE)</f>
        <v>4.1912337144927498</v>
      </c>
      <c r="Q110">
        <f>+VLOOKUP(B110,'[9]GCI_data_platform-44'!$F$1:$G$149,2,FALSE)</f>
        <v>0.82019160580419403</v>
      </c>
      <c r="R110">
        <f>+VLOOKUP(B110,'[9]GCI_data_platform-45'!$F$1:$G$149,2,FALSE)</f>
        <v>4.7705123072463804</v>
      </c>
      <c r="S110">
        <f>+VLOOKUP(B110,'[9]GCI_data_platform-46'!$F$1:$G$149,2,FALSE)</f>
        <v>4.2449498212560401</v>
      </c>
      <c r="T110">
        <f>+VLOOKUP(B110,'[9]GCI_data_platform-47'!$F$1:$G$149,2,FALSE)</f>
        <v>4.1662558884058001</v>
      </c>
      <c r="U110">
        <f>+VLOOKUP(B110,'[9]GCI_data_platform-48'!$F$1:$G$149,2,FALSE)</f>
        <v>46.703859917280802</v>
      </c>
      <c r="V110">
        <f>+VLOOKUP(B110,'[9]GCI_data_platform-49'!$F$1:$G$149,2,FALSE)</f>
        <v>4.0348079396135299</v>
      </c>
      <c r="W110">
        <f>+VLOOKUP(B110,'[9]GCI_data_platform-50'!$F$1:$G$149,2,FALSE)</f>
        <v>4.8888040444444396</v>
      </c>
      <c r="X110">
        <f>+VLOOKUP(B110,'[9]GCI_data_platform-51'!$F$1:$G$149,2,FALSE)</f>
        <v>3.18081183478261</v>
      </c>
    </row>
    <row r="111" spans="1:24" x14ac:dyDescent="0.25">
      <c r="A111" t="s">
        <v>186</v>
      </c>
      <c r="B111" t="s">
        <v>534</v>
      </c>
      <c r="C111">
        <v>30</v>
      </c>
      <c r="F111">
        <f>+VLOOKUP(B111,'[9]GCI_data_platform-33'!$F$1:$G$149,2,FALSE)</f>
        <v>4.2623676784365498</v>
      </c>
      <c r="G111">
        <f>+VLOOKUP(B111,'[9]GCI_data_platform-34'!$F$1:$G$149,2,FALSE)</f>
        <v>4.3561029356780798</v>
      </c>
      <c r="H111">
        <f>+VLOOKUP(B111,'[9]GCI_data_platform-35'!$F$1:$G$149,2,FALSE)</f>
        <v>4.9025694465116301</v>
      </c>
      <c r="I111">
        <f>+VLOOKUP(B111,'[9]GCI_data_platform-36'!$F$1:$G$149,2,FALSE)</f>
        <v>3.45882872790698</v>
      </c>
      <c r="J111">
        <f>+VLOOKUP(B111,'[9]GCI_data_platform-37'!$F$1:$G$149,2,FALSE)</f>
        <v>4.1315062930232598</v>
      </c>
      <c r="K111">
        <f>+VLOOKUP(B111,'[9]GCI_data_platform-38'!$F$1:$G$149,2,FALSE)</f>
        <v>2.562173</v>
      </c>
      <c r="L111">
        <f>+VLOOKUP(B111,'[9]GCI_data_platform-39'!$F$1:$G$149,2,FALSE)</f>
        <v>42.6</v>
      </c>
      <c r="M111">
        <f>+VLOOKUP(B111,'[9]GCI_data_platform-40'!$F$1:$G$149,2,FALSE)</f>
        <v>5</v>
      </c>
      <c r="N111">
        <f>+VLOOKUP(B111,'[9]GCI_data_platform-41'!$F$1:$G$149,2,FALSE)</f>
        <v>5</v>
      </c>
      <c r="O111">
        <f>+VLOOKUP(B111,'[9]GCI_data_platform-42'!$F$1:$G$149,2,FALSE)</f>
        <v>3.39788829069767</v>
      </c>
      <c r="P111">
        <f>+VLOOKUP(B111,'[9]GCI_data_platform-43'!$F$1:$G$149,2,FALSE)</f>
        <v>5.2423076883720903</v>
      </c>
      <c r="Q111">
        <f>+VLOOKUP(B111,'[9]GCI_data_platform-44'!$F$1:$G$149,2,FALSE)</f>
        <v>0.82019160580419403</v>
      </c>
      <c r="R111">
        <f>+VLOOKUP(B111,'[9]GCI_data_platform-45'!$F$1:$G$149,2,FALSE)</f>
        <v>4.3348614069767404</v>
      </c>
      <c r="S111">
        <f>+VLOOKUP(B111,'[9]GCI_data_platform-46'!$F$1:$G$149,2,FALSE)</f>
        <v>4.2496385232558103</v>
      </c>
      <c r="T111">
        <f>+VLOOKUP(B111,'[9]GCI_data_platform-47'!$F$1:$G$149,2,FALSE)</f>
        <v>4.91719454651163</v>
      </c>
      <c r="U111">
        <f>+VLOOKUP(B111,'[9]GCI_data_platform-48'!$F$1:$G$149,2,FALSE)</f>
        <v>40.021088678074499</v>
      </c>
      <c r="V111">
        <f>+VLOOKUP(B111,'[9]GCI_data_platform-49'!$F$1:$G$149,2,FALSE)</f>
        <v>4.0748971639534899</v>
      </c>
      <c r="W111">
        <f>+VLOOKUP(B111,'[9]GCI_data_platform-50'!$F$1:$G$149,2,FALSE)</f>
        <v>4.8580022186046499</v>
      </c>
      <c r="X111">
        <f>+VLOOKUP(B111,'[9]GCI_data_platform-51'!$F$1:$G$149,2,FALSE)</f>
        <v>3.2917921093023299</v>
      </c>
    </row>
    <row r="112" spans="1:24" x14ac:dyDescent="0.25">
      <c r="A112" t="s">
        <v>187</v>
      </c>
      <c r="B112" t="s">
        <v>535</v>
      </c>
      <c r="C112">
        <v>30</v>
      </c>
      <c r="F112">
        <f>+VLOOKUP(B112,'[9]GCI_data_platform-33'!$F$1:$G$149,2,FALSE)</f>
        <v>4.8289037943180402</v>
      </c>
      <c r="G112">
        <f>+VLOOKUP(B112,'[9]GCI_data_platform-34'!$F$1:$G$149,2,FALSE)</f>
        <v>4.8815436655004998</v>
      </c>
      <c r="H112">
        <f>+VLOOKUP(B112,'[9]GCI_data_platform-35'!$F$1:$G$149,2,FALSE)</f>
        <v>5.8585603781250004</v>
      </c>
      <c r="I112">
        <f>+VLOOKUP(B112,'[9]GCI_data_platform-36'!$F$1:$G$149,2,FALSE)</f>
        <v>5.0225806921874998</v>
      </c>
      <c r="J112">
        <f>+VLOOKUP(B112,'[9]GCI_data_platform-37'!$F$1:$G$149,2,FALSE)</f>
        <v>5.3128759960937497</v>
      </c>
      <c r="K112">
        <f>+VLOOKUP(B112,'[9]GCI_data_platform-38'!$F$1:$G$149,2,FALSE)</f>
        <v>3.9799310000000001</v>
      </c>
      <c r="L112">
        <f>+VLOOKUP(B112,'[9]GCI_data_platform-39'!$F$1:$G$149,2,FALSE)</f>
        <v>50.7</v>
      </c>
      <c r="M112">
        <f>+VLOOKUP(B112,'[9]GCI_data_platform-40'!$F$1:$G$149,2,FALSE)</f>
        <v>6</v>
      </c>
      <c r="N112">
        <f>+VLOOKUP(B112,'[9]GCI_data_platform-41'!$F$1:$G$149,2,FALSE)</f>
        <v>6</v>
      </c>
      <c r="O112">
        <f>+VLOOKUP(B112,'[9]GCI_data_platform-42'!$F$1:$G$149,2,FALSE)</f>
        <v>3.6537580429687502</v>
      </c>
      <c r="P112">
        <f>+VLOOKUP(B112,'[9]GCI_data_platform-43'!$F$1:$G$149,2,FALSE)</f>
        <v>4.8267120835937503</v>
      </c>
      <c r="Q112">
        <f>+VLOOKUP(B112,'[9]GCI_data_platform-44'!$F$1:$G$149,2,FALSE)</f>
        <v>0</v>
      </c>
      <c r="R112">
        <f>+VLOOKUP(B112,'[9]GCI_data_platform-45'!$F$1:$G$149,2,FALSE)</f>
        <v>5.3717922500000004</v>
      </c>
      <c r="S112">
        <f>+VLOOKUP(B112,'[9]GCI_data_platform-46'!$F$1:$G$149,2,FALSE)</f>
        <v>5.0004328796874997</v>
      </c>
      <c r="T112">
        <f>+VLOOKUP(B112,'[9]GCI_data_platform-47'!$F$1:$G$149,2,FALSE)</f>
        <v>5.0435623937500003</v>
      </c>
      <c r="U112">
        <f>+VLOOKUP(B112,'[9]GCI_data_platform-48'!$F$1:$G$149,2,FALSE)</f>
        <v>46.095219241809403</v>
      </c>
      <c r="V112">
        <f>+VLOOKUP(B112,'[9]GCI_data_platform-49'!$F$1:$G$149,2,FALSE)</f>
        <v>4.7236240519531298</v>
      </c>
      <c r="W112">
        <f>+VLOOKUP(B112,'[9]GCI_data_platform-50'!$F$1:$G$149,2,FALSE)</f>
        <v>5.3106464945312499</v>
      </c>
      <c r="X112">
        <f>+VLOOKUP(B112,'[9]GCI_data_platform-51'!$F$1:$G$149,2,FALSE)</f>
        <v>4.136601609375</v>
      </c>
    </row>
    <row r="113" spans="1:24" x14ac:dyDescent="0.25">
      <c r="A113" t="s">
        <v>188</v>
      </c>
      <c r="B113" t="s">
        <v>536</v>
      </c>
      <c r="C113">
        <v>20</v>
      </c>
      <c r="D113">
        <v>1</v>
      </c>
      <c r="E113">
        <v>22</v>
      </c>
      <c r="F113">
        <f>+VLOOKUP(B113,'[9]GCI_data_platform-33'!$F$1:$G$149,2,FALSE)</f>
        <v>5.4940728503767096</v>
      </c>
      <c r="G113">
        <f>+VLOOKUP(B113,'[9]GCI_data_platform-34'!$F$1:$G$149,2,FALSE)</f>
        <v>5.5316741209799103</v>
      </c>
      <c r="H113">
        <f>+VLOOKUP(B113,'[9]GCI_data_platform-35'!$F$1:$G$149,2,FALSE)</f>
        <v>5.7595730593886501</v>
      </c>
      <c r="I113">
        <f>+VLOOKUP(B113,'[9]GCI_data_platform-36'!$F$1:$G$149,2,FALSE)</f>
        <v>5.3582944777292596</v>
      </c>
      <c r="J113">
        <f>+VLOOKUP(B113,'[9]GCI_data_platform-37'!$F$1:$G$149,2,FALSE)</f>
        <v>5.4878985406113499</v>
      </c>
      <c r="K113">
        <f>+VLOOKUP(B113,'[9]GCI_data_platform-38'!$F$1:$G$149,2,FALSE)</f>
        <v>6.3182640000000001</v>
      </c>
      <c r="L113">
        <f>+VLOOKUP(B113,'[9]GCI_data_platform-39'!$F$1:$G$149,2,FALSE)</f>
        <v>11.3</v>
      </c>
      <c r="M113">
        <f>+VLOOKUP(B113,'[9]GCI_data_platform-40'!$F$1:$G$149,2,FALSE)</f>
        <v>8</v>
      </c>
      <c r="N113">
        <f>+VLOOKUP(B113,'[9]GCI_data_platform-41'!$F$1:$G$149,2,FALSE)</f>
        <v>9</v>
      </c>
      <c r="O113">
        <f>+VLOOKUP(B113,'[9]GCI_data_platform-42'!$F$1:$G$149,2,FALSE)</f>
        <v>4.4698131917030599</v>
      </c>
      <c r="P113">
        <f>+VLOOKUP(B113,'[9]GCI_data_platform-43'!$F$1:$G$149,2,FALSE)</f>
        <v>5.5796587152838404</v>
      </c>
      <c r="Q113">
        <f>+VLOOKUP(B113,'[9]GCI_data_platform-44'!$F$1:$G$149,2,FALSE)</f>
        <v>4.5615237865235203</v>
      </c>
      <c r="R113">
        <f>+VLOOKUP(B113,'[9]GCI_data_platform-45'!$F$1:$G$149,2,FALSE)</f>
        <v>4.7124514187772899</v>
      </c>
      <c r="S113">
        <f>+VLOOKUP(B113,'[9]GCI_data_platform-46'!$F$1:$G$149,2,FALSE)</f>
        <v>5.3310107004366802</v>
      </c>
      <c r="T113">
        <f>+VLOOKUP(B113,'[9]GCI_data_platform-47'!$F$1:$G$149,2,FALSE)</f>
        <v>5.3998562218340602</v>
      </c>
      <c r="U113">
        <f>+VLOOKUP(B113,'[9]GCI_data_platform-48'!$F$1:$G$149,2,FALSE)</f>
        <v>31.568567469925501</v>
      </c>
      <c r="V113">
        <f>+VLOOKUP(B113,'[9]GCI_data_platform-49'!$F$1:$G$149,2,FALSE)</f>
        <v>5.4188703091703099</v>
      </c>
      <c r="W113">
        <f>+VLOOKUP(B113,'[9]GCI_data_platform-50'!$F$1:$G$149,2,FALSE)</f>
        <v>5.9160054786026199</v>
      </c>
      <c r="X113">
        <f>+VLOOKUP(B113,'[9]GCI_data_platform-51'!$F$1:$G$149,2,FALSE)</f>
        <v>4.92173513973799</v>
      </c>
    </row>
    <row r="114" spans="1:24" x14ac:dyDescent="0.25">
      <c r="A114" t="s">
        <v>189</v>
      </c>
      <c r="B114" t="s">
        <v>537</v>
      </c>
      <c r="C114">
        <v>30</v>
      </c>
      <c r="F114">
        <f>+VLOOKUP(B114,'[9]GCI_data_platform-33'!$F$1:$G$149,2,FALSE)</f>
        <v>3.8885190875742501</v>
      </c>
      <c r="G114">
        <f>+VLOOKUP(B114,'[9]GCI_data_platform-34'!$F$1:$G$149,2,FALSE)</f>
        <v>4.0994322987743104</v>
      </c>
      <c r="H114">
        <f>+VLOOKUP(B114,'[9]GCI_data_platform-35'!$F$1:$G$149,2,FALSE)</f>
        <v>4.3990953880596999</v>
      </c>
      <c r="I114">
        <f>+VLOOKUP(B114,'[9]GCI_data_platform-36'!$F$1:$G$149,2,FALSE)</f>
        <v>3.55660416517413</v>
      </c>
      <c r="J114">
        <f>+VLOOKUP(B114,'[9]GCI_data_platform-37'!$F$1:$G$149,2,FALSE)</f>
        <v>3.5557592935323399</v>
      </c>
      <c r="K114">
        <f>+VLOOKUP(B114,'[9]GCI_data_platform-38'!$F$1:$G$149,2,FALSE)</f>
        <v>2.6342180000000002</v>
      </c>
      <c r="L114">
        <f>+VLOOKUP(B114,'[9]GCI_data_platform-39'!$F$1:$G$149,2,FALSE)</f>
        <v>44.2</v>
      </c>
      <c r="M114">
        <f>+VLOOKUP(B114,'[9]GCI_data_platform-40'!$F$1:$G$149,2,FALSE)</f>
        <v>6</v>
      </c>
      <c r="N114">
        <f>+VLOOKUP(B114,'[9]GCI_data_platform-41'!$F$1:$G$149,2,FALSE)</f>
        <v>10</v>
      </c>
      <c r="O114">
        <f>+VLOOKUP(B114,'[9]GCI_data_platform-42'!$F$1:$G$149,2,FALSE)</f>
        <v>3.4829382716417898</v>
      </c>
      <c r="P114">
        <f>+VLOOKUP(B114,'[9]GCI_data_platform-43'!$F$1:$G$149,2,FALSE)</f>
        <v>3.7516710736318402</v>
      </c>
      <c r="Q114">
        <f>+VLOOKUP(B114,'[9]GCI_data_platform-44'!$F$1:$G$149,2,FALSE)</f>
        <v>0.82019160580419403</v>
      </c>
      <c r="R114">
        <f>+VLOOKUP(B114,'[9]GCI_data_platform-45'!$F$1:$G$149,2,FALSE)</f>
        <v>4.0908533990049696</v>
      </c>
      <c r="S114">
        <f>+VLOOKUP(B114,'[9]GCI_data_platform-46'!$F$1:$G$149,2,FALSE)</f>
        <v>3.7390811631840801</v>
      </c>
      <c r="T114">
        <f>+VLOOKUP(B114,'[9]GCI_data_platform-47'!$F$1:$G$149,2,FALSE)</f>
        <v>3.3458264328358198</v>
      </c>
      <c r="U114">
        <f>+VLOOKUP(B114,'[9]GCI_data_platform-48'!$F$1:$G$149,2,FALSE)</f>
        <v>46.548960485051701</v>
      </c>
      <c r="V114">
        <f>+VLOOKUP(B114,'[9]GCI_data_platform-49'!$F$1:$G$149,2,FALSE)</f>
        <v>3.4666926651741301</v>
      </c>
      <c r="W114">
        <f>+VLOOKUP(B114,'[9]GCI_data_platform-50'!$F$1:$G$149,2,FALSE)</f>
        <v>4.07032680497512</v>
      </c>
      <c r="X114">
        <f>+VLOOKUP(B114,'[9]GCI_data_platform-51'!$F$1:$G$149,2,FALSE)</f>
        <v>2.86305852537313</v>
      </c>
    </row>
    <row r="115" spans="1:24" x14ac:dyDescent="0.25">
      <c r="A115" t="s">
        <v>190</v>
      </c>
      <c r="B115" t="s">
        <v>538</v>
      </c>
      <c r="C115">
        <v>30</v>
      </c>
      <c r="F115">
        <f>+VLOOKUP(B115,'[9]GCI_data_platform-33'!$F$1:$G$149,2,FALSE)</f>
        <v>3.8025623132535999</v>
      </c>
      <c r="G115">
        <f>+VLOOKUP(B115,'[9]GCI_data_platform-34'!$F$1:$G$149,2,FALSE)</f>
        <v>3.7622101118295501</v>
      </c>
      <c r="H115">
        <f>+VLOOKUP(B115,'[9]GCI_data_platform-35'!$F$1:$G$149,2,FALSE)</f>
        <v>4.4860979822033897</v>
      </c>
      <c r="I115">
        <f>+VLOOKUP(B115,'[9]GCI_data_platform-36'!$F$1:$G$149,2,FALSE)</f>
        <v>3.49935346949152</v>
      </c>
      <c r="J115">
        <f>+VLOOKUP(B115,'[9]GCI_data_platform-37'!$F$1:$G$149,2,FALSE)</f>
        <v>3.5221910559322001</v>
      </c>
      <c r="K115">
        <f>+VLOOKUP(B115,'[9]GCI_data_platform-38'!$F$1:$G$149,2,FALSE)</f>
        <v>2.9866220000000001</v>
      </c>
      <c r="L115">
        <f>+VLOOKUP(B115,'[9]GCI_data_platform-39'!$F$1:$G$149,2,FALSE)</f>
        <v>54.1</v>
      </c>
      <c r="M115">
        <f>+VLOOKUP(B115,'[9]GCI_data_platform-40'!$F$1:$G$149,2,FALSE)</f>
        <v>8</v>
      </c>
      <c r="N115">
        <f>+VLOOKUP(B115,'[9]GCI_data_platform-41'!$F$1:$G$149,2,FALSE)</f>
        <v>18</v>
      </c>
      <c r="O115">
        <f>+VLOOKUP(B115,'[9]GCI_data_platform-42'!$F$1:$G$149,2,FALSE)</f>
        <v>3.0264178254237302</v>
      </c>
      <c r="P115">
        <f>+VLOOKUP(B115,'[9]GCI_data_platform-43'!$F$1:$G$149,2,FALSE)</f>
        <v>3.7801701144067801</v>
      </c>
      <c r="Q115">
        <f>+VLOOKUP(B115,'[9]GCI_data_platform-44'!$F$1:$G$149,2,FALSE)</f>
        <v>9.3807491699864798</v>
      </c>
      <c r="R115">
        <f>+VLOOKUP(B115,'[9]GCI_data_platform-45'!$F$1:$G$149,2,FALSE)</f>
        <v>3.3906000923728801</v>
      </c>
      <c r="S115">
        <f>+VLOOKUP(B115,'[9]GCI_data_platform-46'!$F$1:$G$149,2,FALSE)</f>
        <v>3.6064138305084699</v>
      </c>
      <c r="T115">
        <f>+VLOOKUP(B115,'[9]GCI_data_platform-47'!$F$1:$G$149,2,FALSE)</f>
        <v>3.3150279661016899</v>
      </c>
      <c r="U115">
        <f>+VLOOKUP(B115,'[9]GCI_data_platform-48'!$F$1:$G$149,2,FALSE)</f>
        <v>21.639832172842201</v>
      </c>
      <c r="V115">
        <f>+VLOOKUP(B115,'[9]GCI_data_platform-49'!$F$1:$G$149,2,FALSE)</f>
        <v>3.8832667161017</v>
      </c>
      <c r="W115">
        <f>+VLOOKUP(B115,'[9]GCI_data_platform-50'!$F$1:$G$149,2,FALSE)</f>
        <v>4.1264463720339002</v>
      </c>
      <c r="X115">
        <f>+VLOOKUP(B115,'[9]GCI_data_platform-51'!$F$1:$G$149,2,FALSE)</f>
        <v>3.6400870601694901</v>
      </c>
    </row>
    <row r="116" spans="1:24" x14ac:dyDescent="0.25">
      <c r="A116" t="s">
        <v>191</v>
      </c>
      <c r="B116" t="s">
        <v>539</v>
      </c>
      <c r="C116">
        <v>30</v>
      </c>
      <c r="F116">
        <f>+VLOOKUP(B116,'[9]GCI_data_platform-33'!$F$1:$G$149,2,FALSE)</f>
        <v>4.5228638577695</v>
      </c>
      <c r="G116">
        <f>+VLOOKUP(B116,'[9]GCI_data_platform-34'!$F$1:$G$149,2,FALSE)</f>
        <v>4.8970183734311101</v>
      </c>
      <c r="H116">
        <f>+VLOOKUP(B116,'[9]GCI_data_platform-35'!$F$1:$G$149,2,FALSE)</f>
        <v>4.7358643438016497</v>
      </c>
      <c r="I116">
        <f>+VLOOKUP(B116,'[9]GCI_data_platform-36'!$F$1:$G$149,2,FALSE)</f>
        <v>3.9060742694214898</v>
      </c>
      <c r="J116">
        <f>+VLOOKUP(B116,'[9]GCI_data_platform-37'!$F$1:$G$149,2,FALSE)</f>
        <v>4.56657456528926</v>
      </c>
      <c r="K116">
        <f>+VLOOKUP(B116,'[9]GCI_data_platform-38'!$F$1:$G$149,2,FALSE)</f>
        <v>4.2671029999999996</v>
      </c>
      <c r="L116">
        <f>+VLOOKUP(B116,'[9]GCI_data_platform-39'!$F$1:$G$149,2,FALSE)</f>
        <v>31.3</v>
      </c>
      <c r="M116">
        <f>+VLOOKUP(B116,'[9]GCI_data_platform-40'!$F$1:$G$149,2,FALSE)</f>
        <v>2</v>
      </c>
      <c r="N116">
        <f>+VLOOKUP(B116,'[9]GCI_data_platform-41'!$F$1:$G$149,2,FALSE)</f>
        <v>3</v>
      </c>
      <c r="O116">
        <f>+VLOOKUP(B116,'[9]GCI_data_platform-42'!$F$1:$G$149,2,FALSE)</f>
        <v>4.8458542049586804</v>
      </c>
      <c r="P116">
        <f>+VLOOKUP(B116,'[9]GCI_data_platform-43'!$F$1:$G$149,2,FALSE)</f>
        <v>4.4699627404958697</v>
      </c>
      <c r="Q116">
        <f>+VLOOKUP(B116,'[9]GCI_data_platform-44'!$F$1:$G$149,2,FALSE)</f>
        <v>9.2639354190181091</v>
      </c>
      <c r="R116">
        <f>+VLOOKUP(B116,'[9]GCI_data_platform-45'!$F$1:$G$149,2,FALSE)</f>
        <v>4.4846651173553704</v>
      </c>
      <c r="S116">
        <f>+VLOOKUP(B116,'[9]GCI_data_platform-46'!$F$1:$G$149,2,FALSE)</f>
        <v>5.6610543537190097</v>
      </c>
      <c r="T116">
        <f>+VLOOKUP(B116,'[9]GCI_data_platform-47'!$F$1:$G$149,2,FALSE)</f>
        <v>5.3653794842975202</v>
      </c>
      <c r="U116">
        <f>+VLOOKUP(B116,'[9]GCI_data_platform-48'!$F$1:$G$149,2,FALSE)</f>
        <v>35.869194115801001</v>
      </c>
      <c r="V116">
        <f>+VLOOKUP(B116,'[9]GCI_data_platform-49'!$F$1:$G$149,2,FALSE)</f>
        <v>3.77455482644628</v>
      </c>
      <c r="W116">
        <f>+VLOOKUP(B116,'[9]GCI_data_platform-50'!$F$1:$G$149,2,FALSE)</f>
        <v>4.22056162809917</v>
      </c>
      <c r="X116">
        <f>+VLOOKUP(B116,'[9]GCI_data_platform-51'!$F$1:$G$149,2,FALSE)</f>
        <v>3.3285480247933901</v>
      </c>
    </row>
    <row r="117" spans="1:24" x14ac:dyDescent="0.25">
      <c r="A117" t="s">
        <v>195</v>
      </c>
      <c r="B117" t="s">
        <v>540</v>
      </c>
      <c r="C117">
        <v>30</v>
      </c>
      <c r="F117">
        <f>+VLOOKUP(B117,'[9]GCI_data_platform-33'!$F$1:$G$149,2,FALSE)</f>
        <v>4.7918857636260004</v>
      </c>
      <c r="G117">
        <f>+VLOOKUP(B117,'[9]GCI_data_platform-34'!$F$1:$G$149,2,FALSE)</f>
        <v>5.0272882503535197</v>
      </c>
      <c r="H117">
        <f>+VLOOKUP(B117,'[9]GCI_data_platform-35'!$F$1:$G$149,2,FALSE)</f>
        <v>5.6856250529914503</v>
      </c>
      <c r="I117">
        <f>+VLOOKUP(B117,'[9]GCI_data_platform-36'!$F$1:$G$149,2,FALSE)</f>
        <v>4.5618125974358996</v>
      </c>
      <c r="J117">
        <f>+VLOOKUP(B117,'[9]GCI_data_platform-37'!$F$1:$G$149,2,FALSE)</f>
        <v>4.8373661247863202</v>
      </c>
      <c r="K117">
        <f>+VLOOKUP(B117,'[9]GCI_data_platform-38'!$F$1:$G$149,2,FALSE)</f>
        <v>5.1176760000000003</v>
      </c>
      <c r="L117">
        <f>+VLOOKUP(B117,'[9]GCI_data_platform-39'!$F$1:$G$149,2,FALSE)</f>
        <v>14.5</v>
      </c>
      <c r="M117">
        <f>+VLOOKUP(B117,'[9]GCI_data_platform-40'!$F$1:$G$149,2,FALSE)</f>
        <v>9</v>
      </c>
      <c r="N117">
        <f>+VLOOKUP(B117,'[9]GCI_data_platform-41'!$F$1:$G$149,2,FALSE)</f>
        <v>21</v>
      </c>
      <c r="O117">
        <f>+VLOOKUP(B117,'[9]GCI_data_platform-42'!$F$1:$G$149,2,FALSE)</f>
        <v>4.4909447188034202</v>
      </c>
      <c r="P117">
        <f>+VLOOKUP(B117,'[9]GCI_data_platform-43'!$F$1:$G$149,2,FALSE)</f>
        <v>4.7146965893162402</v>
      </c>
      <c r="Q117">
        <f>+VLOOKUP(B117,'[9]GCI_data_platform-44'!$F$1:$G$149,2,FALSE)</f>
        <v>4.5932934917228598</v>
      </c>
      <c r="R117">
        <f>+VLOOKUP(B117,'[9]GCI_data_platform-45'!$F$1:$G$149,2,FALSE)</f>
        <v>4.2127904200854704</v>
      </c>
      <c r="S117">
        <f>+VLOOKUP(B117,'[9]GCI_data_platform-46'!$F$1:$G$149,2,FALSE)</f>
        <v>4.5365869042735003</v>
      </c>
      <c r="T117">
        <f>+VLOOKUP(B117,'[9]GCI_data_platform-47'!$F$1:$G$149,2,FALSE)</f>
        <v>4.4625196491452996</v>
      </c>
      <c r="U117">
        <f>+VLOOKUP(B117,'[9]GCI_data_platform-48'!$F$1:$G$149,2,FALSE)</f>
        <v>26.575858896587</v>
      </c>
      <c r="V117">
        <f>+VLOOKUP(B117,'[9]GCI_data_platform-49'!$F$1:$G$149,2,FALSE)</f>
        <v>4.3210807901709396</v>
      </c>
      <c r="W117">
        <f>+VLOOKUP(B117,'[9]GCI_data_platform-50'!$F$1:$G$149,2,FALSE)</f>
        <v>4.8742202739316198</v>
      </c>
      <c r="X117">
        <f>+VLOOKUP(B117,'[9]GCI_data_platform-51'!$F$1:$G$149,2,FALSE)</f>
        <v>3.7679413064102598</v>
      </c>
    </row>
    <row r="118" spans="1:24" x14ac:dyDescent="0.25">
      <c r="A118" t="s">
        <v>196</v>
      </c>
      <c r="B118" t="s">
        <v>541</v>
      </c>
      <c r="C118">
        <v>30</v>
      </c>
      <c r="F118">
        <f>+VLOOKUP(B118,'[9]GCI_data_platform-33'!$F$1:$G$149,2,FALSE)</f>
        <v>4.32797947518005</v>
      </c>
      <c r="G118">
        <f>+VLOOKUP(B118,'[9]GCI_data_platform-34'!$F$1:$G$149,2,FALSE)</f>
        <v>4.6432458778742403</v>
      </c>
      <c r="H118">
        <f>+VLOOKUP(B118,'[9]GCI_data_platform-35'!$F$1:$G$149,2,FALSE)</f>
        <v>5.1319513114583302</v>
      </c>
      <c r="I118">
        <f>+VLOOKUP(B118,'[9]GCI_data_platform-36'!$F$1:$G$149,2,FALSE)</f>
        <v>3.8335252114583298</v>
      </c>
      <c r="J118">
        <f>+VLOOKUP(B118,'[9]GCI_data_platform-37'!$F$1:$G$149,2,FALSE)</f>
        <v>4.3509562343750003</v>
      </c>
      <c r="K118">
        <f>+VLOOKUP(B118,'[9]GCI_data_platform-38'!$F$1:$G$149,2,FALSE)</f>
        <v>4.1326890000000001</v>
      </c>
      <c r="L118">
        <f>+VLOOKUP(B118,'[9]GCI_data_platform-39'!$F$1:$G$149,2,FALSE)</f>
        <v>46</v>
      </c>
      <c r="M118">
        <f>+VLOOKUP(B118,'[9]GCI_data_platform-40'!$F$1:$G$149,2,FALSE)</f>
        <v>3</v>
      </c>
      <c r="N118">
        <f>+VLOOKUP(B118,'[9]GCI_data_platform-41'!$F$1:$G$149,2,FALSE)</f>
        <v>5</v>
      </c>
      <c r="O118">
        <f>+VLOOKUP(B118,'[9]GCI_data_platform-42'!$F$1:$G$149,2,FALSE)</f>
        <v>3.7264946812500002</v>
      </c>
      <c r="P118">
        <f>+VLOOKUP(B118,'[9]GCI_data_platform-43'!$F$1:$G$149,2,FALSE)</f>
        <v>4.2633029281250003</v>
      </c>
      <c r="Q118">
        <f>+VLOOKUP(B118,'[9]GCI_data_platform-44'!$F$1:$G$149,2,FALSE)</f>
        <v>10.525393565001</v>
      </c>
      <c r="R118">
        <f>+VLOOKUP(B118,'[9]GCI_data_platform-45'!$F$1:$G$149,2,FALSE)</f>
        <v>5.0948047031249999</v>
      </c>
      <c r="S118">
        <f>+VLOOKUP(B118,'[9]GCI_data_platform-46'!$F$1:$G$149,2,FALSE)</f>
        <v>4.8299916416666697</v>
      </c>
      <c r="T118">
        <f>+VLOOKUP(B118,'[9]GCI_data_platform-47'!$F$1:$G$149,2,FALSE)</f>
        <v>4.7420855656249996</v>
      </c>
      <c r="U118">
        <f>+VLOOKUP(B118,'[9]GCI_data_platform-48'!$F$1:$G$149,2,FALSE)</f>
        <v>54.4665293349683</v>
      </c>
      <c r="V118">
        <f>+VLOOKUP(B118,'[9]GCI_data_platform-49'!$F$1:$G$149,2,FALSE)</f>
        <v>3.6974466697916699</v>
      </c>
      <c r="W118">
        <f>+VLOOKUP(B118,'[9]GCI_data_platform-50'!$F$1:$G$149,2,FALSE)</f>
        <v>4.6186200062499996</v>
      </c>
      <c r="X118">
        <f>+VLOOKUP(B118,'[9]GCI_data_platform-51'!$F$1:$G$149,2,FALSE)</f>
        <v>2.77627333333333</v>
      </c>
    </row>
    <row r="119" spans="1:24" x14ac:dyDescent="0.25">
      <c r="A119" t="s">
        <v>197</v>
      </c>
      <c r="B119" t="s">
        <v>542</v>
      </c>
      <c r="C119">
        <v>30</v>
      </c>
      <c r="F119">
        <f>+VLOOKUP(B119,'[9]GCI_data_platform-33'!$F$1:$G$149,2,FALSE)</f>
        <v>3.6395266579046699</v>
      </c>
      <c r="G119">
        <f>+VLOOKUP(B119,'[9]GCI_data_platform-34'!$F$1:$G$149,2,FALSE)</f>
        <v>3.9296151972841402</v>
      </c>
      <c r="H119">
        <f>+VLOOKUP(B119,'[9]GCI_data_platform-35'!$F$1:$G$149,2,FALSE)</f>
        <v>3.8271516437185902</v>
      </c>
      <c r="I119">
        <f>+VLOOKUP(B119,'[9]GCI_data_platform-36'!$F$1:$G$149,2,FALSE)</f>
        <v>2.6353491698492499</v>
      </c>
      <c r="J119">
        <f>+VLOOKUP(B119,'[9]GCI_data_platform-37'!$F$1:$G$149,2,FALSE)</f>
        <v>3.0234754170854301</v>
      </c>
      <c r="K119">
        <f>+VLOOKUP(B119,'[9]GCI_data_platform-38'!$F$1:$G$149,2,FALSE)</f>
        <v>2.7995030000000001</v>
      </c>
      <c r="L119">
        <f>+VLOOKUP(B119,'[9]GCI_data_platform-39'!$F$1:$G$149,2,FALSE)</f>
        <v>34</v>
      </c>
      <c r="M119">
        <f>+VLOOKUP(B119,'[9]GCI_data_platform-40'!$F$1:$G$149,2,FALSE)</f>
        <v>6</v>
      </c>
      <c r="N119">
        <f>+VLOOKUP(B119,'[9]GCI_data_platform-41'!$F$1:$G$149,2,FALSE)</f>
        <v>12</v>
      </c>
      <c r="O119">
        <f>+VLOOKUP(B119,'[9]GCI_data_platform-42'!$F$1:$G$149,2,FALSE)</f>
        <v>3.1747339954773901</v>
      </c>
      <c r="P119">
        <f>+VLOOKUP(B119,'[9]GCI_data_platform-43'!$F$1:$G$149,2,FALSE)</f>
        <v>3.9687992462311601</v>
      </c>
      <c r="Q119">
        <f>+VLOOKUP(B119,'[9]GCI_data_platform-44'!$F$1:$G$149,2,FALSE)</f>
        <v>5.2407163030151001</v>
      </c>
      <c r="R119">
        <f>+VLOOKUP(B119,'[9]GCI_data_platform-45'!$F$1:$G$149,2,FALSE)</f>
        <v>3.8597281015075402</v>
      </c>
      <c r="S119">
        <f>+VLOOKUP(B119,'[9]GCI_data_platform-46'!$F$1:$G$149,2,FALSE)</f>
        <v>3.4665344507537701</v>
      </c>
      <c r="T119">
        <f>+VLOOKUP(B119,'[9]GCI_data_platform-47'!$F$1:$G$149,2,FALSE)</f>
        <v>3.4066286663316601</v>
      </c>
      <c r="U119">
        <f>+VLOOKUP(B119,'[9]GCI_data_platform-48'!$F$1:$G$149,2,FALSE)</f>
        <v>60.6939267039226</v>
      </c>
      <c r="V119">
        <f>+VLOOKUP(B119,'[9]GCI_data_platform-49'!$F$1:$G$149,2,FALSE)</f>
        <v>3.0593495791457301</v>
      </c>
      <c r="W119">
        <f>+VLOOKUP(B119,'[9]GCI_data_platform-50'!$F$1:$G$149,2,FALSE)</f>
        <v>3.7785560567839198</v>
      </c>
      <c r="X119">
        <f>+VLOOKUP(B119,'[9]GCI_data_platform-51'!$F$1:$G$149,2,FALSE)</f>
        <v>2.34014310150754</v>
      </c>
    </row>
    <row r="120" spans="1:24" x14ac:dyDescent="0.25">
      <c r="A120" t="s">
        <v>198</v>
      </c>
      <c r="B120" t="s">
        <v>543</v>
      </c>
      <c r="C120">
        <v>20</v>
      </c>
      <c r="D120">
        <v>1</v>
      </c>
      <c r="E120">
        <v>21</v>
      </c>
      <c r="F120">
        <f>+VLOOKUP(B120,'[9]GCI_data_platform-33'!$F$1:$G$149,2,FALSE)</f>
        <v>4.3631366199153803</v>
      </c>
      <c r="G120">
        <f>+VLOOKUP(B120,'[9]GCI_data_platform-34'!$F$1:$G$149,2,FALSE)</f>
        <v>4.5147522886032299</v>
      </c>
      <c r="H120">
        <f>+VLOOKUP(B120,'[9]GCI_data_platform-35'!$F$1:$G$149,2,FALSE)</f>
        <v>4.5932121936507899</v>
      </c>
      <c r="I120">
        <f>+VLOOKUP(B120,'[9]GCI_data_platform-36'!$F$1:$G$149,2,FALSE)</f>
        <v>3.91902009523809</v>
      </c>
      <c r="J120">
        <f>+VLOOKUP(B120,'[9]GCI_data_platform-37'!$F$1:$G$149,2,FALSE)</f>
        <v>4.1884005111111096</v>
      </c>
      <c r="K120">
        <f>+VLOOKUP(B120,'[9]GCI_data_platform-38'!$F$1:$G$149,2,FALSE)</f>
        <v>4.3</v>
      </c>
      <c r="L120">
        <f>+VLOOKUP(B120,'[9]GCI_data_platform-39'!$F$1:$G$149,2,FALSE)</f>
        <v>25.7</v>
      </c>
      <c r="M120">
        <f>+VLOOKUP(B120,'[9]GCI_data_platform-40'!$F$1:$G$149,2,FALSE)</f>
        <v>10</v>
      </c>
      <c r="N120">
        <f>+VLOOKUP(B120,'[9]GCI_data_platform-41'!$F$1:$G$149,2,FALSE)</f>
        <v>39</v>
      </c>
      <c r="O120">
        <f>+VLOOKUP(B120,'[9]GCI_data_platform-42'!$F$1:$G$149,2,FALSE)</f>
        <v>4.1320194158730201</v>
      </c>
      <c r="P120">
        <f>+VLOOKUP(B120,'[9]GCI_data_platform-43'!$F$1:$G$149,2,FALSE)</f>
        <v>4.4132682539682504</v>
      </c>
      <c r="Q120">
        <f>+VLOOKUP(B120,'[9]GCI_data_platform-44'!$F$1:$G$149,2,FALSE)</f>
        <v>15.4898243460422</v>
      </c>
      <c r="R120">
        <f>+VLOOKUP(B120,'[9]GCI_data_platform-45'!$F$1:$G$149,2,FALSE)</f>
        <v>4.6545377301587303</v>
      </c>
      <c r="S120">
        <f>+VLOOKUP(B120,'[9]GCI_data_platform-46'!$F$1:$G$149,2,FALSE)</f>
        <v>4.4963690888888896</v>
      </c>
      <c r="T120">
        <f>+VLOOKUP(B120,'[9]GCI_data_platform-47'!$F$1:$G$149,2,FALSE)</f>
        <v>4.2469613269841302</v>
      </c>
      <c r="U120">
        <f>+VLOOKUP(B120,'[9]GCI_data_platform-48'!$F$1:$G$149,2,FALSE)</f>
        <v>113.261227740058</v>
      </c>
      <c r="V120">
        <f>+VLOOKUP(B120,'[9]GCI_data_platform-49'!$F$1:$G$149,2,FALSE)</f>
        <v>4.0599052825396802</v>
      </c>
      <c r="W120">
        <f>+VLOOKUP(B120,'[9]GCI_data_platform-50'!$F$1:$G$149,2,FALSE)</f>
        <v>4.3016787111111103</v>
      </c>
      <c r="X120">
        <f>+VLOOKUP(B120,'[9]GCI_data_platform-51'!$F$1:$G$149,2,FALSE)</f>
        <v>3.8181318539682501</v>
      </c>
    </row>
    <row r="121" spans="1:24" x14ac:dyDescent="0.25">
      <c r="A121" t="s">
        <v>199</v>
      </c>
      <c r="B121" t="s">
        <v>544</v>
      </c>
      <c r="C121">
        <v>30</v>
      </c>
      <c r="F121">
        <f>+VLOOKUP(B121,'[9]GCI_data_platform-33'!$F$1:$G$149,2,FALSE)</f>
        <v>3.9718376932825299</v>
      </c>
      <c r="G121">
        <f>+VLOOKUP(B121,'[9]GCI_data_platform-34'!$F$1:$G$149,2,FALSE)</f>
        <v>4.3349866399238</v>
      </c>
      <c r="H121">
        <f>+VLOOKUP(B121,'[9]GCI_data_platform-35'!$F$1:$G$149,2,FALSE)</f>
        <v>4.1241983500000003</v>
      </c>
      <c r="I121">
        <f>+VLOOKUP(B121,'[9]GCI_data_platform-36'!$F$1:$G$149,2,FALSE)</f>
        <v>3.2701166499999998</v>
      </c>
      <c r="J121">
        <f>+VLOOKUP(B121,'[9]GCI_data_platform-37'!$F$1:$G$149,2,FALSE)</f>
        <v>3.8045339</v>
      </c>
      <c r="K121">
        <f>+VLOOKUP(B121,'[9]GCI_data_platform-38'!$F$1:$G$149,2,FALSE)</f>
        <v>3.5882480000000001</v>
      </c>
      <c r="L121">
        <f>+VLOOKUP(B121,'[9]GCI_data_platform-39'!$F$1:$G$149,2,FALSE)</f>
        <v>32.1</v>
      </c>
      <c r="M121">
        <f>+VLOOKUP(B121,'[9]GCI_data_platform-40'!$F$1:$G$149,2,FALSE)</f>
        <v>6</v>
      </c>
      <c r="N121">
        <f>+VLOOKUP(B121,'[9]GCI_data_platform-41'!$F$1:$G$149,2,FALSE)</f>
        <v>12</v>
      </c>
      <c r="O121">
        <f>+VLOOKUP(B121,'[9]GCI_data_platform-42'!$F$1:$G$149,2,FALSE)</f>
        <v>4.0615952499999999</v>
      </c>
      <c r="P121">
        <f>+VLOOKUP(B121,'[9]GCI_data_platform-43'!$F$1:$G$149,2,FALSE)</f>
        <v>4.6155778500000002</v>
      </c>
      <c r="Q121">
        <f>+VLOOKUP(B121,'[9]GCI_data_platform-44'!$F$1:$G$149,2,FALSE)</f>
        <v>13.7137536580746</v>
      </c>
      <c r="R121">
        <f>+VLOOKUP(B121,'[9]GCI_data_platform-45'!$F$1:$G$149,2,FALSE)</f>
        <v>4.9514411000000003</v>
      </c>
      <c r="S121">
        <f>+VLOOKUP(B121,'[9]GCI_data_platform-46'!$F$1:$G$149,2,FALSE)</f>
        <v>4.5284903500000002</v>
      </c>
      <c r="T121">
        <f>+VLOOKUP(B121,'[9]GCI_data_platform-47'!$F$1:$G$149,2,FALSE)</f>
        <v>3.2985084499999999</v>
      </c>
      <c r="U121">
        <f>+VLOOKUP(B121,'[9]GCI_data_platform-48'!$F$1:$G$149,2,FALSE)</f>
        <v>67.493745680718703</v>
      </c>
      <c r="V121">
        <f>+VLOOKUP(B121,'[9]GCI_data_platform-49'!$F$1:$G$149,2,FALSE)</f>
        <v>3.2455398</v>
      </c>
      <c r="W121">
        <f>+VLOOKUP(B121,'[9]GCI_data_platform-50'!$F$1:$G$149,2,FALSE)</f>
        <v>3.9223226499999999</v>
      </c>
      <c r="X121">
        <f>+VLOOKUP(B121,'[9]GCI_data_platform-51'!$F$1:$G$149,2,FALSE)</f>
        <v>2.56875695</v>
      </c>
    </row>
    <row r="122" spans="1:24" x14ac:dyDescent="0.25">
      <c r="A122" t="s">
        <v>200</v>
      </c>
      <c r="B122" t="s">
        <v>545</v>
      </c>
      <c r="C122">
        <v>30</v>
      </c>
      <c r="F122">
        <f>+VLOOKUP(B122,'[9]GCI_data_platform-33'!$F$1:$G$149,2,FALSE)</f>
        <v>5.58987460430592</v>
      </c>
      <c r="G122">
        <f>+VLOOKUP(B122,'[9]GCI_data_platform-34'!$F$1:$G$149,2,FALSE)</f>
        <v>5.8900862056966901</v>
      </c>
      <c r="H122">
        <f>+VLOOKUP(B122,'[9]GCI_data_platform-35'!$F$1:$G$149,2,FALSE)</f>
        <v>5.6440947000000001</v>
      </c>
      <c r="I122">
        <f>+VLOOKUP(B122,'[9]GCI_data_platform-36'!$F$1:$G$149,2,FALSE)</f>
        <v>5.1300700621951201</v>
      </c>
      <c r="J122">
        <f>+VLOOKUP(B122,'[9]GCI_data_platform-37'!$F$1:$G$149,2,FALSE)</f>
        <v>5.3911960829268297</v>
      </c>
      <c r="K122">
        <f>+VLOOKUP(B122,'[9]GCI_data_platform-38'!$F$1:$G$149,2,FALSE)</f>
        <v>5.9923869999999999</v>
      </c>
      <c r="L122">
        <f>+VLOOKUP(B122,'[9]GCI_data_platform-39'!$F$1:$G$149,2,FALSE)</f>
        <v>27.6</v>
      </c>
      <c r="M122">
        <f>+VLOOKUP(B122,'[9]GCI_data_platform-40'!$F$1:$G$149,2,FALSE)</f>
        <v>3</v>
      </c>
      <c r="N122">
        <f>+VLOOKUP(B122,'[9]GCI_data_platform-41'!$F$1:$G$149,2,FALSE)</f>
        <v>3</v>
      </c>
      <c r="O122">
        <f>+VLOOKUP(B122,'[9]GCI_data_platform-42'!$F$1:$G$149,2,FALSE)</f>
        <v>4.9108761664634102</v>
      </c>
      <c r="P122">
        <f>+VLOOKUP(B122,'[9]GCI_data_platform-43'!$F$1:$G$149,2,FALSE)</f>
        <v>5.5662018079268298</v>
      </c>
      <c r="Q122">
        <f>+VLOOKUP(B122,'[9]GCI_data_platform-44'!$F$1:$G$149,2,FALSE)</f>
        <v>0.23319384606618601</v>
      </c>
      <c r="R122">
        <f>+VLOOKUP(B122,'[9]GCI_data_platform-45'!$F$1:$G$149,2,FALSE)</f>
        <v>6.1014652310975599</v>
      </c>
      <c r="S122">
        <f>+VLOOKUP(B122,'[9]GCI_data_platform-46'!$F$1:$G$149,2,FALSE)</f>
        <v>6.2527571323170701</v>
      </c>
      <c r="T122">
        <f>+VLOOKUP(B122,'[9]GCI_data_platform-47'!$F$1:$G$149,2,FALSE)</f>
        <v>6.1930446945122002</v>
      </c>
      <c r="U122">
        <f>+VLOOKUP(B122,'[9]GCI_data_platform-48'!$F$1:$G$149,2,FALSE)</f>
        <v>179.608669346883</v>
      </c>
      <c r="V122">
        <f>+VLOOKUP(B122,'[9]GCI_data_platform-49'!$F$1:$G$149,2,FALSE)</f>
        <v>4.9894514015243896</v>
      </c>
      <c r="W122">
        <f>+VLOOKUP(B122,'[9]GCI_data_platform-50'!$F$1:$G$149,2,FALSE)</f>
        <v>5.4332197615853701</v>
      </c>
      <c r="X122">
        <f>+VLOOKUP(B122,'[9]GCI_data_platform-51'!$F$1:$G$149,2,FALSE)</f>
        <v>4.54568304146341</v>
      </c>
    </row>
    <row r="123" spans="1:24" x14ac:dyDescent="0.25">
      <c r="A123" t="s">
        <v>202</v>
      </c>
      <c r="B123" t="s">
        <v>546</v>
      </c>
      <c r="C123">
        <v>30</v>
      </c>
      <c r="F123">
        <f>+VLOOKUP(B123,'[9]GCI_data_platform-33'!$F$1:$G$149,2,FALSE)</f>
        <v>4.2449154693574096</v>
      </c>
      <c r="G123">
        <f>+VLOOKUP(B123,'[9]GCI_data_platform-34'!$F$1:$G$149,2,FALSE)</f>
        <v>4.5937011051350201</v>
      </c>
      <c r="H123">
        <f>+VLOOKUP(B123,'[9]GCI_data_platform-35'!$F$1:$G$149,2,FALSE)</f>
        <v>5.4723179670329696</v>
      </c>
      <c r="I123">
        <f>+VLOOKUP(B123,'[9]GCI_data_platform-36'!$F$1:$G$149,2,FALSE)</f>
        <v>3.3518115428571398</v>
      </c>
      <c r="J123">
        <f>+VLOOKUP(B123,'[9]GCI_data_platform-37'!$F$1:$G$149,2,FALSE)</f>
        <v>3.7942608989011002</v>
      </c>
      <c r="K123">
        <f>+VLOOKUP(B123,'[9]GCI_data_platform-38'!$F$1:$G$149,2,FALSE)</f>
        <v>3.054074</v>
      </c>
      <c r="L123">
        <f>+VLOOKUP(B123,'[9]GCI_data_platform-39'!$F$1:$G$149,2,FALSE)</f>
        <v>47.9</v>
      </c>
      <c r="M123">
        <f>+VLOOKUP(B123,'[9]GCI_data_platform-40'!$F$1:$G$149,2,FALSE)</f>
        <v>6</v>
      </c>
      <c r="N123">
        <f>+VLOOKUP(B123,'[9]GCI_data_platform-41'!$F$1:$G$149,2,FALSE)</f>
        <v>16</v>
      </c>
      <c r="O123">
        <f>+VLOOKUP(B123,'[9]GCI_data_platform-42'!$F$1:$G$149,2,FALSE)</f>
        <v>3.2521096989011</v>
      </c>
      <c r="P123">
        <f>+VLOOKUP(B123,'[9]GCI_data_platform-43'!$F$1:$G$149,2,FALSE)</f>
        <v>4.6017626219780201</v>
      </c>
      <c r="Q123">
        <f>+VLOOKUP(B123,'[9]GCI_data_platform-44'!$F$1:$G$149,2,FALSE)</f>
        <v>0.82019160580419403</v>
      </c>
      <c r="R123">
        <f>+VLOOKUP(B123,'[9]GCI_data_platform-45'!$F$1:$G$149,2,FALSE)</f>
        <v>5.8931326527472496</v>
      </c>
      <c r="S123">
        <f>+VLOOKUP(B123,'[9]GCI_data_platform-46'!$F$1:$G$149,2,FALSE)</f>
        <v>4.9414665714285704</v>
      </c>
      <c r="T123">
        <f>+VLOOKUP(B123,'[9]GCI_data_platform-47'!$F$1:$G$149,2,FALSE)</f>
        <v>4.3197197076923102</v>
      </c>
      <c r="U123">
        <f>+VLOOKUP(B123,'[9]GCI_data_platform-48'!$F$1:$G$149,2,FALSE)</f>
        <v>92.204811871708998</v>
      </c>
      <c r="V123">
        <f>+VLOOKUP(B123,'[9]GCI_data_platform-49'!$F$1:$G$149,2,FALSE)</f>
        <v>3.5473441978021998</v>
      </c>
      <c r="W123">
        <f>+VLOOKUP(B123,'[9]GCI_data_platform-50'!$F$1:$G$149,2,FALSE)</f>
        <v>4.4781142549450603</v>
      </c>
      <c r="X123">
        <f>+VLOOKUP(B123,'[9]GCI_data_platform-51'!$F$1:$G$149,2,FALSE)</f>
        <v>2.6165741406593401</v>
      </c>
    </row>
    <row r="124" spans="1:24" x14ac:dyDescent="0.25">
      <c r="A124" t="s">
        <v>203</v>
      </c>
      <c r="B124" t="s">
        <v>547</v>
      </c>
      <c r="C124">
        <v>30</v>
      </c>
      <c r="F124">
        <f>+VLOOKUP(B124,'[9]GCI_data_platform-33'!$F$1:$G$149,2,FALSE)</f>
        <v>4.3181462604224103</v>
      </c>
      <c r="G124">
        <f>+VLOOKUP(B124,'[9]GCI_data_platform-34'!$F$1:$G$149,2,FALSE)</f>
        <v>4.5552258036143796</v>
      </c>
      <c r="H124">
        <f>+VLOOKUP(B124,'[9]GCI_data_platform-35'!$F$1:$G$149,2,FALSE)</f>
        <v>5.2316869288461501</v>
      </c>
      <c r="I124">
        <f>+VLOOKUP(B124,'[9]GCI_data_platform-36'!$F$1:$G$149,2,FALSE)</f>
        <v>3.6667830750000001</v>
      </c>
      <c r="J124">
        <f>+VLOOKUP(B124,'[9]GCI_data_platform-37'!$F$1:$G$149,2,FALSE)</f>
        <v>4.0386347567307697</v>
      </c>
      <c r="K124">
        <f>+VLOOKUP(B124,'[9]GCI_data_platform-38'!$F$1:$G$149,2,FALSE)</f>
        <v>2.8980800000000002</v>
      </c>
      <c r="L124">
        <f>+VLOOKUP(B124,'[9]GCI_data_platform-39'!$F$1:$G$149,2,FALSE)</f>
        <v>34.700000000000003</v>
      </c>
      <c r="M124">
        <f>+VLOOKUP(B124,'[9]GCI_data_platform-40'!$F$1:$G$149,2,FALSE)</f>
        <v>2</v>
      </c>
      <c r="N124">
        <f>+VLOOKUP(B124,'[9]GCI_data_platform-41'!$F$1:$G$149,2,FALSE)</f>
        <v>6</v>
      </c>
      <c r="O124">
        <f>+VLOOKUP(B124,'[9]GCI_data_platform-42'!$F$1:$G$149,2,FALSE)</f>
        <v>3.4763120057692301</v>
      </c>
      <c r="P124">
        <f>+VLOOKUP(B124,'[9]GCI_data_platform-43'!$F$1:$G$149,2,FALSE)</f>
        <v>4.5446742182692299</v>
      </c>
      <c r="Q124">
        <f>+VLOOKUP(B124,'[9]GCI_data_platform-44'!$F$1:$G$149,2,FALSE)</f>
        <v>0.82019160580419403</v>
      </c>
      <c r="R124">
        <f>+VLOOKUP(B124,'[9]GCI_data_platform-45'!$F$1:$G$149,2,FALSE)</f>
        <v>3.20539833076923</v>
      </c>
      <c r="S124">
        <f>+VLOOKUP(B124,'[9]GCI_data_platform-46'!$F$1:$G$149,2,FALSE)</f>
        <v>2.93363745961538</v>
      </c>
      <c r="T124">
        <f>+VLOOKUP(B124,'[9]GCI_data_platform-47'!$F$1:$G$149,2,FALSE)</f>
        <v>4.8186110326923099</v>
      </c>
      <c r="U124">
        <f>+VLOOKUP(B124,'[9]GCI_data_platform-48'!$F$1:$G$149,2,FALSE)</f>
        <v>79.095077657452293</v>
      </c>
      <c r="V124">
        <f>+VLOOKUP(B124,'[9]GCI_data_platform-49'!$F$1:$G$149,2,FALSE)</f>
        <v>3.8439871740384599</v>
      </c>
      <c r="W124">
        <f>+VLOOKUP(B124,'[9]GCI_data_platform-50'!$F$1:$G$149,2,FALSE)</f>
        <v>4.8217026624999999</v>
      </c>
      <c r="X124">
        <f>+VLOOKUP(B124,'[9]GCI_data_platform-51'!$F$1:$G$149,2,FALSE)</f>
        <v>2.8662716855769199</v>
      </c>
    </row>
    <row r="125" spans="1:24" x14ac:dyDescent="0.25">
      <c r="A125" t="s">
        <v>206</v>
      </c>
      <c r="B125" t="s">
        <v>548</v>
      </c>
      <c r="C125">
        <v>30</v>
      </c>
      <c r="F125">
        <f>+VLOOKUP(B125,'[9]GCI_data_platform-33'!$F$1:$G$149,2,FALSE)</f>
        <v>4.7533307927033102</v>
      </c>
      <c r="G125">
        <f>+VLOOKUP(B125,'[9]GCI_data_platform-34'!$F$1:$G$149,2,FALSE)</f>
        <v>4.8914528292723496</v>
      </c>
      <c r="H125">
        <f>+VLOOKUP(B125,'[9]GCI_data_platform-35'!$F$1:$G$149,2,FALSE)</f>
        <v>5.2639788021739102</v>
      </c>
      <c r="I125">
        <f>+VLOOKUP(B125,'[9]GCI_data_platform-36'!$F$1:$G$149,2,FALSE)</f>
        <v>4.2842407815217403</v>
      </c>
      <c r="J125">
        <f>+VLOOKUP(B125,'[9]GCI_data_platform-37'!$F$1:$G$149,2,FALSE)</f>
        <v>5.3242625010869604</v>
      </c>
      <c r="K125">
        <f>+VLOOKUP(B125,'[9]GCI_data_platform-38'!$F$1:$G$149,2,FALSE)</f>
        <v>4.6958529999999996</v>
      </c>
      <c r="L125">
        <f>+VLOOKUP(B125,'[9]GCI_data_platform-39'!$F$1:$G$149,2,FALSE)</f>
        <v>33.299999999999997</v>
      </c>
      <c r="M125">
        <f>+VLOOKUP(B125,'[9]GCI_data_platform-40'!$F$1:$G$149,2,FALSE)</f>
        <v>5</v>
      </c>
      <c r="N125">
        <f>+VLOOKUP(B125,'[9]GCI_data_platform-41'!$F$1:$G$149,2,FALSE)</f>
        <v>19</v>
      </c>
      <c r="O125">
        <f>+VLOOKUP(B125,'[9]GCI_data_platform-42'!$F$1:$G$149,2,FALSE)</f>
        <v>4.0384117152173902</v>
      </c>
      <c r="P125">
        <f>+VLOOKUP(B125,'[9]GCI_data_platform-43'!$F$1:$G$149,2,FALSE)</f>
        <v>4.6949190695652199</v>
      </c>
      <c r="Q125">
        <f>+VLOOKUP(B125,'[9]GCI_data_platform-44'!$F$1:$G$149,2,FALSE)</f>
        <v>5.9285960481809203</v>
      </c>
      <c r="R125">
        <f>+VLOOKUP(B125,'[9]GCI_data_platform-45'!$F$1:$G$149,2,FALSE)</f>
        <v>5.2660708478260903</v>
      </c>
      <c r="S125">
        <f>+VLOOKUP(B125,'[9]GCI_data_platform-46'!$F$1:$G$149,2,FALSE)</f>
        <v>4.44173313913043</v>
      </c>
      <c r="T125">
        <f>+VLOOKUP(B125,'[9]GCI_data_platform-47'!$F$1:$G$149,2,FALSE)</f>
        <v>4.3416212804347802</v>
      </c>
      <c r="U125">
        <f>+VLOOKUP(B125,'[9]GCI_data_platform-48'!$F$1:$G$149,2,FALSE)</f>
        <v>36.396956602786801</v>
      </c>
      <c r="V125">
        <f>+VLOOKUP(B125,'[9]GCI_data_platform-49'!$F$1:$G$149,2,FALSE)</f>
        <v>4.4770867195652198</v>
      </c>
      <c r="W125">
        <f>+VLOOKUP(B125,'[9]GCI_data_platform-50'!$F$1:$G$149,2,FALSE)</f>
        <v>4.7531690749999997</v>
      </c>
      <c r="X125">
        <f>+VLOOKUP(B125,'[9]GCI_data_platform-51'!$F$1:$G$149,2,FALSE)</f>
        <v>4.2010043641304398</v>
      </c>
    </row>
    <row r="126" spans="1:24" x14ac:dyDescent="0.25">
      <c r="A126" t="s">
        <v>208</v>
      </c>
      <c r="B126" t="s">
        <v>549</v>
      </c>
      <c r="C126">
        <v>30</v>
      </c>
      <c r="F126">
        <f>+VLOOKUP(B126,'[9]GCI_data_platform-33'!$F$1:$G$149,2,FALSE)</f>
        <v>4.3152877488191299</v>
      </c>
      <c r="G126">
        <f>+VLOOKUP(B126,'[9]GCI_data_platform-34'!$F$1:$G$149,2,FALSE)</f>
        <v>4.4364913332286999</v>
      </c>
      <c r="H126">
        <f>+VLOOKUP(B126,'[9]GCI_data_platform-35'!$F$1:$G$149,2,FALSE)</f>
        <v>5.4767162999999996</v>
      </c>
      <c r="I126">
        <f>+VLOOKUP(B126,'[9]GCI_data_platform-36'!$F$1:$G$149,2,FALSE)</f>
        <v>4.4370310999999996</v>
      </c>
      <c r="J126">
        <f>+VLOOKUP(B126,'[9]GCI_data_platform-37'!$F$1:$G$149,2,FALSE)</f>
        <v>4.3882534800000004</v>
      </c>
      <c r="K126">
        <f>+VLOOKUP(B126,'[9]GCI_data_platform-38'!$F$1:$G$149,2,FALSE)</f>
        <v>3.0771470000000001</v>
      </c>
      <c r="L126">
        <f>+VLOOKUP(B126,'[9]GCI_data_platform-39'!$F$1:$G$149,2,FALSE)</f>
        <v>38.700000000000003</v>
      </c>
      <c r="M126">
        <f>+VLOOKUP(B126,'[9]GCI_data_platform-40'!$F$1:$G$149,2,FALSE)</f>
        <v>10</v>
      </c>
      <c r="N126">
        <f>+VLOOKUP(B126,'[9]GCI_data_platform-41'!$F$1:$G$149,2,FALSE)</f>
        <v>28</v>
      </c>
      <c r="O126">
        <f>+VLOOKUP(B126,'[9]GCI_data_platform-42'!$F$1:$G$149,2,FALSE)</f>
        <v>3.5833740199999999</v>
      </c>
      <c r="P126">
        <f>+VLOOKUP(B126,'[9]GCI_data_platform-43'!$F$1:$G$149,2,FALSE)</f>
        <v>4.6945250600000001</v>
      </c>
      <c r="Q126">
        <f>+VLOOKUP(B126,'[9]GCI_data_platform-44'!$F$1:$G$149,2,FALSE)</f>
        <v>0.82019160580419403</v>
      </c>
      <c r="R126">
        <f>+VLOOKUP(B126,'[9]GCI_data_platform-45'!$F$1:$G$149,2,FALSE)</f>
        <v>4.98467064</v>
      </c>
      <c r="S126">
        <f>+VLOOKUP(B126,'[9]GCI_data_platform-46'!$F$1:$G$149,2,FALSE)</f>
        <v>4.3426073799999996</v>
      </c>
      <c r="T126">
        <f>+VLOOKUP(B126,'[9]GCI_data_platform-47'!$F$1:$G$149,2,FALSE)</f>
        <v>4.85153912</v>
      </c>
      <c r="U126">
        <f>+VLOOKUP(B126,'[9]GCI_data_platform-48'!$F$1:$G$149,2,FALSE)</f>
        <v>31.2146652198095</v>
      </c>
      <c r="V126">
        <f>+VLOOKUP(B126,'[9]GCI_data_platform-49'!$F$1:$G$149,2,FALSE)</f>
        <v>4.0728805799999996</v>
      </c>
      <c r="W126">
        <f>+VLOOKUP(B126,'[9]GCI_data_platform-50'!$F$1:$G$149,2,FALSE)</f>
        <v>4.6270246200000003</v>
      </c>
      <c r="X126">
        <f>+VLOOKUP(B126,'[9]GCI_data_platform-51'!$F$1:$G$149,2,FALSE)</f>
        <v>3.5187365399999999</v>
      </c>
    </row>
    <row r="127" spans="1:24" x14ac:dyDescent="0.25">
      <c r="A127" t="s">
        <v>209</v>
      </c>
      <c r="B127" t="s">
        <v>550</v>
      </c>
      <c r="C127">
        <v>30</v>
      </c>
      <c r="F127">
        <f>+VLOOKUP(B127,'[9]GCI_data_platform-33'!$F$1:$G$149,2,FALSE)</f>
        <v>4.6272423869595896</v>
      </c>
      <c r="G127">
        <f>+VLOOKUP(B127,'[9]GCI_data_platform-34'!$F$1:$G$149,2,FALSE)</f>
        <v>4.58810018714669</v>
      </c>
      <c r="H127">
        <f>+VLOOKUP(B127,'[9]GCI_data_platform-35'!$F$1:$G$149,2,FALSE)</f>
        <v>5.6132812707317097</v>
      </c>
      <c r="I127">
        <f>+VLOOKUP(B127,'[9]GCI_data_platform-36'!$F$1:$G$149,2,FALSE)</f>
        <v>4.20147574634146</v>
      </c>
      <c r="J127">
        <f>+VLOOKUP(B127,'[9]GCI_data_platform-37'!$F$1:$G$149,2,FALSE)</f>
        <v>4.1142790439024397</v>
      </c>
      <c r="K127">
        <f>+VLOOKUP(B127,'[9]GCI_data_platform-38'!$F$1:$G$149,2,FALSE)</f>
        <v>3.877351</v>
      </c>
      <c r="L127">
        <f>+VLOOKUP(B127,'[9]GCI_data_platform-39'!$F$1:$G$149,2,FALSE)</f>
        <v>50.1</v>
      </c>
      <c r="M127">
        <f>+VLOOKUP(B127,'[9]GCI_data_platform-40'!$F$1:$G$149,2,FALSE)</f>
        <v>5</v>
      </c>
      <c r="N127">
        <f>+VLOOKUP(B127,'[9]GCI_data_platform-41'!$F$1:$G$149,2,FALSE)</f>
        <v>7</v>
      </c>
      <c r="O127">
        <f>+VLOOKUP(B127,'[9]GCI_data_platform-42'!$F$1:$G$149,2,FALSE)</f>
        <v>4.2334104317073198</v>
      </c>
      <c r="P127">
        <f>+VLOOKUP(B127,'[9]GCI_data_platform-43'!$F$1:$G$149,2,FALSE)</f>
        <v>4.0010911243902401</v>
      </c>
      <c r="Q127">
        <f>+VLOOKUP(B127,'[9]GCI_data_platform-44'!$F$1:$G$149,2,FALSE)</f>
        <v>11.067726856443899</v>
      </c>
      <c r="R127">
        <f>+VLOOKUP(B127,'[9]GCI_data_platform-45'!$F$1:$G$149,2,FALSE)</f>
        <v>4.91297818292683</v>
      </c>
      <c r="S127">
        <f>+VLOOKUP(B127,'[9]GCI_data_platform-46'!$F$1:$G$149,2,FALSE)</f>
        <v>5.2248284951219501</v>
      </c>
      <c r="T127">
        <f>+VLOOKUP(B127,'[9]GCI_data_platform-47'!$F$1:$G$149,2,FALSE)</f>
        <v>4.0535747853658499</v>
      </c>
      <c r="U127">
        <f>+VLOOKUP(B127,'[9]GCI_data_platform-48'!$F$1:$G$149,2,FALSE)</f>
        <v>40.973396433702398</v>
      </c>
      <c r="V127">
        <f>+VLOOKUP(B127,'[9]GCI_data_platform-49'!$F$1:$G$149,2,FALSE)</f>
        <v>4.70552678658537</v>
      </c>
      <c r="W127">
        <f>+VLOOKUP(B127,'[9]GCI_data_platform-50'!$F$1:$G$149,2,FALSE)</f>
        <v>5.0972009268292702</v>
      </c>
      <c r="X127">
        <f>+VLOOKUP(B127,'[9]GCI_data_platform-51'!$F$1:$G$149,2,FALSE)</f>
        <v>4.3138526463414602</v>
      </c>
    </row>
    <row r="128" spans="1:24" x14ac:dyDescent="0.25">
      <c r="A128" t="s">
        <v>215</v>
      </c>
      <c r="B128" t="s">
        <v>268</v>
      </c>
      <c r="C128">
        <v>10</v>
      </c>
      <c r="D128">
        <v>1</v>
      </c>
      <c r="E128">
        <v>12</v>
      </c>
      <c r="F128">
        <f>+VLOOKUP(B128,'[9]GCI_data_platform-33'!$F$1:$G$149,2,FALSE)</f>
        <v>3.7326378468741002</v>
      </c>
      <c r="G128">
        <f>+VLOOKUP(B128,'[9]GCI_data_platform-34'!$F$1:$G$149,2,FALSE)</f>
        <v>3.8895394332421902</v>
      </c>
      <c r="H128">
        <f>+VLOOKUP(B128,'[9]GCI_data_platform-35'!$F$1:$G$149,2,FALSE)</f>
        <v>4.7345821149425298</v>
      </c>
      <c r="I128">
        <f>+VLOOKUP(B128,'[9]GCI_data_platform-36'!$F$1:$G$149,2,FALSE)</f>
        <v>3.8018597137931001</v>
      </c>
      <c r="J128">
        <f>+VLOOKUP(B128,'[9]GCI_data_platform-37'!$F$1:$G$149,2,FALSE)</f>
        <v>3.44083768045977</v>
      </c>
      <c r="K128">
        <f>+VLOOKUP(B128,'[9]GCI_data_platform-38'!$F$1:$G$149,2,FALSE)</f>
        <v>3.9838809999999998</v>
      </c>
      <c r="L128">
        <f>+VLOOKUP(B128,'[9]GCI_data_platform-39'!$F$1:$G$149,2,FALSE)</f>
        <v>27.9</v>
      </c>
      <c r="M128">
        <f>+VLOOKUP(B128,'[9]GCI_data_platform-40'!$F$1:$G$149,2,FALSE)</f>
        <v>13</v>
      </c>
      <c r="N128">
        <f>+VLOOKUP(B128,'[9]GCI_data_platform-41'!$F$1:$G$149,2,FALSE)</f>
        <v>694</v>
      </c>
      <c r="O128">
        <f>+VLOOKUP(B128,'[9]GCI_data_platform-42'!$F$1:$G$149,2,FALSE)</f>
        <v>3.2233784114942501</v>
      </c>
      <c r="P128">
        <f>+VLOOKUP(B128,'[9]GCI_data_platform-43'!$F$1:$G$149,2,FALSE)</f>
        <v>4.82274475862069</v>
      </c>
      <c r="Q128">
        <f>+VLOOKUP(B128,'[9]GCI_data_platform-44'!$F$1:$G$149,2,FALSE)</f>
        <v>10.5946609273918</v>
      </c>
      <c r="R128">
        <f>+VLOOKUP(B128,'[9]GCI_data_platform-45'!$F$1:$G$149,2,FALSE)</f>
        <v>3.9761502666666702</v>
      </c>
      <c r="S128">
        <f>+VLOOKUP(B128,'[9]GCI_data_platform-46'!$F$1:$G$149,2,FALSE)</f>
        <v>3.9931381356321798</v>
      </c>
      <c r="T128">
        <f>+VLOOKUP(B128,'[9]GCI_data_platform-47'!$F$1:$G$149,2,FALSE)</f>
        <v>3.44310669770115</v>
      </c>
      <c r="U128">
        <f>+VLOOKUP(B128,'[9]GCI_data_platform-48'!$F$1:$G$149,2,FALSE)</f>
        <v>43.175779717180198</v>
      </c>
      <c r="V128">
        <f>+VLOOKUP(B128,'[9]GCI_data_platform-49'!$F$1:$G$149,2,FALSE)</f>
        <v>3.4188346741379299</v>
      </c>
      <c r="W128">
        <f>+VLOOKUP(B128,'[9]GCI_data_platform-50'!$F$1:$G$149,2,FALSE)</f>
        <v>3.7444829287356298</v>
      </c>
      <c r="X128">
        <f>+VLOOKUP(B128,'[9]GCI_data_platform-51'!$F$1:$G$149,2,FALSE)</f>
        <v>3.0931864195402299</v>
      </c>
    </row>
    <row r="129" spans="1:24" x14ac:dyDescent="0.25">
      <c r="A129" t="s">
        <v>216</v>
      </c>
      <c r="B129" t="s">
        <v>551</v>
      </c>
      <c r="C129">
        <v>20</v>
      </c>
      <c r="D129">
        <v>1</v>
      </c>
      <c r="E129">
        <v>22</v>
      </c>
      <c r="F129">
        <f>+VLOOKUP(B129,'[9]GCI_data_platform-33'!$F$1:$G$149,2,FALSE)</f>
        <v>4.0494474773087097</v>
      </c>
      <c r="G129">
        <f>+VLOOKUP(B129,'[9]GCI_data_platform-34'!$F$1:$G$149,2,FALSE)</f>
        <v>4.1070788472883697</v>
      </c>
      <c r="H129">
        <f>+VLOOKUP(B129,'[9]GCI_data_platform-35'!$F$1:$G$149,2,FALSE)</f>
        <v>4.3597334855421703</v>
      </c>
      <c r="I129">
        <f>+VLOOKUP(B129,'[9]GCI_data_platform-36'!$F$1:$G$149,2,FALSE)</f>
        <v>3.5649213795180699</v>
      </c>
      <c r="J129">
        <f>+VLOOKUP(B129,'[9]GCI_data_platform-37'!$F$1:$G$149,2,FALSE)</f>
        <v>3.6831111807228898</v>
      </c>
      <c r="K129">
        <f>+VLOOKUP(B129,'[9]GCI_data_platform-38'!$F$1:$G$149,2,FALSE)</f>
        <v>3.7669419999999998</v>
      </c>
      <c r="L129">
        <f>+VLOOKUP(B129,'[9]GCI_data_platform-39'!$F$1:$G$149,2,FALSE)</f>
        <v>36.799999999999997</v>
      </c>
      <c r="M129">
        <f>+VLOOKUP(B129,'[9]GCI_data_platform-40'!$F$1:$G$149,2,FALSE)</f>
        <v>12</v>
      </c>
      <c r="N129">
        <f>+VLOOKUP(B129,'[9]GCI_data_platform-41'!$F$1:$G$149,2,FALSE)</f>
        <v>56</v>
      </c>
      <c r="O129">
        <f>+VLOOKUP(B129,'[9]GCI_data_platform-42'!$F$1:$G$149,2,FALSE)</f>
        <v>3.64248577831325</v>
      </c>
      <c r="P129">
        <f>+VLOOKUP(B129,'[9]GCI_data_platform-43'!$F$1:$G$149,2,FALSE)</f>
        <v>4.2330492891566296</v>
      </c>
      <c r="Q129">
        <f>+VLOOKUP(B129,'[9]GCI_data_platform-44'!$F$1:$G$149,2,FALSE)</f>
        <v>6.0846018491696103</v>
      </c>
      <c r="R129">
        <f>+VLOOKUP(B129,'[9]GCI_data_platform-45'!$F$1:$G$149,2,FALSE)</f>
        <v>4.78979803614458</v>
      </c>
      <c r="S129">
        <f>+VLOOKUP(B129,'[9]GCI_data_platform-46'!$F$1:$G$149,2,FALSE)</f>
        <v>4.0136809096385502</v>
      </c>
      <c r="T129">
        <f>+VLOOKUP(B129,'[9]GCI_data_platform-47'!$F$1:$G$149,2,FALSE)</f>
        <v>3.0474346698795198</v>
      </c>
      <c r="U129">
        <f>+VLOOKUP(B129,'[9]GCI_data_platform-48'!$F$1:$G$149,2,FALSE)</f>
        <v>68.533643960744797</v>
      </c>
      <c r="V129">
        <f>+VLOOKUP(B129,'[9]GCI_data_platform-49'!$F$1:$G$149,2,FALSE)</f>
        <v>3.9341847373493999</v>
      </c>
      <c r="W129">
        <f>+VLOOKUP(B129,'[9]GCI_data_platform-50'!$F$1:$G$149,2,FALSE)</f>
        <v>4.4128482975903598</v>
      </c>
      <c r="X129">
        <f>+VLOOKUP(B129,'[9]GCI_data_platform-51'!$F$1:$G$149,2,FALSE)</f>
        <v>3.4555211771084302</v>
      </c>
    </row>
    <row r="130" spans="1:24" x14ac:dyDescent="0.25">
      <c r="A130" t="s">
        <v>217</v>
      </c>
      <c r="B130" t="s">
        <v>552</v>
      </c>
      <c r="C130">
        <v>30</v>
      </c>
      <c r="F130">
        <f>+VLOOKUP(B130,'[9]GCI_data_platform-33'!$F$1:$G$149,2,FALSE)</f>
        <v>5.09889227850653</v>
      </c>
      <c r="G130">
        <f>+VLOOKUP(B130,'[9]GCI_data_platform-34'!$F$1:$G$149,2,FALSE)</f>
        <v>5.0856613591532298</v>
      </c>
      <c r="H130">
        <f>+VLOOKUP(B130,'[9]GCI_data_platform-35'!$F$1:$G$149,2,FALSE)</f>
        <v>5.5661187745901604</v>
      </c>
      <c r="I130">
        <f>+VLOOKUP(B130,'[9]GCI_data_platform-36'!$F$1:$G$149,2,FALSE)</f>
        <v>4.6882191852458996</v>
      </c>
      <c r="J130">
        <f>+VLOOKUP(B130,'[9]GCI_data_platform-37'!$F$1:$G$149,2,FALSE)</f>
        <v>5.4523282581967196</v>
      </c>
      <c r="K130">
        <f>+VLOOKUP(B130,'[9]GCI_data_platform-38'!$F$1:$G$149,2,FALSE)</f>
        <v>4.5105259999999996</v>
      </c>
      <c r="L130">
        <f>+VLOOKUP(B130,'[9]GCI_data_platform-39'!$F$1:$G$149,2,FALSE)</f>
        <v>53</v>
      </c>
      <c r="M130">
        <f>+VLOOKUP(B130,'[9]GCI_data_platform-40'!$F$1:$G$149,2,FALSE)</f>
        <v>3</v>
      </c>
      <c r="N130">
        <f>+VLOOKUP(B130,'[9]GCI_data_platform-41'!$F$1:$G$149,2,FALSE)</f>
        <v>16</v>
      </c>
      <c r="O130">
        <f>+VLOOKUP(B130,'[9]GCI_data_platform-42'!$F$1:$G$149,2,FALSE)</f>
        <v>4.6919021663934402</v>
      </c>
      <c r="P130">
        <f>+VLOOKUP(B130,'[9]GCI_data_platform-43'!$F$1:$G$149,2,FALSE)</f>
        <v>4.9128059704918003</v>
      </c>
      <c r="Q130">
        <f>+VLOOKUP(B130,'[9]GCI_data_platform-44'!$F$1:$G$149,2,FALSE)</f>
        <v>0.82019160580419403</v>
      </c>
      <c r="R130">
        <f>+VLOOKUP(B130,'[9]GCI_data_platform-45'!$F$1:$G$149,2,FALSE)</f>
        <v>5.3688805475409804</v>
      </c>
      <c r="S130">
        <f>+VLOOKUP(B130,'[9]GCI_data_platform-46'!$F$1:$G$149,2,FALSE)</f>
        <v>5.0377590122950799</v>
      </c>
      <c r="T130">
        <f>+VLOOKUP(B130,'[9]GCI_data_platform-47'!$F$1:$G$149,2,FALSE)</f>
        <v>5.5079885254098402</v>
      </c>
      <c r="U130">
        <f>+VLOOKUP(B130,'[9]GCI_data_platform-48'!$F$1:$G$149,2,FALSE)</f>
        <v>41.252892178330299</v>
      </c>
      <c r="V130">
        <f>+VLOOKUP(B130,'[9]GCI_data_platform-49'!$F$1:$G$149,2,FALSE)</f>
        <v>5.1253541172131198</v>
      </c>
      <c r="W130">
        <f>+VLOOKUP(B130,'[9]GCI_data_platform-50'!$F$1:$G$149,2,FALSE)</f>
        <v>5.6009156000000004</v>
      </c>
      <c r="X130">
        <f>+VLOOKUP(B130,'[9]GCI_data_platform-51'!$F$1:$G$149,2,FALSE)</f>
        <v>4.6497926344262304</v>
      </c>
    </row>
    <row r="131" spans="1:24" x14ac:dyDescent="0.25">
      <c r="A131" t="s">
        <v>218</v>
      </c>
      <c r="B131" t="s">
        <v>553</v>
      </c>
      <c r="C131">
        <v>30</v>
      </c>
      <c r="F131">
        <f>+VLOOKUP(B131,'[9]GCI_data_platform-33'!$F$1:$G$149,2,FALSE)</f>
        <v>5.2570286387228897</v>
      </c>
      <c r="G131">
        <f>+VLOOKUP(B131,'[9]GCI_data_platform-34'!$F$1:$G$149,2,FALSE)</f>
        <v>5.1443018422510001</v>
      </c>
      <c r="H131">
        <f>+VLOOKUP(B131,'[9]GCI_data_platform-35'!$F$1:$G$149,2,FALSE)</f>
        <v>5.6094293366666701</v>
      </c>
      <c r="I131">
        <f>+VLOOKUP(B131,'[9]GCI_data_platform-36'!$F$1:$G$149,2,FALSE)</f>
        <v>5.9190139000000004</v>
      </c>
      <c r="J131">
        <f>+VLOOKUP(B131,'[9]GCI_data_platform-37'!$F$1:$G$149,2,FALSE)</f>
        <v>4.9561120666666696</v>
      </c>
      <c r="K131">
        <f>+VLOOKUP(B131,'[9]GCI_data_platform-38'!$F$1:$G$149,2,FALSE)</f>
        <v>5.0885540000000002</v>
      </c>
      <c r="L131">
        <f>+VLOOKUP(B131,'[9]GCI_data_platform-39'!$F$1:$G$149,2,FALSE)</f>
        <v>30.2</v>
      </c>
      <c r="M131">
        <f>+VLOOKUP(B131,'[9]GCI_data_platform-40'!$F$1:$G$149,2,FALSE)</f>
        <v>6</v>
      </c>
      <c r="N131">
        <f>+VLOOKUP(B131,'[9]GCI_data_platform-41'!$F$1:$G$149,2,FALSE)</f>
        <v>18</v>
      </c>
      <c r="O131">
        <f>+VLOOKUP(B131,'[9]GCI_data_platform-42'!$F$1:$G$149,2,FALSE)</f>
        <v>3.8131473366666699</v>
      </c>
      <c r="P131">
        <f>+VLOOKUP(B131,'[9]GCI_data_platform-43'!$F$1:$G$149,2,FALSE)</f>
        <v>3.9266477766666701</v>
      </c>
      <c r="Q131">
        <f>+VLOOKUP(B131,'[9]GCI_data_platform-44'!$F$1:$G$149,2,FALSE)</f>
        <v>2.5761636707206899</v>
      </c>
      <c r="R131">
        <f>+VLOOKUP(B131,'[9]GCI_data_platform-45'!$F$1:$G$149,2,FALSE)</f>
        <v>5.2709580766666697</v>
      </c>
      <c r="S131">
        <f>+VLOOKUP(B131,'[9]GCI_data_platform-46'!$F$1:$G$149,2,FALSE)</f>
        <v>4.9510244733333302</v>
      </c>
      <c r="T131">
        <f>+VLOOKUP(B131,'[9]GCI_data_platform-47'!$F$1:$G$149,2,FALSE)</f>
        <v>5.0536207600000003</v>
      </c>
      <c r="U131">
        <f>+VLOOKUP(B131,'[9]GCI_data_platform-48'!$F$1:$G$149,2,FALSE)</f>
        <v>38.193181261385199</v>
      </c>
      <c r="V131">
        <f>+VLOOKUP(B131,'[9]GCI_data_platform-49'!$F$1:$G$149,2,FALSE)</f>
        <v>5.4824822316666699</v>
      </c>
      <c r="W131">
        <f>+VLOOKUP(B131,'[9]GCI_data_platform-50'!$F$1:$G$149,2,FALSE)</f>
        <v>5.8892237633333302</v>
      </c>
      <c r="X131">
        <f>+VLOOKUP(B131,'[9]GCI_data_platform-51'!$F$1:$G$149,2,FALSE)</f>
        <v>5.0757406999999999</v>
      </c>
    </row>
    <row r="132" spans="1:24" x14ac:dyDescent="0.25">
      <c r="A132" t="s">
        <v>554</v>
      </c>
      <c r="B132" t="s">
        <v>555</v>
      </c>
      <c r="C132">
        <v>30</v>
      </c>
      <c r="F132">
        <f>+VLOOKUP(B132,'[9]GCI_data_platform-33'!$F$1:$G$149,2,FALSE)</f>
        <v>5.2562231973348004</v>
      </c>
      <c r="G132">
        <f>+VLOOKUP(B132,'[9]GCI_data_platform-34'!$F$1:$G$149,2,FALSE)</f>
        <v>5.2468541811085796</v>
      </c>
      <c r="H132">
        <f>+VLOOKUP(B132,'[9]GCI_data_platform-35'!$F$1:$G$149,2,FALSE)</f>
        <v>6.1159860198581599</v>
      </c>
      <c r="I132">
        <f>+VLOOKUP(B132,'[9]GCI_data_platform-36'!$F$1:$G$149,2,FALSE)</f>
        <v>5.5805354553191497</v>
      </c>
      <c r="J132">
        <f>+VLOOKUP(B132,'[9]GCI_data_platform-37'!$F$1:$G$149,2,FALSE)</f>
        <v>4.93052089361702</v>
      </c>
      <c r="K132">
        <f>+VLOOKUP(B132,'[9]GCI_data_platform-38'!$F$1:$G$149,2,FALSE)</f>
        <v>4.1077279999999998</v>
      </c>
      <c r="L132">
        <f>+VLOOKUP(B132,'[9]GCI_data_platform-39'!$F$1:$G$149,2,FALSE)</f>
        <v>34.799999999999997</v>
      </c>
      <c r="M132">
        <f>+VLOOKUP(B132,'[9]GCI_data_platform-40'!$F$1:$G$149,2,FALSE)</f>
        <v>3</v>
      </c>
      <c r="N132">
        <f>+VLOOKUP(B132,'[9]GCI_data_platform-41'!$F$1:$G$149,2,FALSE)</f>
        <v>10</v>
      </c>
      <c r="O132">
        <f>+VLOOKUP(B132,'[9]GCI_data_platform-42'!$F$1:$G$149,2,FALSE)</f>
        <v>4.1189418879432598</v>
      </c>
      <c r="P132">
        <f>+VLOOKUP(B132,'[9]GCI_data_platform-43'!$F$1:$G$149,2,FALSE)</f>
        <v>4.75046213617021</v>
      </c>
      <c r="Q132">
        <f>+VLOOKUP(B132,'[9]GCI_data_platform-44'!$F$1:$G$149,2,FALSE)</f>
        <v>5.3092516590386598</v>
      </c>
      <c r="R132">
        <f>+VLOOKUP(B132,'[9]GCI_data_platform-45'!$F$1:$G$149,2,FALSE)</f>
        <v>5.2084377758865203</v>
      </c>
      <c r="S132">
        <f>+VLOOKUP(B132,'[9]GCI_data_platform-46'!$F$1:$G$149,2,FALSE)</f>
        <v>5.38436096312057</v>
      </c>
      <c r="T132">
        <f>+VLOOKUP(B132,'[9]GCI_data_platform-47'!$F$1:$G$149,2,FALSE)</f>
        <v>5.2749354070922001</v>
      </c>
      <c r="U132">
        <f>+VLOOKUP(B132,'[9]GCI_data_platform-48'!$F$1:$G$149,2,FALSE)</f>
        <v>65.968107753428001</v>
      </c>
      <c r="V132">
        <f>+VLOOKUP(B132,'[9]GCI_data_platform-49'!$F$1:$G$149,2,FALSE)</f>
        <v>5.2749612297872304</v>
      </c>
      <c r="W132">
        <f>+VLOOKUP(B132,'[9]GCI_data_platform-50'!$F$1:$G$149,2,FALSE)</f>
        <v>5.7971569617021297</v>
      </c>
      <c r="X132">
        <f>+VLOOKUP(B132,'[9]GCI_data_platform-51'!$F$1:$G$149,2,FALSE)</f>
        <v>4.7527654978723399</v>
      </c>
    </row>
    <row r="133" spans="1:24" x14ac:dyDescent="0.25">
      <c r="A133" t="s">
        <v>221</v>
      </c>
      <c r="B133" t="s">
        <v>556</v>
      </c>
      <c r="C133">
        <v>30</v>
      </c>
      <c r="F133">
        <f>+VLOOKUP(B133,'[9]GCI_data_platform-33'!$F$1:$G$149,2,FALSE)</f>
        <v>3.8881903332933598</v>
      </c>
      <c r="G133">
        <f>+VLOOKUP(B133,'[9]GCI_data_platform-34'!$F$1:$G$149,2,FALSE)</f>
        <v>4.04901157402381</v>
      </c>
      <c r="H133">
        <f>+VLOOKUP(B133,'[9]GCI_data_platform-35'!$F$1:$G$149,2,FALSE)</f>
        <v>4.18269679842932</v>
      </c>
      <c r="I133">
        <f>+VLOOKUP(B133,'[9]GCI_data_platform-36'!$F$1:$G$149,2,FALSE)</f>
        <v>3.2789469832460698</v>
      </c>
      <c r="J133">
        <f>+VLOOKUP(B133,'[9]GCI_data_platform-37'!$F$1:$G$149,2,FALSE)</f>
        <v>3.8585959748691101</v>
      </c>
      <c r="K133">
        <f>+VLOOKUP(B133,'[9]GCI_data_platform-38'!$F$1:$G$149,2,FALSE)</f>
        <v>3.6969110000000001</v>
      </c>
      <c r="L133">
        <f>+VLOOKUP(B133,'[9]GCI_data_platform-39'!$F$1:$G$149,2,FALSE)</f>
        <v>45.3</v>
      </c>
      <c r="M133">
        <f>+VLOOKUP(B133,'[9]GCI_data_platform-40'!$F$1:$G$149,2,FALSE)</f>
        <v>9</v>
      </c>
      <c r="N133">
        <f>+VLOOKUP(B133,'[9]GCI_data_platform-41'!$F$1:$G$149,2,FALSE)</f>
        <v>26</v>
      </c>
      <c r="O133">
        <f>+VLOOKUP(B133,'[9]GCI_data_platform-42'!$F$1:$G$149,2,FALSE)</f>
        <v>3.7103660958115201</v>
      </c>
      <c r="P133">
        <f>+VLOOKUP(B133,'[9]GCI_data_platform-43'!$F$1:$G$149,2,FALSE)</f>
        <v>3.65659192617801</v>
      </c>
      <c r="Q133">
        <f>+VLOOKUP(B133,'[9]GCI_data_platform-44'!$F$1:$G$149,2,FALSE)</f>
        <v>9.7781319375256608</v>
      </c>
      <c r="R133">
        <f>+VLOOKUP(B133,'[9]GCI_data_platform-45'!$F$1:$G$149,2,FALSE)</f>
        <v>4.3015801471204202</v>
      </c>
      <c r="S133">
        <f>+VLOOKUP(B133,'[9]GCI_data_platform-46'!$F$1:$G$149,2,FALSE)</f>
        <v>4.5913916078534003</v>
      </c>
      <c r="T133">
        <f>+VLOOKUP(B133,'[9]GCI_data_platform-47'!$F$1:$G$149,2,FALSE)</f>
        <v>3.2364095502617798</v>
      </c>
      <c r="U133">
        <f>+VLOOKUP(B133,'[9]GCI_data_platform-48'!$F$1:$G$149,2,FALSE)</f>
        <v>47.633860374553102</v>
      </c>
      <c r="V133">
        <f>+VLOOKUP(B133,'[9]GCI_data_platform-49'!$F$1:$G$149,2,FALSE)</f>
        <v>3.56654785183246</v>
      </c>
      <c r="W133">
        <f>+VLOOKUP(B133,'[9]GCI_data_platform-50'!$F$1:$G$149,2,FALSE)</f>
        <v>4.1408540748691101</v>
      </c>
      <c r="X133">
        <f>+VLOOKUP(B133,'[9]GCI_data_platform-51'!$F$1:$G$149,2,FALSE)</f>
        <v>2.99224162879581</v>
      </c>
    </row>
    <row r="134" spans="1:24" x14ac:dyDescent="0.25">
      <c r="A134" t="s">
        <v>222</v>
      </c>
      <c r="B134" t="s">
        <v>557</v>
      </c>
      <c r="C134">
        <v>30</v>
      </c>
      <c r="F134">
        <f>+VLOOKUP(B134,'[9]GCI_data_platform-33'!$F$1:$G$149,2,FALSE)</f>
        <v>4.6650418463811896</v>
      </c>
      <c r="G134">
        <f>+VLOOKUP(B134,'[9]GCI_data_platform-34'!$F$1:$G$149,2,FALSE)</f>
        <v>4.6122854335469397</v>
      </c>
      <c r="H134">
        <f>+VLOOKUP(B134,'[9]GCI_data_platform-35'!$F$1:$G$149,2,FALSE)</f>
        <v>5.3161417329192497</v>
      </c>
      <c r="I134">
        <f>+VLOOKUP(B134,'[9]GCI_data_platform-36'!$F$1:$G$149,2,FALSE)</f>
        <v>3.70130833913043</v>
      </c>
      <c r="J134">
        <f>+VLOOKUP(B134,'[9]GCI_data_platform-37'!$F$1:$G$149,2,FALSE)</f>
        <v>4.1170425291925499</v>
      </c>
      <c r="K134">
        <f>+VLOOKUP(B134,'[9]GCI_data_platform-38'!$F$1:$G$149,2,FALSE)</f>
        <v>3.9385400000000002</v>
      </c>
      <c r="L134">
        <f>+VLOOKUP(B134,'[9]GCI_data_platform-39'!$F$1:$G$149,2,FALSE)</f>
        <v>37.6</v>
      </c>
      <c r="M134">
        <f>+VLOOKUP(B134,'[9]GCI_data_platform-40'!$F$1:$G$149,2,FALSE)</f>
        <v>4</v>
      </c>
      <c r="N134">
        <f>+VLOOKUP(B134,'[9]GCI_data_platform-41'!$F$1:$G$149,2,FALSE)</f>
        <v>29</v>
      </c>
      <c r="O134">
        <f>+VLOOKUP(B134,'[9]GCI_data_platform-42'!$F$1:$G$149,2,FALSE)</f>
        <v>3.2446122124223602</v>
      </c>
      <c r="P134">
        <f>+VLOOKUP(B134,'[9]GCI_data_platform-43'!$F$1:$G$149,2,FALSE)</f>
        <v>4.4992447378882003</v>
      </c>
      <c r="Q134">
        <f>+VLOOKUP(B134,'[9]GCI_data_platform-44'!$F$1:$G$149,2,FALSE)</f>
        <v>6.63158522553005</v>
      </c>
      <c r="R134">
        <f>+VLOOKUP(B134,'[9]GCI_data_platform-45'!$F$1:$G$149,2,FALSE)</f>
        <v>4.7077923776397501</v>
      </c>
      <c r="S134">
        <f>+VLOOKUP(B134,'[9]GCI_data_platform-46'!$F$1:$G$149,2,FALSE)</f>
        <v>5.2218409484472099</v>
      </c>
      <c r="T134">
        <f>+VLOOKUP(B134,'[9]GCI_data_platform-47'!$F$1:$G$149,2,FALSE)</f>
        <v>3.9166092093167699</v>
      </c>
      <c r="U134">
        <f>+VLOOKUP(B134,'[9]GCI_data_platform-48'!$F$1:$G$149,2,FALSE)</f>
        <v>82.148093468448707</v>
      </c>
      <c r="V134">
        <f>+VLOOKUP(B134,'[9]GCI_data_platform-49'!$F$1:$G$149,2,FALSE)</f>
        <v>4.7705546720496903</v>
      </c>
      <c r="W134">
        <f>+VLOOKUP(B134,'[9]GCI_data_platform-50'!$F$1:$G$149,2,FALSE)</f>
        <v>5.3859173248447201</v>
      </c>
      <c r="X134">
        <f>+VLOOKUP(B134,'[9]GCI_data_platform-51'!$F$1:$G$149,2,FALSE)</f>
        <v>4.1551920192546596</v>
      </c>
    </row>
    <row r="135" spans="1:24" x14ac:dyDescent="0.25">
      <c r="A135" t="s">
        <v>558</v>
      </c>
      <c r="B135" t="s">
        <v>559</v>
      </c>
      <c r="C135">
        <v>20</v>
      </c>
      <c r="D135">
        <v>1</v>
      </c>
      <c r="E135">
        <v>22</v>
      </c>
      <c r="F135">
        <f>+VLOOKUP(B135,'[9]GCI_data_platform-33'!$F$1:$G$149,2,FALSE)</f>
        <v>3.5834463418400402</v>
      </c>
      <c r="G135">
        <f>+VLOOKUP(B135,'[9]GCI_data_platform-34'!$F$1:$G$149,2,FALSE)</f>
        <v>3.8446052131223798</v>
      </c>
      <c r="H135">
        <f>+VLOOKUP(B135,'[9]GCI_data_platform-35'!$F$1:$G$149,2,FALSE)</f>
        <v>3.4945209115942002</v>
      </c>
      <c r="I135">
        <f>+VLOOKUP(B135,'[9]GCI_data_platform-36'!$F$1:$G$149,2,FALSE)</f>
        <v>3.10610250869565</v>
      </c>
      <c r="J135">
        <f>+VLOOKUP(B135,'[9]GCI_data_platform-37'!$F$1:$G$149,2,FALSE)</f>
        <v>3.6339462217391301</v>
      </c>
      <c r="K135">
        <f>+VLOOKUP(B135,'[9]GCI_data_platform-38'!$F$1:$G$149,2,FALSE)</f>
        <v>3.752437</v>
      </c>
      <c r="L135">
        <f>+VLOOKUP(B135,'[9]GCI_data_platform-39'!$F$1:$G$149,2,FALSE)</f>
        <v>15.1</v>
      </c>
      <c r="M135">
        <f>+VLOOKUP(B135,'[9]GCI_data_platform-40'!$F$1:$G$149,2,FALSE)</f>
        <v>8</v>
      </c>
      <c r="N135">
        <f>+VLOOKUP(B135,'[9]GCI_data_platform-41'!$F$1:$G$149,2,FALSE)</f>
        <v>94</v>
      </c>
      <c r="O135">
        <f>+VLOOKUP(B135,'[9]GCI_data_platform-42'!$F$1:$G$149,2,FALSE)</f>
        <v>3.5641766072463801</v>
      </c>
      <c r="P135">
        <f>+VLOOKUP(B135,'[9]GCI_data_platform-43'!$F$1:$G$149,2,FALSE)</f>
        <v>3.6155270739130398</v>
      </c>
      <c r="Q135">
        <f>+VLOOKUP(B135,'[9]GCI_data_platform-44'!$F$1:$G$149,2,FALSE)</f>
        <v>2.5000000000003602</v>
      </c>
      <c r="R135">
        <f>+VLOOKUP(B135,'[9]GCI_data_platform-45'!$F$1:$G$149,2,FALSE)</f>
        <v>3.9582591173913002</v>
      </c>
      <c r="S135">
        <f>+VLOOKUP(B135,'[9]GCI_data_platform-46'!$F$1:$G$149,2,FALSE)</f>
        <v>3.9095445</v>
      </c>
      <c r="T135">
        <f>+VLOOKUP(B135,'[9]GCI_data_platform-47'!$F$1:$G$149,2,FALSE)</f>
        <v>3.1157714782608701</v>
      </c>
      <c r="U135">
        <f>+VLOOKUP(B135,'[9]GCI_data_platform-48'!$F$1:$G$149,2,FALSE)</f>
        <v>25.511979514584699</v>
      </c>
      <c r="V135">
        <f>+VLOOKUP(B135,'[9]GCI_data_platform-49'!$F$1:$G$149,2,FALSE)</f>
        <v>3.0611285992753601</v>
      </c>
      <c r="W135">
        <f>+VLOOKUP(B135,'[9]GCI_data_platform-50'!$F$1:$G$149,2,FALSE)</f>
        <v>3.6451031594202901</v>
      </c>
      <c r="X135">
        <f>+VLOOKUP(B135,'[9]GCI_data_platform-51'!$F$1:$G$149,2,FALSE)</f>
        <v>2.4771540391304399</v>
      </c>
    </row>
    <row r="136" spans="1:24" x14ac:dyDescent="0.25">
      <c r="A136" t="s">
        <v>226</v>
      </c>
      <c r="B136" t="s">
        <v>560</v>
      </c>
      <c r="C136">
        <v>10</v>
      </c>
      <c r="D136">
        <v>1</v>
      </c>
      <c r="E136">
        <v>12</v>
      </c>
      <c r="F136">
        <f>+VLOOKUP(B136,'[9]GCI_data_platform-33'!$F$1:$G$149,2,FALSE)</f>
        <v>4.0260626709824603</v>
      </c>
      <c r="G136">
        <f>+VLOOKUP(B136,'[9]GCI_data_platform-34'!$F$1:$G$149,2,FALSE)</f>
        <v>4.2711036477281104</v>
      </c>
      <c r="H136">
        <f>+VLOOKUP(B136,'[9]GCI_data_platform-35'!$F$1:$G$149,2,FALSE)</f>
        <v>4.7441560173144897</v>
      </c>
      <c r="I136">
        <f>+VLOOKUP(B136,'[9]GCI_data_platform-36'!$F$1:$G$149,2,FALSE)</f>
        <v>3.5975624318021202</v>
      </c>
      <c r="J136">
        <f>+VLOOKUP(B136,'[9]GCI_data_platform-37'!$F$1:$G$149,2,FALSE)</f>
        <v>3.7067783194346302</v>
      </c>
      <c r="K136">
        <f>+VLOOKUP(B136,'[9]GCI_data_platform-38'!$F$1:$G$149,2,FALSE)</f>
        <v>4.5771850000000001</v>
      </c>
      <c r="L136">
        <f>+VLOOKUP(B136,'[9]GCI_data_platform-39'!$F$1:$G$149,2,FALSE)</f>
        <v>29.1</v>
      </c>
      <c r="M136">
        <f>+VLOOKUP(B136,'[9]GCI_data_platform-40'!$F$1:$G$149,2,FALSE)</f>
        <v>8</v>
      </c>
      <c r="N136">
        <f>+VLOOKUP(B136,'[9]GCI_data_platform-41'!$F$1:$G$149,2,FALSE)</f>
        <v>41</v>
      </c>
      <c r="O136">
        <f>+VLOOKUP(B136,'[9]GCI_data_platform-42'!$F$1:$G$149,2,FALSE)</f>
        <v>3.4406064703180199</v>
      </c>
      <c r="P136">
        <f>+VLOOKUP(B136,'[9]GCI_data_platform-43'!$F$1:$G$149,2,FALSE)</f>
        <v>4.5461940190812697</v>
      </c>
      <c r="Q136">
        <f>+VLOOKUP(B136,'[9]GCI_data_platform-44'!$F$1:$G$149,2,FALSE)</f>
        <v>10.4808755694679</v>
      </c>
      <c r="R136">
        <f>+VLOOKUP(B136,'[9]GCI_data_platform-45'!$F$1:$G$149,2,FALSE)</f>
        <v>4.5742283618374602</v>
      </c>
      <c r="S136">
        <f>+VLOOKUP(B136,'[9]GCI_data_platform-46'!$F$1:$G$149,2,FALSE)</f>
        <v>4.6772414416961103</v>
      </c>
      <c r="T136">
        <f>+VLOOKUP(B136,'[9]GCI_data_platform-47'!$F$1:$G$149,2,FALSE)</f>
        <v>3.1335726416961101</v>
      </c>
      <c r="U136">
        <f>+VLOOKUP(B136,'[9]GCI_data_platform-48'!$F$1:$G$149,2,FALSE)</f>
        <v>33.254499101636497</v>
      </c>
      <c r="V136">
        <f>+VLOOKUP(B136,'[9]GCI_data_platform-49'!$F$1:$G$149,2,FALSE)</f>
        <v>3.5359807174911699</v>
      </c>
      <c r="W136">
        <f>+VLOOKUP(B136,'[9]GCI_data_platform-50'!$F$1:$G$149,2,FALSE)</f>
        <v>3.5837388275618398</v>
      </c>
      <c r="X136">
        <f>+VLOOKUP(B136,'[9]GCI_data_platform-51'!$F$1:$G$149,2,FALSE)</f>
        <v>3.4882226074204898</v>
      </c>
    </row>
    <row r="137" spans="1:24" x14ac:dyDescent="0.25">
      <c r="A137" t="s">
        <v>227</v>
      </c>
      <c r="B137" t="s">
        <v>561</v>
      </c>
      <c r="C137">
        <v>30</v>
      </c>
      <c r="F137">
        <f>+VLOOKUP(B137,'[9]GCI_data_platform-33'!$F$1:$G$149,2,FALSE)</f>
        <v>4.1015446326038303</v>
      </c>
      <c r="G137">
        <f>+VLOOKUP(B137,'[9]GCI_data_platform-34'!$F$1:$G$149,2,FALSE)</f>
        <v>4.1928969327380798</v>
      </c>
      <c r="H137">
        <f>+VLOOKUP(B137,'[9]GCI_data_platform-35'!$F$1:$G$149,2,FALSE)</f>
        <v>4.8651459940119803</v>
      </c>
      <c r="I137">
        <f>+VLOOKUP(B137,'[9]GCI_data_platform-36'!$F$1:$G$149,2,FALSE)</f>
        <v>4.0833862335329298</v>
      </c>
      <c r="J137">
        <f>+VLOOKUP(B137,'[9]GCI_data_platform-37'!$F$1:$G$149,2,FALSE)</f>
        <v>4.0785211838323399</v>
      </c>
      <c r="K137">
        <f>+VLOOKUP(B137,'[9]GCI_data_platform-38'!$F$1:$G$149,2,FALSE)</f>
        <v>3.8584990000000001</v>
      </c>
      <c r="L137">
        <f>+VLOOKUP(B137,'[9]GCI_data_platform-39'!$F$1:$G$149,2,FALSE)</f>
        <v>62.9</v>
      </c>
      <c r="M137">
        <f>+VLOOKUP(B137,'[9]GCI_data_platform-40'!$F$1:$G$149,2,FALSE)</f>
        <v>10</v>
      </c>
      <c r="N137">
        <f>+VLOOKUP(B137,'[9]GCI_data_platform-41'!$F$1:$G$149,2,FALSE)</f>
        <v>11</v>
      </c>
      <c r="O137">
        <f>+VLOOKUP(B137,'[9]GCI_data_platform-42'!$F$1:$G$149,2,FALSE)</f>
        <v>3.5207198455089799</v>
      </c>
      <c r="P137">
        <f>+VLOOKUP(B137,'[9]GCI_data_platform-43'!$F$1:$G$149,2,FALSE)</f>
        <v>4.0780540892215598</v>
      </c>
      <c r="Q137">
        <f>+VLOOKUP(B137,'[9]GCI_data_platform-44'!$F$1:$G$149,2,FALSE)</f>
        <v>16.2704287085418</v>
      </c>
      <c r="R137">
        <f>+VLOOKUP(B137,'[9]GCI_data_platform-45'!$F$1:$G$149,2,FALSE)</f>
        <v>4.6465959904191596</v>
      </c>
      <c r="S137">
        <f>+VLOOKUP(B137,'[9]GCI_data_platform-46'!$F$1:$G$149,2,FALSE)</f>
        <v>5.0428920377245499</v>
      </c>
      <c r="T137">
        <f>+VLOOKUP(B137,'[9]GCI_data_platform-47'!$F$1:$G$149,2,FALSE)</f>
        <v>3.8419043532934101</v>
      </c>
      <c r="U137">
        <f>+VLOOKUP(B137,'[9]GCI_data_platform-48'!$F$1:$G$149,2,FALSE)</f>
        <v>60.393987823112802</v>
      </c>
      <c r="V137">
        <f>+VLOOKUP(B137,'[9]GCI_data_platform-49'!$F$1:$G$149,2,FALSE)</f>
        <v>3.9188400323353298</v>
      </c>
      <c r="W137">
        <f>+VLOOKUP(B137,'[9]GCI_data_platform-50'!$F$1:$G$149,2,FALSE)</f>
        <v>4.4312080005987999</v>
      </c>
      <c r="X137">
        <f>+VLOOKUP(B137,'[9]GCI_data_platform-51'!$F$1:$G$149,2,FALSE)</f>
        <v>3.4064720640718602</v>
      </c>
    </row>
    <row r="138" spans="1:24" x14ac:dyDescent="0.25">
      <c r="A138" t="s">
        <v>228</v>
      </c>
      <c r="B138" t="s">
        <v>562</v>
      </c>
      <c r="C138">
        <v>30</v>
      </c>
      <c r="F138">
        <f>+VLOOKUP(B138,'[9]GCI_data_platform-33'!$F$1:$G$149,2,FALSE)</f>
        <v>4.5175070811445002</v>
      </c>
      <c r="G138">
        <f>+VLOOKUP(B138,'[9]GCI_data_platform-34'!$F$1:$G$149,2,FALSE)</f>
        <v>4.6202998833089302</v>
      </c>
      <c r="H138">
        <f>+VLOOKUP(B138,'[9]GCI_data_platform-35'!$F$1:$G$149,2,FALSE)</f>
        <v>5.7918698569832401</v>
      </c>
      <c r="I138">
        <f>+VLOOKUP(B138,'[9]GCI_data_platform-36'!$F$1:$G$149,2,FALSE)</f>
        <v>4.2931108603352</v>
      </c>
      <c r="J138">
        <f>+VLOOKUP(B138,'[9]GCI_data_platform-37'!$F$1:$G$149,2,FALSE)</f>
        <v>4.64124095921788</v>
      </c>
      <c r="K138">
        <f>+VLOOKUP(B138,'[9]GCI_data_platform-38'!$F$1:$G$149,2,FALSE)</f>
        <v>3.5196170000000002</v>
      </c>
      <c r="L138">
        <f>+VLOOKUP(B138,'[9]GCI_data_platform-39'!$F$1:$G$149,2,FALSE)</f>
        <v>41.2</v>
      </c>
      <c r="M138">
        <f>+VLOOKUP(B138,'[9]GCI_data_platform-40'!$F$1:$G$149,2,FALSE)</f>
        <v>6</v>
      </c>
      <c r="N138">
        <f>+VLOOKUP(B138,'[9]GCI_data_platform-41'!$F$1:$G$149,2,FALSE)</f>
        <v>6</v>
      </c>
      <c r="O138">
        <f>+VLOOKUP(B138,'[9]GCI_data_platform-42'!$F$1:$G$149,2,FALSE)</f>
        <v>3.89318863184358</v>
      </c>
      <c r="P138">
        <f>+VLOOKUP(B138,'[9]GCI_data_platform-43'!$F$1:$G$149,2,FALSE)</f>
        <v>4.07494630893855</v>
      </c>
      <c r="Q138">
        <f>+VLOOKUP(B138,'[9]GCI_data_platform-44'!$F$1:$G$149,2,FALSE)</f>
        <v>5.0905019052744098</v>
      </c>
      <c r="R138">
        <f>+VLOOKUP(B138,'[9]GCI_data_platform-45'!$F$1:$G$149,2,FALSE)</f>
        <v>4.0480290486033503</v>
      </c>
      <c r="S138">
        <f>+VLOOKUP(B138,'[9]GCI_data_platform-46'!$F$1:$G$149,2,FALSE)</f>
        <v>4.7662141005586598</v>
      </c>
      <c r="T138">
        <f>+VLOOKUP(B138,'[9]GCI_data_platform-47'!$F$1:$G$149,2,FALSE)</f>
        <v>3.78968434860335</v>
      </c>
      <c r="U138">
        <f>+VLOOKUP(B138,'[9]GCI_data_platform-48'!$F$1:$G$149,2,FALSE)</f>
        <v>32.137062380863703</v>
      </c>
      <c r="V138">
        <f>+VLOOKUP(B138,'[9]GCI_data_platform-49'!$F$1:$G$149,2,FALSE)</f>
        <v>4.3119214768156402</v>
      </c>
      <c r="W138">
        <f>+VLOOKUP(B138,'[9]GCI_data_platform-50'!$F$1:$G$149,2,FALSE)</f>
        <v>5.32007997709497</v>
      </c>
      <c r="X138">
        <f>+VLOOKUP(B138,'[9]GCI_data_platform-51'!$F$1:$G$149,2,FALSE)</f>
        <v>3.3037629765363099</v>
      </c>
    </row>
    <row r="139" spans="1:24" x14ac:dyDescent="0.25">
      <c r="A139" t="s">
        <v>232</v>
      </c>
      <c r="B139" t="s">
        <v>563</v>
      </c>
      <c r="C139">
        <v>30</v>
      </c>
      <c r="F139">
        <f>+VLOOKUP(B139,'[9]GCI_data_platform-33'!$F$1:$G$149,2,FALSE)</f>
        <v>3.8761277928738198</v>
      </c>
      <c r="G139">
        <f>+VLOOKUP(B139,'[9]GCI_data_platform-34'!$F$1:$G$149,2,FALSE)</f>
        <v>4.1381348114418799</v>
      </c>
      <c r="H139">
        <f>+VLOOKUP(B139,'[9]GCI_data_platform-35'!$F$1:$G$149,2,FALSE)</f>
        <v>5.0219744131147497</v>
      </c>
      <c r="I139">
        <f>+VLOOKUP(B139,'[9]GCI_data_platform-36'!$F$1:$G$149,2,FALSE)</f>
        <v>3.13918485245902</v>
      </c>
      <c r="J139">
        <f>+VLOOKUP(B139,'[9]GCI_data_platform-37'!$F$1:$G$149,2,FALSE)</f>
        <v>4.5251519901639297</v>
      </c>
      <c r="K139">
        <f>+VLOOKUP(B139,'[9]GCI_data_platform-38'!$F$1:$G$149,2,FALSE)</f>
        <v>3.3752460000000002</v>
      </c>
      <c r="L139">
        <f>+VLOOKUP(B139,'[9]GCI_data_platform-39'!$F$1:$G$149,2,FALSE)</f>
        <v>37.1</v>
      </c>
      <c r="M139">
        <f>+VLOOKUP(B139,'[9]GCI_data_platform-40'!$F$1:$G$149,2,FALSE)</f>
        <v>15</v>
      </c>
      <c r="N139">
        <f>+VLOOKUP(B139,'[9]GCI_data_platform-41'!$F$1:$G$149,2,FALSE)</f>
        <v>33</v>
      </c>
      <c r="O139">
        <f>+VLOOKUP(B139,'[9]GCI_data_platform-42'!$F$1:$G$149,2,FALSE)</f>
        <v>3.8009359442622999</v>
      </c>
      <c r="P139">
        <f>+VLOOKUP(B139,'[9]GCI_data_platform-43'!$F$1:$G$149,2,FALSE)</f>
        <v>4.1483735213114796</v>
      </c>
      <c r="Q139">
        <f>+VLOOKUP(B139,'[9]GCI_data_platform-44'!$F$1:$G$149,2,FALSE)</f>
        <v>9.3493001381910901</v>
      </c>
      <c r="R139">
        <f>+VLOOKUP(B139,'[9]GCI_data_platform-45'!$F$1:$G$149,2,FALSE)</f>
        <v>5.2135758459016399</v>
      </c>
      <c r="S139">
        <f>+VLOOKUP(B139,'[9]GCI_data_platform-46'!$F$1:$G$149,2,FALSE)</f>
        <v>4.93330726229508</v>
      </c>
      <c r="T139">
        <f>+VLOOKUP(B139,'[9]GCI_data_platform-47'!$F$1:$G$149,2,FALSE)</f>
        <v>3.7032932885245899</v>
      </c>
      <c r="U139">
        <f>+VLOOKUP(B139,'[9]GCI_data_platform-48'!$F$1:$G$149,2,FALSE)</f>
        <v>38.948245805161399</v>
      </c>
      <c r="V139">
        <f>+VLOOKUP(B139,'[9]GCI_data_platform-49'!$F$1:$G$149,2,FALSE)</f>
        <v>3.3521137557377099</v>
      </c>
      <c r="W139">
        <f>+VLOOKUP(B139,'[9]GCI_data_platform-50'!$F$1:$G$149,2,FALSE)</f>
        <v>4.2584150852459004</v>
      </c>
      <c r="X139">
        <f>+VLOOKUP(B139,'[9]GCI_data_platform-51'!$F$1:$G$149,2,FALSE)</f>
        <v>2.44581242622951</v>
      </c>
    </row>
    <row r="140" spans="1:24" x14ac:dyDescent="0.25">
      <c r="A140" t="s">
        <v>233</v>
      </c>
      <c r="B140" t="s">
        <v>564</v>
      </c>
      <c r="C140">
        <v>30</v>
      </c>
      <c r="F140">
        <f>+VLOOKUP(B140,'[9]GCI_data_platform-33'!$F$1:$G$149,2,FALSE)</f>
        <v>3.81022444595899</v>
      </c>
      <c r="G140">
        <f>+VLOOKUP(B140,'[9]GCI_data_platform-34'!$F$1:$G$149,2,FALSE)</f>
        <v>3.76413614163434</v>
      </c>
      <c r="H140">
        <f>+VLOOKUP(B140,'[9]GCI_data_platform-35'!$F$1:$G$149,2,FALSE)</f>
        <v>4.5367491262672797</v>
      </c>
      <c r="I140">
        <f>+VLOOKUP(B140,'[9]GCI_data_platform-36'!$F$1:$G$149,2,FALSE)</f>
        <v>3.0102267036866399</v>
      </c>
      <c r="J140">
        <f>+VLOOKUP(B140,'[9]GCI_data_platform-37'!$F$1:$G$149,2,FALSE)</f>
        <v>3.0896421764977</v>
      </c>
      <c r="K140">
        <f>+VLOOKUP(B140,'[9]GCI_data_platform-38'!$F$1:$G$149,2,FALSE)</f>
        <v>2.2803719999999998</v>
      </c>
      <c r="L140">
        <f>+VLOOKUP(B140,'[9]GCI_data_platform-39'!$F$1:$G$149,2,FALSE)</f>
        <v>55.4</v>
      </c>
      <c r="M140">
        <f>+VLOOKUP(B140,'[9]GCI_data_platform-40'!$F$1:$G$149,2,FALSE)</f>
        <v>7</v>
      </c>
      <c r="N140">
        <f>+VLOOKUP(B140,'[9]GCI_data_platform-41'!$F$1:$G$149,2,FALSE)</f>
        <v>22</v>
      </c>
      <c r="O140">
        <f>+VLOOKUP(B140,'[9]GCI_data_platform-42'!$F$1:$G$149,2,FALSE)</f>
        <v>3.1939072907834101</v>
      </c>
      <c r="P140">
        <f>+VLOOKUP(B140,'[9]GCI_data_platform-43'!$F$1:$G$149,2,FALSE)</f>
        <v>3.84866048986175</v>
      </c>
      <c r="Q140">
        <f>+VLOOKUP(B140,'[9]GCI_data_platform-44'!$F$1:$G$149,2,FALSE)</f>
        <v>2.87263260482385</v>
      </c>
      <c r="R140">
        <f>+VLOOKUP(B140,'[9]GCI_data_platform-45'!$F$1:$G$149,2,FALSE)</f>
        <v>3.5673115682027698</v>
      </c>
      <c r="S140">
        <f>+VLOOKUP(B140,'[9]GCI_data_platform-46'!$F$1:$G$149,2,FALSE)</f>
        <v>3.3035375322580598</v>
      </c>
      <c r="T140">
        <f>+VLOOKUP(B140,'[9]GCI_data_platform-47'!$F$1:$G$149,2,FALSE)</f>
        <v>2.98009875806452</v>
      </c>
      <c r="U140">
        <f>+VLOOKUP(B140,'[9]GCI_data_platform-48'!$F$1:$G$149,2,FALSE)</f>
        <v>55.370956872925298</v>
      </c>
      <c r="V140">
        <f>+VLOOKUP(B140,'[9]GCI_data_platform-49'!$F$1:$G$149,2,FALSE)</f>
        <v>3.9024010546082901</v>
      </c>
      <c r="W140">
        <f>+VLOOKUP(B140,'[9]GCI_data_platform-50'!$F$1:$G$149,2,FALSE)</f>
        <v>4.5417702350230398</v>
      </c>
      <c r="X140">
        <f>+VLOOKUP(B140,'[9]GCI_data_platform-51'!$F$1:$G$149,2,FALSE)</f>
        <v>3.2630318741935498</v>
      </c>
    </row>
    <row r="141" spans="1:24" x14ac:dyDescent="0.25">
      <c r="A141" t="s">
        <v>234</v>
      </c>
      <c r="B141" t="s">
        <v>565</v>
      </c>
      <c r="C141">
        <v>30</v>
      </c>
      <c r="F141">
        <f>+VLOOKUP(B141,'[9]GCI_data_platform-33'!$F$1:$G$149,2,FALSE)</f>
        <v>5.3857772552310497</v>
      </c>
      <c r="G141">
        <f>+VLOOKUP(B141,'[9]GCI_data_platform-34'!$F$1:$G$149,2,FALSE)</f>
        <v>5.6183866328465699</v>
      </c>
      <c r="H141">
        <f>+VLOOKUP(B141,'[9]GCI_data_platform-35'!$F$1:$G$149,2,FALSE)</f>
        <v>5.709416</v>
      </c>
      <c r="I141">
        <f>+VLOOKUP(B141,'[9]GCI_data_platform-36'!$F$1:$G$149,2,FALSE)</f>
        <v>4.9820679999999999</v>
      </c>
      <c r="J141">
        <f>+VLOOKUP(B141,'[9]GCI_data_platform-37'!$F$1:$G$149,2,FALSE)</f>
        <v>5.3260759999999996</v>
      </c>
      <c r="K141">
        <f>+VLOOKUP(B141,'[9]GCI_data_platform-38'!$F$1:$G$149,2,FALSE)</f>
        <v>6.15558995884476</v>
      </c>
      <c r="L141">
        <f>+VLOOKUP(B141,'[9]GCI_data_platform-39'!$F$1:$G$149,2,FALSE)</f>
        <v>14.9</v>
      </c>
      <c r="M141">
        <f>+VLOOKUP(B141,'[9]GCI_data_platform-40'!$F$1:$G$149,2,FALSE)</f>
        <v>6</v>
      </c>
      <c r="N141">
        <f>+VLOOKUP(B141,'[9]GCI_data_platform-41'!$F$1:$G$149,2,FALSE)</f>
        <v>8</v>
      </c>
      <c r="O141">
        <f>+VLOOKUP(B141,'[9]GCI_data_platform-42'!$F$1:$G$149,2,FALSE)</f>
        <v>4.6814559999999998</v>
      </c>
      <c r="P141">
        <f>+VLOOKUP(B141,'[9]GCI_data_platform-43'!$F$1:$G$149,2,FALSE)</f>
        <v>5.5301260000000001</v>
      </c>
      <c r="Q141">
        <f>+VLOOKUP(B141,'[9]GCI_data_platform-44'!$F$1:$G$149,2,FALSE)</f>
        <v>4.5547656133532204</v>
      </c>
      <c r="R141">
        <f>+VLOOKUP(B141,'[9]GCI_data_platform-45'!$F$1:$G$149,2,FALSE)</f>
        <v>5.5272920000000001</v>
      </c>
      <c r="S141">
        <f>+VLOOKUP(B141,'[9]GCI_data_platform-46'!$F$1:$G$149,2,FALSE)</f>
        <v>5.6245750000000001</v>
      </c>
      <c r="T141">
        <f>+VLOOKUP(B141,'[9]GCI_data_platform-47'!$F$1:$G$149,2,FALSE)</f>
        <v>5.9083430000000003</v>
      </c>
      <c r="U141">
        <f>+VLOOKUP(B141,'[9]GCI_data_platform-48'!$F$1:$G$149,2,FALSE)</f>
        <v>74.212872634358604</v>
      </c>
      <c r="V141">
        <f>+VLOOKUP(B141,'[9]GCI_data_platform-49'!$F$1:$G$149,2,FALSE)</f>
        <v>4.9205585000000003</v>
      </c>
      <c r="W141">
        <f>+VLOOKUP(B141,'[9]GCI_data_platform-50'!$F$1:$G$149,2,FALSE)</f>
        <v>5.6220020000000002</v>
      </c>
      <c r="X141">
        <f>+VLOOKUP(B141,'[9]GCI_data_platform-51'!$F$1:$G$149,2,FALSE)</f>
        <v>4.2191150000000004</v>
      </c>
    </row>
    <row r="142" spans="1:24" x14ac:dyDescent="0.25">
      <c r="A142" t="s">
        <v>235</v>
      </c>
      <c r="B142" t="s">
        <v>566</v>
      </c>
      <c r="C142">
        <v>30</v>
      </c>
      <c r="F142">
        <f>+VLOOKUP(B142,'[9]GCI_data_platform-33'!$F$1:$G$149,2,FALSE)</f>
        <v>5.0503161895861597</v>
      </c>
      <c r="G142">
        <f>+VLOOKUP(B142,'[9]GCI_data_platform-34'!$F$1:$G$149,2,FALSE)</f>
        <v>5.1429218696065204</v>
      </c>
      <c r="H142">
        <f>+VLOOKUP(B142,'[9]GCI_data_platform-35'!$F$1:$G$149,2,FALSE)</f>
        <v>6.0384182727272702</v>
      </c>
      <c r="I142">
        <f>+VLOOKUP(B142,'[9]GCI_data_platform-36'!$F$1:$G$149,2,FALSE)</f>
        <v>5.1868869090909104</v>
      </c>
      <c r="J142">
        <f>+VLOOKUP(B142,'[9]GCI_data_platform-37'!$F$1:$G$149,2,FALSE)</f>
        <v>4.9753428863636397</v>
      </c>
      <c r="K142">
        <f>+VLOOKUP(B142,'[9]GCI_data_platform-38'!$F$1:$G$149,2,FALSE)</f>
        <v>4.3273979999999996</v>
      </c>
      <c r="L142">
        <f>+VLOOKUP(B142,'[9]GCI_data_platform-39'!$F$1:$G$149,2,FALSE)</f>
        <v>35.5</v>
      </c>
      <c r="M142">
        <f>+VLOOKUP(B142,'[9]GCI_data_platform-40'!$F$1:$G$149,2,FALSE)</f>
        <v>6</v>
      </c>
      <c r="N142">
        <f>+VLOOKUP(B142,'[9]GCI_data_platform-41'!$F$1:$G$149,2,FALSE)</f>
        <v>13</v>
      </c>
      <c r="O142">
        <f>+VLOOKUP(B142,'[9]GCI_data_platform-42'!$F$1:$G$149,2,FALSE)</f>
        <v>4.2350291590909102</v>
      </c>
      <c r="P142">
        <f>+VLOOKUP(B142,'[9]GCI_data_platform-43'!$F$1:$G$149,2,FALSE)</f>
        <v>4.8955534318181799</v>
      </c>
      <c r="Q142">
        <f>+VLOOKUP(B142,'[9]GCI_data_platform-44'!$F$1:$G$149,2,FALSE)</f>
        <v>0.82019160580419403</v>
      </c>
      <c r="R142">
        <f>+VLOOKUP(B142,'[9]GCI_data_platform-45'!$F$1:$G$149,2,FALSE)</f>
        <v>6.04641109090909</v>
      </c>
      <c r="S142">
        <f>+VLOOKUP(B142,'[9]GCI_data_platform-46'!$F$1:$G$149,2,FALSE)</f>
        <v>5.4860690681818198</v>
      </c>
      <c r="T142">
        <f>+VLOOKUP(B142,'[9]GCI_data_platform-47'!$F$1:$G$149,2,FALSE)</f>
        <v>5.1633749545454597</v>
      </c>
      <c r="U142">
        <f>+VLOOKUP(B142,'[9]GCI_data_platform-48'!$F$1:$G$149,2,FALSE)</f>
        <v>35.078535392101202</v>
      </c>
      <c r="V142">
        <f>+VLOOKUP(B142,'[9]GCI_data_platform-49'!$F$1:$G$149,2,FALSE)</f>
        <v>4.8651048295454498</v>
      </c>
      <c r="W142">
        <f>+VLOOKUP(B142,'[9]GCI_data_platform-50'!$F$1:$G$149,2,FALSE)</f>
        <v>5.1363930227272698</v>
      </c>
      <c r="X142">
        <f>+VLOOKUP(B142,'[9]GCI_data_platform-51'!$F$1:$G$149,2,FALSE)</f>
        <v>4.5938166363636403</v>
      </c>
    </row>
    <row r="143" spans="1:24" x14ac:dyDescent="0.25">
      <c r="A143" t="s">
        <v>236</v>
      </c>
      <c r="B143" t="s">
        <v>567</v>
      </c>
      <c r="C143">
        <v>30</v>
      </c>
      <c r="F143">
        <f>+VLOOKUP(B143,'[9]GCI_data_platform-33'!$F$1:$G$149,2,FALSE)</f>
        <v>4.9333767247719198</v>
      </c>
      <c r="G143">
        <f>+VLOOKUP(B143,'[9]GCI_data_platform-34'!$F$1:$G$149,2,FALSE)</f>
        <v>4.8895324797458199</v>
      </c>
      <c r="H143">
        <f>+VLOOKUP(B143,'[9]GCI_data_platform-35'!$F$1:$G$149,2,FALSE)</f>
        <v>5.8188683919597999</v>
      </c>
      <c r="I143">
        <f>+VLOOKUP(B143,'[9]GCI_data_platform-36'!$F$1:$G$149,2,FALSE)</f>
        <v>5.1745570854271401</v>
      </c>
      <c r="J143">
        <f>+VLOOKUP(B143,'[9]GCI_data_platform-37'!$F$1:$G$149,2,FALSE)</f>
        <v>5.0418156306532698</v>
      </c>
      <c r="K143">
        <f>+VLOOKUP(B143,'[9]GCI_data_platform-38'!$F$1:$G$149,2,FALSE)</f>
        <v>4.1297119999999996</v>
      </c>
      <c r="L143">
        <f>+VLOOKUP(B143,'[9]GCI_data_platform-39'!$F$1:$G$149,2,FALSE)</f>
        <v>46.7</v>
      </c>
      <c r="M143">
        <f>+VLOOKUP(B143,'[9]GCI_data_platform-40'!$F$1:$G$149,2,FALSE)</f>
        <v>6</v>
      </c>
      <c r="N143">
        <f>+VLOOKUP(B143,'[9]GCI_data_platform-41'!$F$1:$G$149,2,FALSE)</f>
        <v>6</v>
      </c>
      <c r="O143">
        <f>+VLOOKUP(B143,'[9]GCI_data_platform-42'!$F$1:$G$149,2,FALSE)</f>
        <v>4.0992234472361799</v>
      </c>
      <c r="P143">
        <f>+VLOOKUP(B143,'[9]GCI_data_platform-43'!$F$1:$G$149,2,FALSE)</f>
        <v>4.46255266331658</v>
      </c>
      <c r="Q143">
        <f>+VLOOKUP(B143,'[9]GCI_data_platform-44'!$F$1:$G$149,2,FALSE)</f>
        <v>1.3008323235839601</v>
      </c>
      <c r="R143">
        <f>+VLOOKUP(B143,'[9]GCI_data_platform-45'!$F$1:$G$149,2,FALSE)</f>
        <v>5.0458658994974899</v>
      </c>
      <c r="S143">
        <f>+VLOOKUP(B143,'[9]GCI_data_platform-46'!$F$1:$G$149,2,FALSE)</f>
        <v>4.7032461733668303</v>
      </c>
      <c r="T143">
        <f>+VLOOKUP(B143,'[9]GCI_data_platform-47'!$F$1:$G$149,2,FALSE)</f>
        <v>4.7757630577889403</v>
      </c>
      <c r="U143">
        <f>+VLOOKUP(B143,'[9]GCI_data_platform-48'!$F$1:$G$149,2,FALSE)</f>
        <v>17.4771819414463</v>
      </c>
      <c r="V143">
        <f>+VLOOKUP(B143,'[9]GCI_data_platform-49'!$F$1:$G$149,2,FALSE)</f>
        <v>5.0210652148241204</v>
      </c>
      <c r="W143">
        <f>+VLOOKUP(B143,'[9]GCI_data_platform-50'!$F$1:$G$149,2,FALSE)</f>
        <v>5.4467435150753802</v>
      </c>
      <c r="X143">
        <f>+VLOOKUP(B143,'[9]GCI_data_platform-51'!$F$1:$G$149,2,FALSE)</f>
        <v>4.5953869145728596</v>
      </c>
    </row>
    <row r="144" spans="1:24" x14ac:dyDescent="0.25">
      <c r="A144" t="s">
        <v>237</v>
      </c>
      <c r="B144" t="s">
        <v>568</v>
      </c>
      <c r="C144">
        <v>30</v>
      </c>
      <c r="F144">
        <f>+VLOOKUP(B144,'[9]GCI_data_platform-33'!$F$1:$G$149,2,FALSE)</f>
        <v>4.3271109178885299</v>
      </c>
      <c r="G144">
        <f>+VLOOKUP(B144,'[9]GCI_data_platform-34'!$F$1:$G$149,2,FALSE)</f>
        <v>4.4923447213414702</v>
      </c>
      <c r="H144">
        <f>+VLOOKUP(B144,'[9]GCI_data_platform-35'!$F$1:$G$149,2,FALSE)</f>
        <v>4.4646186578034701</v>
      </c>
      <c r="I144">
        <f>+VLOOKUP(B144,'[9]GCI_data_platform-36'!$F$1:$G$149,2,FALSE)</f>
        <v>3.9537071329479798</v>
      </c>
      <c r="J144">
        <f>+VLOOKUP(B144,'[9]GCI_data_platform-37'!$F$1:$G$149,2,FALSE)</f>
        <v>3.4654667329479798</v>
      </c>
      <c r="K144">
        <f>+VLOOKUP(B144,'[9]GCI_data_platform-38'!$F$1:$G$149,2,FALSE)</f>
        <v>3.8222659999999999</v>
      </c>
      <c r="L144">
        <f>+VLOOKUP(B144,'[9]GCI_data_platform-39'!$F$1:$G$149,2,FALSE)</f>
        <v>42</v>
      </c>
      <c r="M144">
        <f>+VLOOKUP(B144,'[9]GCI_data_platform-40'!$F$1:$G$149,2,FALSE)</f>
        <v>5</v>
      </c>
      <c r="N144">
        <f>+VLOOKUP(B144,'[9]GCI_data_platform-41'!$F$1:$G$149,2,FALSE)</f>
        <v>7</v>
      </c>
      <c r="O144">
        <f>+VLOOKUP(B144,'[9]GCI_data_platform-42'!$F$1:$G$149,2,FALSE)</f>
        <v>4.6983035763005798</v>
      </c>
      <c r="P144">
        <f>+VLOOKUP(B144,'[9]GCI_data_platform-43'!$F$1:$G$149,2,FALSE)</f>
        <v>4.4828207312138701</v>
      </c>
      <c r="Q144">
        <f>+VLOOKUP(B144,'[9]GCI_data_platform-44'!$F$1:$G$149,2,FALSE)</f>
        <v>7.8762585304411701</v>
      </c>
      <c r="R144">
        <f>+VLOOKUP(B144,'[9]GCI_data_platform-45'!$F$1:$G$149,2,FALSE)</f>
        <v>5.5989320670520204</v>
      </c>
      <c r="S144">
        <f>+VLOOKUP(B144,'[9]GCI_data_platform-46'!$F$1:$G$149,2,FALSE)</f>
        <v>5.3766346734103996</v>
      </c>
      <c r="T144">
        <f>+VLOOKUP(B144,'[9]GCI_data_platform-47'!$F$1:$G$149,2,FALSE)</f>
        <v>4.2303157427745699</v>
      </c>
      <c r="U144">
        <f>+VLOOKUP(B144,'[9]GCI_data_platform-48'!$F$1:$G$149,2,FALSE)</f>
        <v>28.103104918630098</v>
      </c>
      <c r="V144">
        <f>+VLOOKUP(B144,'[9]GCI_data_platform-49'!$F$1:$G$149,2,FALSE)</f>
        <v>3.9966433109826598</v>
      </c>
      <c r="W144">
        <f>+VLOOKUP(B144,'[9]GCI_data_platform-50'!$F$1:$G$149,2,FALSE)</f>
        <v>4.3243467606936399</v>
      </c>
      <c r="X144">
        <f>+VLOOKUP(B144,'[9]GCI_data_platform-51'!$F$1:$G$149,2,FALSE)</f>
        <v>3.6689398612716801</v>
      </c>
    </row>
    <row r="145" spans="1:24" x14ac:dyDescent="0.25">
      <c r="A145" t="s">
        <v>303</v>
      </c>
      <c r="B145" t="s">
        <v>569</v>
      </c>
      <c r="C145">
        <v>30</v>
      </c>
      <c r="F145">
        <f>+VLOOKUP(B145,'[9]GCI_data_platform-33'!$F$1:$G$149,2,FALSE)</f>
        <v>2.80268824888535</v>
      </c>
      <c r="G145">
        <f>+VLOOKUP(B145,'[9]GCI_data_platform-34'!$F$1:$G$149,2,FALSE)</f>
        <v>2.6269783846183499</v>
      </c>
      <c r="H145">
        <f>+VLOOKUP(B145,'[9]GCI_data_platform-35'!$F$1:$G$149,2,FALSE)</f>
        <v>3.0435770322580602</v>
      </c>
      <c r="I145">
        <f>+VLOOKUP(B145,'[9]GCI_data_platform-36'!$F$1:$G$149,2,FALSE)</f>
        <v>2.88095629032258</v>
      </c>
      <c r="J145">
        <f>+VLOOKUP(B145,'[9]GCI_data_platform-37'!$F$1:$G$149,2,FALSE)</f>
        <v>2.3229334838709699</v>
      </c>
      <c r="K145">
        <f>+VLOOKUP(B145,'[9]GCI_data_platform-38'!$F$1:$G$149,2,FALSE)</f>
        <v>3.264151</v>
      </c>
      <c r="L145">
        <f>+VLOOKUP(B145,'[9]GCI_data_platform-39'!$F$1:$G$149,2,FALSE)</f>
        <v>62.7</v>
      </c>
      <c r="M145">
        <f>+VLOOKUP(B145,'[9]GCI_data_platform-40'!$F$1:$G$149,2,FALSE)</f>
        <v>17</v>
      </c>
      <c r="N145">
        <f>+VLOOKUP(B145,'[9]GCI_data_platform-41'!$F$1:$G$149,2,FALSE)</f>
        <v>144</v>
      </c>
      <c r="O145">
        <f>+VLOOKUP(B145,'[9]GCI_data_platform-42'!$F$1:$G$149,2,FALSE)</f>
        <v>2.35193999354839</v>
      </c>
      <c r="P145">
        <f>+VLOOKUP(B145,'[9]GCI_data_platform-43'!$F$1:$G$149,2,FALSE)</f>
        <v>3.3428561838709698</v>
      </c>
      <c r="Q145">
        <f>+VLOOKUP(B145,'[9]GCI_data_platform-44'!$F$1:$G$149,2,FALSE)</f>
        <v>12.5904993807611</v>
      </c>
      <c r="R145">
        <f>+VLOOKUP(B145,'[9]GCI_data_platform-45'!$F$1:$G$149,2,FALSE)</f>
        <v>3.41203816451613</v>
      </c>
      <c r="S145">
        <f>+VLOOKUP(B145,'[9]GCI_data_platform-46'!$F$1:$G$149,2,FALSE)</f>
        <v>1.6559273129032299</v>
      </c>
      <c r="T145">
        <f>+VLOOKUP(B145,'[9]GCI_data_platform-47'!$F$1:$G$149,2,FALSE)</f>
        <v>1.8329274935483899</v>
      </c>
      <c r="U145">
        <f>+VLOOKUP(B145,'[9]GCI_data_platform-48'!$F$1:$G$149,2,FALSE)</f>
        <v>20.170263776332</v>
      </c>
      <c r="V145">
        <f>+VLOOKUP(B145,'[9]GCI_data_platform-49'!$F$1:$G$149,2,FALSE)</f>
        <v>3.1541079774193599</v>
      </c>
      <c r="W145">
        <f>+VLOOKUP(B145,'[9]GCI_data_platform-50'!$F$1:$G$149,2,FALSE)</f>
        <v>3.3412734387096799</v>
      </c>
      <c r="X145">
        <f>+VLOOKUP(B145,'[9]GCI_data_platform-51'!$F$1:$G$149,2,FALSE)</f>
        <v>2.9669425161290301</v>
      </c>
    </row>
    <row r="146" spans="1:24" x14ac:dyDescent="0.25">
      <c r="A146" t="s">
        <v>241</v>
      </c>
      <c r="B146" t="s">
        <v>570</v>
      </c>
      <c r="C146">
        <v>30</v>
      </c>
      <c r="F146">
        <f>+VLOOKUP(B146,'[9]GCI_data_platform-33'!$F$1:$G$149,2,FALSE)</f>
        <v>4.2510910450088897</v>
      </c>
      <c r="G146">
        <f>+VLOOKUP(B146,'[9]GCI_data_platform-34'!$F$1:$G$149,2,FALSE)</f>
        <v>4.4316062784889398</v>
      </c>
      <c r="H146">
        <f>+VLOOKUP(B146,'[9]GCI_data_platform-35'!$F$1:$G$149,2,FALSE)</f>
        <v>5.2061171658536596</v>
      </c>
      <c r="I146">
        <f>+VLOOKUP(B146,'[9]GCI_data_platform-36'!$F$1:$G$149,2,FALSE)</f>
        <v>3.7685228439024399</v>
      </c>
      <c r="J146">
        <f>+VLOOKUP(B146,'[9]GCI_data_platform-37'!$F$1:$G$149,2,FALSE)</f>
        <v>3.9687123658536598</v>
      </c>
      <c r="K146">
        <f>+VLOOKUP(B146,'[9]GCI_data_platform-38'!$F$1:$G$149,2,FALSE)</f>
        <v>3.453681</v>
      </c>
      <c r="L146">
        <f>+VLOOKUP(B146,'[9]GCI_data_platform-39'!$F$1:$G$149,2,FALSE)</f>
        <v>34.5</v>
      </c>
      <c r="M146">
        <f>+VLOOKUP(B146,'[9]GCI_data_platform-40'!$F$1:$G$149,2,FALSE)</f>
        <v>10</v>
      </c>
      <c r="N146">
        <f>+VLOOKUP(B146,'[9]GCI_data_platform-41'!$F$1:$G$149,2,FALSE)</f>
        <v>34</v>
      </c>
      <c r="O146">
        <f>+VLOOKUP(B146,'[9]GCI_data_platform-42'!$F$1:$G$149,2,FALSE)</f>
        <v>4.0946458634146303</v>
      </c>
      <c r="P146">
        <f>+VLOOKUP(B146,'[9]GCI_data_platform-43'!$F$1:$G$149,2,FALSE)</f>
        <v>4.0147648</v>
      </c>
      <c r="Q146">
        <f>+VLOOKUP(B146,'[9]GCI_data_platform-44'!$F$1:$G$149,2,FALSE)</f>
        <v>8.0353314498898794</v>
      </c>
      <c r="R146">
        <f>+VLOOKUP(B146,'[9]GCI_data_platform-45'!$F$1:$G$149,2,FALSE)</f>
        <v>4.2115566390243897</v>
      </c>
      <c r="S146">
        <f>+VLOOKUP(B146,'[9]GCI_data_platform-46'!$F$1:$G$149,2,FALSE)</f>
        <v>4.7407267902439001</v>
      </c>
      <c r="T146">
        <f>+VLOOKUP(B146,'[9]GCI_data_platform-47'!$F$1:$G$149,2,FALSE)</f>
        <v>3.5376003951219501</v>
      </c>
      <c r="U146">
        <f>+VLOOKUP(B146,'[9]GCI_data_platform-48'!$F$1:$G$149,2,FALSE)</f>
        <v>91.360407835099295</v>
      </c>
      <c r="V146">
        <f>+VLOOKUP(B146,'[9]GCI_data_platform-49'!$F$1:$G$149,2,FALSE)</f>
        <v>3.89006057804878</v>
      </c>
      <c r="W146">
        <f>+VLOOKUP(B146,'[9]GCI_data_platform-50'!$F$1:$G$149,2,FALSE)</f>
        <v>4.2373886536585399</v>
      </c>
      <c r="X146">
        <f>+VLOOKUP(B146,'[9]GCI_data_platform-51'!$F$1:$G$149,2,FALSE)</f>
        <v>3.5427325024390202</v>
      </c>
    </row>
    <row r="147" spans="1:24" x14ac:dyDescent="0.25">
      <c r="A147" t="s">
        <v>304</v>
      </c>
      <c r="B147" t="s">
        <v>571</v>
      </c>
      <c r="C147">
        <v>30</v>
      </c>
      <c r="F147">
        <f>+VLOOKUP(B147,'[9]GCI_data_platform-33'!$F$1:$G$149,2,FALSE)</f>
        <v>3.6119846472398902</v>
      </c>
      <c r="G147">
        <f>+VLOOKUP(B147,'[9]GCI_data_platform-34'!$F$1:$G$149,2,FALSE)</f>
        <v>3.7746852698598299</v>
      </c>
      <c r="H147">
        <f>+VLOOKUP(B147,'[9]GCI_data_platform-35'!$F$1:$G$149,2,FALSE)</f>
        <v>4.3575661959999996</v>
      </c>
      <c r="I147">
        <f>+VLOOKUP(B147,'[9]GCI_data_platform-36'!$F$1:$G$149,2,FALSE)</f>
        <v>2.7686749640000001</v>
      </c>
      <c r="J147">
        <f>+VLOOKUP(B147,'[9]GCI_data_platform-37'!$F$1:$G$149,2,FALSE)</f>
        <v>3.1499817399999999</v>
      </c>
      <c r="K147">
        <f>+VLOOKUP(B147,'[9]GCI_data_platform-38'!$F$1:$G$149,2,FALSE)</f>
        <v>3.1322580000000002</v>
      </c>
      <c r="L147">
        <f>+VLOOKUP(B147,'[9]GCI_data_platform-39'!$F$1:$G$149,2,FALSE)</f>
        <v>32.9</v>
      </c>
      <c r="M147">
        <f>+VLOOKUP(B147,'[9]GCI_data_platform-40'!$F$1:$G$149,2,FALSE)</f>
        <v>6</v>
      </c>
      <c r="N147">
        <f>+VLOOKUP(B147,'[9]GCI_data_platform-41'!$F$1:$G$149,2,FALSE)</f>
        <v>40</v>
      </c>
      <c r="O147">
        <f>+VLOOKUP(B147,'[9]GCI_data_platform-42'!$F$1:$G$149,2,FALSE)</f>
        <v>2.9050381879999998</v>
      </c>
      <c r="P147">
        <f>+VLOOKUP(B147,'[9]GCI_data_platform-43'!$F$1:$G$149,2,FALSE)</f>
        <v>3.5071766200000001</v>
      </c>
      <c r="Q147">
        <f>+VLOOKUP(B147,'[9]GCI_data_platform-44'!$F$1:$G$149,2,FALSE)</f>
        <v>6.0099767762407303</v>
      </c>
      <c r="R147">
        <f>+VLOOKUP(B147,'[9]GCI_data_platform-45'!$F$1:$G$149,2,FALSE)</f>
        <v>2.7273951360000002</v>
      </c>
      <c r="S147">
        <f>+VLOOKUP(B147,'[9]GCI_data_platform-46'!$F$1:$G$149,2,FALSE)</f>
        <v>3.4822867</v>
      </c>
      <c r="T147">
        <f>+VLOOKUP(B147,'[9]GCI_data_platform-47'!$F$1:$G$149,2,FALSE)</f>
        <v>3.329016492</v>
      </c>
      <c r="U147">
        <f>+VLOOKUP(B147,'[9]GCI_data_platform-48'!$F$1:$G$149,2,FALSE)</f>
        <v>36.298033058830498</v>
      </c>
      <c r="V147">
        <f>+VLOOKUP(B147,'[9]GCI_data_platform-49'!$F$1:$G$149,2,FALSE)</f>
        <v>3.2865834020000002</v>
      </c>
      <c r="W147">
        <f>+VLOOKUP(B147,'[9]GCI_data_platform-50'!$F$1:$G$149,2,FALSE)</f>
        <v>4.2012152399999998</v>
      </c>
      <c r="X147">
        <f>+VLOOKUP(B147,'[9]GCI_data_platform-51'!$F$1:$G$149,2,FALSE)</f>
        <v>2.3719515640000002</v>
      </c>
    </row>
    <row r="148" spans="1:24" x14ac:dyDescent="0.25">
      <c r="A148" t="s">
        <v>245</v>
      </c>
      <c r="B148" t="s">
        <v>572</v>
      </c>
      <c r="C148">
        <v>30</v>
      </c>
      <c r="F148">
        <f>+VLOOKUP(B148,'[9]GCI_data_platform-33'!$F$1:$G$149,2,FALSE)</f>
        <v>4.6120185602250396</v>
      </c>
      <c r="G148">
        <f>+VLOOKUP(B148,'[9]GCI_data_platform-34'!$F$1:$G$149,2,FALSE)</f>
        <v>4.8529206964828102</v>
      </c>
      <c r="H148">
        <f>+VLOOKUP(B148,'[9]GCI_data_platform-35'!$F$1:$G$149,2,FALSE)</f>
        <v>5.2330465441340799</v>
      </c>
      <c r="I148">
        <f>+VLOOKUP(B148,'[9]GCI_data_platform-36'!$F$1:$G$149,2,FALSE)</f>
        <v>4.2154463050279301</v>
      </c>
      <c r="J148">
        <f>+VLOOKUP(B148,'[9]GCI_data_platform-37'!$F$1:$G$149,2,FALSE)</f>
        <v>4.5943181351955298</v>
      </c>
      <c r="K148">
        <f>+VLOOKUP(B148,'[9]GCI_data_platform-38'!$F$1:$G$149,2,FALSE)</f>
        <v>3.8462489999999998</v>
      </c>
      <c r="L148">
        <f>+VLOOKUP(B148,'[9]GCI_data_platform-39'!$F$1:$G$149,2,FALSE)</f>
        <v>15.2</v>
      </c>
      <c r="M148">
        <f>+VLOOKUP(B148,'[9]GCI_data_platform-40'!$F$1:$G$149,2,FALSE)</f>
        <v>6</v>
      </c>
      <c r="N148">
        <f>+VLOOKUP(B148,'[9]GCI_data_platform-41'!$F$1:$G$149,2,FALSE)</f>
        <v>17</v>
      </c>
      <c r="O148">
        <f>+VLOOKUP(B148,'[9]GCI_data_platform-42'!$F$1:$G$149,2,FALSE)</f>
        <v>4.5320919999999996</v>
      </c>
      <c r="P148">
        <f>+VLOOKUP(B148,'[9]GCI_data_platform-43'!$F$1:$G$149,2,FALSE)</f>
        <v>4.3413004614525104</v>
      </c>
      <c r="Q148">
        <f>+VLOOKUP(B148,'[9]GCI_data_platform-44'!$F$1:$G$149,2,FALSE)</f>
        <v>10.738175285781001</v>
      </c>
      <c r="R148">
        <f>+VLOOKUP(B148,'[9]GCI_data_platform-45'!$F$1:$G$149,2,FALSE)</f>
        <v>5.2778421776536302</v>
      </c>
      <c r="S148">
        <f>+VLOOKUP(B148,'[9]GCI_data_platform-46'!$F$1:$G$149,2,FALSE)</f>
        <v>4.9785720715083803</v>
      </c>
      <c r="T148">
        <f>+VLOOKUP(B148,'[9]GCI_data_platform-47'!$F$1:$G$149,2,FALSE)</f>
        <v>4.2643912648044697</v>
      </c>
      <c r="U148">
        <f>+VLOOKUP(B148,'[9]GCI_data_platform-48'!$F$1:$G$149,2,FALSE)</f>
        <v>43.375275984170003</v>
      </c>
      <c r="V148">
        <f>+VLOOKUP(B148,'[9]GCI_data_platform-49'!$F$1:$G$149,2,FALSE)</f>
        <v>4.1302142877095003</v>
      </c>
      <c r="W148">
        <f>+VLOOKUP(B148,'[9]GCI_data_platform-50'!$F$1:$G$149,2,FALSE)</f>
        <v>4.7194222189944099</v>
      </c>
      <c r="X148">
        <f>+VLOOKUP(B148,'[9]GCI_data_platform-51'!$F$1:$G$149,2,FALSE)</f>
        <v>3.5410063564245799</v>
      </c>
    </row>
    <row r="149" spans="1:24" x14ac:dyDescent="0.25">
      <c r="A149" t="s">
        <v>246</v>
      </c>
      <c r="B149" t="s">
        <v>573</v>
      </c>
      <c r="C149">
        <v>30</v>
      </c>
      <c r="F149">
        <f>+VLOOKUP(B149,'[9]GCI_data_platform-33'!$F$1:$G$149,2,FALSE)</f>
        <v>3.66347550553543</v>
      </c>
      <c r="G149">
        <f>+VLOOKUP(B149,'[9]GCI_data_platform-34'!$F$1:$G$149,2,FALSE)</f>
        <v>3.8028336186337302</v>
      </c>
      <c r="H149">
        <f>+VLOOKUP(B149,'[9]GCI_data_platform-35'!$F$1:$G$149,2,FALSE)</f>
        <v>4.8547770925619798</v>
      </c>
      <c r="I149">
        <f>+VLOOKUP(B149,'[9]GCI_data_platform-36'!$F$1:$G$149,2,FALSE)</f>
        <v>3.57328629421488</v>
      </c>
      <c r="J149">
        <f>+VLOOKUP(B149,'[9]GCI_data_platform-37'!$F$1:$G$149,2,FALSE)</f>
        <v>3.9680168165289298</v>
      </c>
      <c r="K149">
        <f>+VLOOKUP(B149,'[9]GCI_data_platform-38'!$F$1:$G$149,2,FALSE)</f>
        <v>3.6119089999999998</v>
      </c>
      <c r="L149">
        <f>+VLOOKUP(B149,'[9]GCI_data_platform-39'!$F$1:$G$149,2,FALSE)</f>
        <v>35.799999999999997</v>
      </c>
      <c r="M149">
        <f>+VLOOKUP(B149,'[9]GCI_data_platform-40'!$F$1:$G$149,2,FALSE)</f>
        <v>9</v>
      </c>
      <c r="N149">
        <f>+VLOOKUP(B149,'[9]GCI_data_platform-41'!$F$1:$G$149,2,FALSE)</f>
        <v>90</v>
      </c>
      <c r="O149">
        <f>+VLOOKUP(B149,'[9]GCI_data_platform-42'!$F$1:$G$149,2,FALSE)</f>
        <v>2.9198717438016502</v>
      </c>
      <c r="P149">
        <f>+VLOOKUP(B149,'[9]GCI_data_platform-43'!$F$1:$G$149,2,FALSE)</f>
        <v>4.8391546099173599</v>
      </c>
      <c r="Q149">
        <f>+VLOOKUP(B149,'[9]GCI_data_platform-44'!$F$1:$G$149,2,FALSE)</f>
        <v>19.3654207600385</v>
      </c>
      <c r="R149">
        <f>+VLOOKUP(B149,'[9]GCI_data_platform-45'!$F$1:$G$149,2,FALSE)</f>
        <v>4.3008542247933903</v>
      </c>
      <c r="S149">
        <f>+VLOOKUP(B149,'[9]GCI_data_platform-46'!$F$1:$G$149,2,FALSE)</f>
        <v>2.1396296892561999</v>
      </c>
      <c r="T149">
        <f>+VLOOKUP(B149,'[9]GCI_data_platform-47'!$F$1:$G$149,2,FALSE)</f>
        <v>3.1458681685950398</v>
      </c>
      <c r="U149">
        <f>+VLOOKUP(B149,'[9]GCI_data_platform-48'!$F$1:$G$149,2,FALSE)</f>
        <v>61.949689791314199</v>
      </c>
      <c r="V149">
        <f>+VLOOKUP(B149,'[9]GCI_data_platform-49'!$F$1:$G$149,2,FALSE)</f>
        <v>3.3847592793388399</v>
      </c>
      <c r="W149">
        <f>+VLOOKUP(B149,'[9]GCI_data_platform-50'!$F$1:$G$149,2,FALSE)</f>
        <v>3.67271736694215</v>
      </c>
      <c r="X149">
        <f>+VLOOKUP(B149,'[9]GCI_data_platform-51'!$F$1:$G$149,2,FALSE)</f>
        <v>3.09680119173554</v>
      </c>
    </row>
    <row r="151" spans="1:24" x14ac:dyDescent="0.25">
      <c r="A151" s="30" t="s">
        <v>574</v>
      </c>
      <c r="F151">
        <f t="shared" ref="F151:X151" si="0">+AVERAGEIF($D$2:$D$149,1,F2:F149)</f>
        <v>4.3386438873260094</v>
      </c>
      <c r="G151">
        <f t="shared" si="0"/>
        <v>4.5564604588089823</v>
      </c>
      <c r="H151">
        <f t="shared" si="0"/>
        <v>4.8732683111620663</v>
      </c>
      <c r="I151">
        <f t="shared" si="0"/>
        <v>3.7378597556401907</v>
      </c>
      <c r="J151">
        <f t="shared" si="0"/>
        <v>4.1567879801492413</v>
      </c>
      <c r="K151">
        <f t="shared" si="0"/>
        <v>4.2546626428571432</v>
      </c>
      <c r="L151">
        <f t="shared" si="0"/>
        <v>38.571428571428569</v>
      </c>
      <c r="M151">
        <f t="shared" si="0"/>
        <v>7.8571428571428568</v>
      </c>
      <c r="N151">
        <f t="shared" si="0"/>
        <v>53.428571428571431</v>
      </c>
      <c r="O151">
        <f t="shared" si="0"/>
        <v>4.0558133060939108</v>
      </c>
      <c r="P151">
        <f t="shared" si="0"/>
        <v>4.4998468783433738</v>
      </c>
      <c r="Q151">
        <f t="shared" si="0"/>
        <v>7.31721275441061</v>
      </c>
      <c r="R151">
        <f t="shared" si="0"/>
        <v>4.742953529371392</v>
      </c>
      <c r="S151">
        <f t="shared" si="0"/>
        <v>4.6448163594440048</v>
      </c>
      <c r="T151">
        <f t="shared" si="0"/>
        <v>4.1918139700003199</v>
      </c>
      <c r="U151">
        <f t="shared" si="0"/>
        <v>64.220982550892003</v>
      </c>
      <c r="V151">
        <f t="shared" si="0"/>
        <v>3.9030107443600683</v>
      </c>
      <c r="W151">
        <f t="shared" si="0"/>
        <v>4.4378676327029485</v>
      </c>
      <c r="X151">
        <f t="shared" si="0"/>
        <v>3.3681538560171864</v>
      </c>
    </row>
    <row r="152" spans="1:24" x14ac:dyDescent="0.25">
      <c r="A152" s="30" t="s">
        <v>248</v>
      </c>
      <c r="F152">
        <f>+AVERAGEIF($C$2:$C$149,20,F2:F149)</f>
        <v>4.3925773181691241</v>
      </c>
      <c r="G152">
        <f t="shared" ref="G152:X152" si="1">+AVERAGEIF($C$2:$C$149,20,G2:G149)</f>
        <v>4.6127155927540944</v>
      </c>
      <c r="H152">
        <f t="shared" si="1"/>
        <v>4.8512275016031046</v>
      </c>
      <c r="I152">
        <f t="shared" si="1"/>
        <v>3.7368702783976699</v>
      </c>
      <c r="J152">
        <f t="shared" si="1"/>
        <v>4.2120208828041061</v>
      </c>
      <c r="K152">
        <f t="shared" si="1"/>
        <v>4.326466782608696</v>
      </c>
      <c r="L152">
        <f t="shared" si="1"/>
        <v>38.952173913043474</v>
      </c>
      <c r="M152">
        <f t="shared" si="1"/>
        <v>7.6956521739130439</v>
      </c>
      <c r="N152">
        <f t="shared" si="1"/>
        <v>31.130434782608695</v>
      </c>
      <c r="O152">
        <f t="shared" si="1"/>
        <v>4.127447663728482</v>
      </c>
      <c r="P152">
        <f t="shared" si="1"/>
        <v>4.4652476888913073</v>
      </c>
      <c r="Q152">
        <f t="shared" si="1"/>
        <v>6.040907887339058</v>
      </c>
      <c r="R152">
        <f t="shared" si="1"/>
        <v>4.7524395316578891</v>
      </c>
      <c r="S152">
        <f t="shared" si="1"/>
        <v>4.6817166001852319</v>
      </c>
      <c r="T152">
        <f t="shared" si="1"/>
        <v>4.3157845860859148</v>
      </c>
      <c r="U152">
        <f t="shared" si="1"/>
        <v>66.326190785529747</v>
      </c>
      <c r="V152">
        <f t="shared" si="1"/>
        <v>3.9523007689991827</v>
      </c>
      <c r="W152">
        <f t="shared" si="1"/>
        <v>4.531513018468674</v>
      </c>
      <c r="X152">
        <f t="shared" si="1"/>
        <v>3.3730885195296896</v>
      </c>
    </row>
    <row r="153" spans="1:24" x14ac:dyDescent="0.25">
      <c r="A153" s="30" t="s">
        <v>575</v>
      </c>
      <c r="F153">
        <f>+AVERAGEIF($C$2:$C$149,10,F2:F149)</f>
        <v>4.0905501054476883</v>
      </c>
      <c r="G153">
        <f t="shared" ref="G153:X153" si="2">+AVERAGEIF($C$2:$C$149,10,G2:G149)</f>
        <v>4.2976868426614647</v>
      </c>
      <c r="H153">
        <f t="shared" si="2"/>
        <v>4.9746560351332834</v>
      </c>
      <c r="I153">
        <f t="shared" si="2"/>
        <v>3.7424113509557819</v>
      </c>
      <c r="J153">
        <f t="shared" si="2"/>
        <v>3.9027166279368624</v>
      </c>
      <c r="K153">
        <f t="shared" si="2"/>
        <v>3.9243635999999995</v>
      </c>
      <c r="L153">
        <f t="shared" si="2"/>
        <v>36.82</v>
      </c>
      <c r="M153">
        <f t="shared" si="2"/>
        <v>8.6</v>
      </c>
      <c r="N153">
        <f t="shared" si="2"/>
        <v>156</v>
      </c>
      <c r="O153">
        <f t="shared" si="2"/>
        <v>3.7262952609748803</v>
      </c>
      <c r="P153">
        <f t="shared" si="2"/>
        <v>4.6590031498228761</v>
      </c>
      <c r="Q153">
        <f t="shared" si="2"/>
        <v>13.188215142939754</v>
      </c>
      <c r="R153">
        <f t="shared" si="2"/>
        <v>4.6993179188535059</v>
      </c>
      <c r="S153">
        <f t="shared" si="2"/>
        <v>4.47507525203436</v>
      </c>
      <c r="T153">
        <f t="shared" si="2"/>
        <v>3.6215491360065863</v>
      </c>
      <c r="U153">
        <f t="shared" si="2"/>
        <v>54.537024671558335</v>
      </c>
      <c r="V153">
        <f t="shared" si="2"/>
        <v>3.676276631020142</v>
      </c>
      <c r="W153">
        <f t="shared" si="2"/>
        <v>4.007098858180612</v>
      </c>
      <c r="X153">
        <f t="shared" si="2"/>
        <v>3.3454544038596703</v>
      </c>
    </row>
    <row r="154" spans="1:24" x14ac:dyDescent="0.25">
      <c r="A154" s="30" t="s">
        <v>270</v>
      </c>
      <c r="F154">
        <f>+AVERAGEIF($C$2:$C$149,30,F2:F149)</f>
        <v>4.2441360395931875</v>
      </c>
      <c r="G154">
        <f t="shared" ref="G154:X154" si="3">+AVERAGEIF($C$2:$C$149,30,G2:G149)</f>
        <v>4.3628659344097107</v>
      </c>
      <c r="H154">
        <f t="shared" si="3"/>
        <v>4.8825699564613947</v>
      </c>
      <c r="I154">
        <f t="shared" si="3"/>
        <v>3.8353281579896703</v>
      </c>
      <c r="J154">
        <f t="shared" si="3"/>
        <v>4.0477429619803837</v>
      </c>
      <c r="K154">
        <f t="shared" si="3"/>
        <v>3.643322935919374</v>
      </c>
      <c r="L154">
        <f t="shared" si="3"/>
        <v>41.703333333333326</v>
      </c>
      <c r="M154">
        <f t="shared" si="3"/>
        <v>6.8583333333333334</v>
      </c>
      <c r="N154">
        <f t="shared" si="3"/>
        <v>22.291666666666668</v>
      </c>
      <c r="O154">
        <f t="shared" si="3"/>
        <v>3.7726235269316528</v>
      </c>
      <c r="P154">
        <f t="shared" si="3"/>
        <v>4.2617051748173784</v>
      </c>
      <c r="Q154">
        <f t="shared" si="3"/>
        <v>6.5797665876650671</v>
      </c>
      <c r="R154">
        <f t="shared" si="3"/>
        <v>4.5152010381283514</v>
      </c>
      <c r="S154">
        <f t="shared" si="3"/>
        <v>4.3611863282357168</v>
      </c>
      <c r="T154">
        <f t="shared" si="3"/>
        <v>4.0442218320454</v>
      </c>
      <c r="U154">
        <f t="shared" si="3"/>
        <v>49.99207019568739</v>
      </c>
      <c r="V154">
        <f t="shared" si="3"/>
        <v>4.0066762499601412</v>
      </c>
      <c r="W154">
        <f t="shared" si="3"/>
        <v>4.5686787687163344</v>
      </c>
      <c r="X154">
        <f t="shared" si="3"/>
        <v>3.4446737312039462</v>
      </c>
    </row>
    <row r="156" spans="1:24" x14ac:dyDescent="0.25">
      <c r="A156" s="30" t="s">
        <v>386</v>
      </c>
      <c r="F156">
        <f>+AVERAGEIF($E$2:$E$149,22,F2:F149)</f>
        <v>4.3011700936616784</v>
      </c>
      <c r="G156">
        <f t="shared" ref="G156:X156" si="4">+AVERAGEIF($E$2:$E$149,22,G2:G149)</f>
        <v>4.5177077612849503</v>
      </c>
      <c r="H156">
        <f t="shared" si="4"/>
        <v>4.8100657962138662</v>
      </c>
      <c r="I156">
        <f t="shared" si="4"/>
        <v>3.6377026164802531</v>
      </c>
      <c r="J156">
        <f t="shared" si="4"/>
        <v>4.1346483208015758</v>
      </c>
      <c r="K156">
        <f t="shared" si="4"/>
        <v>4.3091023750000002</v>
      </c>
      <c r="L156">
        <f t="shared" si="4"/>
        <v>43.537500000000001</v>
      </c>
      <c r="M156">
        <f t="shared" si="4"/>
        <v>7.8125</v>
      </c>
      <c r="N156">
        <f t="shared" si="4"/>
        <v>36.4375</v>
      </c>
      <c r="O156">
        <f t="shared" si="4"/>
        <v>4.0608435974870645</v>
      </c>
      <c r="P156">
        <f t="shared" si="4"/>
        <v>4.4058465710042425</v>
      </c>
      <c r="Q156">
        <f t="shared" si="4"/>
        <v>6.6579416473737547</v>
      </c>
      <c r="R156">
        <f t="shared" si="4"/>
        <v>4.6884207765006902</v>
      </c>
      <c r="S156">
        <f t="shared" si="4"/>
        <v>4.5496350305082238</v>
      </c>
      <c r="T156">
        <f t="shared" si="4"/>
        <v>4.251620061923588</v>
      </c>
      <c r="U156">
        <f t="shared" si="4"/>
        <v>59.545359692127647</v>
      </c>
      <c r="V156">
        <f t="shared" si="4"/>
        <v>3.8680947584151344</v>
      </c>
      <c r="W156">
        <f t="shared" si="4"/>
        <v>4.5057038455550451</v>
      </c>
      <c r="X156">
        <f t="shared" si="4"/>
        <v>3.2304856712752223</v>
      </c>
    </row>
    <row r="157" spans="1:24" x14ac:dyDescent="0.25">
      <c r="A157" s="30" t="s">
        <v>387</v>
      </c>
      <c r="F157">
        <f>+AVERAGEIF($E$2:$E$149,21,F2:F149)</f>
        <v>4.6015081170432861</v>
      </c>
      <c r="G157">
        <f t="shared" ref="G157:X157" si="5">+AVERAGEIF($E$2:$E$149,21,G2:G149)</f>
        <v>4.8298763503978552</v>
      </c>
      <c r="H157">
        <f t="shared" si="5"/>
        <v>4.9453113996356501</v>
      </c>
      <c r="I157">
        <f t="shared" si="5"/>
        <v>3.9635392199231938</v>
      </c>
      <c r="J157">
        <f t="shared" si="5"/>
        <v>4.3888724530955994</v>
      </c>
      <c r="K157">
        <f t="shared" si="5"/>
        <v>4.3661568571428573</v>
      </c>
      <c r="L157">
        <f t="shared" si="5"/>
        <v>28.471428571428572</v>
      </c>
      <c r="M157">
        <f t="shared" si="5"/>
        <v>7.4285714285714288</v>
      </c>
      <c r="N157">
        <f t="shared" si="5"/>
        <v>19</v>
      </c>
      <c r="O157">
        <f t="shared" si="5"/>
        <v>4.2796855294231557</v>
      </c>
      <c r="P157">
        <f t="shared" si="5"/>
        <v>4.6010216726331672</v>
      </c>
      <c r="Q157">
        <f t="shared" si="5"/>
        <v>4.6305450072597454</v>
      </c>
      <c r="R157">
        <f t="shared" si="5"/>
        <v>4.8987681148743416</v>
      </c>
      <c r="S157">
        <f t="shared" si="5"/>
        <v>4.9836173308755347</v>
      </c>
      <c r="T157">
        <f t="shared" si="5"/>
        <v>4.4624463555998046</v>
      </c>
      <c r="U157">
        <f t="shared" si="5"/>
        <v>81.825233284734622</v>
      </c>
      <c r="V157">
        <f t="shared" si="5"/>
        <v>4.1447716503341487</v>
      </c>
      <c r="W157">
        <f t="shared" si="5"/>
        <v>4.590505413699824</v>
      </c>
      <c r="X157">
        <f t="shared" si="5"/>
        <v>3.6990378869684712</v>
      </c>
    </row>
    <row r="158" spans="1:24" x14ac:dyDescent="0.25">
      <c r="A158" s="30" t="s">
        <v>576</v>
      </c>
      <c r="F158">
        <f>+AVERAGEIF($E$2:$E$149,12,F2:F149)</f>
        <v>4.0068256299568965</v>
      </c>
      <c r="G158">
        <f t="shared" ref="G158:X158" si="6">+AVERAGEIF($E$2:$E$149,12,G2:G149)</f>
        <v>4.2280089966527798</v>
      </c>
      <c r="H158">
        <f t="shared" si="6"/>
        <v>4.8219235026492102</v>
      </c>
      <c r="I158">
        <f t="shared" si="6"/>
        <v>3.7550977675004336</v>
      </c>
      <c r="J158">
        <f t="shared" si="6"/>
        <v>3.7014720412171034</v>
      </c>
      <c r="K158">
        <f t="shared" si="6"/>
        <v>4.2483053333333336</v>
      </c>
      <c r="L158">
        <f t="shared" si="6"/>
        <v>31.033333333333331</v>
      </c>
      <c r="M158">
        <f t="shared" si="6"/>
        <v>9.6666666666666661</v>
      </c>
      <c r="N158">
        <f t="shared" si="6"/>
        <v>251.66666666666666</v>
      </c>
      <c r="O158">
        <f t="shared" si="6"/>
        <v>3.5739847035138497</v>
      </c>
      <c r="P158">
        <f t="shared" si="6"/>
        <v>4.5568530468951298</v>
      </c>
      <c r="Q158">
        <f t="shared" si="6"/>
        <v>10.586990197270167</v>
      </c>
      <c r="R158">
        <f t="shared" si="6"/>
        <v>4.2818307085805669</v>
      </c>
      <c r="S158">
        <f t="shared" si="6"/>
        <v>4.3174982911536297</v>
      </c>
      <c r="T158">
        <f t="shared" si="6"/>
        <v>3.4944255199464167</v>
      </c>
      <c r="U158">
        <f t="shared" si="6"/>
        <v>53.9950411351818</v>
      </c>
      <c r="V158">
        <f t="shared" si="6"/>
        <v>3.5644588965651329</v>
      </c>
      <c r="W158">
        <f t="shared" si="6"/>
        <v>3.8965534467584568</v>
      </c>
      <c r="X158">
        <f t="shared" si="6"/>
        <v>3.2323643463718064</v>
      </c>
    </row>
    <row r="159" spans="1:24" x14ac:dyDescent="0.25">
      <c r="A159" s="30" t="s">
        <v>577</v>
      </c>
      <c r="F159">
        <f>+AVERAGEIF($E$2:$E$149,11,F2:F149)</f>
        <v>4.216136818683875</v>
      </c>
      <c r="G159">
        <f t="shared" ref="G159:X159" si="7">+AVERAGEIF($E$2:$E$149,11,G2:G149)</f>
        <v>4.4022036116744898</v>
      </c>
      <c r="H159">
        <f t="shared" si="7"/>
        <v>5.2037548338593949</v>
      </c>
      <c r="I159">
        <f t="shared" si="7"/>
        <v>3.7233817261388049</v>
      </c>
      <c r="J159">
        <f t="shared" si="7"/>
        <v>4.2045835080164995</v>
      </c>
      <c r="K159">
        <f t="shared" si="7"/>
        <v>3.4384509999999997</v>
      </c>
      <c r="L159">
        <f t="shared" si="7"/>
        <v>45.5</v>
      </c>
      <c r="M159">
        <f t="shared" si="7"/>
        <v>7</v>
      </c>
      <c r="N159">
        <f t="shared" si="7"/>
        <v>12.5</v>
      </c>
      <c r="O159">
        <f t="shared" si="7"/>
        <v>3.9547610971664247</v>
      </c>
      <c r="P159">
        <f t="shared" si="7"/>
        <v>4.8122283042144947</v>
      </c>
      <c r="Q159">
        <f t="shared" si="7"/>
        <v>17.090052561444136</v>
      </c>
      <c r="R159">
        <f t="shared" si="7"/>
        <v>5.3255487342629149</v>
      </c>
      <c r="S159">
        <f t="shared" si="7"/>
        <v>4.7114406933554553</v>
      </c>
      <c r="T159">
        <f t="shared" si="7"/>
        <v>3.8122345600968401</v>
      </c>
      <c r="U159">
        <f t="shared" si="7"/>
        <v>55.349999976123144</v>
      </c>
      <c r="V159">
        <f t="shared" si="7"/>
        <v>3.8440032327026548</v>
      </c>
      <c r="W159">
        <f t="shared" si="7"/>
        <v>4.1729169753138446</v>
      </c>
      <c r="X159">
        <f t="shared" si="7"/>
        <v>3.5150894900914649</v>
      </c>
    </row>
    <row r="162" spans="1:24" x14ac:dyDescent="0.25">
      <c r="A162" s="30" t="s">
        <v>578</v>
      </c>
      <c r="F162" s="5">
        <f t="shared" ref="F162:X163" si="8">+F158/F156</f>
        <v>0.93156642092845021</v>
      </c>
      <c r="G162" s="5">
        <f t="shared" si="8"/>
        <v>0.93587483300385665</v>
      </c>
      <c r="H162" s="19">
        <f t="shared" si="8"/>
        <v>1.0024651859117348</v>
      </c>
      <c r="I162" s="19">
        <f t="shared" si="8"/>
        <v>1.0322717834295561</v>
      </c>
      <c r="J162" s="19">
        <f t="shared" si="8"/>
        <v>0.89523261811527088</v>
      </c>
      <c r="K162" s="19">
        <f t="shared" si="8"/>
        <v>0.98589101943379409</v>
      </c>
      <c r="L162" s="5">
        <f t="shared" si="8"/>
        <v>0.71279548282132255</v>
      </c>
      <c r="M162" s="5">
        <f t="shared" si="8"/>
        <v>1.2373333333333332</v>
      </c>
      <c r="N162" s="5">
        <f t="shared" si="8"/>
        <v>6.906803887935963</v>
      </c>
      <c r="O162" s="19">
        <f t="shared" si="8"/>
        <v>0.88010892754537673</v>
      </c>
      <c r="P162" s="19">
        <f t="shared" si="8"/>
        <v>1.0342741113330389</v>
      </c>
      <c r="Q162" s="5">
        <f t="shared" si="8"/>
        <v>1.5901296163276284</v>
      </c>
      <c r="R162" s="19">
        <f t="shared" si="8"/>
        <v>0.91327782054929141</v>
      </c>
      <c r="S162" s="19">
        <f t="shared" si="8"/>
        <v>0.9489768436813133</v>
      </c>
      <c r="T162" s="5">
        <f t="shared" si="8"/>
        <v>0.82190446677999052</v>
      </c>
      <c r="U162" s="5">
        <f t="shared" si="8"/>
        <v>0.90678839483642182</v>
      </c>
      <c r="V162" s="5">
        <f t="shared" si="8"/>
        <v>0.9215024758146283</v>
      </c>
      <c r="W162" s="5">
        <f t="shared" si="8"/>
        <v>0.86480460774235624</v>
      </c>
      <c r="X162" s="5">
        <f t="shared" si="8"/>
        <v>1.0005815457140976</v>
      </c>
    </row>
    <row r="163" spans="1:24" x14ac:dyDescent="0.25">
      <c r="A163" s="30" t="s">
        <v>579</v>
      </c>
      <c r="F163" s="5">
        <f>+F159/F157</f>
        <v>0.91625108800046351</v>
      </c>
      <c r="G163" s="5">
        <f t="shared" si="8"/>
        <v>0.91145265267750875</v>
      </c>
      <c r="H163" s="19">
        <f t="shared" si="8"/>
        <v>1.0522602953259497</v>
      </c>
      <c r="I163" s="19">
        <f t="shared" si="8"/>
        <v>0.93940832158864251</v>
      </c>
      <c r="J163" s="19">
        <f t="shared" si="8"/>
        <v>0.95800995653243115</v>
      </c>
      <c r="K163" s="19">
        <f t="shared" si="8"/>
        <v>0.78752347029741543</v>
      </c>
      <c r="L163" s="5">
        <f t="shared" si="8"/>
        <v>1.5980933266432513</v>
      </c>
      <c r="M163" s="5">
        <f t="shared" si="8"/>
        <v>0.94230769230769229</v>
      </c>
      <c r="N163" s="5">
        <f t="shared" si="8"/>
        <v>0.65789473684210531</v>
      </c>
      <c r="O163" s="19">
        <f t="shared" si="8"/>
        <v>0.92407749821269547</v>
      </c>
      <c r="P163" s="19">
        <f t="shared" si="8"/>
        <v>1.0459042896575739</v>
      </c>
      <c r="Q163" s="5">
        <f t="shared" si="8"/>
        <v>3.6907216180061821</v>
      </c>
      <c r="R163" s="19">
        <f t="shared" si="8"/>
        <v>1.0871199880012121</v>
      </c>
      <c r="S163" s="19">
        <f t="shared" si="8"/>
        <v>0.9453857269831224</v>
      </c>
      <c r="T163" s="5">
        <f t="shared" si="8"/>
        <v>0.85429252394551902</v>
      </c>
      <c r="U163" s="5">
        <f t="shared" si="8"/>
        <v>0.67644170085671218</v>
      </c>
      <c r="V163" s="5">
        <f t="shared" si="8"/>
        <v>0.92743426103890514</v>
      </c>
      <c r="W163" s="5">
        <f t="shared" si="8"/>
        <v>0.90903214335839022</v>
      </c>
      <c r="X163" s="5">
        <f t="shared" si="8"/>
        <v>0.95027128607548261</v>
      </c>
    </row>
    <row r="164" spans="1:24" x14ac:dyDescent="0.25">
      <c r="A164" s="30" t="s">
        <v>580</v>
      </c>
      <c r="F164" s="5">
        <f>+F151/F154</f>
        <v>1.0222678648495633</v>
      </c>
      <c r="G164" s="5">
        <f t="shared" ref="G164:X164" si="9">+G151/G154</f>
        <v>1.0443732462353246</v>
      </c>
      <c r="H164" s="5">
        <f t="shared" si="9"/>
        <v>0.99809492841223524</v>
      </c>
      <c r="I164" s="5">
        <f t="shared" si="9"/>
        <v>0.97458668506723845</v>
      </c>
      <c r="J164" s="5">
        <f t="shared" si="9"/>
        <v>1.0269397091646122</v>
      </c>
      <c r="K164" s="5">
        <f t="shared" si="9"/>
        <v>1.1677972877206673</v>
      </c>
      <c r="L164" s="5">
        <f t="shared" si="9"/>
        <v>0.92490037338570641</v>
      </c>
      <c r="M164" s="5">
        <f t="shared" si="9"/>
        <v>1.1456344384655441</v>
      </c>
      <c r="N164" s="5">
        <f t="shared" si="9"/>
        <v>2.396795727636849</v>
      </c>
      <c r="O164" s="5">
        <f t="shared" si="9"/>
        <v>1.0750644152910167</v>
      </c>
      <c r="P164" s="5">
        <f t="shared" si="9"/>
        <v>1.0558794411526133</v>
      </c>
      <c r="Q164" s="5">
        <f t="shared" si="9"/>
        <v>1.112077861261525</v>
      </c>
      <c r="R164" s="5">
        <f t="shared" si="9"/>
        <v>1.0504412736708284</v>
      </c>
      <c r="S164" s="5">
        <f t="shared" si="9"/>
        <v>1.0650350638247159</v>
      </c>
      <c r="T164" s="5">
        <f t="shared" si="9"/>
        <v>1.0364945702991455</v>
      </c>
      <c r="U164" s="5">
        <f t="shared" si="9"/>
        <v>1.2846233872593675</v>
      </c>
      <c r="V164" s="5">
        <f t="shared" si="9"/>
        <v>0.97412680757495596</v>
      </c>
      <c r="W164" s="5">
        <f t="shared" si="9"/>
        <v>0.97136784119971298</v>
      </c>
      <c r="X164" s="5">
        <f t="shared" si="9"/>
        <v>0.9777860310851515</v>
      </c>
    </row>
    <row r="166" spans="1:24" x14ac:dyDescent="0.25">
      <c r="F166" t="s">
        <v>589</v>
      </c>
      <c r="G166" t="s">
        <v>605</v>
      </c>
      <c r="H166" s="19" t="s">
        <v>606</v>
      </c>
      <c r="I166" s="19" t="s">
        <v>607</v>
      </c>
      <c r="J166" s="19" t="s">
        <v>608</v>
      </c>
      <c r="K166" s="19" t="s">
        <v>609</v>
      </c>
      <c r="L166" t="s">
        <v>610</v>
      </c>
      <c r="M166" t="s">
        <v>611</v>
      </c>
      <c r="N166" t="s">
        <v>612</v>
      </c>
      <c r="O166" s="19" t="s">
        <v>613</v>
      </c>
      <c r="P166" s="19" t="s">
        <v>614</v>
      </c>
      <c r="Q166" t="s">
        <v>615</v>
      </c>
      <c r="R166" s="19" t="s">
        <v>616</v>
      </c>
      <c r="S166" s="19" t="s">
        <v>617</v>
      </c>
      <c r="T166" t="s">
        <v>618</v>
      </c>
      <c r="U166" t="s">
        <v>619</v>
      </c>
      <c r="V166" t="s">
        <v>620</v>
      </c>
      <c r="W166" t="s">
        <v>621</v>
      </c>
      <c r="X166" t="s">
        <v>622</v>
      </c>
    </row>
    <row r="168" spans="1:24" x14ac:dyDescent="0.25">
      <c r="J168" s="5" t="s">
        <v>623</v>
      </c>
      <c r="K168" s="5" t="s">
        <v>624</v>
      </c>
      <c r="L168" s="5" t="s">
        <v>625</v>
      </c>
      <c r="M168" s="5" t="s">
        <v>626</v>
      </c>
      <c r="N168" s="5" t="s">
        <v>627</v>
      </c>
      <c r="O168" s="5" t="s">
        <v>628</v>
      </c>
      <c r="P168" s="5" t="s">
        <v>629</v>
      </c>
      <c r="Q168" s="5" t="s">
        <v>630</v>
      </c>
      <c r="R168" s="5"/>
    </row>
    <row r="169" spans="1:24" x14ac:dyDescent="0.25">
      <c r="I169" t="s">
        <v>576</v>
      </c>
      <c r="J169">
        <v>1.0024651859117348</v>
      </c>
      <c r="K169">
        <v>1.0322717834295561</v>
      </c>
      <c r="L169">
        <v>0.89523261811527088</v>
      </c>
      <c r="M169">
        <v>0.98589101943379409</v>
      </c>
      <c r="N169">
        <v>0.88010892754537673</v>
      </c>
      <c r="O169">
        <v>1.0342741113330389</v>
      </c>
      <c r="P169">
        <v>0.91327782054929141</v>
      </c>
      <c r="Q169">
        <v>0.9489768436813133</v>
      </c>
    </row>
    <row r="170" spans="1:24" ht="15.75" thickBot="1" x14ac:dyDescent="0.3">
      <c r="I170" t="s">
        <v>577</v>
      </c>
      <c r="J170">
        <v>1.0522602953259497</v>
      </c>
      <c r="K170">
        <v>0.93940832158864251</v>
      </c>
      <c r="L170">
        <v>0.95800995653243115</v>
      </c>
      <c r="M170">
        <v>0.78752347029741543</v>
      </c>
      <c r="N170">
        <v>0.92407749821269547</v>
      </c>
      <c r="O170">
        <v>1.0459042896575739</v>
      </c>
      <c r="P170">
        <v>1.0871199880012121</v>
      </c>
      <c r="Q170">
        <v>0.9453857269831224</v>
      </c>
    </row>
    <row r="171" spans="1:24" ht="15.75" thickBot="1" x14ac:dyDescent="0.3">
      <c r="L171" s="61" t="s">
        <v>716</v>
      </c>
      <c r="M171" s="49"/>
      <c r="N171" s="49"/>
    </row>
    <row r="191" spans="6:16" x14ac:dyDescent="0.25">
      <c r="K191" s="50" t="s">
        <v>714</v>
      </c>
      <c r="L191" s="47"/>
      <c r="M191" s="47"/>
      <c r="N191" s="47"/>
      <c r="O191" s="47"/>
      <c r="P191" s="47"/>
    </row>
    <row r="192" spans="6:16" ht="23.25" x14ac:dyDescent="0.35">
      <c r="F192" s="31" t="s">
        <v>631</v>
      </c>
      <c r="K192" s="52" t="s">
        <v>715</v>
      </c>
      <c r="L192" s="47"/>
      <c r="M192" s="47"/>
      <c r="N192" s="47"/>
      <c r="O192" s="47"/>
      <c r="P192" s="47"/>
    </row>
    <row r="193" spans="6:15" ht="30" customHeight="1" x14ac:dyDescent="0.25">
      <c r="F193" s="66" t="s">
        <v>606</v>
      </c>
      <c r="G193" s="66"/>
      <c r="H193" s="66" t="s">
        <v>632</v>
      </c>
      <c r="I193" s="66"/>
      <c r="J193" s="66"/>
      <c r="K193" s="66"/>
      <c r="L193" s="66"/>
      <c r="M193" s="66"/>
      <c r="N193" s="66"/>
      <c r="O193" s="66"/>
    </row>
    <row r="194" spans="6:15" ht="30" customHeight="1" x14ac:dyDescent="0.25">
      <c r="F194" s="66" t="s">
        <v>607</v>
      </c>
      <c r="G194" s="66"/>
      <c r="H194" s="66" t="s">
        <v>633</v>
      </c>
      <c r="I194" s="66"/>
      <c r="J194" s="66"/>
      <c r="K194" s="66"/>
      <c r="L194" s="66"/>
      <c r="M194" s="66"/>
      <c r="N194" s="66"/>
      <c r="O194" s="66"/>
    </row>
    <row r="195" spans="6:15" ht="30" customHeight="1" x14ac:dyDescent="0.25">
      <c r="F195" s="66" t="s">
        <v>608</v>
      </c>
      <c r="G195" s="66"/>
      <c r="H195" s="66" t="s">
        <v>634</v>
      </c>
      <c r="I195" s="66"/>
      <c r="J195" s="66"/>
      <c r="K195" s="66"/>
      <c r="L195" s="66"/>
      <c r="M195" s="66"/>
      <c r="N195" s="66"/>
      <c r="O195" s="66"/>
    </row>
    <row r="196" spans="6:15" ht="30" customHeight="1" x14ac:dyDescent="0.25">
      <c r="F196" s="66" t="s">
        <v>609</v>
      </c>
      <c r="G196" s="66"/>
      <c r="H196" s="66" t="s">
        <v>635</v>
      </c>
      <c r="I196" s="66"/>
      <c r="J196" s="66"/>
      <c r="K196" s="66"/>
      <c r="L196" s="66"/>
      <c r="M196" s="66"/>
      <c r="N196" s="66"/>
      <c r="O196" s="66"/>
    </row>
    <row r="197" spans="6:15" ht="30" customHeight="1" x14ac:dyDescent="0.25">
      <c r="F197" s="66" t="s">
        <v>610</v>
      </c>
      <c r="G197" s="66"/>
      <c r="H197" s="66" t="s">
        <v>636</v>
      </c>
      <c r="I197" s="66"/>
      <c r="J197" s="66"/>
      <c r="K197" s="66"/>
      <c r="L197" s="66"/>
      <c r="M197" s="66"/>
      <c r="N197" s="66"/>
      <c r="O197" s="66"/>
    </row>
    <row r="198" spans="6:15" ht="30" customHeight="1" x14ac:dyDescent="0.25">
      <c r="F198" s="66" t="s">
        <v>611</v>
      </c>
      <c r="G198" s="66"/>
      <c r="H198" s="66" t="s">
        <v>637</v>
      </c>
      <c r="I198" s="66"/>
      <c r="J198" s="66"/>
      <c r="K198" s="66"/>
      <c r="L198" s="66"/>
      <c r="M198" s="66"/>
      <c r="N198" s="66"/>
      <c r="O198" s="66"/>
    </row>
    <row r="199" spans="6:15" ht="30" customHeight="1" x14ac:dyDescent="0.25">
      <c r="F199" s="66" t="s">
        <v>612</v>
      </c>
      <c r="G199" s="66"/>
      <c r="H199" s="66" t="s">
        <v>638</v>
      </c>
      <c r="I199" s="66"/>
      <c r="J199" s="66"/>
      <c r="K199" s="66"/>
      <c r="L199" s="66"/>
      <c r="M199" s="66"/>
      <c r="N199" s="66"/>
      <c r="O199" s="66"/>
    </row>
    <row r="200" spans="6:15" ht="30" customHeight="1" x14ac:dyDescent="0.25">
      <c r="F200" s="66" t="s">
        <v>613</v>
      </c>
      <c r="G200" s="66"/>
      <c r="H200" s="66" t="s">
        <v>639</v>
      </c>
      <c r="I200" s="66"/>
      <c r="J200" s="66"/>
      <c r="K200" s="66"/>
      <c r="L200" s="66"/>
      <c r="M200" s="66"/>
      <c r="N200" s="66"/>
      <c r="O200" s="66"/>
    </row>
    <row r="201" spans="6:15" ht="30" customHeight="1" x14ac:dyDescent="0.25">
      <c r="F201" s="66" t="s">
        <v>614</v>
      </c>
      <c r="G201" s="66"/>
      <c r="H201" s="66" t="s">
        <v>640</v>
      </c>
      <c r="I201" s="66"/>
      <c r="J201" s="66"/>
      <c r="K201" s="66"/>
      <c r="L201" s="66"/>
      <c r="M201" s="66"/>
      <c r="N201" s="66"/>
      <c r="O201" s="66"/>
    </row>
    <row r="202" spans="6:15" ht="20.25" customHeight="1" x14ac:dyDescent="0.25">
      <c r="F202" s="66" t="s">
        <v>615</v>
      </c>
      <c r="G202" s="66"/>
      <c r="H202" s="66" t="s">
        <v>641</v>
      </c>
      <c r="I202" s="66"/>
      <c r="J202" s="66"/>
      <c r="K202" s="66"/>
      <c r="L202" s="66"/>
      <c r="M202" s="66"/>
      <c r="N202" s="66"/>
      <c r="O202" s="66"/>
    </row>
    <row r="203" spans="6:15" ht="30" customHeight="1" x14ac:dyDescent="0.25">
      <c r="F203" s="66" t="s">
        <v>616</v>
      </c>
      <c r="G203" s="66"/>
      <c r="H203" s="66" t="s">
        <v>642</v>
      </c>
      <c r="I203" s="66"/>
      <c r="J203" s="66"/>
      <c r="K203" s="66"/>
      <c r="L203" s="66"/>
      <c r="M203" s="66"/>
      <c r="N203" s="66"/>
      <c r="O203" s="66"/>
    </row>
    <row r="204" spans="6:15" ht="30" customHeight="1" x14ac:dyDescent="0.25">
      <c r="F204" s="66" t="s">
        <v>617</v>
      </c>
      <c r="G204" s="66"/>
      <c r="H204" s="66" t="s">
        <v>643</v>
      </c>
      <c r="I204" s="66"/>
      <c r="J204" s="66"/>
      <c r="K204" s="66"/>
      <c r="L204" s="66"/>
      <c r="M204" s="66"/>
      <c r="N204" s="66"/>
      <c r="O204" s="66"/>
    </row>
    <row r="205" spans="6:15" ht="30" customHeight="1" x14ac:dyDescent="0.25">
      <c r="F205" s="66" t="s">
        <v>618</v>
      </c>
      <c r="G205" s="66"/>
      <c r="H205" s="66" t="s">
        <v>644</v>
      </c>
      <c r="I205" s="66"/>
      <c r="J205" s="66"/>
      <c r="K205" s="66"/>
      <c r="L205" s="66"/>
      <c r="M205" s="66"/>
      <c r="N205" s="66"/>
      <c r="O205" s="66"/>
    </row>
    <row r="206" spans="6:15" ht="30" customHeight="1" x14ac:dyDescent="0.25">
      <c r="F206" s="66" t="s">
        <v>619</v>
      </c>
      <c r="G206" s="66"/>
      <c r="H206" s="66" t="s">
        <v>645</v>
      </c>
      <c r="I206" s="66"/>
      <c r="J206" s="66"/>
      <c r="K206" s="66"/>
      <c r="L206" s="66"/>
      <c r="M206" s="66"/>
      <c r="N206" s="66"/>
      <c r="O206" s="66"/>
    </row>
    <row r="207" spans="6:15" ht="30" customHeight="1" x14ac:dyDescent="0.25">
      <c r="F207" s="66" t="s">
        <v>621</v>
      </c>
      <c r="G207" s="66"/>
      <c r="H207" s="66" t="s">
        <v>646</v>
      </c>
      <c r="I207" s="66"/>
      <c r="J207" s="66"/>
      <c r="K207" s="66"/>
      <c r="L207" s="66"/>
      <c r="M207" s="66"/>
      <c r="N207" s="66"/>
      <c r="O207" s="66"/>
    </row>
    <row r="208" spans="6:15" ht="30" customHeight="1" x14ac:dyDescent="0.25">
      <c r="F208" s="66" t="s">
        <v>622</v>
      </c>
      <c r="G208" s="66"/>
      <c r="H208" s="66" t="s">
        <v>647</v>
      </c>
      <c r="I208" s="66"/>
      <c r="J208" s="66"/>
      <c r="K208" s="66"/>
      <c r="L208" s="66"/>
      <c r="M208" s="66"/>
      <c r="N208" s="66"/>
      <c r="O208" s="66"/>
    </row>
  </sheetData>
  <autoFilter ref="A1:X149"/>
  <mergeCells count="32">
    <mergeCell ref="F208:G208"/>
    <mergeCell ref="H208:O208"/>
    <mergeCell ref="F205:G205"/>
    <mergeCell ref="H205:O205"/>
    <mergeCell ref="F206:G206"/>
    <mergeCell ref="H206:O206"/>
    <mergeCell ref="F207:G207"/>
    <mergeCell ref="H207:O207"/>
    <mergeCell ref="F202:G202"/>
    <mergeCell ref="H202:O202"/>
    <mergeCell ref="F203:G203"/>
    <mergeCell ref="H203:O203"/>
    <mergeCell ref="F204:G204"/>
    <mergeCell ref="H204:O204"/>
    <mergeCell ref="F199:G199"/>
    <mergeCell ref="H199:O199"/>
    <mergeCell ref="F200:G200"/>
    <mergeCell ref="H200:O200"/>
    <mergeCell ref="F201:G201"/>
    <mergeCell ref="H201:O201"/>
    <mergeCell ref="F196:G196"/>
    <mergeCell ref="H196:O196"/>
    <mergeCell ref="F197:G197"/>
    <mergeCell ref="H197:O197"/>
    <mergeCell ref="F198:G198"/>
    <mergeCell ref="H198:O198"/>
    <mergeCell ref="F193:G193"/>
    <mergeCell ref="H193:O193"/>
    <mergeCell ref="F194:G194"/>
    <mergeCell ref="H194:O194"/>
    <mergeCell ref="F195:G195"/>
    <mergeCell ref="H195:O19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2"/>
  <sheetViews>
    <sheetView zoomScale="85" zoomScaleNormal="85" workbookViewId="0">
      <pane xSplit="5" ySplit="1" topLeftCell="H163" activePane="bottomRight" state="frozen"/>
      <selection pane="topRight" activeCell="E1" sqref="E1"/>
      <selection pane="bottomLeft" activeCell="A2" sqref="A2"/>
      <selection pane="bottomRight" activeCell="L173" sqref="L173"/>
    </sheetView>
  </sheetViews>
  <sheetFormatPr defaultRowHeight="15" x14ac:dyDescent="0.25"/>
  <cols>
    <col min="1" max="1" width="19.7109375" customWidth="1"/>
    <col min="5" max="5" width="10" customWidth="1"/>
    <col min="6" max="19" width="12.7109375" customWidth="1"/>
  </cols>
  <sheetData>
    <row r="1" spans="1:18" ht="90" x14ac:dyDescent="0.25">
      <c r="A1" s="28" t="s">
        <v>305</v>
      </c>
      <c r="B1" s="28" t="s">
        <v>421</v>
      </c>
      <c r="C1" s="29" t="s">
        <v>422</v>
      </c>
      <c r="D1" s="29" t="s">
        <v>423</v>
      </c>
      <c r="E1" s="29" t="s">
        <v>424</v>
      </c>
      <c r="F1" s="29" t="str">
        <f>+'[10]GCI_data_platform-33'!C2</f>
        <v>7th pillar: Labor market efficiency, 1-7 (best)</v>
      </c>
      <c r="G1" s="29" t="str">
        <f>+'[10]GCI_data_platform-34'!$C$2</f>
        <v>7.A. Flexibility, 1-7 (best)</v>
      </c>
      <c r="H1" s="29" t="str">
        <f>+'[10]GCI_data_platform-35'!$C$2</f>
        <v>7.01 Cooperation in labor-employer relations, 1-7 (best)</v>
      </c>
      <c r="I1" s="29" t="str">
        <f>+'[10]GCI_data_platform-36'!$C$2</f>
        <v>7.02 Flexibility of wage determination, 1-7 (best)</v>
      </c>
      <c r="J1" s="29" t="str">
        <f>+'[10]GCI_data_platform-37'!$C$2</f>
        <v>7.03 Hiring and firing practices, 1-7 (best)</v>
      </c>
      <c r="K1" s="29" t="str">
        <f>+'[10]GCI_data_platform-38'!$C$2</f>
        <v>7.04 Redundancy costs, weeks of salary</v>
      </c>
      <c r="L1" s="29" t="str">
        <f>+'[10]GCI_data_platform-39'!$C$2</f>
        <v>7.05 Effect of taxation on incentives to work, 1-7 (best)</v>
      </c>
      <c r="M1" s="29" t="str">
        <f>+'[10]GCI_data_platform-40'!$C$2</f>
        <v>7.B. Efficient use of talent, 1-7 (best)</v>
      </c>
      <c r="N1" s="29" t="str">
        <f>+'[10]GCI_data_platform-41'!$C$2</f>
        <v>7.06 Pay and productivity, 1-7 (best)</v>
      </c>
      <c r="O1" s="29" t="str">
        <f>+'[10]GCI_data_platform-42'!$C$2</f>
        <v>7.07 Reliance on professional management, 1-7 (best)</v>
      </c>
      <c r="P1" s="29" t="str">
        <f>+'[10]GCI_data_platform-43'!$C$2</f>
        <v>7.08 Country capacity to retain talent, 1-7 (best)</v>
      </c>
      <c r="Q1" s="29" t="str">
        <f>+'[10]GCI_data_platform-44'!$C$2</f>
        <v>7.09 Country capacity to attract talent, 1-7 (best)</v>
      </c>
      <c r="R1" s="29" t="str">
        <f>+'[10]GCI_data_platform-45'!$C$2</f>
        <v>7.10 Women in labor force, ratio to men</v>
      </c>
    </row>
    <row r="2" spans="1:18" x14ac:dyDescent="0.25">
      <c r="A2" t="s">
        <v>34</v>
      </c>
      <c r="B2" t="s">
        <v>425</v>
      </c>
      <c r="C2">
        <v>30</v>
      </c>
      <c r="F2">
        <f>+VLOOKUP(B2,'[10]GCI_data_platform-33'!$F$1:$G$149,2,FALSE)</f>
        <v>4.3296438180353798</v>
      </c>
      <c r="G2">
        <f>+VLOOKUP(B2,'[10]GCI_data_platform-34'!$F$1:$G$149,2,FALSE)</f>
        <v>4.3884614621482303</v>
      </c>
      <c r="H2">
        <f>+VLOOKUP(B2,'[10]GCI_data_platform-35'!$F$1:$G$149,2,FALSE)</f>
        <v>4.7314470499999999</v>
      </c>
      <c r="I2">
        <f>+VLOOKUP(B2,'[10]GCI_data_platform-36'!$F$1:$G$149,2,FALSE)</f>
        <v>4.2722949000000003</v>
      </c>
      <c r="J2">
        <f>+VLOOKUP(B2,'[10]GCI_data_platform-37'!$F$1:$G$149,2,FALSE)</f>
        <v>4.4102353499999998</v>
      </c>
      <c r="K2">
        <f>+VLOOKUP(B2,'[10]GCI_data_platform-38'!$F$1:$G$149,2,FALSE)</f>
        <v>20.825396825396801</v>
      </c>
      <c r="L2">
        <f>+VLOOKUP(B2,'[10]GCI_data_platform-39'!$F$1:$G$149,2,FALSE)</f>
        <v>3.6980400000000002</v>
      </c>
      <c r="M2">
        <f>+VLOOKUP(B2,'[10]GCI_data_platform-40'!$F$1:$G$149,2,FALSE)</f>
        <v>4.2708261739225399</v>
      </c>
      <c r="N2">
        <f>+VLOOKUP(B2,'[10]GCI_data_platform-41'!$F$1:$G$149,2,FALSE)</f>
        <v>4.5240772500000004</v>
      </c>
      <c r="O2">
        <f>+VLOOKUP(B2,'[10]GCI_data_platform-42'!$F$1:$G$149,2,FALSE)</f>
        <v>3.8968022000000002</v>
      </c>
      <c r="P2">
        <f>+VLOOKUP(B2,'[10]GCI_data_platform-43'!$F$1:$G$149,2,FALSE)</f>
        <v>3.5409570000000001</v>
      </c>
      <c r="Q2">
        <f>+VLOOKUP(B2,'[10]GCI_data_platform-44'!$F$1:$G$149,2,FALSE)</f>
        <v>3.5914510000000002</v>
      </c>
      <c r="R2">
        <f>+VLOOKUP(B2,'[10]GCI_data_platform-45'!$F$1:$G$149,2,FALSE)</f>
        <v>0.72409326424870502</v>
      </c>
    </row>
    <row r="3" spans="1:18" x14ac:dyDescent="0.25">
      <c r="A3" t="s">
        <v>35</v>
      </c>
      <c r="B3" t="s">
        <v>426</v>
      </c>
      <c r="C3">
        <v>30</v>
      </c>
      <c r="F3">
        <f>+VLOOKUP(B3,'[10]GCI_data_platform-33'!$F$1:$G$149,2,FALSE)</f>
        <v>2.91098703065061</v>
      </c>
      <c r="G3">
        <f>+VLOOKUP(B3,'[10]GCI_data_platform-34'!$F$1:$G$149,2,FALSE)</f>
        <v>3.8258353518259902</v>
      </c>
      <c r="H3">
        <f>+VLOOKUP(B3,'[10]GCI_data_platform-35'!$F$1:$G$149,2,FALSE)</f>
        <v>3.3523841030612198</v>
      </c>
      <c r="I3">
        <f>+VLOOKUP(B3,'[10]GCI_data_platform-36'!$F$1:$G$149,2,FALSE)</f>
        <v>4.4121818816326499</v>
      </c>
      <c r="J3">
        <f>+VLOOKUP(B3,'[10]GCI_data_platform-37'!$F$1:$G$149,2,FALSE)</f>
        <v>2.6535921428571401</v>
      </c>
      <c r="K3">
        <f>+VLOOKUP(B3,'[10]GCI_data_platform-38'!$F$1:$G$149,2,FALSE)</f>
        <v>17.3333333333333</v>
      </c>
      <c r="L3">
        <f>+VLOOKUP(B3,'[10]GCI_data_platform-39'!$F$1:$G$149,2,FALSE)</f>
        <v>3.2899660000000002</v>
      </c>
      <c r="M3">
        <f>+VLOOKUP(B3,'[10]GCI_data_platform-40'!$F$1:$G$149,2,FALSE)</f>
        <v>1.9961387094752201</v>
      </c>
      <c r="N3">
        <f>+VLOOKUP(B3,'[10]GCI_data_platform-41'!$F$1:$G$149,2,FALSE)</f>
        <v>2.8171112551020401</v>
      </c>
      <c r="O3">
        <f>+VLOOKUP(B3,'[10]GCI_data_platform-42'!$F$1:$G$149,2,FALSE)</f>
        <v>2.2955804561224502</v>
      </c>
      <c r="P3">
        <f>+VLOOKUP(B3,'[10]GCI_data_platform-43'!$F$1:$G$149,2,FALSE)</f>
        <v>2.082055</v>
      </c>
      <c r="Q3">
        <f>+VLOOKUP(B3,'[10]GCI_data_platform-44'!$F$1:$G$149,2,FALSE)</f>
        <v>1.9611130000000001</v>
      </c>
      <c r="R3">
        <f>+VLOOKUP(B3,'[10]GCI_data_platform-45'!$F$1:$G$149,2,FALSE)</f>
        <v>0.208222811671088</v>
      </c>
    </row>
    <row r="4" spans="1:18" x14ac:dyDescent="0.25">
      <c r="A4" t="s">
        <v>38</v>
      </c>
      <c r="B4" t="s">
        <v>427</v>
      </c>
      <c r="C4">
        <v>30</v>
      </c>
      <c r="F4">
        <f>+VLOOKUP(B4,'[10]GCI_data_platform-33'!$F$1:$G$149,2,FALSE)</f>
        <v>3.6553285644006999</v>
      </c>
      <c r="G4">
        <f>+VLOOKUP(B4,'[10]GCI_data_platform-34'!$F$1:$G$149,2,FALSE)</f>
        <v>3.50791078281418</v>
      </c>
      <c r="H4">
        <f>+VLOOKUP(B4,'[10]GCI_data_platform-35'!$F$1:$G$149,2,FALSE)</f>
        <v>3.1176469999999998</v>
      </c>
      <c r="I4">
        <f>+VLOOKUP(B4,'[10]GCI_data_platform-36'!$F$1:$G$149,2,FALSE)</f>
        <v>4.28125</v>
      </c>
      <c r="J4">
        <f>+VLOOKUP(B4,'[10]GCI_data_platform-37'!$F$1:$G$149,2,FALSE)</f>
        <v>2.9117649999999999</v>
      </c>
      <c r="K4">
        <f>+VLOOKUP(B4,'[10]GCI_data_platform-38'!$F$1:$G$149,2,FALSE)</f>
        <v>31.007936507936499</v>
      </c>
      <c r="L4">
        <f>+VLOOKUP(B4,'[10]GCI_data_platform-39'!$F$1:$G$149,2,FALSE)</f>
        <v>4.1212119999999999</v>
      </c>
      <c r="M4">
        <f>+VLOOKUP(B4,'[10]GCI_data_platform-40'!$F$1:$G$149,2,FALSE)</f>
        <v>3.8027463459872299</v>
      </c>
      <c r="N4">
        <f>+VLOOKUP(B4,'[10]GCI_data_platform-41'!$F$1:$G$149,2,FALSE)</f>
        <v>2.9117649999999999</v>
      </c>
      <c r="O4">
        <f>+VLOOKUP(B4,'[10]GCI_data_platform-42'!$F$1:$G$149,2,FALSE)</f>
        <v>2.2058819999999999</v>
      </c>
      <c r="P4">
        <f>+VLOOKUP(B4,'[10]GCI_data_platform-43'!$F$1:$G$149,2,FALSE)</f>
        <v>3.4705879999999998</v>
      </c>
      <c r="Q4">
        <f>+VLOOKUP(B4,'[10]GCI_data_platform-44'!$F$1:$G$149,2,FALSE)</f>
        <v>3.8235290000000002</v>
      </c>
      <c r="R4">
        <f>+VLOOKUP(B4,'[10]GCI_data_platform-45'!$F$1:$G$149,2,FALSE)</f>
        <v>0.82156611039794603</v>
      </c>
    </row>
    <row r="5" spans="1:18" x14ac:dyDescent="0.25">
      <c r="A5" t="s">
        <v>40</v>
      </c>
      <c r="B5" t="s">
        <v>428</v>
      </c>
      <c r="C5">
        <v>30</v>
      </c>
      <c r="F5">
        <f>+VLOOKUP(B5,'[10]GCI_data_platform-33'!$F$1:$G$149,2,FALSE)</f>
        <v>3.1462292226097501</v>
      </c>
      <c r="G5">
        <f>+VLOOKUP(B5,'[10]GCI_data_platform-34'!$F$1:$G$149,2,FALSE)</f>
        <v>2.7991905193597102</v>
      </c>
      <c r="H5">
        <f>+VLOOKUP(B5,'[10]GCI_data_platform-35'!$F$1:$G$149,2,FALSE)</f>
        <v>3.3100784126696801</v>
      </c>
      <c r="I5">
        <f>+VLOOKUP(B5,'[10]GCI_data_platform-36'!$F$1:$G$149,2,FALSE)</f>
        <v>2.66212081674208</v>
      </c>
      <c r="J5">
        <f>+VLOOKUP(B5,'[10]GCI_data_platform-37'!$F$1:$G$149,2,FALSE)</f>
        <v>2.7187358561086001</v>
      </c>
      <c r="K5">
        <f>+VLOOKUP(B5,'[10]GCI_data_platform-38'!$F$1:$G$149,2,FALSE)</f>
        <v>30.3333333333333</v>
      </c>
      <c r="L5">
        <f>+VLOOKUP(B5,'[10]GCI_data_platform-39'!$F$1:$G$149,2,FALSE)</f>
        <v>2.0832130000000002</v>
      </c>
      <c r="M5">
        <f>+VLOOKUP(B5,'[10]GCI_data_platform-40'!$F$1:$G$149,2,FALSE)</f>
        <v>3.4932679258597901</v>
      </c>
      <c r="N5">
        <f>+VLOOKUP(B5,'[10]GCI_data_platform-41'!$F$1:$G$149,2,FALSE)</f>
        <v>2.7508371398190001</v>
      </c>
      <c r="O5">
        <f>+VLOOKUP(B5,'[10]GCI_data_platform-42'!$F$1:$G$149,2,FALSE)</f>
        <v>4.3543091343891396</v>
      </c>
      <c r="P5">
        <f>+VLOOKUP(B5,'[10]GCI_data_platform-43'!$F$1:$G$149,2,FALSE)</f>
        <v>3.2223839999999999</v>
      </c>
      <c r="Q5">
        <f>+VLOOKUP(B5,'[10]GCI_data_platform-44'!$F$1:$G$149,2,FALSE)</f>
        <v>2.414037</v>
      </c>
      <c r="R5">
        <f>+VLOOKUP(B5,'[10]GCI_data_platform-45'!$F$1:$G$149,2,FALSE)</f>
        <v>0.66748466257668704</v>
      </c>
    </row>
    <row r="6" spans="1:18" x14ac:dyDescent="0.25">
      <c r="A6" t="s">
        <v>41</v>
      </c>
      <c r="B6" t="s">
        <v>429</v>
      </c>
      <c r="C6">
        <v>30</v>
      </c>
      <c r="F6">
        <f>+VLOOKUP(B6,'[10]GCI_data_platform-33'!$F$1:$G$149,2,FALSE)</f>
        <v>4.4880772707230498</v>
      </c>
      <c r="G6">
        <f>+VLOOKUP(B6,'[10]GCI_data_platform-34'!$F$1:$G$149,2,FALSE)</f>
        <v>5.0102465913707297</v>
      </c>
      <c r="H6">
        <f>+VLOOKUP(B6,'[10]GCI_data_platform-35'!$F$1:$G$149,2,FALSE)</f>
        <v>4.79281076923077</v>
      </c>
      <c r="I6">
        <f>+VLOOKUP(B6,'[10]GCI_data_platform-36'!$F$1:$G$149,2,FALSE)</f>
        <v>5.4186285999999999</v>
      </c>
      <c r="J6">
        <f>+VLOOKUP(B6,'[10]GCI_data_platform-37'!$F$1:$G$149,2,FALSE)</f>
        <v>4.79690438461538</v>
      </c>
      <c r="K6">
        <f>+VLOOKUP(B6,'[10]GCI_data_platform-38'!$F$1:$G$149,2,FALSE)</f>
        <v>11</v>
      </c>
      <c r="L6">
        <f>+VLOOKUP(B6,'[10]GCI_data_platform-39'!$F$1:$G$149,2,FALSE)</f>
        <v>3.550408</v>
      </c>
      <c r="M6">
        <f>+VLOOKUP(B6,'[10]GCI_data_platform-40'!$F$1:$G$149,2,FALSE)</f>
        <v>3.96590795007537</v>
      </c>
      <c r="N6">
        <f>+VLOOKUP(B6,'[10]GCI_data_platform-41'!$F$1:$G$149,2,FALSE)</f>
        <v>4.3330630307692299</v>
      </c>
      <c r="O6">
        <f>+VLOOKUP(B6,'[10]GCI_data_platform-42'!$F$1:$G$149,2,FALSE)</f>
        <v>3.89396962051282</v>
      </c>
      <c r="P6">
        <f>+VLOOKUP(B6,'[10]GCI_data_platform-43'!$F$1:$G$149,2,FALSE)</f>
        <v>2.6238800000000002</v>
      </c>
      <c r="Q6">
        <f>+VLOOKUP(B6,'[10]GCI_data_platform-44'!$F$1:$G$149,2,FALSE)</f>
        <v>2.5550069999999998</v>
      </c>
      <c r="R6">
        <f>+VLOOKUP(B6,'[10]GCI_data_platform-45'!$F$1:$G$149,2,FALSE)</f>
        <v>0.737550471063257</v>
      </c>
    </row>
    <row r="7" spans="1:18" x14ac:dyDescent="0.25">
      <c r="A7" t="s">
        <v>43</v>
      </c>
      <c r="B7" t="s">
        <v>430</v>
      </c>
      <c r="C7">
        <v>30</v>
      </c>
      <c r="F7">
        <f>+VLOOKUP(B7,'[10]GCI_data_platform-33'!$F$1:$G$149,2,FALSE)</f>
        <v>4.4530761361572404</v>
      </c>
      <c r="G7">
        <f>+VLOOKUP(B7,'[10]GCI_data_platform-34'!$F$1:$G$149,2,FALSE)</f>
        <v>4.1747555139127801</v>
      </c>
      <c r="H7">
        <f>+VLOOKUP(B7,'[10]GCI_data_platform-35'!$F$1:$G$149,2,FALSE)</f>
        <v>4.0331754479999997</v>
      </c>
      <c r="I7">
        <f>+VLOOKUP(B7,'[10]GCI_data_platform-36'!$F$1:$G$149,2,FALSE)</f>
        <v>3.7338309679999999</v>
      </c>
      <c r="J7">
        <f>+VLOOKUP(B7,'[10]GCI_data_platform-37'!$F$1:$G$149,2,FALSE)</f>
        <v>2.8497389279999998</v>
      </c>
      <c r="K7">
        <f>+VLOOKUP(B7,'[10]GCI_data_platform-38'!$F$1:$G$149,2,FALSE)</f>
        <v>11.3333333333333</v>
      </c>
      <c r="L7">
        <f>+VLOOKUP(B7,'[10]GCI_data_platform-39'!$F$1:$G$149,2,FALSE)</f>
        <v>3.8209420000000001</v>
      </c>
      <c r="M7">
        <f>+VLOOKUP(B7,'[10]GCI_data_platform-40'!$F$1:$G$149,2,FALSE)</f>
        <v>4.7313967584016998</v>
      </c>
      <c r="N7">
        <f>+VLOOKUP(B7,'[10]GCI_data_platform-41'!$F$1:$G$149,2,FALSE)</f>
        <v>3.4564730799999999</v>
      </c>
      <c r="O7">
        <f>+VLOOKUP(B7,'[10]GCI_data_platform-42'!$F$1:$G$149,2,FALSE)</f>
        <v>5.720206288</v>
      </c>
      <c r="P7">
        <f>+VLOOKUP(B7,'[10]GCI_data_platform-43'!$F$1:$G$149,2,FALSE)</f>
        <v>4.1121759999999998</v>
      </c>
      <c r="Q7">
        <f>+VLOOKUP(B7,'[10]GCI_data_platform-44'!$F$1:$G$149,2,FALSE)</f>
        <v>4.7328270000000003</v>
      </c>
      <c r="R7">
        <f>+VLOOKUP(B7,'[10]GCI_data_platform-45'!$F$1:$G$149,2,FALSE)</f>
        <v>0.84439083232810597</v>
      </c>
    </row>
    <row r="8" spans="1:18" x14ac:dyDescent="0.25">
      <c r="A8" t="s">
        <v>44</v>
      </c>
      <c r="B8" t="s">
        <v>431</v>
      </c>
      <c r="C8">
        <v>30</v>
      </c>
      <c r="F8">
        <f>+VLOOKUP(B8,'[10]GCI_data_platform-33'!$F$1:$G$149,2,FALSE)</f>
        <v>4.5638847736191002</v>
      </c>
      <c r="G8">
        <f>+VLOOKUP(B8,'[10]GCI_data_platform-34'!$F$1:$G$149,2,FALSE)</f>
        <v>4.2883765944117602</v>
      </c>
      <c r="H8">
        <f>+VLOOKUP(B8,'[10]GCI_data_platform-35'!$F$1:$G$149,2,FALSE)</f>
        <v>5.53686014852941</v>
      </c>
      <c r="I8">
        <f>+VLOOKUP(B8,'[10]GCI_data_platform-36'!$F$1:$G$149,2,FALSE)</f>
        <v>2.3890425235294099</v>
      </c>
      <c r="J8">
        <f>+VLOOKUP(B8,'[10]GCI_data_platform-37'!$F$1:$G$149,2,FALSE)</f>
        <v>3.3165092999999999</v>
      </c>
      <c r="K8">
        <f>+VLOOKUP(B8,'[10]GCI_data_platform-38'!$F$1:$G$149,2,FALSE)</f>
        <v>2</v>
      </c>
      <c r="L8">
        <f>+VLOOKUP(B8,'[10]GCI_data_platform-39'!$F$1:$G$149,2,FALSE)</f>
        <v>3.199471</v>
      </c>
      <c r="M8">
        <f>+VLOOKUP(B8,'[10]GCI_data_platform-40'!$F$1:$G$149,2,FALSE)</f>
        <v>4.8393929528264401</v>
      </c>
      <c r="N8">
        <f>+VLOOKUP(B8,'[10]GCI_data_platform-41'!$F$1:$G$149,2,FALSE)</f>
        <v>3.9431486544117602</v>
      </c>
      <c r="O8">
        <f>+VLOOKUP(B8,'[10]GCI_data_platform-42'!$F$1:$G$149,2,FALSE)</f>
        <v>5.3641728044117603</v>
      </c>
      <c r="P8">
        <f>+VLOOKUP(B8,'[10]GCI_data_platform-43'!$F$1:$G$149,2,FALSE)</f>
        <v>4.5359210000000001</v>
      </c>
      <c r="Q8">
        <f>+VLOOKUP(B8,'[10]GCI_data_platform-44'!$F$1:$G$149,2,FALSE)</f>
        <v>4.2491050000000001</v>
      </c>
      <c r="R8">
        <f>+VLOOKUP(B8,'[10]GCI_data_platform-45'!$F$1:$G$149,2,FALSE)</f>
        <v>0.85749690210656804</v>
      </c>
    </row>
    <row r="9" spans="1:18" x14ac:dyDescent="0.25">
      <c r="A9" t="s">
        <v>45</v>
      </c>
      <c r="B9" t="s">
        <v>432</v>
      </c>
      <c r="C9">
        <v>30</v>
      </c>
      <c r="F9">
        <f>+VLOOKUP(B9,'[10]GCI_data_platform-33'!$F$1:$G$149,2,FALSE)</f>
        <v>4.7215365861627099</v>
      </c>
      <c r="G9">
        <f>+VLOOKUP(B9,'[10]GCI_data_platform-34'!$F$1:$G$149,2,FALSE)</f>
        <v>4.66270516162907</v>
      </c>
      <c r="H9">
        <f>+VLOOKUP(B9,'[10]GCI_data_platform-35'!$F$1:$G$149,2,FALSE)</f>
        <v>4.59685779444444</v>
      </c>
      <c r="I9">
        <f>+VLOOKUP(B9,'[10]GCI_data_platform-36'!$F$1:$G$149,2,FALSE)</f>
        <v>5.4384269027777803</v>
      </c>
      <c r="J9">
        <f>+VLOOKUP(B9,'[10]GCI_data_platform-37'!$F$1:$G$149,2,FALSE)</f>
        <v>4.9187681861111097</v>
      </c>
      <c r="K9">
        <f>+VLOOKUP(B9,'[10]GCI_data_platform-38'!$F$1:$G$149,2,FALSE)</f>
        <v>21.6666666666667</v>
      </c>
      <c r="L9">
        <f>+VLOOKUP(B9,'[10]GCI_data_platform-39'!$F$1:$G$149,2,FALSE)</f>
        <v>3.671503</v>
      </c>
      <c r="M9">
        <f>+VLOOKUP(B9,'[10]GCI_data_platform-40'!$F$1:$G$149,2,FALSE)</f>
        <v>4.78036801069634</v>
      </c>
      <c r="N9">
        <f>+VLOOKUP(B9,'[10]GCI_data_platform-41'!$F$1:$G$149,2,FALSE)</f>
        <v>4.5952615694444399</v>
      </c>
      <c r="O9">
        <f>+VLOOKUP(B9,'[10]GCI_data_platform-42'!$F$1:$G$149,2,FALSE)</f>
        <v>3.8532517388888898</v>
      </c>
      <c r="P9">
        <f>+VLOOKUP(B9,'[10]GCI_data_platform-43'!$F$1:$G$149,2,FALSE)</f>
        <v>3.496915</v>
      </c>
      <c r="Q9">
        <f>+VLOOKUP(B9,'[10]GCI_data_platform-44'!$F$1:$G$149,2,FALSE)</f>
        <v>4.1006689999999999</v>
      </c>
      <c r="R9">
        <f>+VLOOKUP(B9,'[10]GCI_data_platform-45'!$F$1:$G$149,2,FALSE)</f>
        <v>0.92222222222222205</v>
      </c>
    </row>
    <row r="10" spans="1:18" x14ac:dyDescent="0.25">
      <c r="A10" t="s">
        <v>47</v>
      </c>
      <c r="B10" t="s">
        <v>433</v>
      </c>
      <c r="C10">
        <v>20</v>
      </c>
      <c r="D10">
        <v>1</v>
      </c>
      <c r="E10">
        <v>22</v>
      </c>
      <c r="F10">
        <f>+VLOOKUP(B10,'[10]GCI_data_platform-33'!$F$1:$G$149,2,FALSE)</f>
        <v>4.8695178112295103</v>
      </c>
      <c r="G10">
        <f>+VLOOKUP(B10,'[10]GCI_data_platform-34'!$F$1:$G$149,2,FALSE)</f>
        <v>5.6542308649056601</v>
      </c>
      <c r="H10">
        <f>+VLOOKUP(B10,'[10]GCI_data_platform-35'!$F$1:$G$149,2,FALSE)</f>
        <v>4.9372240103773599</v>
      </c>
      <c r="I10">
        <f>+VLOOKUP(B10,'[10]GCI_data_platform-36'!$F$1:$G$149,2,FALSE)</f>
        <v>5.9086476584905698</v>
      </c>
      <c r="J10">
        <f>+VLOOKUP(B10,'[10]GCI_data_platform-37'!$F$1:$G$149,2,FALSE)</f>
        <v>4.2690326556603804</v>
      </c>
      <c r="K10">
        <f>+VLOOKUP(B10,'[10]GCI_data_platform-38'!$F$1:$G$149,2,FALSE)</f>
        <v>4.28571428571429</v>
      </c>
      <c r="L10">
        <f>+VLOOKUP(B10,'[10]GCI_data_platform-39'!$F$1:$G$149,2,FALSE)</f>
        <v>6.15625</v>
      </c>
      <c r="M10">
        <f>+VLOOKUP(B10,'[10]GCI_data_platform-40'!$F$1:$G$149,2,FALSE)</f>
        <v>4.0848047575533499</v>
      </c>
      <c r="N10">
        <f>+VLOOKUP(B10,'[10]GCI_data_platform-41'!$F$1:$G$149,2,FALSE)</f>
        <v>4.32369573773585</v>
      </c>
      <c r="O10">
        <f>+VLOOKUP(B10,'[10]GCI_data_platform-42'!$F$1:$G$149,2,FALSE)</f>
        <v>4.5275791216981096</v>
      </c>
      <c r="P10">
        <f>+VLOOKUP(B10,'[10]GCI_data_platform-43'!$F$1:$G$149,2,FALSE)</f>
        <v>4.5945939999999998</v>
      </c>
      <c r="Q10">
        <f>+VLOOKUP(B10,'[10]GCI_data_platform-44'!$F$1:$G$149,2,FALSE)</f>
        <v>5.0270270000000004</v>
      </c>
      <c r="R10">
        <f>+VLOOKUP(B10,'[10]GCI_data_platform-45'!$F$1:$G$149,2,FALSE)</f>
        <v>0.45875706214689299</v>
      </c>
    </row>
    <row r="11" spans="1:18" x14ac:dyDescent="0.25">
      <c r="A11" t="s">
        <v>48</v>
      </c>
      <c r="B11" t="s">
        <v>434</v>
      </c>
      <c r="C11">
        <v>30</v>
      </c>
      <c r="F11">
        <f>+VLOOKUP(B11,'[10]GCI_data_platform-33'!$F$1:$G$149,2,FALSE)</f>
        <v>3.7993821769617702</v>
      </c>
      <c r="G11">
        <f>+VLOOKUP(B11,'[10]GCI_data_platform-34'!$F$1:$G$149,2,FALSE)</f>
        <v>4.0180004414692796</v>
      </c>
      <c r="H11">
        <f>+VLOOKUP(B11,'[10]GCI_data_platform-35'!$F$1:$G$149,2,FALSE)</f>
        <v>4.0835718025477696</v>
      </c>
      <c r="I11">
        <f>+VLOOKUP(B11,'[10]GCI_data_platform-36'!$F$1:$G$149,2,FALSE)</f>
        <v>4.78374107006369</v>
      </c>
      <c r="J11">
        <f>+VLOOKUP(B11,'[10]GCI_data_platform-37'!$F$1:$G$149,2,FALSE)</f>
        <v>4.49176477834395</v>
      </c>
      <c r="K11">
        <f>+VLOOKUP(B11,'[10]GCI_data_platform-38'!$F$1:$G$149,2,FALSE)</f>
        <v>31</v>
      </c>
      <c r="L11">
        <f>+VLOOKUP(B11,'[10]GCI_data_platform-39'!$F$1:$G$149,2,FALSE)</f>
        <v>3.621902</v>
      </c>
      <c r="M11">
        <f>+VLOOKUP(B11,'[10]GCI_data_platform-40'!$F$1:$G$149,2,FALSE)</f>
        <v>3.5807639124542598</v>
      </c>
      <c r="N11">
        <f>+VLOOKUP(B11,'[10]GCI_data_platform-41'!$F$1:$G$149,2,FALSE)</f>
        <v>3.6106605681528698</v>
      </c>
      <c r="O11">
        <f>+VLOOKUP(B11,'[10]GCI_data_platform-42'!$F$1:$G$149,2,FALSE)</f>
        <v>3.57340543694268</v>
      </c>
      <c r="P11">
        <f>+VLOOKUP(B11,'[10]GCI_data_platform-43'!$F$1:$G$149,2,FALSE)</f>
        <v>2.5599530000000001</v>
      </c>
      <c r="Q11">
        <f>+VLOOKUP(B11,'[10]GCI_data_platform-44'!$F$1:$G$149,2,FALSE)</f>
        <v>2.4250229999999999</v>
      </c>
      <c r="R11">
        <f>+VLOOKUP(B11,'[10]GCI_data_platform-45'!$F$1:$G$149,2,FALSE)</f>
        <v>0.68894009216589902</v>
      </c>
    </row>
    <row r="12" spans="1:18" x14ac:dyDescent="0.25">
      <c r="A12" t="s">
        <v>49</v>
      </c>
      <c r="B12" t="s">
        <v>435</v>
      </c>
      <c r="C12">
        <v>10</v>
      </c>
      <c r="D12">
        <v>1</v>
      </c>
      <c r="E12">
        <v>11</v>
      </c>
      <c r="F12">
        <f>+VLOOKUP(B12,'[10]GCI_data_platform-33'!$F$1:$G$149,2,FALSE)</f>
        <v>4.7946981651616696</v>
      </c>
      <c r="G12">
        <f>+VLOOKUP(B12,'[10]GCI_data_platform-34'!$F$1:$G$149,2,FALSE)</f>
        <v>4.78728593656336</v>
      </c>
      <c r="H12">
        <f>+VLOOKUP(B12,'[10]GCI_data_platform-35'!$F$1:$G$149,2,FALSE)</f>
        <v>5.1855043658536601</v>
      </c>
      <c r="I12">
        <f>+VLOOKUP(B12,'[10]GCI_data_platform-36'!$F$1:$G$149,2,FALSE)</f>
        <v>4.8609953707317102</v>
      </c>
      <c r="J12">
        <f>+VLOOKUP(B12,'[10]GCI_data_platform-37'!$F$1:$G$149,2,FALSE)</f>
        <v>4.10880240487805</v>
      </c>
      <c r="K12">
        <f>+VLOOKUP(B12,'[10]GCI_data_platform-38'!$F$1:$G$149,2,FALSE)</f>
        <v>16</v>
      </c>
      <c r="L12">
        <f>+VLOOKUP(B12,'[10]GCI_data_platform-39'!$F$1:$G$149,2,FALSE)</f>
        <v>4.1345109999999998</v>
      </c>
      <c r="M12">
        <f>+VLOOKUP(B12,'[10]GCI_data_platform-40'!$F$1:$G$149,2,FALSE)</f>
        <v>4.8021103937599801</v>
      </c>
      <c r="N12">
        <f>+VLOOKUP(B12,'[10]GCI_data_platform-41'!$F$1:$G$149,2,FALSE)</f>
        <v>3.5386245804878</v>
      </c>
      <c r="O12">
        <f>+VLOOKUP(B12,'[10]GCI_data_platform-42'!$F$1:$G$149,2,FALSE)</f>
        <v>5.0474260731707297</v>
      </c>
      <c r="P12">
        <f>+VLOOKUP(B12,'[10]GCI_data_platform-43'!$F$1:$G$149,2,FALSE)</f>
        <v>4.3031920000000001</v>
      </c>
      <c r="Q12">
        <f>+VLOOKUP(B12,'[10]GCI_data_platform-44'!$F$1:$G$149,2,FALSE)</f>
        <v>4.6738200000000001</v>
      </c>
      <c r="R12">
        <f>+VLOOKUP(B12,'[10]GCI_data_platform-45'!$F$1:$G$149,2,FALSE)</f>
        <v>0.90189125295508299</v>
      </c>
    </row>
    <row r="13" spans="1:18" x14ac:dyDescent="0.25">
      <c r="A13" t="s">
        <v>51</v>
      </c>
      <c r="B13" t="s">
        <v>436</v>
      </c>
      <c r="C13">
        <v>30</v>
      </c>
      <c r="F13">
        <f>+VLOOKUP(B13,'[10]GCI_data_platform-33'!$F$1:$G$149,2,FALSE)</f>
        <v>4.3371222114147399</v>
      </c>
      <c r="G13">
        <f>+VLOOKUP(B13,'[10]GCI_data_platform-34'!$F$1:$G$149,2,FALSE)</f>
        <v>4.0088451750295899</v>
      </c>
      <c r="H13">
        <f>+VLOOKUP(B13,'[10]GCI_data_platform-35'!$F$1:$G$149,2,FALSE)</f>
        <v>4.1903640745562099</v>
      </c>
      <c r="I13">
        <f>+VLOOKUP(B13,'[10]GCI_data_platform-36'!$F$1:$G$149,2,FALSE)</f>
        <v>3.7689214124260402</v>
      </c>
      <c r="J13">
        <f>+VLOOKUP(B13,'[10]GCI_data_platform-37'!$F$1:$G$149,2,FALSE)</f>
        <v>2.77508338816568</v>
      </c>
      <c r="K13">
        <f>+VLOOKUP(B13,'[10]GCI_data_platform-38'!$F$1:$G$149,2,FALSE)</f>
        <v>7.2380952380952399</v>
      </c>
      <c r="L13">
        <f>+VLOOKUP(B13,'[10]GCI_data_platform-39'!$F$1:$G$149,2,FALSE)</f>
        <v>2.309857</v>
      </c>
      <c r="M13">
        <f>+VLOOKUP(B13,'[10]GCI_data_platform-40'!$F$1:$G$149,2,FALSE)</f>
        <v>4.6653992477998996</v>
      </c>
      <c r="N13">
        <f>+VLOOKUP(B13,'[10]GCI_data_platform-41'!$F$1:$G$149,2,FALSE)</f>
        <v>3.68140810710059</v>
      </c>
      <c r="O13">
        <f>+VLOOKUP(B13,'[10]GCI_data_platform-42'!$F$1:$G$149,2,FALSE)</f>
        <v>5.4720491544378698</v>
      </c>
      <c r="P13">
        <f>+VLOOKUP(B13,'[10]GCI_data_platform-43'!$F$1:$G$149,2,FALSE)</f>
        <v>4.3800920000000003</v>
      </c>
      <c r="Q13">
        <f>+VLOOKUP(B13,'[10]GCI_data_platform-44'!$F$1:$G$149,2,FALSE)</f>
        <v>3.852112</v>
      </c>
      <c r="R13">
        <f>+VLOOKUP(B13,'[10]GCI_data_platform-45'!$F$1:$G$149,2,FALSE)</f>
        <v>0.841032608695652</v>
      </c>
    </row>
    <row r="14" spans="1:18" x14ac:dyDescent="0.25">
      <c r="A14" t="s">
        <v>53</v>
      </c>
      <c r="B14" t="s">
        <v>437</v>
      </c>
      <c r="C14">
        <v>30</v>
      </c>
      <c r="F14">
        <f>+VLOOKUP(B14,'[10]GCI_data_platform-33'!$F$1:$G$149,2,FALSE)</f>
        <v>4.1135664809386796</v>
      </c>
      <c r="G14">
        <f>+VLOOKUP(B14,'[10]GCI_data_platform-34'!$F$1:$G$149,2,FALSE)</f>
        <v>4.4747707431815096</v>
      </c>
      <c r="H14">
        <f>+VLOOKUP(B14,'[10]GCI_data_platform-35'!$F$1:$G$149,2,FALSE)</f>
        <v>3.6934445905759201</v>
      </c>
      <c r="I14">
        <f>+VLOOKUP(B14,'[10]GCI_data_platform-36'!$F$1:$G$149,2,FALSE)</f>
        <v>5.3046849434555003</v>
      </c>
      <c r="J14">
        <f>+VLOOKUP(B14,'[10]GCI_data_platform-37'!$F$1:$G$149,2,FALSE)</f>
        <v>3.74391698638743</v>
      </c>
      <c r="K14">
        <f>+VLOOKUP(B14,'[10]GCI_data_platform-38'!$F$1:$G$149,2,FALSE)</f>
        <v>11.6277777777778</v>
      </c>
      <c r="L14">
        <f>+VLOOKUP(B14,'[10]GCI_data_platform-39'!$F$1:$G$149,2,FALSE)</f>
        <v>3.2455289999999999</v>
      </c>
      <c r="M14">
        <f>+VLOOKUP(B14,'[10]GCI_data_platform-40'!$F$1:$G$149,2,FALSE)</f>
        <v>3.7523622186958501</v>
      </c>
      <c r="N14">
        <f>+VLOOKUP(B14,'[10]GCI_data_platform-41'!$F$1:$G$149,2,FALSE)</f>
        <v>3.0161326502617798</v>
      </c>
      <c r="O14">
        <f>+VLOOKUP(B14,'[10]GCI_data_platform-42'!$F$1:$G$149,2,FALSE)</f>
        <v>3.09898853612565</v>
      </c>
      <c r="P14">
        <f>+VLOOKUP(B14,'[10]GCI_data_platform-43'!$F$1:$G$149,2,FALSE)</f>
        <v>2.5079560000000001</v>
      </c>
      <c r="Q14">
        <f>+VLOOKUP(B14,'[10]GCI_data_platform-44'!$F$1:$G$149,2,FALSE)</f>
        <v>2.574824</v>
      </c>
      <c r="R14">
        <f>+VLOOKUP(B14,'[10]GCI_data_platform-45'!$F$1:$G$149,2,FALSE)</f>
        <v>0.87150127226463103</v>
      </c>
    </row>
    <row r="15" spans="1:18" x14ac:dyDescent="0.25">
      <c r="A15" t="s">
        <v>55</v>
      </c>
      <c r="B15" t="s">
        <v>438</v>
      </c>
      <c r="C15">
        <v>20</v>
      </c>
      <c r="D15">
        <v>1</v>
      </c>
      <c r="E15">
        <v>22</v>
      </c>
      <c r="F15">
        <f>+VLOOKUP(B15,'[10]GCI_data_platform-33'!$F$1:$G$149,2,FALSE)</f>
        <v>4.7299928036422099</v>
      </c>
      <c r="G15">
        <f>+VLOOKUP(B15,'[10]GCI_data_platform-34'!$F$1:$G$149,2,FALSE)</f>
        <v>4.8571219752953798</v>
      </c>
      <c r="H15">
        <f>+VLOOKUP(B15,'[10]GCI_data_platform-35'!$F$1:$G$149,2,FALSE)</f>
        <v>4.2284980000000001</v>
      </c>
      <c r="I15">
        <f>+VLOOKUP(B15,'[10]GCI_data_platform-36'!$F$1:$G$149,2,FALSE)</f>
        <v>5.1546859999999999</v>
      </c>
      <c r="J15">
        <f>+VLOOKUP(B15,'[10]GCI_data_platform-37'!$F$1:$G$149,2,FALSE)</f>
        <v>3.9308960000000002</v>
      </c>
      <c r="K15">
        <f>+VLOOKUP(B15,'[10]GCI_data_platform-38'!$F$1:$G$149,2,FALSE)</f>
        <v>8.28571428571429</v>
      </c>
      <c r="L15">
        <f>+VLOOKUP(B15,'[10]GCI_data_platform-39'!$F$1:$G$149,2,FALSE)</f>
        <v>4.0198650000000002</v>
      </c>
      <c r="M15">
        <f>+VLOOKUP(B15,'[10]GCI_data_platform-40'!$F$1:$G$149,2,FALSE)</f>
        <v>4.6028636319890301</v>
      </c>
      <c r="N15">
        <f>+VLOOKUP(B15,'[10]GCI_data_platform-41'!$F$1:$G$149,2,FALSE)</f>
        <v>4.1541790000000001</v>
      </c>
      <c r="O15">
        <f>+VLOOKUP(B15,'[10]GCI_data_platform-42'!$F$1:$G$149,2,FALSE)</f>
        <v>3.980159</v>
      </c>
      <c r="P15">
        <f>+VLOOKUP(B15,'[10]GCI_data_platform-43'!$F$1:$G$149,2,FALSE)</f>
        <v>4.1642250000000001</v>
      </c>
      <c r="Q15">
        <f>+VLOOKUP(B15,'[10]GCI_data_platform-44'!$F$1:$G$149,2,FALSE)</f>
        <v>3.65448</v>
      </c>
      <c r="R15">
        <f>+VLOOKUP(B15,'[10]GCI_data_platform-45'!$F$1:$G$149,2,FALSE)</f>
        <v>0.87548138639281103</v>
      </c>
    </row>
    <row r="16" spans="1:18" x14ac:dyDescent="0.25">
      <c r="A16" t="s">
        <v>56</v>
      </c>
      <c r="B16" t="s">
        <v>439</v>
      </c>
      <c r="C16">
        <v>30</v>
      </c>
      <c r="F16">
        <f>+VLOOKUP(B16,'[10]GCI_data_platform-33'!$F$1:$G$149,2,FALSE)</f>
        <v>3.7047947694220298</v>
      </c>
      <c r="G16">
        <f>+VLOOKUP(B16,'[10]GCI_data_platform-34'!$F$1:$G$149,2,FALSE)</f>
        <v>3.1838548109589002</v>
      </c>
      <c r="H16">
        <f>+VLOOKUP(B16,'[10]GCI_data_platform-35'!$F$1:$G$149,2,FALSE)</f>
        <v>3.8597735863013698</v>
      </c>
      <c r="I16">
        <f>+VLOOKUP(B16,'[10]GCI_data_platform-36'!$F$1:$G$149,2,FALSE)</f>
        <v>3.9767457095890402</v>
      </c>
      <c r="J16">
        <f>+VLOOKUP(B16,'[10]GCI_data_platform-37'!$F$1:$G$149,2,FALSE)</f>
        <v>3.5927647589041101</v>
      </c>
      <c r="K16">
        <f>+VLOOKUP(B16,'[10]GCI_data_platform-38'!$F$1:$G$149,2,FALSE)</f>
        <v>0</v>
      </c>
      <c r="L16">
        <f>+VLOOKUP(B16,'[10]GCI_data_platform-39'!$F$1:$G$149,2,FALSE)</f>
        <v>3.4899900000000001</v>
      </c>
      <c r="M16">
        <f>+VLOOKUP(B16,'[10]GCI_data_platform-40'!$F$1:$G$149,2,FALSE)</f>
        <v>4.2257347278851602</v>
      </c>
      <c r="N16">
        <f>+VLOOKUP(B16,'[10]GCI_data_platform-41'!$F$1:$G$149,2,FALSE)</f>
        <v>3.8046872191780801</v>
      </c>
      <c r="O16">
        <f>+VLOOKUP(B16,'[10]GCI_data_platform-42'!$F$1:$G$149,2,FALSE)</f>
        <v>3.8129431178082198</v>
      </c>
      <c r="P16">
        <f>+VLOOKUP(B16,'[10]GCI_data_platform-43'!$F$1:$G$149,2,FALSE)</f>
        <v>3.9330790000000002</v>
      </c>
      <c r="Q16">
        <f>+VLOOKUP(B16,'[10]GCI_data_platform-44'!$F$1:$G$149,2,FALSE)</f>
        <v>3.3000989999999999</v>
      </c>
      <c r="R16">
        <f>+VLOOKUP(B16,'[10]GCI_data_platform-45'!$F$1:$G$149,2,FALSE)</f>
        <v>0.79708383961117901</v>
      </c>
    </row>
    <row r="17" spans="1:18" x14ac:dyDescent="0.25">
      <c r="A17" t="s">
        <v>57</v>
      </c>
      <c r="B17" t="s">
        <v>440</v>
      </c>
      <c r="C17">
        <v>30</v>
      </c>
      <c r="F17">
        <f>+VLOOKUP(B17,'[10]GCI_data_platform-33'!$F$1:$G$149,2,FALSE)</f>
        <v>4.1539539271624397</v>
      </c>
      <c r="G17">
        <f>+VLOOKUP(B17,'[10]GCI_data_platform-34'!$F$1:$G$149,2,FALSE)</f>
        <v>4.8186098906014996</v>
      </c>
      <c r="H17">
        <f>+VLOOKUP(B17,'[10]GCI_data_platform-35'!$F$1:$G$149,2,FALSE)</f>
        <v>4.6185640000000001</v>
      </c>
      <c r="I17">
        <f>+VLOOKUP(B17,'[10]GCI_data_platform-36'!$F$1:$G$149,2,FALSE)</f>
        <v>4.4042089999999998</v>
      </c>
      <c r="J17">
        <f>+VLOOKUP(B17,'[10]GCI_data_platform-37'!$F$1:$G$149,2,FALSE)</f>
        <v>4.3308900000000001</v>
      </c>
      <c r="K17">
        <f>+VLOOKUP(B17,'[10]GCI_data_platform-38'!$F$1:$G$149,2,FALSE)</f>
        <v>9.2222222222222197</v>
      </c>
      <c r="L17">
        <f>+VLOOKUP(B17,'[10]GCI_data_platform-39'!$F$1:$G$149,2,FALSE)</f>
        <v>3.0736968500000001</v>
      </c>
      <c r="M17">
        <f>+VLOOKUP(B17,'[10]GCI_data_platform-40'!$F$1:$G$149,2,FALSE)</f>
        <v>3.4892979637233799</v>
      </c>
      <c r="N17">
        <f>+VLOOKUP(B17,'[10]GCI_data_platform-41'!$F$1:$G$149,2,FALSE)</f>
        <v>3.9410120000000002</v>
      </c>
      <c r="O17">
        <f>+VLOOKUP(B17,'[10]GCI_data_platform-42'!$F$1:$G$149,2,FALSE)</f>
        <v>4.3594350000000004</v>
      </c>
      <c r="P17">
        <f>+VLOOKUP(B17,'[10]GCI_data_platform-43'!$F$1:$G$149,2,FALSE)</f>
        <v>1.9208921000000001</v>
      </c>
      <c r="Q17">
        <f>+VLOOKUP(B17,'[10]GCI_data_platform-44'!$F$1:$G$149,2,FALSE)</f>
        <v>1.9208921000000001</v>
      </c>
      <c r="R17">
        <f>+VLOOKUP(B17,'[10]GCI_data_platform-45'!$F$1:$G$149,2,FALSE)</f>
        <v>0.62666666666666704</v>
      </c>
    </row>
    <row r="18" spans="1:18" x14ac:dyDescent="0.25">
      <c r="A18" t="s">
        <v>58</v>
      </c>
      <c r="B18" t="s">
        <v>441</v>
      </c>
      <c r="C18">
        <v>20</v>
      </c>
      <c r="D18">
        <v>1</v>
      </c>
      <c r="E18">
        <v>22</v>
      </c>
      <c r="F18">
        <f>+VLOOKUP(B18,'[10]GCI_data_platform-33'!$F$1:$G$149,2,FALSE)</f>
        <v>4.5053137285254703</v>
      </c>
      <c r="G18">
        <f>+VLOOKUP(B18,'[10]GCI_data_platform-34'!$F$1:$G$149,2,FALSE)</f>
        <v>4.3891720513709398</v>
      </c>
      <c r="H18">
        <f>+VLOOKUP(B18,'[10]GCI_data_platform-35'!$F$1:$G$149,2,FALSE)</f>
        <v>3.9906878682634699</v>
      </c>
      <c r="I18">
        <f>+VLOOKUP(B18,'[10]GCI_data_platform-36'!$F$1:$G$149,2,FALSE)</f>
        <v>5.2518091005988001</v>
      </c>
      <c r="J18">
        <f>+VLOOKUP(B18,'[10]GCI_data_platform-37'!$F$1:$G$149,2,FALSE)</f>
        <v>3.4618227616766499</v>
      </c>
      <c r="K18">
        <f>+VLOOKUP(B18,'[10]GCI_data_platform-38'!$F$1:$G$149,2,FALSE)</f>
        <v>21.688888888888901</v>
      </c>
      <c r="L18">
        <f>+VLOOKUP(B18,'[10]GCI_data_platform-39'!$F$1:$G$149,2,FALSE)</f>
        <v>4.5573300000000003</v>
      </c>
      <c r="M18">
        <f>+VLOOKUP(B18,'[10]GCI_data_platform-40'!$F$1:$G$149,2,FALSE)</f>
        <v>4.6214554056799999</v>
      </c>
      <c r="N18">
        <f>+VLOOKUP(B18,'[10]GCI_data_platform-41'!$F$1:$G$149,2,FALSE)</f>
        <v>3.9171638910179598</v>
      </c>
      <c r="O18">
        <f>+VLOOKUP(B18,'[10]GCI_data_platform-42'!$F$1:$G$149,2,FALSE)</f>
        <v>5.0448605209580801</v>
      </c>
      <c r="P18">
        <f>+VLOOKUP(B18,'[10]GCI_data_platform-43'!$F$1:$G$149,2,FALSE)</f>
        <v>3.598436</v>
      </c>
      <c r="Q18">
        <f>+VLOOKUP(B18,'[10]GCI_data_platform-44'!$F$1:$G$149,2,FALSE)</f>
        <v>3.3368899999999999</v>
      </c>
      <c r="R18">
        <f>+VLOOKUP(B18,'[10]GCI_data_platform-45'!$F$1:$G$149,2,FALSE)</f>
        <v>0.90338164251207698</v>
      </c>
    </row>
    <row r="19" spans="1:18" x14ac:dyDescent="0.25">
      <c r="A19" t="s">
        <v>59</v>
      </c>
      <c r="B19" t="s">
        <v>442</v>
      </c>
      <c r="C19">
        <v>30</v>
      </c>
      <c r="F19">
        <f>+VLOOKUP(B19,'[10]GCI_data_platform-33'!$F$1:$G$149,2,FALSE)</f>
        <v>4.1290863647550804</v>
      </c>
      <c r="G19">
        <f>+VLOOKUP(B19,'[10]GCI_data_platform-34'!$F$1:$G$149,2,FALSE)</f>
        <v>3.9468545159599899</v>
      </c>
      <c r="H19">
        <f>+VLOOKUP(B19,'[10]GCI_data_platform-35'!$F$1:$G$149,2,FALSE)</f>
        <v>4.1365000751037302</v>
      </c>
      <c r="I19">
        <f>+VLOOKUP(B19,'[10]GCI_data_platform-36'!$F$1:$G$149,2,FALSE)</f>
        <v>4.1383515448132799</v>
      </c>
      <c r="J19">
        <f>+VLOOKUP(B19,'[10]GCI_data_platform-37'!$F$1:$G$149,2,FALSE)</f>
        <v>3.2037597257261399</v>
      </c>
      <c r="K19">
        <f>+VLOOKUP(B19,'[10]GCI_data_platform-38'!$F$1:$G$149,2,FALSE)</f>
        <v>15.4460952380952</v>
      </c>
      <c r="L19">
        <f>+VLOOKUP(B19,'[10]GCI_data_platform-39'!$F$1:$G$149,2,FALSE)</f>
        <v>2.515339</v>
      </c>
      <c r="M19">
        <f>+VLOOKUP(B19,'[10]GCI_data_platform-40'!$F$1:$G$149,2,FALSE)</f>
        <v>4.3113182135501598</v>
      </c>
      <c r="N19">
        <f>+VLOOKUP(B19,'[10]GCI_data_platform-41'!$F$1:$G$149,2,FALSE)</f>
        <v>3.6340104294605799</v>
      </c>
      <c r="O19">
        <f>+VLOOKUP(B19,'[10]GCI_data_platform-42'!$F$1:$G$149,2,FALSE)</f>
        <v>4.7647738842323699</v>
      </c>
      <c r="P19">
        <f>+VLOOKUP(B19,'[10]GCI_data_platform-43'!$F$1:$G$149,2,FALSE)</f>
        <v>4.1054940000000002</v>
      </c>
      <c r="Q19">
        <f>+VLOOKUP(B19,'[10]GCI_data_platform-44'!$F$1:$G$149,2,FALSE)</f>
        <v>3.7322760000000001</v>
      </c>
      <c r="R19">
        <f>+VLOOKUP(B19,'[10]GCI_data_platform-45'!$F$1:$G$149,2,FALSE)</f>
        <v>0.75644028103044503</v>
      </c>
    </row>
    <row r="20" spans="1:18" x14ac:dyDescent="0.25">
      <c r="A20" t="s">
        <v>60</v>
      </c>
      <c r="B20" t="s">
        <v>443</v>
      </c>
      <c r="C20">
        <v>20</v>
      </c>
      <c r="D20">
        <v>1</v>
      </c>
      <c r="E20">
        <v>22</v>
      </c>
      <c r="F20">
        <f>+VLOOKUP(B20,'[10]GCI_data_platform-33'!$F$1:$G$149,2,FALSE)</f>
        <v>5.0606586876558604</v>
      </c>
      <c r="G20">
        <f>+VLOOKUP(B20,'[10]GCI_data_platform-34'!$F$1:$G$149,2,FALSE)</f>
        <v>5.4630538953846104</v>
      </c>
      <c r="H20">
        <f>+VLOOKUP(B20,'[10]GCI_data_platform-35'!$F$1:$G$149,2,FALSE)</f>
        <v>5.1122134051282</v>
      </c>
      <c r="I20">
        <f>+VLOOKUP(B20,'[10]GCI_data_platform-36'!$F$1:$G$149,2,FALSE)</f>
        <v>5.7792948769230801</v>
      </c>
      <c r="J20">
        <f>+VLOOKUP(B20,'[10]GCI_data_platform-37'!$F$1:$G$149,2,FALSE)</f>
        <v>4.1162681948718003</v>
      </c>
      <c r="K20">
        <f>+VLOOKUP(B20,'[10]GCI_data_platform-38'!$F$1:$G$149,2,FALSE)</f>
        <v>3</v>
      </c>
      <c r="L20">
        <f>+VLOOKUP(B20,'[10]GCI_data_platform-39'!$F$1:$G$149,2,FALSE)</f>
        <v>5.307493</v>
      </c>
      <c r="M20">
        <f>+VLOOKUP(B20,'[10]GCI_data_platform-40'!$F$1:$G$149,2,FALSE)</f>
        <v>4.6582634799271103</v>
      </c>
      <c r="N20">
        <f>+VLOOKUP(B20,'[10]GCI_data_platform-41'!$F$1:$G$149,2,FALSE)</f>
        <v>4.6268531794871803</v>
      </c>
      <c r="O20">
        <f>+VLOOKUP(B20,'[10]GCI_data_platform-42'!$F$1:$G$149,2,FALSE)</f>
        <v>4.3535400256410304</v>
      </c>
      <c r="P20">
        <f>+VLOOKUP(B20,'[10]GCI_data_platform-43'!$F$1:$G$149,2,FALSE)</f>
        <v>4.7436790000000002</v>
      </c>
      <c r="Q20">
        <f>+VLOOKUP(B20,'[10]GCI_data_platform-44'!$F$1:$G$149,2,FALSE)</f>
        <v>4.3679240000000004</v>
      </c>
      <c r="R20">
        <f>+VLOOKUP(B20,'[10]GCI_data_platform-45'!$F$1:$G$149,2,FALSE)</f>
        <v>0.72875000000000001</v>
      </c>
    </row>
    <row r="21" spans="1:18" x14ac:dyDescent="0.25">
      <c r="A21" t="s">
        <v>61</v>
      </c>
      <c r="B21" t="s">
        <v>444</v>
      </c>
      <c r="C21">
        <v>30</v>
      </c>
      <c r="F21">
        <f>+VLOOKUP(B21,'[10]GCI_data_platform-33'!$F$1:$G$149,2,FALSE)</f>
        <v>4.3577183432297</v>
      </c>
      <c r="G21">
        <f>+VLOOKUP(B21,'[10]GCI_data_platform-34'!$F$1:$G$149,2,FALSE)</f>
        <v>4.7199114047761199</v>
      </c>
      <c r="H21">
        <f>+VLOOKUP(B21,'[10]GCI_data_platform-35'!$F$1:$G$149,2,FALSE)</f>
        <v>4.0625541074626899</v>
      </c>
      <c r="I21">
        <f>+VLOOKUP(B21,'[10]GCI_data_platform-36'!$F$1:$G$149,2,FALSE)</f>
        <v>5.2924424626865703</v>
      </c>
      <c r="J21">
        <f>+VLOOKUP(B21,'[10]GCI_data_platform-37'!$F$1:$G$149,2,FALSE)</f>
        <v>3.9924554537313401</v>
      </c>
      <c r="K21">
        <f>+VLOOKUP(B21,'[10]GCI_data_platform-38'!$F$1:$G$149,2,FALSE)</f>
        <v>7.5079365079365097</v>
      </c>
      <c r="L21">
        <f>+VLOOKUP(B21,'[10]GCI_data_platform-39'!$F$1:$G$149,2,FALSE)</f>
        <v>3.2521049999999998</v>
      </c>
      <c r="M21">
        <f>+VLOOKUP(B21,'[10]GCI_data_platform-40'!$F$1:$G$149,2,FALSE)</f>
        <v>3.99552528168328</v>
      </c>
      <c r="N21">
        <f>+VLOOKUP(B21,'[10]GCI_data_platform-41'!$F$1:$G$149,2,FALSE)</f>
        <v>4.1942299970149302</v>
      </c>
      <c r="O21">
        <f>+VLOOKUP(B21,'[10]GCI_data_platform-42'!$F$1:$G$149,2,FALSE)</f>
        <v>3.6510225044776101</v>
      </c>
      <c r="P21">
        <f>+VLOOKUP(B21,'[10]GCI_data_platform-43'!$F$1:$G$149,2,FALSE)</f>
        <v>1.9303189999999999</v>
      </c>
      <c r="Q21">
        <f>+VLOOKUP(B21,'[10]GCI_data_platform-44'!$F$1:$G$149,2,FALSE)</f>
        <v>1.885399</v>
      </c>
      <c r="R21">
        <f>+VLOOKUP(B21,'[10]GCI_data_platform-45'!$F$1:$G$149,2,FALSE)</f>
        <v>0.87552447552447599</v>
      </c>
    </row>
    <row r="22" spans="1:18" x14ac:dyDescent="0.25">
      <c r="A22" t="s">
        <v>62</v>
      </c>
      <c r="B22" t="s">
        <v>445</v>
      </c>
      <c r="C22">
        <v>30</v>
      </c>
      <c r="F22">
        <f>+VLOOKUP(B22,'[10]GCI_data_platform-33'!$F$1:$G$149,2,FALSE)</f>
        <v>4.1929515422712704</v>
      </c>
      <c r="G22">
        <f>+VLOOKUP(B22,'[10]GCI_data_platform-34'!$F$1:$G$149,2,FALSE)</f>
        <v>4.61271483529538</v>
      </c>
      <c r="H22">
        <f>+VLOOKUP(B22,'[10]GCI_data_platform-35'!$F$1:$G$149,2,FALSE)</f>
        <v>3.96483114693878</v>
      </c>
      <c r="I22">
        <f>+VLOOKUP(B22,'[10]GCI_data_platform-36'!$F$1:$G$149,2,FALSE)</f>
        <v>5.1834027938775504</v>
      </c>
      <c r="J22">
        <f>+VLOOKUP(B22,'[10]GCI_data_platform-37'!$F$1:$G$149,2,FALSE)</f>
        <v>3.8637223183673499</v>
      </c>
      <c r="K22">
        <f>+VLOOKUP(B22,'[10]GCI_data_platform-38'!$F$1:$G$149,2,FALSE)</f>
        <v>10.4722222222222</v>
      </c>
      <c r="L22">
        <f>+VLOOKUP(B22,'[10]GCI_data_platform-39'!$F$1:$G$149,2,FALSE)</f>
        <v>3.4698509999999998</v>
      </c>
      <c r="M22">
        <f>+VLOOKUP(B22,'[10]GCI_data_platform-40'!$F$1:$G$149,2,FALSE)</f>
        <v>3.77318824924716</v>
      </c>
      <c r="N22">
        <f>+VLOOKUP(B22,'[10]GCI_data_platform-41'!$F$1:$G$149,2,FALSE)</f>
        <v>3.0720693397959198</v>
      </c>
      <c r="O22">
        <f>+VLOOKUP(B22,'[10]GCI_data_platform-42'!$F$1:$G$149,2,FALSE)</f>
        <v>3.2794945591836702</v>
      </c>
      <c r="P22">
        <f>+VLOOKUP(B22,'[10]GCI_data_platform-43'!$F$1:$G$149,2,FALSE)</f>
        <v>2.628968</v>
      </c>
      <c r="Q22">
        <f>+VLOOKUP(B22,'[10]GCI_data_platform-44'!$F$1:$G$149,2,FALSE)</f>
        <v>2.2396319999999998</v>
      </c>
      <c r="R22">
        <f>+VLOOKUP(B22,'[10]GCI_data_platform-45'!$F$1:$G$149,2,FALSE)</f>
        <v>0.87596048298573004</v>
      </c>
    </row>
    <row r="23" spans="1:18" x14ac:dyDescent="0.25">
      <c r="A23" t="s">
        <v>63</v>
      </c>
      <c r="B23" t="s">
        <v>446</v>
      </c>
      <c r="C23">
        <v>30</v>
      </c>
      <c r="F23">
        <f>+VLOOKUP(B23,'[10]GCI_data_platform-33'!$F$1:$G$149,2,FALSE)</f>
        <v>3.83667046713169</v>
      </c>
      <c r="G23">
        <f>+VLOOKUP(B23,'[10]GCI_data_platform-34'!$F$1:$G$149,2,FALSE)</f>
        <v>4.0393931376580099</v>
      </c>
      <c r="H23">
        <f>+VLOOKUP(B23,'[10]GCI_data_platform-35'!$F$1:$G$149,2,FALSE)</f>
        <v>3.2289905900990101</v>
      </c>
      <c r="I23">
        <f>+VLOOKUP(B23,'[10]GCI_data_platform-36'!$F$1:$G$149,2,FALSE)</f>
        <v>5.1419129940594104</v>
      </c>
      <c r="J23">
        <f>+VLOOKUP(B23,'[10]GCI_data_platform-37'!$F$1:$G$149,2,FALSE)</f>
        <v>3.3912465702970298</v>
      </c>
      <c r="K23">
        <f>+VLOOKUP(B23,'[10]GCI_data_platform-38'!$F$1:$G$149,2,FALSE)</f>
        <v>15.8888888888889</v>
      </c>
      <c r="L23">
        <f>+VLOOKUP(B23,'[10]GCI_data_platform-39'!$F$1:$G$149,2,FALSE)</f>
        <v>2.7694019999999999</v>
      </c>
      <c r="M23">
        <f>+VLOOKUP(B23,'[10]GCI_data_platform-40'!$F$1:$G$149,2,FALSE)</f>
        <v>3.6339477966053799</v>
      </c>
      <c r="N23">
        <f>+VLOOKUP(B23,'[10]GCI_data_platform-41'!$F$1:$G$149,2,FALSE)</f>
        <v>2.5410672000000001</v>
      </c>
      <c r="O23">
        <f>+VLOOKUP(B23,'[10]GCI_data_platform-42'!$F$1:$G$149,2,FALSE)</f>
        <v>2.5152041762376198</v>
      </c>
      <c r="P23">
        <f>+VLOOKUP(B23,'[10]GCI_data_platform-43'!$F$1:$G$149,2,FALSE)</f>
        <v>1.9389620000000001</v>
      </c>
      <c r="Q23">
        <f>+VLOOKUP(B23,'[10]GCI_data_platform-44'!$F$1:$G$149,2,FALSE)</f>
        <v>1.9013340000000001</v>
      </c>
      <c r="R23">
        <f>+VLOOKUP(B23,'[10]GCI_data_platform-45'!$F$1:$G$149,2,FALSE)</f>
        <v>1.0278450363196101</v>
      </c>
    </row>
    <row r="24" spans="1:18" x14ac:dyDescent="0.25">
      <c r="A24" t="s">
        <v>64</v>
      </c>
      <c r="B24" t="s">
        <v>447</v>
      </c>
      <c r="C24">
        <v>30</v>
      </c>
      <c r="F24">
        <f>+VLOOKUP(B24,'[10]GCI_data_platform-33'!$F$1:$G$149,2,FALSE)</f>
        <v>4.7558670629569999</v>
      </c>
      <c r="G24">
        <f>+VLOOKUP(B24,'[10]GCI_data_platform-34'!$F$1:$G$149,2,FALSE)</f>
        <v>4.6984473659979802</v>
      </c>
      <c r="H24">
        <f>+VLOOKUP(B24,'[10]GCI_data_platform-35'!$F$1:$G$149,2,FALSE)</f>
        <v>4.3375574705882398</v>
      </c>
      <c r="I24">
        <f>+VLOOKUP(B24,'[10]GCI_data_platform-36'!$F$1:$G$149,2,FALSE)</f>
        <v>5.11783627941176</v>
      </c>
      <c r="J24">
        <f>+VLOOKUP(B24,'[10]GCI_data_platform-37'!$F$1:$G$149,2,FALSE)</f>
        <v>4.7165148823529401</v>
      </c>
      <c r="K24">
        <f>+VLOOKUP(B24,'[10]GCI_data_platform-38'!$F$1:$G$149,2,FALSE)</f>
        <v>19.365079365079399</v>
      </c>
      <c r="L24">
        <f>+VLOOKUP(B24,'[10]GCI_data_platform-39'!$F$1:$G$149,2,FALSE)</f>
        <v>4.2429920000000001</v>
      </c>
      <c r="M24">
        <f>+VLOOKUP(B24,'[10]GCI_data_platform-40'!$F$1:$G$149,2,FALSE)</f>
        <v>4.8132867599160303</v>
      </c>
      <c r="N24">
        <f>+VLOOKUP(B24,'[10]GCI_data_platform-41'!$F$1:$G$149,2,FALSE)</f>
        <v>4.3989398529411803</v>
      </c>
      <c r="O24">
        <f>+VLOOKUP(B24,'[10]GCI_data_platform-42'!$F$1:$G$149,2,FALSE)</f>
        <v>4.1416983529411802</v>
      </c>
      <c r="P24">
        <f>+VLOOKUP(B24,'[10]GCI_data_platform-43'!$F$1:$G$149,2,FALSE)</f>
        <v>3.9446219999999999</v>
      </c>
      <c r="Q24">
        <f>+VLOOKUP(B24,'[10]GCI_data_platform-44'!$F$1:$G$149,2,FALSE)</f>
        <v>3.7960980000000002</v>
      </c>
      <c r="R24">
        <f>+VLOOKUP(B24,'[10]GCI_data_platform-45'!$F$1:$G$149,2,FALSE)</f>
        <v>0.93485714285714305</v>
      </c>
    </row>
    <row r="25" spans="1:18" x14ac:dyDescent="0.25">
      <c r="A25" t="s">
        <v>65</v>
      </c>
      <c r="B25" t="s">
        <v>448</v>
      </c>
      <c r="C25">
        <v>30</v>
      </c>
      <c r="F25">
        <f>+VLOOKUP(B25,'[10]GCI_data_platform-33'!$F$1:$G$149,2,FALSE)</f>
        <v>4.1938738529182</v>
      </c>
      <c r="G25">
        <f>+VLOOKUP(B25,'[10]GCI_data_platform-34'!$F$1:$G$149,2,FALSE)</f>
        <v>4.4048299541753</v>
      </c>
      <c r="H25">
        <f>+VLOOKUP(B25,'[10]GCI_data_platform-35'!$F$1:$G$149,2,FALSE)</f>
        <v>3.7289341146853099</v>
      </c>
      <c r="I25">
        <f>+VLOOKUP(B25,'[10]GCI_data_platform-36'!$F$1:$G$149,2,FALSE)</f>
        <v>4.5374912811188803</v>
      </c>
      <c r="J25">
        <f>+VLOOKUP(B25,'[10]GCI_data_platform-37'!$F$1:$G$149,2,FALSE)</f>
        <v>4.6512154615384604</v>
      </c>
      <c r="K25">
        <f>+VLOOKUP(B25,'[10]GCI_data_platform-38'!$F$1:$G$149,2,FALSE)</f>
        <v>15.311111</v>
      </c>
      <c r="L25">
        <f>+VLOOKUP(B25,'[10]GCI_data_platform-39'!$F$1:$G$149,2,FALSE)</f>
        <v>3.3433510000000002</v>
      </c>
      <c r="M25">
        <f>+VLOOKUP(B25,'[10]GCI_data_platform-40'!$F$1:$G$149,2,FALSE)</f>
        <v>3.9829177516610899</v>
      </c>
      <c r="N25">
        <f>+VLOOKUP(B25,'[10]GCI_data_platform-41'!$F$1:$G$149,2,FALSE)</f>
        <v>3.30190411888112</v>
      </c>
      <c r="O25">
        <f>+VLOOKUP(B25,'[10]GCI_data_platform-42'!$F$1:$G$149,2,FALSE)</f>
        <v>3.9409409664335699</v>
      </c>
      <c r="P25">
        <f>+VLOOKUP(B25,'[10]GCI_data_platform-43'!$F$1:$G$149,2,FALSE)</f>
        <v>2.8794360000000001</v>
      </c>
      <c r="Q25">
        <f>+VLOOKUP(B25,'[10]GCI_data_platform-44'!$F$1:$G$149,2,FALSE)</f>
        <v>2.76681</v>
      </c>
      <c r="R25">
        <f>+VLOOKUP(B25,'[10]GCI_data_platform-45'!$F$1:$G$149,2,FALSE)</f>
        <v>0.84754521963824303</v>
      </c>
    </row>
    <row r="26" spans="1:18" x14ac:dyDescent="0.25">
      <c r="A26" t="s">
        <v>66</v>
      </c>
      <c r="B26" t="s">
        <v>449</v>
      </c>
      <c r="C26">
        <v>30</v>
      </c>
      <c r="F26">
        <f>+VLOOKUP(B26,'[10]GCI_data_platform-33'!$F$1:$G$149,2,FALSE)</f>
        <v>5.2617077860039103</v>
      </c>
      <c r="G26">
        <f>+VLOOKUP(B26,'[10]GCI_data_platform-34'!$F$1:$G$149,2,FALSE)</f>
        <v>5.2024445089320803</v>
      </c>
      <c r="H26">
        <f>+VLOOKUP(B26,'[10]GCI_data_platform-35'!$F$1:$G$149,2,FALSE)</f>
        <v>4.9260598872881403</v>
      </c>
      <c r="I26">
        <f>+VLOOKUP(B26,'[10]GCI_data_platform-36'!$F$1:$G$149,2,FALSE)</f>
        <v>5.5059804830508501</v>
      </c>
      <c r="J26">
        <f>+VLOOKUP(B26,'[10]GCI_data_platform-37'!$F$1:$G$149,2,FALSE)</f>
        <v>4.6673240389830504</v>
      </c>
      <c r="K26">
        <f>+VLOOKUP(B26,'[10]GCI_data_platform-38'!$F$1:$G$149,2,FALSE)</f>
        <v>10</v>
      </c>
      <c r="L26">
        <f>+VLOOKUP(B26,'[10]GCI_data_platform-39'!$F$1:$G$149,2,FALSE)</f>
        <v>4.2512040000000004</v>
      </c>
      <c r="M26">
        <f>+VLOOKUP(B26,'[10]GCI_data_platform-40'!$F$1:$G$149,2,FALSE)</f>
        <v>5.3209710630757501</v>
      </c>
      <c r="N26">
        <f>+VLOOKUP(B26,'[10]GCI_data_platform-41'!$F$1:$G$149,2,FALSE)</f>
        <v>4.4804385067796604</v>
      </c>
      <c r="O26">
        <f>+VLOOKUP(B26,'[10]GCI_data_platform-42'!$F$1:$G$149,2,FALSE)</f>
        <v>5.8642937233050896</v>
      </c>
      <c r="P26">
        <f>+VLOOKUP(B26,'[10]GCI_data_platform-43'!$F$1:$G$149,2,FALSE)</f>
        <v>4.6384759999999998</v>
      </c>
      <c r="Q26">
        <f>+VLOOKUP(B26,'[10]GCI_data_platform-44'!$F$1:$G$149,2,FALSE)</f>
        <v>5.1237110000000001</v>
      </c>
      <c r="R26">
        <f>+VLOOKUP(B26,'[10]GCI_data_platform-45'!$F$1:$G$149,2,FALSE)</f>
        <v>0.91154791154791104</v>
      </c>
    </row>
    <row r="27" spans="1:18" x14ac:dyDescent="0.25">
      <c r="A27" t="s">
        <v>67</v>
      </c>
      <c r="B27" t="s">
        <v>450</v>
      </c>
      <c r="C27">
        <v>20</v>
      </c>
      <c r="D27">
        <v>1</v>
      </c>
      <c r="E27">
        <v>21</v>
      </c>
      <c r="F27">
        <f>+VLOOKUP(B27,'[10]GCI_data_platform-33'!$F$1:$G$149,2,FALSE)</f>
        <v>3.74490079327314</v>
      </c>
      <c r="G27">
        <f>+VLOOKUP(B27,'[10]GCI_data_platform-34'!$F$1:$G$149,2,FALSE)</f>
        <v>3.8618764129126801</v>
      </c>
      <c r="H27">
        <f>+VLOOKUP(B27,'[10]GCI_data_platform-35'!$F$1:$G$149,2,FALSE)</f>
        <v>3.8473306042553199</v>
      </c>
      <c r="I27">
        <f>+VLOOKUP(B27,'[10]GCI_data_platform-36'!$F$1:$G$149,2,FALSE)</f>
        <v>5.2273664255319199</v>
      </c>
      <c r="J27">
        <f>+VLOOKUP(B27,'[10]GCI_data_platform-37'!$F$1:$G$149,2,FALSE)</f>
        <v>3.5124502914893601</v>
      </c>
      <c r="K27">
        <f>+VLOOKUP(B27,'[10]GCI_data_platform-38'!$F$1:$G$149,2,FALSE)</f>
        <v>29.539682539682499</v>
      </c>
      <c r="L27">
        <f>+VLOOKUP(B27,'[10]GCI_data_platform-39'!$F$1:$G$149,2,FALSE)</f>
        <v>3.3661660000000002</v>
      </c>
      <c r="M27">
        <f>+VLOOKUP(B27,'[10]GCI_data_platform-40'!$F$1:$G$149,2,FALSE)</f>
        <v>3.6279251736335998</v>
      </c>
      <c r="N27">
        <f>+VLOOKUP(B27,'[10]GCI_data_platform-41'!$F$1:$G$149,2,FALSE)</f>
        <v>3.1896833510638301</v>
      </c>
      <c r="O27">
        <f>+VLOOKUP(B27,'[10]GCI_data_platform-42'!$F$1:$G$149,2,FALSE)</f>
        <v>3.4934226085106399</v>
      </c>
      <c r="P27">
        <f>+VLOOKUP(B27,'[10]GCI_data_platform-43'!$F$1:$G$149,2,FALSE)</f>
        <v>3.5589460000000002</v>
      </c>
      <c r="Q27">
        <f>+VLOOKUP(B27,'[10]GCI_data_platform-44'!$F$1:$G$149,2,FALSE)</f>
        <v>3.4733329999999998</v>
      </c>
      <c r="R27">
        <f>+VLOOKUP(B27,'[10]GCI_data_platform-45'!$F$1:$G$149,2,FALSE)</f>
        <v>0.63646922183507504</v>
      </c>
    </row>
    <row r="28" spans="1:18" x14ac:dyDescent="0.25">
      <c r="A28" t="s">
        <v>70</v>
      </c>
      <c r="B28" t="s">
        <v>451</v>
      </c>
      <c r="C28">
        <v>30</v>
      </c>
      <c r="F28">
        <f>+VLOOKUP(B28,'[10]GCI_data_platform-33'!$F$1:$G$149,2,FALSE)</f>
        <v>3.7609684202586502</v>
      </c>
      <c r="G28">
        <f>+VLOOKUP(B28,'[10]GCI_data_platform-34'!$F$1:$G$149,2,FALSE)</f>
        <v>4.1060776085387403</v>
      </c>
      <c r="H28">
        <f>+VLOOKUP(B28,'[10]GCI_data_platform-35'!$F$1:$G$149,2,FALSE)</f>
        <v>3.3044921391304301</v>
      </c>
      <c r="I28">
        <f>+VLOOKUP(B28,'[10]GCI_data_platform-36'!$F$1:$G$149,2,FALSE)</f>
        <v>5.1398379492753596</v>
      </c>
      <c r="J28">
        <f>+VLOOKUP(B28,'[10]GCI_data_platform-37'!$F$1:$G$149,2,FALSE)</f>
        <v>3.7582196159420298</v>
      </c>
      <c r="K28">
        <f>+VLOOKUP(B28,'[10]GCI_data_platform-38'!$F$1:$G$149,2,FALSE)</f>
        <v>13</v>
      </c>
      <c r="L28">
        <f>+VLOOKUP(B28,'[10]GCI_data_platform-39'!$F$1:$G$149,2,FALSE)</f>
        <v>2.1737030000000002</v>
      </c>
      <c r="M28">
        <f>+VLOOKUP(B28,'[10]GCI_data_platform-40'!$F$1:$G$149,2,FALSE)</f>
        <v>3.4158592319785699</v>
      </c>
      <c r="N28">
        <f>+VLOOKUP(B28,'[10]GCI_data_platform-41'!$F$1:$G$149,2,FALSE)</f>
        <v>2.8519681304347801</v>
      </c>
      <c r="O28">
        <f>+VLOOKUP(B28,'[10]GCI_data_platform-42'!$F$1:$G$149,2,FALSE)</f>
        <v>2.1225213507246399</v>
      </c>
      <c r="P28">
        <f>+VLOOKUP(B28,'[10]GCI_data_platform-43'!$F$1:$G$149,2,FALSE)</f>
        <v>2.2358150000000001</v>
      </c>
      <c r="Q28">
        <f>+VLOOKUP(B28,'[10]GCI_data_platform-44'!$F$1:$G$149,2,FALSE)</f>
        <v>2.6833640000000001</v>
      </c>
      <c r="R28">
        <f>+VLOOKUP(B28,'[10]GCI_data_platform-45'!$F$1:$G$149,2,FALSE)</f>
        <v>0.81296758104738198</v>
      </c>
    </row>
    <row r="29" spans="1:18" x14ac:dyDescent="0.25">
      <c r="A29" t="s">
        <v>72</v>
      </c>
      <c r="B29" t="s">
        <v>452</v>
      </c>
      <c r="C29">
        <v>30</v>
      </c>
      <c r="F29">
        <f>+VLOOKUP(B29,'[10]GCI_data_platform-33'!$F$1:$G$149,2,FALSE)</f>
        <v>4.5347469984165798</v>
      </c>
      <c r="G29">
        <f>+VLOOKUP(B29,'[10]GCI_data_platform-34'!$F$1:$G$149,2,FALSE)</f>
        <v>4.4955830914419996</v>
      </c>
      <c r="H29">
        <f>+VLOOKUP(B29,'[10]GCI_data_platform-35'!$F$1:$G$149,2,FALSE)</f>
        <v>4.6407181749999999</v>
      </c>
      <c r="I29">
        <f>+VLOOKUP(B29,'[10]GCI_data_platform-36'!$F$1:$G$149,2,FALSE)</f>
        <v>5.58371335</v>
      </c>
      <c r="J29">
        <f>+VLOOKUP(B29,'[10]GCI_data_platform-37'!$F$1:$G$149,2,FALSE)</f>
        <v>3.9747957624999999</v>
      </c>
      <c r="K29">
        <f>+VLOOKUP(B29,'[10]GCI_data_platform-38'!$F$1:$G$149,2,FALSE)</f>
        <v>27.396825396825399</v>
      </c>
      <c r="L29">
        <f>+VLOOKUP(B29,'[10]GCI_data_platform-39'!$F$1:$G$149,2,FALSE)</f>
        <v>4.5601060000000002</v>
      </c>
      <c r="M29">
        <f>+VLOOKUP(B29,'[10]GCI_data_platform-40'!$F$1:$G$149,2,FALSE)</f>
        <v>4.5739109053911697</v>
      </c>
      <c r="N29">
        <f>+VLOOKUP(B29,'[10]GCI_data_platform-41'!$F$1:$G$149,2,FALSE)</f>
        <v>4.3947528374999996</v>
      </c>
      <c r="O29">
        <f>+VLOOKUP(B29,'[10]GCI_data_platform-42'!$F$1:$G$149,2,FALSE)</f>
        <v>4.8018285499999998</v>
      </c>
      <c r="P29">
        <f>+VLOOKUP(B29,'[10]GCI_data_platform-43'!$F$1:$G$149,2,FALSE)</f>
        <v>5.0387560000000002</v>
      </c>
      <c r="Q29">
        <f>+VLOOKUP(B29,'[10]GCI_data_platform-44'!$F$1:$G$149,2,FALSE)</f>
        <v>4.5030799999999997</v>
      </c>
      <c r="R29">
        <f>+VLOOKUP(B29,'[10]GCI_data_platform-45'!$F$1:$G$149,2,FALSE)</f>
        <v>0.66245259165613102</v>
      </c>
    </row>
    <row r="30" spans="1:18" x14ac:dyDescent="0.25">
      <c r="A30" t="s">
        <v>73</v>
      </c>
      <c r="B30" t="s">
        <v>453</v>
      </c>
      <c r="C30">
        <v>30</v>
      </c>
      <c r="F30">
        <f>+VLOOKUP(B30,'[10]GCI_data_platform-33'!$F$1:$G$149,2,FALSE)</f>
        <v>4.6253749893546798</v>
      </c>
      <c r="G30">
        <f>+VLOOKUP(B30,'[10]GCI_data_platform-34'!$F$1:$G$149,2,FALSE)</f>
        <v>4.2799599387039002</v>
      </c>
      <c r="H30">
        <f>+VLOOKUP(B30,'[10]GCI_data_platform-35'!$F$1:$G$149,2,FALSE)</f>
        <v>4.4012061428571396</v>
      </c>
      <c r="I30">
        <f>+VLOOKUP(B30,'[10]GCI_data_platform-36'!$F$1:$G$149,2,FALSE)</f>
        <v>4.8122041666666702</v>
      </c>
      <c r="J30">
        <f>+VLOOKUP(B30,'[10]GCI_data_platform-37'!$F$1:$G$149,2,FALSE)</f>
        <v>4.4204252142857099</v>
      </c>
      <c r="K30">
        <f>+VLOOKUP(B30,'[10]GCI_data_platform-38'!$F$1:$G$149,2,FALSE)</f>
        <v>27.396825396825399</v>
      </c>
      <c r="L30">
        <f>+VLOOKUP(B30,'[10]GCI_data_platform-39'!$F$1:$G$149,2,FALSE)</f>
        <v>4.0473819999999998</v>
      </c>
      <c r="M30">
        <f>+VLOOKUP(B30,'[10]GCI_data_platform-40'!$F$1:$G$149,2,FALSE)</f>
        <v>4.9707900400054603</v>
      </c>
      <c r="N30">
        <f>+VLOOKUP(B30,'[10]GCI_data_platform-41'!$F$1:$G$149,2,FALSE)</f>
        <v>4.6608944761904798</v>
      </c>
      <c r="O30">
        <f>+VLOOKUP(B30,'[10]GCI_data_platform-42'!$F$1:$G$149,2,FALSE)</f>
        <v>4.6049738333333297</v>
      </c>
      <c r="P30">
        <f>+VLOOKUP(B30,'[10]GCI_data_platform-43'!$F$1:$G$149,2,FALSE)</f>
        <v>4.2771379999999999</v>
      </c>
      <c r="Q30">
        <f>+VLOOKUP(B30,'[10]GCI_data_platform-44'!$F$1:$G$149,2,FALSE)</f>
        <v>4.3861590000000001</v>
      </c>
      <c r="R30">
        <f>+VLOOKUP(B30,'[10]GCI_data_platform-45'!$F$1:$G$149,2,FALSE)</f>
        <v>0.88159437280187603</v>
      </c>
    </row>
    <row r="31" spans="1:18" x14ac:dyDescent="0.25">
      <c r="A31" t="s">
        <v>74</v>
      </c>
      <c r="B31" t="s">
        <v>454</v>
      </c>
      <c r="C31">
        <v>30</v>
      </c>
      <c r="F31">
        <f>+VLOOKUP(B31,'[10]GCI_data_platform-33'!$F$1:$G$149,2,FALSE)</f>
        <v>4.1609948085420498</v>
      </c>
      <c r="G31">
        <f>+VLOOKUP(B31,'[10]GCI_data_platform-34'!$F$1:$G$149,2,FALSE)</f>
        <v>4.3543681274973096</v>
      </c>
      <c r="H31">
        <f>+VLOOKUP(B31,'[10]GCI_data_platform-35'!$F$1:$G$149,2,FALSE)</f>
        <v>4.4610286877550998</v>
      </c>
      <c r="I31">
        <f>+VLOOKUP(B31,'[10]GCI_data_platform-36'!$F$1:$G$149,2,FALSE)</f>
        <v>5.0723780755102004</v>
      </c>
      <c r="J31">
        <f>+VLOOKUP(B31,'[10]GCI_data_platform-37'!$F$1:$G$149,2,FALSE)</f>
        <v>3.7564452877551</v>
      </c>
      <c r="K31">
        <f>+VLOOKUP(B31,'[10]GCI_data_platform-38'!$F$1:$G$149,2,FALSE)</f>
        <v>16.6666666666667</v>
      </c>
      <c r="L31">
        <f>+VLOOKUP(B31,'[10]GCI_data_platform-39'!$F$1:$G$149,2,FALSE)</f>
        <v>2.9481540000000002</v>
      </c>
      <c r="M31">
        <f>+VLOOKUP(B31,'[10]GCI_data_platform-40'!$F$1:$G$149,2,FALSE)</f>
        <v>3.9676214895867901</v>
      </c>
      <c r="N31">
        <f>+VLOOKUP(B31,'[10]GCI_data_platform-41'!$F$1:$G$149,2,FALSE)</f>
        <v>3.5916330551020401</v>
      </c>
      <c r="O31">
        <f>+VLOOKUP(B31,'[10]GCI_data_platform-42'!$F$1:$G$149,2,FALSE)</f>
        <v>4.27862305918367</v>
      </c>
      <c r="P31">
        <f>+VLOOKUP(B31,'[10]GCI_data_platform-43'!$F$1:$G$149,2,FALSE)</f>
        <v>3.5008110000000001</v>
      </c>
      <c r="Q31">
        <f>+VLOOKUP(B31,'[10]GCI_data_platform-44'!$F$1:$G$149,2,FALSE)</f>
        <v>3.1118640000000002</v>
      </c>
      <c r="R31">
        <f>+VLOOKUP(B31,'[10]GCI_data_platform-45'!$F$1:$G$149,2,FALSE)</f>
        <v>0.71619975639464095</v>
      </c>
    </row>
    <row r="32" spans="1:18" x14ac:dyDescent="0.25">
      <c r="A32" t="s">
        <v>78</v>
      </c>
      <c r="B32" t="s">
        <v>455</v>
      </c>
      <c r="C32">
        <v>30</v>
      </c>
      <c r="F32">
        <f>+VLOOKUP(B32,'[10]GCI_data_platform-33'!$F$1:$G$149,2,FALSE)</f>
        <v>4.4785949019939899</v>
      </c>
      <c r="G32">
        <f>+VLOOKUP(B32,'[10]GCI_data_platform-34'!$F$1:$G$149,2,FALSE)</f>
        <v>4.7107030138316404</v>
      </c>
      <c r="H32">
        <f>+VLOOKUP(B32,'[10]GCI_data_platform-35'!$F$1:$G$149,2,FALSE)</f>
        <v>5.3389333931372596</v>
      </c>
      <c r="I32">
        <f>+VLOOKUP(B32,'[10]GCI_data_platform-36'!$F$1:$G$149,2,FALSE)</f>
        <v>5.0005646696078401</v>
      </c>
      <c r="J32">
        <f>+VLOOKUP(B32,'[10]GCI_data_platform-37'!$F$1:$G$149,2,FALSE)</f>
        <v>4.2305003823529397</v>
      </c>
      <c r="K32">
        <f>+VLOOKUP(B32,'[10]GCI_data_platform-38'!$F$1:$G$149,2,FALSE)</f>
        <v>18.7</v>
      </c>
      <c r="L32">
        <f>+VLOOKUP(B32,'[10]GCI_data_platform-39'!$F$1:$G$149,2,FALSE)</f>
        <v>3.7936670000000001</v>
      </c>
      <c r="M32">
        <f>+VLOOKUP(B32,'[10]GCI_data_platform-40'!$F$1:$G$149,2,FALSE)</f>
        <v>4.2464867901563403</v>
      </c>
      <c r="N32">
        <f>+VLOOKUP(B32,'[10]GCI_data_platform-41'!$F$1:$G$149,2,FALSE)</f>
        <v>4.1463224656862696</v>
      </c>
      <c r="O32">
        <f>+VLOOKUP(B32,'[10]GCI_data_platform-42'!$F$1:$G$149,2,FALSE)</f>
        <v>4.7072655107843104</v>
      </c>
      <c r="P32">
        <f>+VLOOKUP(B32,'[10]GCI_data_platform-43'!$F$1:$G$149,2,FALSE)</f>
        <v>4.8171049999999997</v>
      </c>
      <c r="Q32">
        <f>+VLOOKUP(B32,'[10]GCI_data_platform-44'!$F$1:$G$149,2,FALSE)</f>
        <v>3.9815809999999998</v>
      </c>
      <c r="R32">
        <f>+VLOOKUP(B32,'[10]GCI_data_platform-45'!$F$1:$G$149,2,FALSE)</f>
        <v>0.59928229665071797</v>
      </c>
    </row>
    <row r="33" spans="1:18" x14ac:dyDescent="0.25">
      <c r="A33" t="s">
        <v>456</v>
      </c>
      <c r="B33" t="s">
        <v>457</v>
      </c>
      <c r="C33">
        <v>30</v>
      </c>
      <c r="F33">
        <f>+VLOOKUP(B33,'[10]GCI_data_platform-33'!$F$1:$G$149,2,FALSE)</f>
        <v>4.3213263816425203</v>
      </c>
      <c r="G33">
        <f>+VLOOKUP(B33,'[10]GCI_data_platform-34'!$F$1:$G$149,2,FALSE)</f>
        <v>4.8356903837333203</v>
      </c>
      <c r="H33">
        <f>+VLOOKUP(B33,'[10]GCI_data_platform-35'!$F$1:$G$149,2,FALSE)</f>
        <v>4.7769738485549098</v>
      </c>
      <c r="I33">
        <f>+VLOOKUP(B33,'[10]GCI_data_platform-36'!$F$1:$G$149,2,FALSE)</f>
        <v>5.2205369063583804</v>
      </c>
      <c r="J33">
        <f>+VLOOKUP(B33,'[10]GCI_data_platform-37'!$F$1:$G$149,2,FALSE)</f>
        <v>4.55038287052023</v>
      </c>
      <c r="K33">
        <f>+VLOOKUP(B33,'[10]GCI_data_platform-38'!$F$1:$G$149,2,FALSE)</f>
        <v>13.0722222222222</v>
      </c>
      <c r="L33">
        <f>+VLOOKUP(B33,'[10]GCI_data_platform-39'!$F$1:$G$149,2,FALSE)</f>
        <v>3.4886409999999999</v>
      </c>
      <c r="M33">
        <f>+VLOOKUP(B33,'[10]GCI_data_platform-40'!$F$1:$G$149,2,FALSE)</f>
        <v>3.80696237955171</v>
      </c>
      <c r="N33">
        <f>+VLOOKUP(B33,'[10]GCI_data_platform-41'!$F$1:$G$149,2,FALSE)</f>
        <v>3.6319071780346799</v>
      </c>
      <c r="O33">
        <f>+VLOOKUP(B33,'[10]GCI_data_platform-42'!$F$1:$G$149,2,FALSE)</f>
        <v>4.2185905387283196</v>
      </c>
      <c r="P33">
        <f>+VLOOKUP(B33,'[10]GCI_data_platform-43'!$F$1:$G$149,2,FALSE)</f>
        <v>3.1430189999999998</v>
      </c>
      <c r="Q33">
        <f>+VLOOKUP(B33,'[10]GCI_data_platform-44'!$F$1:$G$149,2,FALSE)</f>
        <v>3.4823539999999999</v>
      </c>
      <c r="R33">
        <f>+VLOOKUP(B33,'[10]GCI_data_platform-45'!$F$1:$G$149,2,FALSE)</f>
        <v>0.63980463980463997</v>
      </c>
    </row>
    <row r="34" spans="1:18" x14ac:dyDescent="0.25">
      <c r="A34" t="s">
        <v>80</v>
      </c>
      <c r="B34" t="s">
        <v>458</v>
      </c>
      <c r="C34">
        <v>30</v>
      </c>
      <c r="F34">
        <f>+VLOOKUP(B34,'[10]GCI_data_platform-33'!$F$1:$G$149,2,FALSE)</f>
        <v>3.9364213689719301</v>
      </c>
      <c r="G34">
        <f>+VLOOKUP(B34,'[10]GCI_data_platform-34'!$F$1:$G$149,2,FALSE)</f>
        <v>3.9814370533529</v>
      </c>
      <c r="H34">
        <f>+VLOOKUP(B34,'[10]GCI_data_platform-35'!$F$1:$G$149,2,FALSE)</f>
        <v>3.4934190631016002</v>
      </c>
      <c r="I34">
        <f>+VLOOKUP(B34,'[10]GCI_data_platform-36'!$F$1:$G$149,2,FALSE)</f>
        <v>5.3083335566844898</v>
      </c>
      <c r="J34">
        <f>+VLOOKUP(B34,'[10]GCI_data_platform-37'!$F$1:$G$149,2,FALSE)</f>
        <v>3.0034341657754</v>
      </c>
      <c r="K34">
        <f>+VLOOKUP(B34,'[10]GCI_data_platform-38'!$F$1:$G$149,2,FALSE)</f>
        <v>15.1111111111111</v>
      </c>
      <c r="L34">
        <f>+VLOOKUP(B34,'[10]GCI_data_platform-39'!$F$1:$G$149,2,FALSE)</f>
        <v>2.3050060000000001</v>
      </c>
      <c r="M34">
        <f>+VLOOKUP(B34,'[10]GCI_data_platform-40'!$F$1:$G$149,2,FALSE)</f>
        <v>3.8914056845909699</v>
      </c>
      <c r="N34">
        <f>+VLOOKUP(B34,'[10]GCI_data_platform-41'!$F$1:$G$149,2,FALSE)</f>
        <v>3.8065925160427798</v>
      </c>
      <c r="O34">
        <f>+VLOOKUP(B34,'[10]GCI_data_platform-42'!$F$1:$G$149,2,FALSE)</f>
        <v>3.8488301577540098</v>
      </c>
      <c r="P34">
        <f>+VLOOKUP(B34,'[10]GCI_data_platform-43'!$F$1:$G$149,2,FALSE)</f>
        <v>2.2697210000000001</v>
      </c>
      <c r="Q34">
        <f>+VLOOKUP(B34,'[10]GCI_data_platform-44'!$F$1:$G$149,2,FALSE)</f>
        <v>1.889726</v>
      </c>
      <c r="R34">
        <f>+VLOOKUP(B34,'[10]GCI_data_platform-45'!$F$1:$G$149,2,FALSE)</f>
        <v>0.84285714285714297</v>
      </c>
    </row>
    <row r="35" spans="1:18" x14ac:dyDescent="0.25">
      <c r="A35" t="s">
        <v>83</v>
      </c>
      <c r="B35" t="s">
        <v>459</v>
      </c>
      <c r="C35">
        <v>20</v>
      </c>
      <c r="D35">
        <v>1</v>
      </c>
      <c r="E35">
        <v>21</v>
      </c>
      <c r="F35">
        <f>+VLOOKUP(B35,'[10]GCI_data_platform-33'!$F$1:$G$149,2,FALSE)</f>
        <v>4.6189038821656601</v>
      </c>
      <c r="G35">
        <f>+VLOOKUP(B35,'[10]GCI_data_platform-34'!$F$1:$G$149,2,FALSE)</f>
        <v>4.8600670508450703</v>
      </c>
      <c r="H35">
        <f>+VLOOKUP(B35,'[10]GCI_data_platform-35'!$F$1:$G$149,2,FALSE)</f>
        <v>4.6722225528169004</v>
      </c>
      <c r="I35">
        <f>+VLOOKUP(B35,'[10]GCI_data_platform-36'!$F$1:$G$149,2,FALSE)</f>
        <v>4.34821033591549</v>
      </c>
      <c r="J35">
        <f>+VLOOKUP(B35,'[10]GCI_data_platform-37'!$F$1:$G$149,2,FALSE)</f>
        <v>4.0476643654929596</v>
      </c>
      <c r="K35">
        <f>+VLOOKUP(B35,'[10]GCI_data_platform-38'!$F$1:$G$149,2,FALSE)</f>
        <v>5.6666666666666696</v>
      </c>
      <c r="L35">
        <f>+VLOOKUP(B35,'[10]GCI_data_platform-39'!$F$1:$G$149,2,FALSE)</f>
        <v>4.2322379999999997</v>
      </c>
      <c r="M35">
        <f>+VLOOKUP(B35,'[10]GCI_data_platform-40'!$F$1:$G$149,2,FALSE)</f>
        <v>4.3777407134862498</v>
      </c>
      <c r="N35">
        <f>+VLOOKUP(B35,'[10]GCI_data_platform-41'!$F$1:$G$149,2,FALSE)</f>
        <v>3.8971340732394402</v>
      </c>
      <c r="O35">
        <f>+VLOOKUP(B35,'[10]GCI_data_platform-42'!$F$1:$G$149,2,FALSE)</f>
        <v>3.58808522112676</v>
      </c>
      <c r="P35">
        <f>+VLOOKUP(B35,'[10]GCI_data_platform-43'!$F$1:$G$149,2,FALSE)</f>
        <v>4.1872069999999999</v>
      </c>
      <c r="Q35">
        <f>+VLOOKUP(B35,'[10]GCI_data_platform-44'!$F$1:$G$149,2,FALSE)</f>
        <v>3.3884840000000001</v>
      </c>
      <c r="R35">
        <f>+VLOOKUP(B35,'[10]GCI_data_platform-45'!$F$1:$G$149,2,FALSE)</f>
        <v>0.84732824427480902</v>
      </c>
    </row>
    <row r="36" spans="1:18" x14ac:dyDescent="0.25">
      <c r="A36" t="s">
        <v>84</v>
      </c>
      <c r="B36" t="s">
        <v>460</v>
      </c>
      <c r="C36">
        <v>30</v>
      </c>
      <c r="F36">
        <f>+VLOOKUP(B36,'[10]GCI_data_platform-33'!$F$1:$G$149,2,FALSE)</f>
        <v>4.1983119069616199</v>
      </c>
      <c r="G36">
        <f>+VLOOKUP(B36,'[10]GCI_data_platform-34'!$F$1:$G$149,2,FALSE)</f>
        <v>4.0673908693572001</v>
      </c>
      <c r="H36">
        <f>+VLOOKUP(B36,'[10]GCI_data_platform-35'!$F$1:$G$149,2,FALSE)</f>
        <v>4.2293938751173696</v>
      </c>
      <c r="I36">
        <f>+VLOOKUP(B36,'[10]GCI_data_platform-36'!$F$1:$G$149,2,FALSE)</f>
        <v>5.1787592295774703</v>
      </c>
      <c r="J36">
        <f>+VLOOKUP(B36,'[10]GCI_data_platform-37'!$F$1:$G$149,2,FALSE)</f>
        <v>3.2728724150234698</v>
      </c>
      <c r="K36">
        <f>+VLOOKUP(B36,'[10]GCI_data_platform-38'!$F$1:$G$149,2,FALSE)</f>
        <v>20.2222222222222</v>
      </c>
      <c r="L36">
        <f>+VLOOKUP(B36,'[10]GCI_data_platform-39'!$F$1:$G$149,2,FALSE)</f>
        <v>2.723598</v>
      </c>
      <c r="M36">
        <f>+VLOOKUP(B36,'[10]GCI_data_platform-40'!$F$1:$G$149,2,FALSE)</f>
        <v>4.3292329445660398</v>
      </c>
      <c r="N36">
        <f>+VLOOKUP(B36,'[10]GCI_data_platform-41'!$F$1:$G$149,2,FALSE)</f>
        <v>4.6241706234741802</v>
      </c>
      <c r="O36">
        <f>+VLOOKUP(B36,'[10]GCI_data_platform-42'!$F$1:$G$149,2,FALSE)</f>
        <v>4.3551024901408502</v>
      </c>
      <c r="P36">
        <f>+VLOOKUP(B36,'[10]GCI_data_platform-43'!$F$1:$G$149,2,FALSE)</f>
        <v>2.8337279999999998</v>
      </c>
      <c r="Q36">
        <f>+VLOOKUP(B36,'[10]GCI_data_platform-44'!$F$1:$G$149,2,FALSE)</f>
        <v>3.200955</v>
      </c>
      <c r="R36">
        <f>+VLOOKUP(B36,'[10]GCI_data_platform-45'!$F$1:$G$149,2,FALSE)</f>
        <v>0.78005115089514099</v>
      </c>
    </row>
    <row r="37" spans="1:18" x14ac:dyDescent="0.25">
      <c r="A37" t="s">
        <v>85</v>
      </c>
      <c r="B37" t="s">
        <v>461</v>
      </c>
      <c r="C37">
        <v>30</v>
      </c>
      <c r="F37">
        <f>+VLOOKUP(B37,'[10]GCI_data_platform-33'!$F$1:$G$149,2,FALSE)</f>
        <v>5.0305770036372399</v>
      </c>
      <c r="G37">
        <f>+VLOOKUP(B37,'[10]GCI_data_platform-34'!$F$1:$G$149,2,FALSE)</f>
        <v>5.0976020558139501</v>
      </c>
      <c r="H37">
        <f>+VLOOKUP(B37,'[10]GCI_data_platform-35'!$F$1:$G$149,2,FALSE)</f>
        <v>5.8428048093023301</v>
      </c>
      <c r="I37">
        <f>+VLOOKUP(B37,'[10]GCI_data_platform-36'!$F$1:$G$149,2,FALSE)</f>
        <v>4.8216903096345503</v>
      </c>
      <c r="J37">
        <f>+VLOOKUP(B37,'[10]GCI_data_platform-37'!$F$1:$G$149,2,FALSE)</f>
        <v>5.0481081601328901</v>
      </c>
      <c r="K37">
        <f>+VLOOKUP(B37,'[10]GCI_data_platform-38'!$F$1:$G$149,2,FALSE)</f>
        <v>0</v>
      </c>
      <c r="L37">
        <f>+VLOOKUP(B37,'[10]GCI_data_platform-39'!$F$1:$G$149,2,FALSE)</f>
        <v>2.775407</v>
      </c>
      <c r="M37">
        <f>+VLOOKUP(B37,'[10]GCI_data_platform-40'!$F$1:$G$149,2,FALSE)</f>
        <v>4.9635519514605297</v>
      </c>
      <c r="N37">
        <f>+VLOOKUP(B37,'[10]GCI_data_platform-41'!$F$1:$G$149,2,FALSE)</f>
        <v>4.1473553528239204</v>
      </c>
      <c r="O37">
        <f>+VLOOKUP(B37,'[10]GCI_data_platform-42'!$F$1:$G$149,2,FALSE)</f>
        <v>5.9511517946843897</v>
      </c>
      <c r="P37">
        <f>+VLOOKUP(B37,'[10]GCI_data_platform-43'!$F$1:$G$149,2,FALSE)</f>
        <v>3.9549729999999998</v>
      </c>
      <c r="Q37">
        <f>+VLOOKUP(B37,'[10]GCI_data_platform-44'!$F$1:$G$149,2,FALSE)</f>
        <v>3.773371</v>
      </c>
      <c r="R37">
        <f>+VLOOKUP(B37,'[10]GCI_data_platform-45'!$F$1:$G$149,2,FALSE)</f>
        <v>0.91888619854721598</v>
      </c>
    </row>
    <row r="38" spans="1:18" x14ac:dyDescent="0.25">
      <c r="A38" t="s">
        <v>88</v>
      </c>
      <c r="B38" t="s">
        <v>462</v>
      </c>
      <c r="C38">
        <v>30</v>
      </c>
      <c r="F38">
        <f>+VLOOKUP(B38,'[10]GCI_data_platform-33'!$F$1:$G$149,2,FALSE)</f>
        <v>3.9172417885420399</v>
      </c>
      <c r="G38">
        <f>+VLOOKUP(B38,'[10]GCI_data_platform-34'!$F$1:$G$149,2,FALSE)</f>
        <v>4.0822419825199399</v>
      </c>
      <c r="H38">
        <f>+VLOOKUP(B38,'[10]GCI_data_platform-35'!$F$1:$G$149,2,FALSE)</f>
        <v>4.5495791761904796</v>
      </c>
      <c r="I38">
        <f>+VLOOKUP(B38,'[10]GCI_data_platform-36'!$F$1:$G$149,2,FALSE)</f>
        <v>5.2764664095238096</v>
      </c>
      <c r="J38">
        <f>+VLOOKUP(B38,'[10]GCI_data_platform-37'!$F$1:$G$149,2,FALSE)</f>
        <v>3.9952748238095199</v>
      </c>
      <c r="K38">
        <f>+VLOOKUP(B38,'[10]GCI_data_platform-38'!$F$1:$G$149,2,FALSE)</f>
        <v>26.181818181818201</v>
      </c>
      <c r="L38">
        <f>+VLOOKUP(B38,'[10]GCI_data_platform-39'!$F$1:$G$149,2,FALSE)</f>
        <v>2.6657609999999998</v>
      </c>
      <c r="M38">
        <f>+VLOOKUP(B38,'[10]GCI_data_platform-40'!$F$1:$G$149,2,FALSE)</f>
        <v>3.7522415945641399</v>
      </c>
      <c r="N38">
        <f>+VLOOKUP(B38,'[10]GCI_data_platform-41'!$F$1:$G$149,2,FALSE)</f>
        <v>3.5091157619047602</v>
      </c>
      <c r="O38">
        <f>+VLOOKUP(B38,'[10]GCI_data_platform-42'!$F$1:$G$149,2,FALSE)</f>
        <v>3.6228589380952401</v>
      </c>
      <c r="P38">
        <f>+VLOOKUP(B38,'[10]GCI_data_platform-43'!$F$1:$G$149,2,FALSE)</f>
        <v>3.421427</v>
      </c>
      <c r="Q38">
        <f>+VLOOKUP(B38,'[10]GCI_data_platform-44'!$F$1:$G$149,2,FALSE)</f>
        <v>3.2855699999999999</v>
      </c>
      <c r="R38">
        <f>+VLOOKUP(B38,'[10]GCI_data_platform-45'!$F$1:$G$149,2,FALSE)</f>
        <v>0.66465621230398098</v>
      </c>
    </row>
    <row r="39" spans="1:18" x14ac:dyDescent="0.25">
      <c r="A39" t="s">
        <v>89</v>
      </c>
      <c r="B39" t="s">
        <v>463</v>
      </c>
      <c r="C39">
        <v>30</v>
      </c>
      <c r="F39">
        <f>+VLOOKUP(B39,'[10]GCI_data_platform-33'!$F$1:$G$149,2,FALSE)</f>
        <v>3.9632969842294501</v>
      </c>
      <c r="G39">
        <f>+VLOOKUP(B39,'[10]GCI_data_platform-34'!$F$1:$G$149,2,FALSE)</f>
        <v>3.8236194638679999</v>
      </c>
      <c r="H39">
        <f>+VLOOKUP(B39,'[10]GCI_data_platform-35'!$F$1:$G$149,2,FALSE)</f>
        <v>4.3043140809523797</v>
      </c>
      <c r="I39">
        <f>+VLOOKUP(B39,'[10]GCI_data_platform-36'!$F$1:$G$149,2,FALSE)</f>
        <v>4.3823935341269804</v>
      </c>
      <c r="J39">
        <f>+VLOOKUP(B39,'[10]GCI_data_platform-37'!$F$1:$G$149,2,FALSE)</f>
        <v>3.6145450952381002</v>
      </c>
      <c r="K39">
        <f>+VLOOKUP(B39,'[10]GCI_data_platform-38'!$F$1:$G$149,2,FALSE)</f>
        <v>31.7777777777778</v>
      </c>
      <c r="L39">
        <f>+VLOOKUP(B39,'[10]GCI_data_platform-39'!$F$1:$G$149,2,FALSE)</f>
        <v>3.8394010000000001</v>
      </c>
      <c r="M39">
        <f>+VLOOKUP(B39,'[10]GCI_data_platform-40'!$F$1:$G$149,2,FALSE)</f>
        <v>4.1029745045909003</v>
      </c>
      <c r="N39">
        <f>+VLOOKUP(B39,'[10]GCI_data_platform-41'!$F$1:$G$149,2,FALSE)</f>
        <v>3.8108538626984099</v>
      </c>
      <c r="O39">
        <f>+VLOOKUP(B39,'[10]GCI_data_platform-42'!$F$1:$G$149,2,FALSE)</f>
        <v>4.03128657777778</v>
      </c>
      <c r="P39">
        <f>+VLOOKUP(B39,'[10]GCI_data_platform-43'!$F$1:$G$149,2,FALSE)</f>
        <v>4.0395669999999999</v>
      </c>
      <c r="Q39">
        <f>+VLOOKUP(B39,'[10]GCI_data_platform-44'!$F$1:$G$149,2,FALSE)</f>
        <v>4.0979749999999999</v>
      </c>
      <c r="R39">
        <f>+VLOOKUP(B39,'[10]GCI_data_platform-45'!$F$1:$G$149,2,FALSE)</f>
        <v>0.66549295774647899</v>
      </c>
    </row>
    <row r="40" spans="1:18" x14ac:dyDescent="0.25">
      <c r="A40" t="s">
        <v>293</v>
      </c>
      <c r="B40" t="s">
        <v>464</v>
      </c>
      <c r="C40">
        <v>30</v>
      </c>
      <c r="F40">
        <f>+VLOOKUP(B40,'[10]GCI_data_platform-33'!$F$1:$G$149,2,FALSE)</f>
        <v>2.9968054504430199</v>
      </c>
      <c r="G40">
        <f>+VLOOKUP(B40,'[10]GCI_data_platform-34'!$F$1:$G$149,2,FALSE)</f>
        <v>3.4774492882706798</v>
      </c>
      <c r="H40">
        <f>+VLOOKUP(B40,'[10]GCI_data_platform-35'!$F$1:$G$149,2,FALSE)</f>
        <v>3.84822267368421</v>
      </c>
      <c r="I40">
        <f>+VLOOKUP(B40,'[10]GCI_data_platform-36'!$F$1:$G$149,2,FALSE)</f>
        <v>5.31247640300752</v>
      </c>
      <c r="J40">
        <f>+VLOOKUP(B40,'[10]GCI_data_platform-37'!$F$1:$G$149,2,FALSE)</f>
        <v>3.2782179135338301</v>
      </c>
      <c r="K40">
        <f>+VLOOKUP(B40,'[10]GCI_data_platform-38'!$F$1:$G$149,2,FALSE)</f>
        <v>36.8333333333333</v>
      </c>
      <c r="L40">
        <f>+VLOOKUP(B40,'[10]GCI_data_platform-39'!$F$1:$G$149,2,FALSE)</f>
        <v>2.826149</v>
      </c>
      <c r="M40">
        <f>+VLOOKUP(B40,'[10]GCI_data_platform-40'!$F$1:$G$149,2,FALSE)</f>
        <v>2.5161616126153699</v>
      </c>
      <c r="N40">
        <f>+VLOOKUP(B40,'[10]GCI_data_platform-41'!$F$1:$G$149,2,FALSE)</f>
        <v>3.1282563593985002</v>
      </c>
      <c r="O40">
        <f>+VLOOKUP(B40,'[10]GCI_data_platform-42'!$F$1:$G$149,2,FALSE)</f>
        <v>3.1307379488721798</v>
      </c>
      <c r="P40">
        <f>+VLOOKUP(B40,'[10]GCI_data_platform-43'!$F$1:$G$149,2,FALSE)</f>
        <v>2.2956789999999998</v>
      </c>
      <c r="Q40">
        <f>+VLOOKUP(B40,'[10]GCI_data_platform-44'!$F$1:$G$149,2,FALSE)</f>
        <v>2.1763620000000001</v>
      </c>
      <c r="R40">
        <f>+VLOOKUP(B40,'[10]GCI_data_platform-45'!$F$1:$G$149,2,FALSE)</f>
        <v>0.323943661971831</v>
      </c>
    </row>
    <row r="41" spans="1:18" x14ac:dyDescent="0.25">
      <c r="A41" t="s">
        <v>91</v>
      </c>
      <c r="B41" t="s">
        <v>465</v>
      </c>
      <c r="C41">
        <v>30</v>
      </c>
      <c r="F41">
        <f>+VLOOKUP(B41,'[10]GCI_data_platform-33'!$F$1:$G$149,2,FALSE)</f>
        <v>3.8758050971810998</v>
      </c>
      <c r="G41">
        <f>+VLOOKUP(B41,'[10]GCI_data_platform-34'!$F$1:$G$149,2,FALSE)</f>
        <v>3.9863955399752098</v>
      </c>
      <c r="H41">
        <f>+VLOOKUP(B41,'[10]GCI_data_platform-35'!$F$1:$G$149,2,FALSE)</f>
        <v>4.2181742205128199</v>
      </c>
      <c r="I41">
        <f>+VLOOKUP(B41,'[10]GCI_data_platform-36'!$F$1:$G$149,2,FALSE)</f>
        <v>4.42499866153846</v>
      </c>
      <c r="J41">
        <f>+VLOOKUP(B41,'[10]GCI_data_platform-37'!$F$1:$G$149,2,FALSE)</f>
        <v>3.61618424102564</v>
      </c>
      <c r="K41">
        <f>+VLOOKUP(B41,'[10]GCI_data_platform-38'!$F$1:$G$149,2,FALSE)</f>
        <v>22.8571428571429</v>
      </c>
      <c r="L41">
        <f>+VLOOKUP(B41,'[10]GCI_data_platform-39'!$F$1:$G$149,2,FALSE)</f>
        <v>3.1860469999999999</v>
      </c>
      <c r="M41">
        <f>+VLOOKUP(B41,'[10]GCI_data_platform-40'!$F$1:$G$149,2,FALSE)</f>
        <v>3.7652146543869902</v>
      </c>
      <c r="N41">
        <f>+VLOOKUP(B41,'[10]GCI_data_platform-41'!$F$1:$G$149,2,FALSE)</f>
        <v>3.4495614410256401</v>
      </c>
      <c r="O41">
        <f>+VLOOKUP(B41,'[10]GCI_data_platform-42'!$F$1:$G$149,2,FALSE)</f>
        <v>3.9775268282051299</v>
      </c>
      <c r="P41">
        <f>+VLOOKUP(B41,'[10]GCI_data_platform-43'!$F$1:$G$149,2,FALSE)</f>
        <v>3.4651160000000001</v>
      </c>
      <c r="Q41">
        <f>+VLOOKUP(B41,'[10]GCI_data_platform-44'!$F$1:$G$149,2,FALSE)</f>
        <v>3.8139530000000001</v>
      </c>
      <c r="R41">
        <f>+VLOOKUP(B41,'[10]GCI_data_platform-45'!$F$1:$G$149,2,FALSE)</f>
        <v>0.61735941320293397</v>
      </c>
    </row>
    <row r="42" spans="1:18" x14ac:dyDescent="0.25">
      <c r="A42" t="s">
        <v>94</v>
      </c>
      <c r="B42" t="s">
        <v>466</v>
      </c>
      <c r="C42">
        <v>20</v>
      </c>
      <c r="D42">
        <v>1</v>
      </c>
      <c r="E42">
        <v>22</v>
      </c>
      <c r="F42">
        <f>+VLOOKUP(B42,'[10]GCI_data_platform-33'!$F$1:$G$149,2,FALSE)</f>
        <v>5.0337172344282202</v>
      </c>
      <c r="G42">
        <f>+VLOOKUP(B42,'[10]GCI_data_platform-34'!$F$1:$G$149,2,FALSE)</f>
        <v>5.2200076581639303</v>
      </c>
      <c r="H42">
        <f>+VLOOKUP(B42,'[10]GCI_data_platform-35'!$F$1:$G$149,2,FALSE)</f>
        <v>4.9382368706214699</v>
      </c>
      <c r="I42">
        <f>+VLOOKUP(B42,'[10]GCI_data_platform-36'!$F$1:$G$149,2,FALSE)</f>
        <v>6.0490232367231602</v>
      </c>
      <c r="J42">
        <f>+VLOOKUP(B42,'[10]GCI_data_platform-37'!$F$1:$G$149,2,FALSE)</f>
        <v>4.6366341372881399</v>
      </c>
      <c r="K42">
        <f>+VLOOKUP(B42,'[10]GCI_data_platform-38'!$F$1:$G$149,2,FALSE)</f>
        <v>12.9047619047619</v>
      </c>
      <c r="L42">
        <f>+VLOOKUP(B42,'[10]GCI_data_platform-39'!$F$1:$G$149,2,FALSE)</f>
        <v>4.3058969999999999</v>
      </c>
      <c r="M42">
        <f>+VLOOKUP(B42,'[10]GCI_data_platform-40'!$F$1:$G$149,2,FALSE)</f>
        <v>4.84742681069251</v>
      </c>
      <c r="N42">
        <f>+VLOOKUP(B42,'[10]GCI_data_platform-41'!$F$1:$G$149,2,FALSE)</f>
        <v>4.9215695474576302</v>
      </c>
      <c r="O42">
        <f>+VLOOKUP(B42,'[10]GCI_data_platform-42'!$F$1:$G$149,2,FALSE)</f>
        <v>5.2427233254237304</v>
      </c>
      <c r="P42">
        <f>+VLOOKUP(B42,'[10]GCI_data_platform-43'!$F$1:$G$149,2,FALSE)</f>
        <v>2.9978090000000002</v>
      </c>
      <c r="Q42">
        <f>+VLOOKUP(B42,'[10]GCI_data_platform-44'!$F$1:$G$149,2,FALSE)</f>
        <v>3.0080969999999998</v>
      </c>
      <c r="R42">
        <f>+VLOOKUP(B42,'[10]GCI_data_platform-45'!$F$1:$G$149,2,FALSE)</f>
        <v>0.92347600518806705</v>
      </c>
    </row>
    <row r="43" spans="1:18" x14ac:dyDescent="0.25">
      <c r="A43" t="s">
        <v>95</v>
      </c>
      <c r="B43" t="s">
        <v>467</v>
      </c>
      <c r="C43">
        <v>30</v>
      </c>
      <c r="F43">
        <f>+VLOOKUP(B43,'[10]GCI_data_platform-33'!$F$1:$G$149,2,FALSE)</f>
        <v>3.9919275481376499</v>
      </c>
      <c r="G43">
        <f>+VLOOKUP(B43,'[10]GCI_data_platform-34'!$F$1:$G$149,2,FALSE)</f>
        <v>4.0762601352540502</v>
      </c>
      <c r="H43">
        <f>+VLOOKUP(B43,'[10]GCI_data_platform-35'!$F$1:$G$149,2,FALSE)</f>
        <v>3.78836709620253</v>
      </c>
      <c r="I43">
        <f>+VLOOKUP(B43,'[10]GCI_data_platform-36'!$F$1:$G$149,2,FALSE)</f>
        <v>4.6858002430379697</v>
      </c>
      <c r="J43">
        <f>+VLOOKUP(B43,'[10]GCI_data_platform-37'!$F$1:$G$149,2,FALSE)</f>
        <v>3.5968771544303801</v>
      </c>
      <c r="K43">
        <f>+VLOOKUP(B43,'[10]GCI_data_platform-38'!$F$1:$G$149,2,FALSE)</f>
        <v>19.1428571428571</v>
      </c>
      <c r="L43">
        <f>+VLOOKUP(B43,'[10]GCI_data_platform-39'!$F$1:$G$149,2,FALSE)</f>
        <v>3.1953260000000001</v>
      </c>
      <c r="M43">
        <f>+VLOOKUP(B43,'[10]GCI_data_platform-40'!$F$1:$G$149,2,FALSE)</f>
        <v>3.9075949610212599</v>
      </c>
      <c r="N43">
        <f>+VLOOKUP(B43,'[10]GCI_data_platform-41'!$F$1:$G$149,2,FALSE)</f>
        <v>3.28131278227848</v>
      </c>
      <c r="O43">
        <f>+VLOOKUP(B43,'[10]GCI_data_platform-42'!$F$1:$G$149,2,FALSE)</f>
        <v>3.12080051392405</v>
      </c>
      <c r="P43">
        <f>+VLOOKUP(B43,'[10]GCI_data_platform-43'!$F$1:$G$149,2,FALSE)</f>
        <v>2.7627929999999998</v>
      </c>
      <c r="Q43">
        <f>+VLOOKUP(B43,'[10]GCI_data_platform-44'!$F$1:$G$149,2,FALSE)</f>
        <v>2.544505</v>
      </c>
      <c r="R43">
        <f>+VLOOKUP(B43,'[10]GCI_data_platform-45'!$F$1:$G$149,2,FALSE)</f>
        <v>0.89195148842337402</v>
      </c>
    </row>
    <row r="44" spans="1:18" x14ac:dyDescent="0.25">
      <c r="A44" t="s">
        <v>98</v>
      </c>
      <c r="B44" t="s">
        <v>468</v>
      </c>
      <c r="C44">
        <v>30</v>
      </c>
      <c r="F44">
        <f>+VLOOKUP(B44,'[10]GCI_data_platform-33'!$F$1:$G$149,2,FALSE)</f>
        <v>4.8491875694309003</v>
      </c>
      <c r="G44">
        <f>+VLOOKUP(B44,'[10]GCI_data_platform-34'!$F$1:$G$149,2,FALSE)</f>
        <v>4.4166293380451096</v>
      </c>
      <c r="H44">
        <f>+VLOOKUP(B44,'[10]GCI_data_platform-35'!$F$1:$G$149,2,FALSE)</f>
        <v>5.1523706105263196</v>
      </c>
      <c r="I44">
        <f>+VLOOKUP(B44,'[10]GCI_data_platform-36'!$F$1:$G$149,2,FALSE)</f>
        <v>2.7506295052631602</v>
      </c>
      <c r="J44">
        <f>+VLOOKUP(B44,'[10]GCI_data_platform-37'!$F$1:$G$149,2,FALSE)</f>
        <v>3.6951844315789502</v>
      </c>
      <c r="K44">
        <f>+VLOOKUP(B44,'[10]GCI_data_platform-38'!$F$1:$G$149,2,FALSE)</f>
        <v>10.1111111111111</v>
      </c>
      <c r="L44">
        <f>+VLOOKUP(B44,'[10]GCI_data_platform-39'!$F$1:$G$149,2,FALSE)</f>
        <v>3.8421050000000001</v>
      </c>
      <c r="M44">
        <f>+VLOOKUP(B44,'[10]GCI_data_platform-40'!$F$1:$G$149,2,FALSE)</f>
        <v>5.2817458008166902</v>
      </c>
      <c r="N44">
        <f>+VLOOKUP(B44,'[10]GCI_data_platform-41'!$F$1:$G$149,2,FALSE)</f>
        <v>4.0741212315789497</v>
      </c>
      <c r="O44">
        <f>+VLOOKUP(B44,'[10]GCI_data_platform-42'!$F$1:$G$149,2,FALSE)</f>
        <v>6.3070434157894697</v>
      </c>
      <c r="P44">
        <f>+VLOOKUP(B44,'[10]GCI_data_platform-43'!$F$1:$G$149,2,FALSE)</f>
        <v>5.8333329999999997</v>
      </c>
      <c r="Q44">
        <f>+VLOOKUP(B44,'[10]GCI_data_platform-44'!$F$1:$G$149,2,FALSE)</f>
        <v>3.5135139999999998</v>
      </c>
      <c r="R44">
        <f>+VLOOKUP(B44,'[10]GCI_data_platform-45'!$F$1:$G$149,2,FALSE)</f>
        <v>0.94524119947848795</v>
      </c>
    </row>
    <row r="45" spans="1:18" x14ac:dyDescent="0.25">
      <c r="A45" t="s">
        <v>99</v>
      </c>
      <c r="B45" t="s">
        <v>469</v>
      </c>
      <c r="C45">
        <v>30</v>
      </c>
      <c r="F45">
        <f>+VLOOKUP(B45,'[10]GCI_data_platform-33'!$F$1:$G$149,2,FALSE)</f>
        <v>4.3123352350913002</v>
      </c>
      <c r="G45">
        <f>+VLOOKUP(B45,'[10]GCI_data_platform-34'!$F$1:$G$149,2,FALSE)</f>
        <v>4.0380255916473002</v>
      </c>
      <c r="H45">
        <f>+VLOOKUP(B45,'[10]GCI_data_platform-35'!$F$1:$G$149,2,FALSE)</f>
        <v>3.4394764741626802</v>
      </c>
      <c r="I45">
        <f>+VLOOKUP(B45,'[10]GCI_data_platform-36'!$F$1:$G$149,2,FALSE)</f>
        <v>5.0749309779904301</v>
      </c>
      <c r="J45">
        <f>+VLOOKUP(B45,'[10]GCI_data_platform-37'!$F$1:$G$149,2,FALSE)</f>
        <v>2.54644944593301</v>
      </c>
      <c r="K45">
        <f>+VLOOKUP(B45,'[10]GCI_data_platform-38'!$F$1:$G$149,2,FALSE)</f>
        <v>11.844444444444401</v>
      </c>
      <c r="L45">
        <f>+VLOOKUP(B45,'[10]GCI_data_platform-39'!$F$1:$G$149,2,FALSE)</f>
        <v>2.7796470000000002</v>
      </c>
      <c r="M45">
        <f>+VLOOKUP(B45,'[10]GCI_data_platform-40'!$F$1:$G$149,2,FALSE)</f>
        <v>4.58664487853531</v>
      </c>
      <c r="N45">
        <f>+VLOOKUP(B45,'[10]GCI_data_platform-41'!$F$1:$G$149,2,FALSE)</f>
        <v>3.8314567559808599</v>
      </c>
      <c r="O45">
        <f>+VLOOKUP(B45,'[10]GCI_data_platform-42'!$F$1:$G$149,2,FALSE)</f>
        <v>4.7741106947368399</v>
      </c>
      <c r="P45">
        <f>+VLOOKUP(B45,'[10]GCI_data_platform-43'!$F$1:$G$149,2,FALSE)</f>
        <v>3.5716619999999999</v>
      </c>
      <c r="Q45">
        <f>+VLOOKUP(B45,'[10]GCI_data_platform-44'!$F$1:$G$149,2,FALSE)</f>
        <v>3.8761060000000001</v>
      </c>
      <c r="R45">
        <f>+VLOOKUP(B45,'[10]GCI_data_platform-45'!$F$1:$G$149,2,FALSE)</f>
        <v>0.88266666666666704</v>
      </c>
    </row>
    <row r="46" spans="1:18" x14ac:dyDescent="0.25">
      <c r="A46" t="s">
        <v>101</v>
      </c>
      <c r="B46" t="s">
        <v>470</v>
      </c>
      <c r="C46">
        <v>20</v>
      </c>
      <c r="D46">
        <v>1</v>
      </c>
      <c r="E46">
        <v>22</v>
      </c>
      <c r="F46">
        <f>+VLOOKUP(B46,'[10]GCI_data_platform-33'!$F$1:$G$149,2,FALSE)</f>
        <v>4.3051028909493398</v>
      </c>
      <c r="G46">
        <f>+VLOOKUP(B46,'[10]GCI_data_platform-34'!$F$1:$G$149,2,FALSE)</f>
        <v>4.3492606610751201</v>
      </c>
      <c r="H46">
        <f>+VLOOKUP(B46,'[10]GCI_data_platform-35'!$F$1:$G$149,2,FALSE)</f>
        <v>3.8664251981308402</v>
      </c>
      <c r="I46">
        <f>+VLOOKUP(B46,'[10]GCI_data_platform-36'!$F$1:$G$149,2,FALSE)</f>
        <v>4.4377277514018703</v>
      </c>
      <c r="J46">
        <f>+VLOOKUP(B46,'[10]GCI_data_platform-37'!$F$1:$G$149,2,FALSE)</f>
        <v>3.27138289719626</v>
      </c>
      <c r="K46">
        <f>+VLOOKUP(B46,'[10]GCI_data_platform-38'!$F$1:$G$149,2,FALSE)</f>
        <v>14.7777777777778</v>
      </c>
      <c r="L46">
        <f>+VLOOKUP(B46,'[10]GCI_data_platform-39'!$F$1:$G$149,2,FALSE)</f>
        <v>4.3173839999999997</v>
      </c>
      <c r="M46">
        <f>+VLOOKUP(B46,'[10]GCI_data_platform-40'!$F$1:$G$149,2,FALSE)</f>
        <v>4.2609451208235596</v>
      </c>
      <c r="N46">
        <f>+VLOOKUP(B46,'[10]GCI_data_platform-41'!$F$1:$G$149,2,FALSE)</f>
        <v>3.6405068635514</v>
      </c>
      <c r="O46">
        <f>+VLOOKUP(B46,'[10]GCI_data_platform-42'!$F$1:$G$149,2,FALSE)</f>
        <v>3.9676631626168199</v>
      </c>
      <c r="P46">
        <f>+VLOOKUP(B46,'[10]GCI_data_platform-43'!$F$1:$G$149,2,FALSE)</f>
        <v>3.0828769999999999</v>
      </c>
      <c r="Q46">
        <f>+VLOOKUP(B46,'[10]GCI_data_platform-44'!$F$1:$G$149,2,FALSE)</f>
        <v>3.6177839999999999</v>
      </c>
      <c r="R46">
        <f>+VLOOKUP(B46,'[10]GCI_data_platform-45'!$F$1:$G$149,2,FALSE)</f>
        <v>0.85993975903614495</v>
      </c>
    </row>
    <row r="47" spans="1:18" x14ac:dyDescent="0.25">
      <c r="A47" t="s">
        <v>102</v>
      </c>
      <c r="B47" t="s">
        <v>471</v>
      </c>
      <c r="C47">
        <v>20</v>
      </c>
      <c r="D47">
        <v>1</v>
      </c>
      <c r="E47">
        <v>22</v>
      </c>
      <c r="F47">
        <f>+VLOOKUP(B47,'[10]GCI_data_platform-33'!$F$1:$G$149,2,FALSE)</f>
        <v>4.5320043272434596</v>
      </c>
      <c r="G47">
        <f>+VLOOKUP(B47,'[10]GCI_data_platform-34'!$F$1:$G$149,2,FALSE)</f>
        <v>4.4355416566151602</v>
      </c>
      <c r="H47">
        <f>+VLOOKUP(B47,'[10]GCI_data_platform-35'!$F$1:$G$149,2,FALSE)</f>
        <v>4.9505234269938603</v>
      </c>
      <c r="I47">
        <f>+VLOOKUP(B47,'[10]GCI_data_platform-36'!$F$1:$G$149,2,FALSE)</f>
        <v>5.58179255705521</v>
      </c>
      <c r="J47">
        <f>+VLOOKUP(B47,'[10]GCI_data_platform-37'!$F$1:$G$149,2,FALSE)</f>
        <v>4.31255508098159</v>
      </c>
      <c r="K47">
        <f>+VLOOKUP(B47,'[10]GCI_data_platform-38'!$F$1:$G$149,2,FALSE)</f>
        <v>26</v>
      </c>
      <c r="L47">
        <f>+VLOOKUP(B47,'[10]GCI_data_platform-39'!$F$1:$G$149,2,FALSE)</f>
        <v>3.3779499999999998</v>
      </c>
      <c r="M47">
        <f>+VLOOKUP(B47,'[10]GCI_data_platform-40'!$F$1:$G$149,2,FALSE)</f>
        <v>4.6284669978717696</v>
      </c>
      <c r="N47">
        <f>+VLOOKUP(B47,'[10]GCI_data_platform-41'!$F$1:$G$149,2,FALSE)</f>
        <v>4.2722868730061396</v>
      </c>
      <c r="O47">
        <f>+VLOOKUP(B47,'[10]GCI_data_platform-42'!$F$1:$G$149,2,FALSE)</f>
        <v>4.9093756453987698</v>
      </c>
      <c r="P47">
        <f>+VLOOKUP(B47,'[10]GCI_data_platform-43'!$F$1:$G$149,2,FALSE)</f>
        <v>3.2291029999999998</v>
      </c>
      <c r="Q47">
        <f>+VLOOKUP(B47,'[10]GCI_data_platform-44'!$F$1:$G$149,2,FALSE)</f>
        <v>3.5787339999999999</v>
      </c>
      <c r="R47">
        <f>+VLOOKUP(B47,'[10]GCI_data_platform-45'!$F$1:$G$149,2,FALSE)</f>
        <v>0.87710843373493996</v>
      </c>
    </row>
    <row r="48" spans="1:18" x14ac:dyDescent="0.25">
      <c r="A48" t="s">
        <v>103</v>
      </c>
      <c r="B48" t="s">
        <v>472</v>
      </c>
      <c r="C48">
        <v>30</v>
      </c>
      <c r="F48">
        <f>+VLOOKUP(B48,'[10]GCI_data_platform-33'!$F$1:$G$149,2,FALSE)</f>
        <v>4.58569385880112</v>
      </c>
      <c r="G48">
        <f>+VLOOKUP(B48,'[10]GCI_data_platform-34'!$F$1:$G$149,2,FALSE)</f>
        <v>5.1041753117159798</v>
      </c>
      <c r="H48">
        <f>+VLOOKUP(B48,'[10]GCI_data_platform-35'!$F$1:$G$149,2,FALSE)</f>
        <v>4.18299223372781</v>
      </c>
      <c r="I48">
        <f>+VLOOKUP(B48,'[10]GCI_data_platform-36'!$F$1:$G$149,2,FALSE)</f>
        <v>5.3008523923076902</v>
      </c>
      <c r="J48">
        <f>+VLOOKUP(B48,'[10]GCI_data_platform-37'!$F$1:$G$149,2,FALSE)</f>
        <v>4.7896189325443803</v>
      </c>
      <c r="K48">
        <f>+VLOOKUP(B48,'[10]GCI_data_platform-38'!$F$1:$G$149,2,FALSE)</f>
        <v>4.3333333333333304</v>
      </c>
      <c r="L48">
        <f>+VLOOKUP(B48,'[10]GCI_data_platform-39'!$F$1:$G$149,2,FALSE)</f>
        <v>4.2474129999999999</v>
      </c>
      <c r="M48">
        <f>+VLOOKUP(B48,'[10]GCI_data_platform-40'!$F$1:$G$149,2,FALSE)</f>
        <v>4.06721240588627</v>
      </c>
      <c r="N48">
        <f>+VLOOKUP(B48,'[10]GCI_data_platform-41'!$F$1:$G$149,2,FALSE)</f>
        <v>4.0663701852071004</v>
      </c>
      <c r="O48">
        <f>+VLOOKUP(B48,'[10]GCI_data_platform-42'!$F$1:$G$149,2,FALSE)</f>
        <v>4.0532681390532499</v>
      </c>
      <c r="P48">
        <f>+VLOOKUP(B48,'[10]GCI_data_platform-43'!$F$1:$G$149,2,FALSE)</f>
        <v>3.0803910000000001</v>
      </c>
      <c r="Q48">
        <f>+VLOOKUP(B48,'[10]GCI_data_platform-44'!$F$1:$G$149,2,FALSE)</f>
        <v>2.75745</v>
      </c>
      <c r="R48">
        <f>+VLOOKUP(B48,'[10]GCI_data_platform-45'!$F$1:$G$149,2,FALSE)</f>
        <v>0.76554404145077704</v>
      </c>
    </row>
    <row r="49" spans="1:18" x14ac:dyDescent="0.25">
      <c r="A49" t="s">
        <v>104</v>
      </c>
      <c r="B49" t="s">
        <v>473</v>
      </c>
      <c r="C49">
        <v>30</v>
      </c>
      <c r="F49">
        <f>+VLOOKUP(B49,'[10]GCI_data_platform-33'!$F$1:$G$149,2,FALSE)</f>
        <v>4.57428820658268</v>
      </c>
      <c r="G49">
        <f>+VLOOKUP(B49,'[10]GCI_data_platform-34'!$F$1:$G$149,2,FALSE)</f>
        <v>4.0597370353778404</v>
      </c>
      <c r="H49">
        <f>+VLOOKUP(B49,'[10]GCI_data_platform-35'!$F$1:$G$149,2,FALSE)</f>
        <v>5.2021703922558897</v>
      </c>
      <c r="I49">
        <f>+VLOOKUP(B49,'[10]GCI_data_platform-36'!$F$1:$G$149,2,FALSE)</f>
        <v>3.34256508888889</v>
      </c>
      <c r="J49">
        <f>+VLOOKUP(B49,'[10]GCI_data_platform-37'!$F$1:$G$149,2,FALSE)</f>
        <v>3.3018867784511801</v>
      </c>
      <c r="K49">
        <f>+VLOOKUP(B49,'[10]GCI_data_platform-38'!$F$1:$G$149,2,FALSE)</f>
        <v>21.5555555555556</v>
      </c>
      <c r="L49">
        <f>+VLOOKUP(B49,'[10]GCI_data_platform-39'!$F$1:$G$149,2,FALSE)</f>
        <v>3.7452960000000002</v>
      </c>
      <c r="M49">
        <f>+VLOOKUP(B49,'[10]GCI_data_platform-40'!$F$1:$G$149,2,FALSE)</f>
        <v>5.0888393777875196</v>
      </c>
      <c r="N49">
        <f>+VLOOKUP(B49,'[10]GCI_data_platform-41'!$F$1:$G$149,2,FALSE)</f>
        <v>4.2605352710437696</v>
      </c>
      <c r="O49">
        <f>+VLOOKUP(B49,'[10]GCI_data_platform-42'!$F$1:$G$149,2,FALSE)</f>
        <v>5.4884243730639701</v>
      </c>
      <c r="P49">
        <f>+VLOOKUP(B49,'[10]GCI_data_platform-43'!$F$1:$G$149,2,FALSE)</f>
        <v>5.0863389999999997</v>
      </c>
      <c r="Q49">
        <f>+VLOOKUP(B49,'[10]GCI_data_platform-44'!$F$1:$G$149,2,FALSE)</f>
        <v>4.6911529999999999</v>
      </c>
      <c r="R49">
        <f>+VLOOKUP(B49,'[10]GCI_data_platform-45'!$F$1:$G$149,2,FALSE)</f>
        <v>0.85714285714285698</v>
      </c>
    </row>
    <row r="50" spans="1:18" x14ac:dyDescent="0.25">
      <c r="A50" t="s">
        <v>105</v>
      </c>
      <c r="B50" t="s">
        <v>474</v>
      </c>
      <c r="C50">
        <v>30</v>
      </c>
      <c r="F50">
        <f>+VLOOKUP(B50,'[10]GCI_data_platform-33'!$F$1:$G$149,2,FALSE)</f>
        <v>4.14156988135188</v>
      </c>
      <c r="G50">
        <f>+VLOOKUP(B50,'[10]GCI_data_platform-34'!$F$1:$G$149,2,FALSE)</f>
        <v>3.5598237456375799</v>
      </c>
      <c r="H50">
        <f>+VLOOKUP(B50,'[10]GCI_data_platform-35'!$F$1:$G$149,2,FALSE)</f>
        <v>4.31386459798658</v>
      </c>
      <c r="I50">
        <f>+VLOOKUP(B50,'[10]GCI_data_platform-36'!$F$1:$G$149,2,FALSE)</f>
        <v>4.2807848778523496</v>
      </c>
      <c r="J50">
        <f>+VLOOKUP(B50,'[10]GCI_data_platform-37'!$F$1:$G$149,2,FALSE)</f>
        <v>4.5437632523489899</v>
      </c>
      <c r="K50">
        <f>+VLOOKUP(B50,'[10]GCI_data_platform-38'!$F$1:$G$149,2,FALSE)</f>
        <v>49.7777777777778</v>
      </c>
      <c r="L50">
        <f>+VLOOKUP(B50,'[10]GCI_data_platform-39'!$F$1:$G$149,2,FALSE)</f>
        <v>3.6607059999999998</v>
      </c>
      <c r="M50">
        <f>+VLOOKUP(B50,'[10]GCI_data_platform-40'!$F$1:$G$149,2,FALSE)</f>
        <v>4.7233160170661801</v>
      </c>
      <c r="N50">
        <f>+VLOOKUP(B50,'[10]GCI_data_platform-41'!$F$1:$G$149,2,FALSE)</f>
        <v>3.9322074322147702</v>
      </c>
      <c r="O50">
        <f>+VLOOKUP(B50,'[10]GCI_data_platform-42'!$F$1:$G$149,2,FALSE)</f>
        <v>4.3894868966442999</v>
      </c>
      <c r="P50">
        <f>+VLOOKUP(B50,'[10]GCI_data_platform-43'!$F$1:$G$149,2,FALSE)</f>
        <v>3.6835819999999999</v>
      </c>
      <c r="Q50">
        <f>+VLOOKUP(B50,'[10]GCI_data_platform-44'!$F$1:$G$149,2,FALSE)</f>
        <v>3.94326</v>
      </c>
      <c r="R50">
        <f>+VLOOKUP(B50,'[10]GCI_data_platform-45'!$F$1:$G$149,2,FALSE)</f>
        <v>0.94605809128630702</v>
      </c>
    </row>
    <row r="51" spans="1:18" x14ac:dyDescent="0.25">
      <c r="A51" t="s">
        <v>106</v>
      </c>
      <c r="B51" t="s">
        <v>475</v>
      </c>
      <c r="C51">
        <v>30</v>
      </c>
      <c r="F51">
        <f>+VLOOKUP(B51,'[10]GCI_data_platform-33'!$F$1:$G$149,2,FALSE)</f>
        <v>3.7654731424988901</v>
      </c>
      <c r="G51">
        <f>+VLOOKUP(B51,'[10]GCI_data_platform-34'!$F$1:$G$149,2,FALSE)</f>
        <v>3.8783548055025499</v>
      </c>
      <c r="H51">
        <f>+VLOOKUP(B51,'[10]GCI_data_platform-35'!$F$1:$G$149,2,FALSE)</f>
        <v>3.73080186206897</v>
      </c>
      <c r="I51">
        <f>+VLOOKUP(B51,'[10]GCI_data_platform-36'!$F$1:$G$149,2,FALSE)</f>
        <v>3.9122977304597701</v>
      </c>
      <c r="J51">
        <f>+VLOOKUP(B51,'[10]GCI_data_platform-37'!$F$1:$G$149,2,FALSE)</f>
        <v>3.54483790114943</v>
      </c>
      <c r="K51">
        <f>+VLOOKUP(B51,'[10]GCI_data_platform-38'!$F$1:$G$149,2,FALSE)</f>
        <v>15.8888888888889</v>
      </c>
      <c r="L51">
        <f>+VLOOKUP(B51,'[10]GCI_data_platform-39'!$F$1:$G$149,2,FALSE)</f>
        <v>2.5384229999999999</v>
      </c>
      <c r="M51">
        <f>+VLOOKUP(B51,'[10]GCI_data_platform-40'!$F$1:$G$149,2,FALSE)</f>
        <v>3.6525914794952299</v>
      </c>
      <c r="N51">
        <f>+VLOOKUP(B51,'[10]GCI_data_platform-41'!$F$1:$G$149,2,FALSE)</f>
        <v>3.1797049362069001</v>
      </c>
      <c r="O51">
        <f>+VLOOKUP(B51,'[10]GCI_data_platform-42'!$F$1:$G$149,2,FALSE)</f>
        <v>3.8329549844827602</v>
      </c>
      <c r="P51">
        <f>+VLOOKUP(B51,'[10]GCI_data_platform-43'!$F$1:$G$149,2,FALSE)</f>
        <v>3.1475520000000001</v>
      </c>
      <c r="Q51">
        <f>+VLOOKUP(B51,'[10]GCI_data_platform-44'!$F$1:$G$149,2,FALSE)</f>
        <v>2.2620809999999998</v>
      </c>
      <c r="R51">
        <f>+VLOOKUP(B51,'[10]GCI_data_platform-45'!$F$1:$G$149,2,FALSE)</f>
        <v>0.73384030418250901</v>
      </c>
    </row>
    <row r="52" spans="1:18" x14ac:dyDescent="0.25">
      <c r="A52" t="s">
        <v>110</v>
      </c>
      <c r="B52" t="s">
        <v>476</v>
      </c>
      <c r="C52">
        <v>30</v>
      </c>
      <c r="F52">
        <f>+VLOOKUP(B52,'[10]GCI_data_platform-33'!$F$1:$G$149,2,FALSE)</f>
        <v>4.1501200206894602</v>
      </c>
      <c r="G52">
        <f>+VLOOKUP(B52,'[10]GCI_data_platform-34'!$F$1:$G$149,2,FALSE)</f>
        <v>4.4611280407441702</v>
      </c>
      <c r="H52">
        <f>+VLOOKUP(B52,'[10]GCI_data_platform-35'!$F$1:$G$149,2,FALSE)</f>
        <v>5.1214957384615403</v>
      </c>
      <c r="I52">
        <f>+VLOOKUP(B52,'[10]GCI_data_platform-36'!$F$1:$G$149,2,FALSE)</f>
        <v>5.5364281615384598</v>
      </c>
      <c r="J52">
        <f>+VLOOKUP(B52,'[10]GCI_data_platform-37'!$F$1:$G$149,2,FALSE)</f>
        <v>4.2373773538461501</v>
      </c>
      <c r="K52">
        <f>+VLOOKUP(B52,'[10]GCI_data_platform-38'!$F$1:$G$149,2,FALSE)</f>
        <v>26.962962962963001</v>
      </c>
      <c r="L52">
        <f>+VLOOKUP(B52,'[10]GCI_data_platform-39'!$F$1:$G$149,2,FALSE)</f>
        <v>3.6183589999999999</v>
      </c>
      <c r="M52">
        <f>+VLOOKUP(B52,'[10]GCI_data_platform-40'!$F$1:$G$149,2,FALSE)</f>
        <v>3.8391120006347599</v>
      </c>
      <c r="N52">
        <f>+VLOOKUP(B52,'[10]GCI_data_platform-41'!$F$1:$G$149,2,FALSE)</f>
        <v>4.1559587254437904</v>
      </c>
      <c r="O52">
        <f>+VLOOKUP(B52,'[10]GCI_data_platform-42'!$F$1:$G$149,2,FALSE)</f>
        <v>4.20541700414201</v>
      </c>
      <c r="P52">
        <f>+VLOOKUP(B52,'[10]GCI_data_platform-43'!$F$1:$G$149,2,FALSE)</f>
        <v>3.9230510000000001</v>
      </c>
      <c r="Q52">
        <f>+VLOOKUP(B52,'[10]GCI_data_platform-44'!$F$1:$G$149,2,FALSE)</f>
        <v>3.0514220000000001</v>
      </c>
      <c r="R52">
        <f>+VLOOKUP(B52,'[10]GCI_data_platform-45'!$F$1:$G$149,2,FALSE)</f>
        <v>0.56333333333333302</v>
      </c>
    </row>
    <row r="53" spans="1:18" x14ac:dyDescent="0.25">
      <c r="A53" t="s">
        <v>111</v>
      </c>
      <c r="B53" t="s">
        <v>477</v>
      </c>
      <c r="C53">
        <v>30</v>
      </c>
      <c r="F53">
        <f>+VLOOKUP(B53,'[10]GCI_data_platform-33'!$F$1:$G$149,2,FALSE)</f>
        <v>4.2836284096355204</v>
      </c>
      <c r="G53">
        <f>+VLOOKUP(B53,'[10]GCI_data_platform-34'!$F$1:$G$149,2,FALSE)</f>
        <v>4.9067402951724102</v>
      </c>
      <c r="H53">
        <f>+VLOOKUP(B53,'[10]GCI_data_platform-35'!$F$1:$G$149,2,FALSE)</f>
        <v>4.0376218758620697</v>
      </c>
      <c r="I53">
        <f>+VLOOKUP(B53,'[10]GCI_data_platform-36'!$F$1:$G$149,2,FALSE)</f>
        <v>5.3970958965517202</v>
      </c>
      <c r="J53">
        <f>+VLOOKUP(B53,'[10]GCI_data_platform-37'!$F$1:$G$149,2,FALSE)</f>
        <v>4.2148077034482796</v>
      </c>
      <c r="K53">
        <f>+VLOOKUP(B53,'[10]GCI_data_platform-38'!$F$1:$G$149,2,FALSE)</f>
        <v>7.92063492063492</v>
      </c>
      <c r="L53">
        <f>+VLOOKUP(B53,'[10]GCI_data_platform-39'!$F$1:$G$149,2,FALSE)</f>
        <v>3.8841760000000001</v>
      </c>
      <c r="M53">
        <f>+VLOOKUP(B53,'[10]GCI_data_platform-40'!$F$1:$G$149,2,FALSE)</f>
        <v>3.6605165240986399</v>
      </c>
      <c r="N53">
        <f>+VLOOKUP(B53,'[10]GCI_data_platform-41'!$F$1:$G$149,2,FALSE)</f>
        <v>2.83231534482759</v>
      </c>
      <c r="O53">
        <f>+VLOOKUP(B53,'[10]GCI_data_platform-42'!$F$1:$G$149,2,FALSE)</f>
        <v>2.8496478275862098</v>
      </c>
      <c r="P53">
        <f>+VLOOKUP(B53,'[10]GCI_data_platform-43'!$F$1:$G$149,2,FALSE)</f>
        <v>2.8129249999999999</v>
      </c>
      <c r="Q53">
        <f>+VLOOKUP(B53,'[10]GCI_data_platform-44'!$F$1:$G$149,2,FALSE)</f>
        <v>2.7175240000000001</v>
      </c>
      <c r="R53">
        <f>+VLOOKUP(B53,'[10]GCI_data_platform-45'!$F$1:$G$149,2,FALSE)</f>
        <v>0.84025157232704395</v>
      </c>
    </row>
    <row r="54" spans="1:18" x14ac:dyDescent="0.25">
      <c r="A54" t="s">
        <v>113</v>
      </c>
      <c r="B54" t="s">
        <v>266</v>
      </c>
      <c r="C54">
        <v>10</v>
      </c>
      <c r="D54">
        <v>1</v>
      </c>
      <c r="E54">
        <v>12</v>
      </c>
      <c r="F54">
        <f>+VLOOKUP(B54,'[10]GCI_data_platform-33'!$F$1:$G$149,2,FALSE)</f>
        <v>4.3430337191369004</v>
      </c>
      <c r="G54">
        <f>+VLOOKUP(B54,'[10]GCI_data_platform-34'!$F$1:$G$149,2,FALSE)</f>
        <v>4.8605677792821798</v>
      </c>
      <c r="H54">
        <f>+VLOOKUP(B54,'[10]GCI_data_platform-35'!$F$1:$G$149,2,FALSE)</f>
        <v>4.4713772977900597</v>
      </c>
      <c r="I54">
        <f>+VLOOKUP(B54,'[10]GCI_data_platform-36'!$F$1:$G$149,2,FALSE)</f>
        <v>5.5611674441989001</v>
      </c>
      <c r="J54">
        <f>+VLOOKUP(B54,'[10]GCI_data_platform-37'!$F$1:$G$149,2,FALSE)</f>
        <v>4.8058485679557998</v>
      </c>
      <c r="K54">
        <f>+VLOOKUP(B54,'[10]GCI_data_platform-38'!$F$1:$G$149,2,FALSE)</f>
        <v>16.6666666666667</v>
      </c>
      <c r="L54">
        <f>+VLOOKUP(B54,'[10]GCI_data_platform-39'!$F$1:$G$149,2,FALSE)</f>
        <v>3.9306109999999999</v>
      </c>
      <c r="M54">
        <f>+VLOOKUP(B54,'[10]GCI_data_platform-40'!$F$1:$G$149,2,FALSE)</f>
        <v>3.8254996589916099</v>
      </c>
      <c r="N54">
        <f>+VLOOKUP(B54,'[10]GCI_data_platform-41'!$F$1:$G$149,2,FALSE)</f>
        <v>3.94059207237569</v>
      </c>
      <c r="O54">
        <f>+VLOOKUP(B54,'[10]GCI_data_platform-42'!$F$1:$G$149,2,FALSE)</f>
        <v>3.95048470165746</v>
      </c>
      <c r="P54">
        <f>+VLOOKUP(B54,'[10]GCI_data_platform-43'!$F$1:$G$149,2,FALSE)</f>
        <v>4.1576639999999996</v>
      </c>
      <c r="Q54">
        <f>+VLOOKUP(B54,'[10]GCI_data_platform-44'!$F$1:$G$149,2,FALSE)</f>
        <v>3.9450409999999998</v>
      </c>
      <c r="R54">
        <f>+VLOOKUP(B54,'[10]GCI_data_platform-45'!$F$1:$G$149,2,FALSE)</f>
        <v>0.52784503631961299</v>
      </c>
    </row>
    <row r="55" spans="1:18" x14ac:dyDescent="0.25">
      <c r="A55" t="s">
        <v>114</v>
      </c>
      <c r="B55" t="s">
        <v>478</v>
      </c>
      <c r="C55">
        <v>30</v>
      </c>
      <c r="F55">
        <f>+VLOOKUP(B55,'[10]GCI_data_platform-33'!$F$1:$G$149,2,FALSE)</f>
        <v>4.2305807524992902</v>
      </c>
      <c r="G55">
        <f>+VLOOKUP(B55,'[10]GCI_data_platform-34'!$F$1:$G$149,2,FALSE)</f>
        <v>4.6058849744409898</v>
      </c>
      <c r="H55">
        <f>+VLOOKUP(B55,'[10]GCI_data_platform-35'!$F$1:$G$149,2,FALSE)</f>
        <v>3.6690889831521698</v>
      </c>
      <c r="I55">
        <f>+VLOOKUP(B55,'[10]GCI_data_platform-36'!$F$1:$G$149,2,FALSE)</f>
        <v>5.2987456081521698</v>
      </c>
      <c r="J55">
        <f>+VLOOKUP(B55,'[10]GCI_data_platform-37'!$F$1:$G$149,2,FALSE)</f>
        <v>4.0517511380434801</v>
      </c>
      <c r="K55">
        <f>+VLOOKUP(B55,'[10]GCI_data_platform-38'!$F$1:$G$149,2,FALSE)</f>
        <v>10.1111111111111</v>
      </c>
      <c r="L55">
        <f>+VLOOKUP(B55,'[10]GCI_data_platform-39'!$F$1:$G$149,2,FALSE)</f>
        <v>3.3669820000000001</v>
      </c>
      <c r="M55">
        <f>+VLOOKUP(B55,'[10]GCI_data_platform-40'!$F$1:$G$149,2,FALSE)</f>
        <v>3.8552765305575898</v>
      </c>
      <c r="N55">
        <f>+VLOOKUP(B55,'[10]GCI_data_platform-41'!$F$1:$G$149,2,FALSE)</f>
        <v>3.4256936798913</v>
      </c>
      <c r="O55">
        <f>+VLOOKUP(B55,'[10]GCI_data_platform-42'!$F$1:$G$149,2,FALSE)</f>
        <v>3.1569219538043498</v>
      </c>
      <c r="P55">
        <f>+VLOOKUP(B55,'[10]GCI_data_platform-43'!$F$1:$G$149,2,FALSE)</f>
        <v>2.3289240000000002</v>
      </c>
      <c r="Q55">
        <f>+VLOOKUP(B55,'[10]GCI_data_platform-44'!$F$1:$G$149,2,FALSE)</f>
        <v>2.6718920000000002</v>
      </c>
      <c r="R55">
        <f>+VLOOKUP(B55,'[10]GCI_data_platform-45'!$F$1:$G$149,2,FALSE)</f>
        <v>0.86657303370786498</v>
      </c>
    </row>
    <row r="56" spans="1:18" x14ac:dyDescent="0.25">
      <c r="A56" t="s">
        <v>115</v>
      </c>
      <c r="B56" t="s">
        <v>479</v>
      </c>
      <c r="C56">
        <v>30</v>
      </c>
      <c r="F56">
        <f>+VLOOKUP(B56,'[10]GCI_data_platform-33'!$F$1:$G$149,2,FALSE)</f>
        <v>3.34313826682473</v>
      </c>
      <c r="G56">
        <f>+VLOOKUP(B56,'[10]GCI_data_platform-34'!$F$1:$G$149,2,FALSE)</f>
        <v>3.4929688937450001</v>
      </c>
      <c r="H56">
        <f>+VLOOKUP(B56,'[10]GCI_data_platform-35'!$F$1:$G$149,2,FALSE)</f>
        <v>4.37385306666667</v>
      </c>
      <c r="I56">
        <f>+VLOOKUP(B56,'[10]GCI_data_platform-36'!$F$1:$G$149,2,FALSE)</f>
        <v>4.2708218198581598</v>
      </c>
      <c r="J56">
        <f>+VLOOKUP(B56,'[10]GCI_data_platform-37'!$F$1:$G$149,2,FALSE)</f>
        <v>3.4591020709219902</v>
      </c>
      <c r="K56">
        <f>+VLOOKUP(B56,'[10]GCI_data_platform-38'!$F$1:$G$149,2,FALSE)</f>
        <v>30.3333333333333</v>
      </c>
      <c r="L56">
        <f>+VLOOKUP(B56,'[10]GCI_data_platform-39'!$F$1:$G$149,2,FALSE)</f>
        <v>2.1392630000000001</v>
      </c>
      <c r="M56">
        <f>+VLOOKUP(B56,'[10]GCI_data_platform-40'!$F$1:$G$149,2,FALSE)</f>
        <v>3.19330763990446</v>
      </c>
      <c r="N56">
        <f>+VLOOKUP(B56,'[10]GCI_data_platform-41'!$F$1:$G$149,2,FALSE)</f>
        <v>3.3361775446808499</v>
      </c>
      <c r="O56">
        <f>+VLOOKUP(B56,'[10]GCI_data_platform-42'!$F$1:$G$149,2,FALSE)</f>
        <v>3.72941942553192</v>
      </c>
      <c r="P56">
        <f>+VLOOKUP(B56,'[10]GCI_data_platform-43'!$F$1:$G$149,2,FALSE)</f>
        <v>2.5751580000000001</v>
      </c>
      <c r="Q56">
        <f>+VLOOKUP(B56,'[10]GCI_data_platform-44'!$F$1:$G$149,2,FALSE)</f>
        <v>2.6761050000000002</v>
      </c>
      <c r="R56">
        <f>+VLOOKUP(B56,'[10]GCI_data_platform-45'!$F$1:$G$149,2,FALSE)</f>
        <v>0.51834319526627204</v>
      </c>
    </row>
    <row r="57" spans="1:18" x14ac:dyDescent="0.25">
      <c r="A57" t="s">
        <v>480</v>
      </c>
      <c r="B57" t="s">
        <v>481</v>
      </c>
      <c r="C57">
        <v>30</v>
      </c>
      <c r="F57">
        <f>+VLOOKUP(B57,'[10]GCI_data_platform-33'!$F$1:$G$149,2,FALSE)</f>
        <v>5.7392545806275796</v>
      </c>
      <c r="G57">
        <f>+VLOOKUP(B57,'[10]GCI_data_platform-34'!$F$1:$G$149,2,FALSE)</f>
        <v>6.0827346144185999</v>
      </c>
      <c r="H57">
        <f>+VLOOKUP(B57,'[10]GCI_data_platform-35'!$F$1:$G$149,2,FALSE)</f>
        <v>5.5723447488372102</v>
      </c>
      <c r="I57">
        <f>+VLOOKUP(B57,'[10]GCI_data_platform-36'!$F$1:$G$149,2,FALSE)</f>
        <v>6.0462201116279104</v>
      </c>
      <c r="J57">
        <f>+VLOOKUP(B57,'[10]GCI_data_platform-37'!$F$1:$G$149,2,FALSE)</f>
        <v>5.8276152116279096</v>
      </c>
      <c r="K57">
        <f>+VLOOKUP(B57,'[10]GCI_data_platform-38'!$F$1:$G$149,2,FALSE)</f>
        <v>5.8629629555555596</v>
      </c>
      <c r="L57">
        <f>+VLOOKUP(B57,'[10]GCI_data_platform-39'!$F$1:$G$149,2,FALSE)</f>
        <v>5.9674930000000002</v>
      </c>
      <c r="M57">
        <f>+VLOOKUP(B57,'[10]GCI_data_platform-40'!$F$1:$G$149,2,FALSE)</f>
        <v>5.3957745468365603</v>
      </c>
      <c r="N57">
        <f>+VLOOKUP(B57,'[10]GCI_data_platform-41'!$F$1:$G$149,2,FALSE)</f>
        <v>5.5445702697674397</v>
      </c>
      <c r="O57">
        <f>+VLOOKUP(B57,'[10]GCI_data_platform-42'!$F$1:$G$149,2,FALSE)</f>
        <v>5.2007473627907004</v>
      </c>
      <c r="P57">
        <f>+VLOOKUP(B57,'[10]GCI_data_platform-43'!$F$1:$G$149,2,FALSE)</f>
        <v>5.3851290000000001</v>
      </c>
      <c r="Q57">
        <f>+VLOOKUP(B57,'[10]GCI_data_platform-44'!$F$1:$G$149,2,FALSE)</f>
        <v>5.7436590000000001</v>
      </c>
      <c r="R57">
        <f>+VLOOKUP(B57,'[10]GCI_data_platform-45'!$F$1:$G$149,2,FALSE)</f>
        <v>0.75928297055057603</v>
      </c>
    </row>
    <row r="58" spans="1:18" x14ac:dyDescent="0.25">
      <c r="A58" t="s">
        <v>117</v>
      </c>
      <c r="B58" t="s">
        <v>482</v>
      </c>
      <c r="C58">
        <v>30</v>
      </c>
      <c r="F58">
        <f>+VLOOKUP(B58,'[10]GCI_data_platform-33'!$F$1:$G$149,2,FALSE)</f>
        <v>4.1805657564419798</v>
      </c>
      <c r="G58">
        <f>+VLOOKUP(B58,'[10]GCI_data_platform-34'!$F$1:$G$149,2,FALSE)</f>
        <v>4.3998851550795504</v>
      </c>
      <c r="H58">
        <f>+VLOOKUP(B58,'[10]GCI_data_platform-35'!$F$1:$G$149,2,FALSE)</f>
        <v>4.1687850115183203</v>
      </c>
      <c r="I58">
        <f>+VLOOKUP(B58,'[10]GCI_data_platform-36'!$F$1:$G$149,2,FALSE)</f>
        <v>4.8789734617800997</v>
      </c>
      <c r="J58">
        <f>+VLOOKUP(B58,'[10]GCI_data_platform-37'!$F$1:$G$149,2,FALSE)</f>
        <v>4.1407143643979003</v>
      </c>
      <c r="K58">
        <f>+VLOOKUP(B58,'[10]GCI_data_platform-38'!$F$1:$G$149,2,FALSE)</f>
        <v>13.412698412698401</v>
      </c>
      <c r="L58">
        <f>+VLOOKUP(B58,'[10]GCI_data_platform-39'!$F$1:$G$149,2,FALSE)</f>
        <v>2.7266349999999999</v>
      </c>
      <c r="M58">
        <f>+VLOOKUP(B58,'[10]GCI_data_platform-40'!$F$1:$G$149,2,FALSE)</f>
        <v>3.9612463578044101</v>
      </c>
      <c r="N58">
        <f>+VLOOKUP(B58,'[10]GCI_data_platform-41'!$F$1:$G$149,2,FALSE)</f>
        <v>3.7966333931937202</v>
      </c>
      <c r="O58">
        <f>+VLOOKUP(B58,'[10]GCI_data_platform-42'!$F$1:$G$149,2,FALSE)</f>
        <v>3.6268040329842899</v>
      </c>
      <c r="P58">
        <f>+VLOOKUP(B58,'[10]GCI_data_platform-43'!$F$1:$G$149,2,FALSE)</f>
        <v>2.551666</v>
      </c>
      <c r="Q58">
        <f>+VLOOKUP(B58,'[10]GCI_data_platform-44'!$F$1:$G$149,2,FALSE)</f>
        <v>2.557026</v>
      </c>
      <c r="R58">
        <f>+VLOOKUP(B58,'[10]GCI_data_platform-45'!$F$1:$G$149,2,FALSE)</f>
        <v>0.828445747800586</v>
      </c>
    </row>
    <row r="59" spans="1:18" x14ac:dyDescent="0.25">
      <c r="A59" t="s">
        <v>118</v>
      </c>
      <c r="B59" t="s">
        <v>483</v>
      </c>
      <c r="C59">
        <v>20</v>
      </c>
      <c r="D59">
        <v>1</v>
      </c>
      <c r="E59">
        <v>22</v>
      </c>
      <c r="F59">
        <f>+VLOOKUP(B59,'[10]GCI_data_platform-33'!$F$1:$G$149,2,FALSE)</f>
        <v>4.9101853894292402</v>
      </c>
      <c r="G59">
        <f>+VLOOKUP(B59,'[10]GCI_data_platform-34'!$F$1:$G$149,2,FALSE)</f>
        <v>4.8985663022670796</v>
      </c>
      <c r="H59">
        <f>+VLOOKUP(B59,'[10]GCI_data_platform-35'!$F$1:$G$149,2,FALSE)</f>
        <v>5.46543648478261</v>
      </c>
      <c r="I59">
        <f>+VLOOKUP(B59,'[10]GCI_data_platform-36'!$F$1:$G$149,2,FALSE)</f>
        <v>4.0835401641304303</v>
      </c>
      <c r="J59">
        <f>+VLOOKUP(B59,'[10]GCI_data_platform-37'!$F$1:$G$149,2,FALSE)</f>
        <v>5.3221607195652201</v>
      </c>
      <c r="K59">
        <f>+VLOOKUP(B59,'[10]GCI_data_platform-38'!$F$1:$G$149,2,FALSE)</f>
        <v>10.1111111111111</v>
      </c>
      <c r="L59">
        <f>+VLOOKUP(B59,'[10]GCI_data_platform-39'!$F$1:$G$149,2,FALSE)</f>
        <v>2.978837</v>
      </c>
      <c r="M59">
        <f>+VLOOKUP(B59,'[10]GCI_data_platform-40'!$F$1:$G$149,2,FALSE)</f>
        <v>4.9218044765914097</v>
      </c>
      <c r="N59">
        <f>+VLOOKUP(B59,'[10]GCI_data_platform-41'!$F$1:$G$149,2,FALSE)</f>
        <v>4.0706406695652202</v>
      </c>
      <c r="O59">
        <f>+VLOOKUP(B59,'[10]GCI_data_platform-42'!$F$1:$G$149,2,FALSE)</f>
        <v>5.3028994684782598</v>
      </c>
      <c r="P59">
        <f>+VLOOKUP(B59,'[10]GCI_data_platform-43'!$F$1:$G$149,2,FALSE)</f>
        <v>4.4389510000000003</v>
      </c>
      <c r="Q59">
        <f>+VLOOKUP(B59,'[10]GCI_data_platform-44'!$F$1:$G$149,2,FALSE)</f>
        <v>3.4144209999999999</v>
      </c>
      <c r="R59">
        <f>+VLOOKUP(B59,'[10]GCI_data_platform-45'!$F$1:$G$149,2,FALSE)</f>
        <v>0.94425087108013905</v>
      </c>
    </row>
    <row r="60" spans="1:18" x14ac:dyDescent="0.25">
      <c r="A60" t="s">
        <v>119</v>
      </c>
      <c r="B60" t="s">
        <v>484</v>
      </c>
      <c r="C60">
        <v>30</v>
      </c>
      <c r="F60">
        <f>+VLOOKUP(B60,'[10]GCI_data_platform-33'!$F$1:$G$149,2,FALSE)</f>
        <v>4.0800366760286204</v>
      </c>
      <c r="G60">
        <f>+VLOOKUP(B60,'[10]GCI_data_platform-34'!$F$1:$G$149,2,FALSE)</f>
        <v>4.6464132234472304</v>
      </c>
      <c r="H60">
        <f>+VLOOKUP(B60,'[10]GCI_data_platform-35'!$F$1:$G$149,2,FALSE)</f>
        <v>4.3978655545893703</v>
      </c>
      <c r="I60">
        <f>+VLOOKUP(B60,'[10]GCI_data_platform-36'!$F$1:$G$149,2,FALSE)</f>
        <v>5.2912588318840603</v>
      </c>
      <c r="J60">
        <f>+VLOOKUP(B60,'[10]GCI_data_platform-37'!$F$1:$G$149,2,FALSE)</f>
        <v>4.1426209198067596</v>
      </c>
      <c r="K60">
        <f>+VLOOKUP(B60,'[10]GCI_data_platform-38'!$F$1:$G$149,2,FALSE)</f>
        <v>15.7619047619048</v>
      </c>
      <c r="L60">
        <f>+VLOOKUP(B60,'[10]GCI_data_platform-39'!$F$1:$G$149,2,FALSE)</f>
        <v>3.713425</v>
      </c>
      <c r="M60">
        <f>+VLOOKUP(B60,'[10]GCI_data_platform-40'!$F$1:$G$149,2,FALSE)</f>
        <v>3.5136601286100002</v>
      </c>
      <c r="N60">
        <f>+VLOOKUP(B60,'[10]GCI_data_platform-41'!$F$1:$G$149,2,FALSE)</f>
        <v>4.0723300705314003</v>
      </c>
      <c r="O60">
        <f>+VLOOKUP(B60,'[10]GCI_data_platform-42'!$F$1:$G$149,2,FALSE)</f>
        <v>4.5857703275362303</v>
      </c>
      <c r="P60">
        <f>+VLOOKUP(B60,'[10]GCI_data_platform-43'!$F$1:$G$149,2,FALSE)</f>
        <v>3.7761010000000002</v>
      </c>
      <c r="Q60">
        <f>+VLOOKUP(B60,'[10]GCI_data_platform-44'!$F$1:$G$149,2,FALSE)</f>
        <v>3.7187540000000001</v>
      </c>
      <c r="R60">
        <f>+VLOOKUP(B60,'[10]GCI_data_platform-45'!$F$1:$G$149,2,FALSE)</f>
        <v>0.36462093862815897</v>
      </c>
    </row>
    <row r="61" spans="1:18" x14ac:dyDescent="0.25">
      <c r="A61" t="s">
        <v>120</v>
      </c>
      <c r="B61" t="s">
        <v>485</v>
      </c>
      <c r="C61">
        <v>30</v>
      </c>
      <c r="F61">
        <f>+VLOOKUP(B61,'[10]GCI_data_platform-33'!$F$1:$G$149,2,FALSE)</f>
        <v>4.0364263757709402</v>
      </c>
      <c r="G61">
        <f>+VLOOKUP(B61,'[10]GCI_data_platform-34'!$F$1:$G$149,2,FALSE)</f>
        <v>3.7358661120000001</v>
      </c>
      <c r="H61">
        <f>+VLOOKUP(B61,'[10]GCI_data_platform-35'!$F$1:$G$149,2,FALSE)</f>
        <v>4.5627375600000004</v>
      </c>
      <c r="I61">
        <f>+VLOOKUP(B61,'[10]GCI_data_platform-36'!$F$1:$G$149,2,FALSE)</f>
        <v>4.5796927257142901</v>
      </c>
      <c r="J61">
        <f>+VLOOKUP(B61,'[10]GCI_data_platform-37'!$F$1:$G$149,2,FALSE)</f>
        <v>4.2713802742857103</v>
      </c>
      <c r="K61">
        <f>+VLOOKUP(B61,'[10]GCI_data_platform-38'!$F$1:$G$149,2,FALSE)</f>
        <v>57.7777777777778</v>
      </c>
      <c r="L61">
        <f>+VLOOKUP(B61,'[10]GCI_data_platform-39'!$F$1:$G$149,2,FALSE)</f>
        <v>4.2655200000000004</v>
      </c>
      <c r="M61">
        <f>+VLOOKUP(B61,'[10]GCI_data_platform-40'!$F$1:$G$149,2,FALSE)</f>
        <v>4.3369866395418804</v>
      </c>
      <c r="N61">
        <f>+VLOOKUP(B61,'[10]GCI_data_platform-41'!$F$1:$G$149,2,FALSE)</f>
        <v>4.4361285257142899</v>
      </c>
      <c r="O61">
        <f>+VLOOKUP(B61,'[10]GCI_data_platform-42'!$F$1:$G$149,2,FALSE)</f>
        <v>4.9211863200000003</v>
      </c>
      <c r="P61">
        <f>+VLOOKUP(B61,'[10]GCI_data_platform-43'!$F$1:$G$149,2,FALSE)</f>
        <v>4.0658909999999997</v>
      </c>
      <c r="Q61">
        <f>+VLOOKUP(B61,'[10]GCI_data_platform-44'!$F$1:$G$149,2,FALSE)</f>
        <v>4.3125070000000001</v>
      </c>
      <c r="R61">
        <f>+VLOOKUP(B61,'[10]GCI_data_platform-45'!$F$1:$G$149,2,FALSE)</f>
        <v>0.61645422943221295</v>
      </c>
    </row>
    <row r="62" spans="1:18" x14ac:dyDescent="0.25">
      <c r="A62" t="s">
        <v>121</v>
      </c>
      <c r="B62" t="s">
        <v>486</v>
      </c>
      <c r="C62">
        <v>30</v>
      </c>
      <c r="F62">
        <f>+VLOOKUP(B62,'[10]GCI_data_platform-33'!$F$1:$G$149,2,FALSE)</f>
        <v>3.0159082628510099</v>
      </c>
      <c r="G62">
        <f>+VLOOKUP(B62,'[10]GCI_data_platform-34'!$F$1:$G$149,2,FALSE)</f>
        <v>3.7353455727832299</v>
      </c>
      <c r="H62">
        <f>+VLOOKUP(B62,'[10]GCI_data_platform-35'!$F$1:$G$149,2,FALSE)</f>
        <v>3.6716103191218101</v>
      </c>
      <c r="I62">
        <f>+VLOOKUP(B62,'[10]GCI_data_platform-36'!$F$1:$G$149,2,FALSE)</f>
        <v>3.6059631063739399</v>
      </c>
      <c r="J62">
        <f>+VLOOKUP(B62,'[10]GCI_data_platform-37'!$F$1:$G$149,2,FALSE)</f>
        <v>3.4260054158640201</v>
      </c>
      <c r="K62">
        <f>+VLOOKUP(B62,'[10]GCI_data_platform-38'!$F$1:$G$149,2,FALSE)</f>
        <v>23.1111111111111</v>
      </c>
      <c r="L62">
        <f>+VLOOKUP(B62,'[10]GCI_data_platform-39'!$F$1:$G$149,2,FALSE)</f>
        <v>3.5295399999999999</v>
      </c>
      <c r="M62">
        <f>+VLOOKUP(B62,'[10]GCI_data_platform-40'!$F$1:$G$149,2,FALSE)</f>
        <v>2.2964709529187899</v>
      </c>
      <c r="N62">
        <f>+VLOOKUP(B62,'[10]GCI_data_platform-41'!$F$1:$G$149,2,FALSE)</f>
        <v>3.1363400349858401</v>
      </c>
      <c r="O62">
        <f>+VLOOKUP(B62,'[10]GCI_data_platform-42'!$F$1:$G$149,2,FALSE)</f>
        <v>3.3726292916430598</v>
      </c>
      <c r="P62">
        <f>+VLOOKUP(B62,'[10]GCI_data_platform-43'!$F$1:$G$149,2,FALSE)</f>
        <v>2.3376290000000002</v>
      </c>
      <c r="Q62">
        <f>+VLOOKUP(B62,'[10]GCI_data_platform-44'!$F$1:$G$149,2,FALSE)</f>
        <v>1.803642</v>
      </c>
      <c r="R62">
        <f>+VLOOKUP(B62,'[10]GCI_data_platform-45'!$F$1:$G$149,2,FALSE)</f>
        <v>0.22727272727272699</v>
      </c>
    </row>
    <row r="63" spans="1:18" x14ac:dyDescent="0.25">
      <c r="A63" t="s">
        <v>123</v>
      </c>
      <c r="B63" t="s">
        <v>487</v>
      </c>
      <c r="C63">
        <v>30</v>
      </c>
      <c r="F63">
        <f>+VLOOKUP(B63,'[10]GCI_data_platform-33'!$F$1:$G$149,2,FALSE)</f>
        <v>4.9256387235255596</v>
      </c>
      <c r="G63">
        <f>+VLOOKUP(B63,'[10]GCI_data_platform-34'!$F$1:$G$149,2,FALSE)</f>
        <v>4.9403719066666696</v>
      </c>
      <c r="H63">
        <f>+VLOOKUP(B63,'[10]GCI_data_platform-35'!$F$1:$G$149,2,FALSE)</f>
        <v>5.3542960769230801</v>
      </c>
      <c r="I63">
        <f>+VLOOKUP(B63,'[10]GCI_data_platform-36'!$F$1:$G$149,2,FALSE)</f>
        <v>4.6493129811965801</v>
      </c>
      <c r="J63">
        <f>+VLOOKUP(B63,'[10]GCI_data_platform-37'!$F$1:$G$149,2,FALSE)</f>
        <v>4.2312594752136796</v>
      </c>
      <c r="K63">
        <f>+VLOOKUP(B63,'[10]GCI_data_platform-38'!$F$1:$G$149,2,FALSE)</f>
        <v>6.8</v>
      </c>
      <c r="L63">
        <f>+VLOOKUP(B63,'[10]GCI_data_platform-39'!$F$1:$G$149,2,FALSE)</f>
        <v>3.4669910000000002</v>
      </c>
      <c r="M63">
        <f>+VLOOKUP(B63,'[10]GCI_data_platform-40'!$F$1:$G$149,2,FALSE)</f>
        <v>4.9109055403844604</v>
      </c>
      <c r="N63">
        <f>+VLOOKUP(B63,'[10]GCI_data_platform-41'!$F$1:$G$149,2,FALSE)</f>
        <v>4.3200683931623898</v>
      </c>
      <c r="O63">
        <f>+VLOOKUP(B63,'[10]GCI_data_platform-42'!$F$1:$G$149,2,FALSE)</f>
        <v>5.65062523589744</v>
      </c>
      <c r="P63">
        <f>+VLOOKUP(B63,'[10]GCI_data_platform-43'!$F$1:$G$149,2,FALSE)</f>
        <v>4.0519189999999998</v>
      </c>
      <c r="Q63">
        <f>+VLOOKUP(B63,'[10]GCI_data_platform-44'!$F$1:$G$149,2,FALSE)</f>
        <v>5.033239</v>
      </c>
      <c r="R63">
        <f>+VLOOKUP(B63,'[10]GCI_data_platform-45'!$F$1:$G$149,2,FALSE)</f>
        <v>0.80208333333333304</v>
      </c>
    </row>
    <row r="64" spans="1:18" x14ac:dyDescent="0.25">
      <c r="A64" t="s">
        <v>125</v>
      </c>
      <c r="B64" t="s">
        <v>488</v>
      </c>
      <c r="C64">
        <v>30</v>
      </c>
      <c r="F64">
        <f>+VLOOKUP(B64,'[10]GCI_data_platform-33'!$F$1:$G$149,2,FALSE)</f>
        <v>4.3938278524187302</v>
      </c>
      <c r="G64">
        <f>+VLOOKUP(B64,'[10]GCI_data_platform-34'!$F$1:$G$149,2,FALSE)</f>
        <v>4.1730698474822203</v>
      </c>
      <c r="H64">
        <f>+VLOOKUP(B64,'[10]GCI_data_platform-35'!$F$1:$G$149,2,FALSE)</f>
        <v>4.4478073270270304</v>
      </c>
      <c r="I64">
        <f>+VLOOKUP(B64,'[10]GCI_data_platform-36'!$F$1:$G$149,2,FALSE)</f>
        <v>4.8301868783783801</v>
      </c>
      <c r="J64">
        <f>+VLOOKUP(B64,'[10]GCI_data_platform-37'!$F$1:$G$149,2,FALSE)</f>
        <v>4.1374547162162196</v>
      </c>
      <c r="K64">
        <f>+VLOOKUP(B64,'[10]GCI_data_platform-38'!$F$1:$G$149,2,FALSE)</f>
        <v>27.4444444444444</v>
      </c>
      <c r="L64">
        <f>+VLOOKUP(B64,'[10]GCI_data_platform-39'!$F$1:$G$149,2,FALSE)</f>
        <v>3.7393740000000002</v>
      </c>
      <c r="M64">
        <f>+VLOOKUP(B64,'[10]GCI_data_platform-40'!$F$1:$G$149,2,FALSE)</f>
        <v>4.6145858573552401</v>
      </c>
      <c r="N64">
        <f>+VLOOKUP(B64,'[10]GCI_data_platform-41'!$F$1:$G$149,2,FALSE)</f>
        <v>4.0382294864864896</v>
      </c>
      <c r="O64">
        <f>+VLOOKUP(B64,'[10]GCI_data_platform-42'!$F$1:$G$149,2,FALSE)</f>
        <v>4.5170199675675704</v>
      </c>
      <c r="P64">
        <f>+VLOOKUP(B64,'[10]GCI_data_platform-43'!$F$1:$G$149,2,FALSE)</f>
        <v>3.8281580000000002</v>
      </c>
      <c r="Q64">
        <f>+VLOOKUP(B64,'[10]GCI_data_platform-44'!$F$1:$G$149,2,FALSE)</f>
        <v>3.5153439999999998</v>
      </c>
      <c r="R64">
        <f>+VLOOKUP(B64,'[10]GCI_data_platform-45'!$F$1:$G$149,2,FALSE)</f>
        <v>0.89212827988338195</v>
      </c>
    </row>
    <row r="65" spans="1:18" x14ac:dyDescent="0.25">
      <c r="A65" t="s">
        <v>126</v>
      </c>
      <c r="B65" t="s">
        <v>489</v>
      </c>
      <c r="C65">
        <v>30</v>
      </c>
      <c r="F65">
        <f>+VLOOKUP(B65,'[10]GCI_data_platform-33'!$F$1:$G$149,2,FALSE)</f>
        <v>3.4807179776220498</v>
      </c>
      <c r="G65">
        <f>+VLOOKUP(B65,'[10]GCI_data_platform-34'!$F$1:$G$149,2,FALSE)</f>
        <v>3.6096392522093002</v>
      </c>
      <c r="H65">
        <f>+VLOOKUP(B65,'[10]GCI_data_platform-35'!$F$1:$G$149,2,FALSE)</f>
        <v>3.4079716988372102</v>
      </c>
      <c r="I65">
        <f>+VLOOKUP(B65,'[10]GCI_data_platform-36'!$F$1:$G$149,2,FALSE)</f>
        <v>3.0606087982558101</v>
      </c>
      <c r="J65">
        <f>+VLOOKUP(B65,'[10]GCI_data_platform-37'!$F$1:$G$149,2,FALSE)</f>
        <v>2.5544157639534899</v>
      </c>
      <c r="K65">
        <f>+VLOOKUP(B65,'[10]GCI_data_platform-38'!$F$1:$G$149,2,FALSE)</f>
        <v>7.2222222222222197</v>
      </c>
      <c r="L65">
        <f>+VLOOKUP(B65,'[10]GCI_data_platform-39'!$F$1:$G$149,2,FALSE)</f>
        <v>2.0251999999999999</v>
      </c>
      <c r="M65">
        <f>+VLOOKUP(B65,'[10]GCI_data_platform-40'!$F$1:$G$149,2,FALSE)</f>
        <v>3.3517967030347999</v>
      </c>
      <c r="N65">
        <f>+VLOOKUP(B65,'[10]GCI_data_platform-41'!$F$1:$G$149,2,FALSE)</f>
        <v>2.7556030040697701</v>
      </c>
      <c r="O65">
        <f>+VLOOKUP(B65,'[10]GCI_data_platform-42'!$F$1:$G$149,2,FALSE)</f>
        <v>3.5493094540697698</v>
      </c>
      <c r="P65">
        <f>+VLOOKUP(B65,'[10]GCI_data_platform-43'!$F$1:$G$149,2,FALSE)</f>
        <v>2.6640519999999999</v>
      </c>
      <c r="Q65">
        <f>+VLOOKUP(B65,'[10]GCI_data_platform-44'!$F$1:$G$149,2,FALSE)</f>
        <v>2.3918219999999999</v>
      </c>
      <c r="R65">
        <f>+VLOOKUP(B65,'[10]GCI_data_platform-45'!$F$1:$G$149,2,FALSE)</f>
        <v>0.69293478260869601</v>
      </c>
    </row>
    <row r="66" spans="1:18" x14ac:dyDescent="0.25">
      <c r="A66" t="s">
        <v>127</v>
      </c>
      <c r="B66" t="s">
        <v>267</v>
      </c>
      <c r="C66">
        <v>10</v>
      </c>
      <c r="D66">
        <v>1</v>
      </c>
      <c r="E66">
        <v>11</v>
      </c>
      <c r="F66">
        <f>+VLOOKUP(B66,'[10]GCI_data_platform-33'!$F$1:$G$149,2,FALSE)</f>
        <v>4.3303062200675901</v>
      </c>
      <c r="G66">
        <f>+VLOOKUP(B66,'[10]GCI_data_platform-34'!$F$1:$G$149,2,FALSE)</f>
        <v>4.5314663695853596</v>
      </c>
      <c r="H66">
        <f>+VLOOKUP(B66,'[10]GCI_data_platform-35'!$F$1:$G$149,2,FALSE)</f>
        <v>4.0996947507352903</v>
      </c>
      <c r="I66">
        <f>+VLOOKUP(B66,'[10]GCI_data_platform-36'!$F$1:$G$149,2,FALSE)</f>
        <v>5.21682558382353</v>
      </c>
      <c r="J66">
        <f>+VLOOKUP(B66,'[10]GCI_data_platform-37'!$F$1:$G$149,2,FALSE)</f>
        <v>4.3854541073529401</v>
      </c>
      <c r="K66">
        <f>+VLOOKUP(B66,'[10]GCI_data_platform-38'!$F$1:$G$149,2,FALSE)</f>
        <v>14</v>
      </c>
      <c r="L66">
        <f>+VLOOKUP(B66,'[10]GCI_data_platform-39'!$F$1:$G$149,2,FALSE)</f>
        <v>2.9703949999999999</v>
      </c>
      <c r="M66">
        <f>+VLOOKUP(B66,'[10]GCI_data_platform-40'!$F$1:$G$149,2,FALSE)</f>
        <v>4.12914607054981</v>
      </c>
      <c r="N66">
        <f>+VLOOKUP(B66,'[10]GCI_data_platform-41'!$F$1:$G$149,2,FALSE)</f>
        <v>3.64730115220588</v>
      </c>
      <c r="O66">
        <f>+VLOOKUP(B66,'[10]GCI_data_platform-42'!$F$1:$G$149,2,FALSE)</f>
        <v>4.4843128095588201</v>
      </c>
      <c r="P66">
        <f>+VLOOKUP(B66,'[10]GCI_data_platform-43'!$F$1:$G$149,2,FALSE)</f>
        <v>2.9653800000000001</v>
      </c>
      <c r="Q66">
        <f>+VLOOKUP(B66,'[10]GCI_data_platform-44'!$F$1:$G$149,2,FALSE)</f>
        <v>2.961128</v>
      </c>
      <c r="R66">
        <f>+VLOOKUP(B66,'[10]GCI_data_platform-45'!$F$1:$G$149,2,FALSE)</f>
        <v>0.81515957446808496</v>
      </c>
    </row>
    <row r="67" spans="1:18" x14ac:dyDescent="0.25">
      <c r="A67" t="s">
        <v>128</v>
      </c>
      <c r="B67" t="s">
        <v>490</v>
      </c>
      <c r="C67">
        <v>30</v>
      </c>
      <c r="F67">
        <f>+VLOOKUP(B67,'[10]GCI_data_platform-33'!$F$1:$G$149,2,FALSE)</f>
        <v>4.8221956677672901</v>
      </c>
      <c r="G67">
        <f>+VLOOKUP(B67,'[10]GCI_data_platform-34'!$F$1:$G$149,2,FALSE)</f>
        <v>4.9833821242477896</v>
      </c>
      <c r="H67">
        <f>+VLOOKUP(B67,'[10]GCI_data_platform-35'!$F$1:$G$149,2,FALSE)</f>
        <v>5.5657214884955701</v>
      </c>
      <c r="I67">
        <f>+VLOOKUP(B67,'[10]GCI_data_platform-36'!$F$1:$G$149,2,FALSE)</f>
        <v>5.8379610867256604</v>
      </c>
      <c r="J67">
        <f>+VLOOKUP(B67,'[10]GCI_data_platform-37'!$F$1:$G$149,2,FALSE)</f>
        <v>2.9023970460177</v>
      </c>
      <c r="K67">
        <f>+VLOOKUP(B67,'[10]GCI_data_platform-38'!$F$1:$G$149,2,FALSE)</f>
        <v>4.28571428571429</v>
      </c>
      <c r="L67">
        <f>+VLOOKUP(B67,'[10]GCI_data_platform-39'!$F$1:$G$149,2,FALSE)</f>
        <v>3.6108310000000001</v>
      </c>
      <c r="M67">
        <f>+VLOOKUP(B67,'[10]GCI_data_platform-40'!$F$1:$G$149,2,FALSE)</f>
        <v>4.6610092112867898</v>
      </c>
      <c r="N67">
        <f>+VLOOKUP(B67,'[10]GCI_data_platform-41'!$F$1:$G$149,2,FALSE)</f>
        <v>4.6876935305309697</v>
      </c>
      <c r="O67">
        <f>+VLOOKUP(B67,'[10]GCI_data_platform-42'!$F$1:$G$149,2,FALSE)</f>
        <v>5.49724795752212</v>
      </c>
      <c r="P67">
        <f>+VLOOKUP(B67,'[10]GCI_data_platform-43'!$F$1:$G$149,2,FALSE)</f>
        <v>4.312462</v>
      </c>
      <c r="Q67">
        <f>+VLOOKUP(B67,'[10]GCI_data_platform-44'!$F$1:$G$149,2,FALSE)</f>
        <v>3.315706</v>
      </c>
      <c r="R67">
        <f>+VLOOKUP(B67,'[10]GCI_data_platform-45'!$F$1:$G$149,2,FALSE)</f>
        <v>0.74440518256772703</v>
      </c>
    </row>
    <row r="68" spans="1:18" x14ac:dyDescent="0.25">
      <c r="A68" t="s">
        <v>129</v>
      </c>
      <c r="B68" t="s">
        <v>491</v>
      </c>
      <c r="C68">
        <v>30</v>
      </c>
      <c r="F68">
        <f>+VLOOKUP(B68,'[10]GCI_data_platform-33'!$F$1:$G$149,2,FALSE)</f>
        <v>4.0664753210437503</v>
      </c>
      <c r="G68">
        <f>+VLOOKUP(B68,'[10]GCI_data_platform-34'!$F$1:$G$149,2,FALSE)</f>
        <v>4.9854777576719602</v>
      </c>
      <c r="H68">
        <f>+VLOOKUP(B68,'[10]GCI_data_platform-35'!$F$1:$G$149,2,FALSE)</f>
        <v>4.5987020000000003</v>
      </c>
      <c r="I68">
        <f>+VLOOKUP(B68,'[10]GCI_data_platform-36'!$F$1:$G$149,2,FALSE)</f>
        <v>5.1742239999999997</v>
      </c>
      <c r="J68">
        <f>+VLOOKUP(B68,'[10]GCI_data_platform-37'!$F$1:$G$149,2,FALSE)</f>
        <v>3.9799540000000002</v>
      </c>
      <c r="K68">
        <f>+VLOOKUP(B68,'[10]GCI_data_platform-38'!$F$1:$G$149,2,FALSE)</f>
        <v>4.3333333333333304</v>
      </c>
      <c r="L68">
        <f>+VLOOKUP(B68,'[10]GCI_data_platform-39'!$F$1:$G$149,2,FALSE)</f>
        <v>3.3635398190476198</v>
      </c>
      <c r="M68">
        <f>+VLOOKUP(B68,'[10]GCI_data_platform-40'!$F$1:$G$149,2,FALSE)</f>
        <v>3.1474728844155302</v>
      </c>
      <c r="N68">
        <f>+VLOOKUP(B68,'[10]GCI_data_platform-41'!$F$1:$G$149,2,FALSE)</f>
        <v>4.132409</v>
      </c>
      <c r="O68">
        <f>+VLOOKUP(B68,'[10]GCI_data_platform-42'!$F$1:$G$149,2,FALSE)</f>
        <v>4.0109769999999996</v>
      </c>
      <c r="P68">
        <f>+VLOOKUP(B68,'[10]GCI_data_platform-43'!$F$1:$G$149,2,FALSE)</f>
        <v>3.66340977142857</v>
      </c>
      <c r="Q68">
        <f>+VLOOKUP(B68,'[10]GCI_data_platform-44'!$F$1:$G$149,2,FALSE)</f>
        <v>3.66340977142857</v>
      </c>
      <c r="R68">
        <f>+VLOOKUP(B68,'[10]GCI_data_platform-45'!$F$1:$G$149,2,FALSE)</f>
        <v>0.23657474600870801</v>
      </c>
    </row>
    <row r="69" spans="1:18" x14ac:dyDescent="0.25">
      <c r="A69" t="s">
        <v>130</v>
      </c>
      <c r="B69" t="s">
        <v>492</v>
      </c>
      <c r="C69">
        <v>30</v>
      </c>
      <c r="F69">
        <f>+VLOOKUP(B69,'[10]GCI_data_platform-33'!$F$1:$G$149,2,FALSE)</f>
        <v>4.9784695601311899</v>
      </c>
      <c r="G69">
        <f>+VLOOKUP(B69,'[10]GCI_data_platform-34'!$F$1:$G$149,2,FALSE)</f>
        <v>5.1166096642606496</v>
      </c>
      <c r="H69">
        <f>+VLOOKUP(B69,'[10]GCI_data_platform-35'!$F$1:$G$149,2,FALSE)</f>
        <v>4.6792222428571399</v>
      </c>
      <c r="I69">
        <f>+VLOOKUP(B69,'[10]GCI_data_platform-36'!$F$1:$G$149,2,FALSE)</f>
        <v>5.5672763309523798</v>
      </c>
      <c r="J69">
        <f>+VLOOKUP(B69,'[10]GCI_data_platform-37'!$F$1:$G$149,2,FALSE)</f>
        <v>4.5998887023809498</v>
      </c>
      <c r="K69">
        <f>+VLOOKUP(B69,'[10]GCI_data_platform-38'!$F$1:$G$149,2,FALSE)</f>
        <v>8.6666666666666696</v>
      </c>
      <c r="L69">
        <f>+VLOOKUP(B69,'[10]GCI_data_platform-39'!$F$1:$G$149,2,FALSE)</f>
        <v>3.8494429999999999</v>
      </c>
      <c r="M69">
        <f>+VLOOKUP(B69,'[10]GCI_data_platform-40'!$F$1:$G$149,2,FALSE)</f>
        <v>4.8403294560017303</v>
      </c>
      <c r="N69">
        <f>+VLOOKUP(B69,'[10]GCI_data_platform-41'!$F$1:$G$149,2,FALSE)</f>
        <v>4.8635464952380998</v>
      </c>
      <c r="O69">
        <f>+VLOOKUP(B69,'[10]GCI_data_platform-42'!$F$1:$G$149,2,FALSE)</f>
        <v>4.2600808714285696</v>
      </c>
      <c r="P69">
        <f>+VLOOKUP(B69,'[10]GCI_data_platform-43'!$F$1:$G$149,2,FALSE)</f>
        <v>3.2663850000000001</v>
      </c>
      <c r="Q69">
        <f>+VLOOKUP(B69,'[10]GCI_data_platform-44'!$F$1:$G$149,2,FALSE)</f>
        <v>3.9385059999999998</v>
      </c>
      <c r="R69">
        <f>+VLOOKUP(B69,'[10]GCI_data_platform-45'!$F$1:$G$149,2,FALSE)</f>
        <v>0.91358024691357997</v>
      </c>
    </row>
    <row r="70" spans="1:18" x14ac:dyDescent="0.25">
      <c r="A70" t="s">
        <v>131</v>
      </c>
      <c r="B70" t="s">
        <v>493</v>
      </c>
      <c r="C70">
        <v>30</v>
      </c>
      <c r="F70">
        <f>+VLOOKUP(B70,'[10]GCI_data_platform-33'!$F$1:$G$149,2,FALSE)</f>
        <v>4.6232066908220597</v>
      </c>
      <c r="G70">
        <f>+VLOOKUP(B70,'[10]GCI_data_platform-34'!$F$1:$G$149,2,FALSE)</f>
        <v>4.6505138286062904</v>
      </c>
      <c r="H70">
        <f>+VLOOKUP(B70,'[10]GCI_data_platform-35'!$F$1:$G$149,2,FALSE)</f>
        <v>4.2353618377358497</v>
      </c>
      <c r="I70">
        <f>+VLOOKUP(B70,'[10]GCI_data_platform-36'!$F$1:$G$149,2,FALSE)</f>
        <v>5.1409252528301899</v>
      </c>
      <c r="J70">
        <f>+VLOOKUP(B70,'[10]GCI_data_platform-37'!$F$1:$G$149,2,FALSE)</f>
        <v>4.7365112415094304</v>
      </c>
      <c r="K70">
        <f>+VLOOKUP(B70,'[10]GCI_data_platform-38'!$F$1:$G$149,2,FALSE)</f>
        <v>15.7619047619048</v>
      </c>
      <c r="L70">
        <f>+VLOOKUP(B70,'[10]GCI_data_platform-39'!$F$1:$G$149,2,FALSE)</f>
        <v>3.4528750000000001</v>
      </c>
      <c r="M70">
        <f>+VLOOKUP(B70,'[10]GCI_data_platform-40'!$F$1:$G$149,2,FALSE)</f>
        <v>4.5958995530378299</v>
      </c>
      <c r="N70">
        <f>+VLOOKUP(B70,'[10]GCI_data_platform-41'!$F$1:$G$149,2,FALSE)</f>
        <v>4.0549653849056604</v>
      </c>
      <c r="O70">
        <f>+VLOOKUP(B70,'[10]GCI_data_platform-42'!$F$1:$G$149,2,FALSE)</f>
        <v>4.4642389962264204</v>
      </c>
      <c r="P70">
        <f>+VLOOKUP(B70,'[10]GCI_data_platform-43'!$F$1:$G$149,2,FALSE)</f>
        <v>3.9200159999999999</v>
      </c>
      <c r="Q70">
        <f>+VLOOKUP(B70,'[10]GCI_data_platform-44'!$F$1:$G$149,2,FALSE)</f>
        <v>3.8060870000000002</v>
      </c>
      <c r="R70">
        <f>+VLOOKUP(B70,'[10]GCI_data_platform-45'!$F$1:$G$149,2,FALSE)</f>
        <v>0.85952712100139095</v>
      </c>
    </row>
    <row r="71" spans="1:18" x14ac:dyDescent="0.25">
      <c r="A71" t="s">
        <v>134</v>
      </c>
      <c r="B71" t="s">
        <v>494</v>
      </c>
      <c r="C71">
        <v>30</v>
      </c>
      <c r="F71">
        <f>+VLOOKUP(B71,'[10]GCI_data_platform-33'!$F$1:$G$149,2,FALSE)</f>
        <v>4.2125514188876103</v>
      </c>
      <c r="G71">
        <f>+VLOOKUP(B71,'[10]GCI_data_platform-34'!$F$1:$G$149,2,FALSE)</f>
        <v>3.8222446283554099</v>
      </c>
      <c r="H71">
        <f>+VLOOKUP(B71,'[10]GCI_data_platform-35'!$F$1:$G$149,2,FALSE)</f>
        <v>3.5124427642458098</v>
      </c>
      <c r="I71">
        <f>+VLOOKUP(B71,'[10]GCI_data_platform-36'!$F$1:$G$149,2,FALSE)</f>
        <v>5.1899679899441296</v>
      </c>
      <c r="J71">
        <f>+VLOOKUP(B71,'[10]GCI_data_platform-37'!$F$1:$G$149,2,FALSE)</f>
        <v>3.4554952178770999</v>
      </c>
      <c r="K71">
        <f>+VLOOKUP(B71,'[10]GCI_data_platform-38'!$F$1:$G$149,2,FALSE)</f>
        <v>27.396825396825399</v>
      </c>
      <c r="L71">
        <f>+VLOOKUP(B71,'[10]GCI_data_platform-39'!$F$1:$G$149,2,FALSE)</f>
        <v>3.2347350000000001</v>
      </c>
      <c r="M71">
        <f>+VLOOKUP(B71,'[10]GCI_data_platform-40'!$F$1:$G$149,2,FALSE)</f>
        <v>4.6028582094198098</v>
      </c>
      <c r="N71">
        <f>+VLOOKUP(B71,'[10]GCI_data_platform-41'!$F$1:$G$149,2,FALSE)</f>
        <v>4.6024080860335204</v>
      </c>
      <c r="O71">
        <f>+VLOOKUP(B71,'[10]GCI_data_platform-42'!$F$1:$G$149,2,FALSE)</f>
        <v>4.6930843240223501</v>
      </c>
      <c r="P71">
        <f>+VLOOKUP(B71,'[10]GCI_data_platform-43'!$F$1:$G$149,2,FALSE)</f>
        <v>4.424194</v>
      </c>
      <c r="Q71">
        <f>+VLOOKUP(B71,'[10]GCI_data_platform-44'!$F$1:$G$149,2,FALSE)</f>
        <v>4.139119</v>
      </c>
      <c r="R71">
        <f>+VLOOKUP(B71,'[10]GCI_data_platform-45'!$F$1:$G$149,2,FALSE)</f>
        <v>0.72015915119363405</v>
      </c>
    </row>
    <row r="72" spans="1:18" x14ac:dyDescent="0.25">
      <c r="A72" t="s">
        <v>136</v>
      </c>
      <c r="B72" t="s">
        <v>495</v>
      </c>
      <c r="C72">
        <v>30</v>
      </c>
      <c r="F72">
        <f>+VLOOKUP(B72,'[10]GCI_data_platform-33'!$F$1:$G$149,2,FALSE)</f>
        <v>4.0117619569488001</v>
      </c>
      <c r="G72">
        <f>+VLOOKUP(B72,'[10]GCI_data_platform-34'!$F$1:$G$149,2,FALSE)</f>
        <v>4.4363881599326502</v>
      </c>
      <c r="H72">
        <f>+VLOOKUP(B72,'[10]GCI_data_platform-35'!$F$1:$G$149,2,FALSE)</f>
        <v>4.3946303135135096</v>
      </c>
      <c r="I72">
        <f>+VLOOKUP(B72,'[10]GCI_data_platform-36'!$F$1:$G$149,2,FALSE)</f>
        <v>5.4128680459459497</v>
      </c>
      <c r="J72">
        <f>+VLOOKUP(B72,'[10]GCI_data_platform-37'!$F$1:$G$149,2,FALSE)</f>
        <v>3.5905407216216201</v>
      </c>
      <c r="K72">
        <f>+VLOOKUP(B72,'[10]GCI_data_platform-38'!$F$1:$G$149,2,FALSE)</f>
        <v>28.119047619047599</v>
      </c>
      <c r="L72">
        <f>+VLOOKUP(B72,'[10]GCI_data_platform-39'!$F$1:$G$149,2,FALSE)</f>
        <v>5.1875</v>
      </c>
      <c r="M72">
        <f>+VLOOKUP(B72,'[10]GCI_data_platform-40'!$F$1:$G$149,2,FALSE)</f>
        <v>3.58713575396495</v>
      </c>
      <c r="N72">
        <f>+VLOOKUP(B72,'[10]GCI_data_platform-41'!$F$1:$G$149,2,FALSE)</f>
        <v>3.6383596054054101</v>
      </c>
      <c r="O72">
        <f>+VLOOKUP(B72,'[10]GCI_data_platform-42'!$F$1:$G$149,2,FALSE)</f>
        <v>3.6383596054054101</v>
      </c>
      <c r="P72">
        <f>+VLOOKUP(B72,'[10]GCI_data_platform-43'!$F$1:$G$149,2,FALSE)</f>
        <v>3.4722219999999999</v>
      </c>
      <c r="Q72">
        <f>+VLOOKUP(B72,'[10]GCI_data_platform-44'!$F$1:$G$149,2,FALSE)</f>
        <v>3.8611110000000002</v>
      </c>
      <c r="R72">
        <f>+VLOOKUP(B72,'[10]GCI_data_platform-45'!$F$1:$G$149,2,FALSE)</f>
        <v>0.52899408284023697</v>
      </c>
    </row>
    <row r="73" spans="1:18" x14ac:dyDescent="0.25">
      <c r="A73" t="s">
        <v>137</v>
      </c>
      <c r="B73" t="s">
        <v>496</v>
      </c>
      <c r="C73">
        <v>30</v>
      </c>
      <c r="F73">
        <f>+VLOOKUP(B73,'[10]GCI_data_platform-33'!$F$1:$G$149,2,FALSE)</f>
        <v>4.0934540578065199</v>
      </c>
      <c r="G73">
        <f>+VLOOKUP(B73,'[10]GCI_data_platform-34'!$F$1:$G$149,2,FALSE)</f>
        <v>4.5441941628157902</v>
      </c>
      <c r="H73">
        <f>+VLOOKUP(B73,'[10]GCI_data_platform-35'!$F$1:$G$149,2,FALSE)</f>
        <v>4.1259878025000001</v>
      </c>
      <c r="I73">
        <f>+VLOOKUP(B73,'[10]GCI_data_platform-36'!$F$1:$G$149,2,FALSE)</f>
        <v>5.5428602324999998</v>
      </c>
      <c r="J73">
        <f>+VLOOKUP(B73,'[10]GCI_data_platform-37'!$F$1:$G$149,2,FALSE)</f>
        <v>4.3366671475</v>
      </c>
      <c r="K73">
        <f>+VLOOKUP(B73,'[10]GCI_data_platform-38'!$F$1:$G$149,2,FALSE)</f>
        <v>17.3333333333333</v>
      </c>
      <c r="L73">
        <f>+VLOOKUP(B73,'[10]GCI_data_platform-39'!$F$1:$G$149,2,FALSE)</f>
        <v>3.294403</v>
      </c>
      <c r="M73">
        <f>+VLOOKUP(B73,'[10]GCI_data_platform-40'!$F$1:$G$149,2,FALSE)</f>
        <v>3.6427139527972501</v>
      </c>
      <c r="N73">
        <f>+VLOOKUP(B73,'[10]GCI_data_platform-41'!$F$1:$G$149,2,FALSE)</f>
        <v>4.3401555250000001</v>
      </c>
      <c r="O73">
        <f>+VLOOKUP(B73,'[10]GCI_data_platform-42'!$F$1:$G$149,2,FALSE)</f>
        <v>3.1835585425000001</v>
      </c>
      <c r="P73">
        <f>+VLOOKUP(B73,'[10]GCI_data_platform-43'!$F$1:$G$149,2,FALSE)</f>
        <v>1.914868</v>
      </c>
      <c r="Q73">
        <f>+VLOOKUP(B73,'[10]GCI_data_platform-44'!$F$1:$G$149,2,FALSE)</f>
        <v>1.909511</v>
      </c>
      <c r="R73">
        <f>+VLOOKUP(B73,'[10]GCI_data_platform-45'!$F$1:$G$149,2,FALSE)</f>
        <v>0.72358722358722305</v>
      </c>
    </row>
    <row r="74" spans="1:18" x14ac:dyDescent="0.25">
      <c r="A74" t="s">
        <v>138</v>
      </c>
      <c r="B74" t="s">
        <v>497</v>
      </c>
      <c r="C74">
        <v>30</v>
      </c>
      <c r="F74">
        <f>+VLOOKUP(B74,'[10]GCI_data_platform-33'!$F$1:$G$149,2,FALSE)</f>
        <v>4.5547597625031404</v>
      </c>
      <c r="G74">
        <f>+VLOOKUP(B74,'[10]GCI_data_platform-34'!$F$1:$G$149,2,FALSE)</f>
        <v>4.0542496000000003</v>
      </c>
      <c r="H74">
        <f>+VLOOKUP(B74,'[10]GCI_data_platform-35'!$F$1:$G$149,2,FALSE)</f>
        <v>5.3158729999999998</v>
      </c>
      <c r="I74">
        <f>+VLOOKUP(B74,'[10]GCI_data_platform-36'!$F$1:$G$149,2,FALSE)</f>
        <v>5.6067169999999997</v>
      </c>
      <c r="J74">
        <f>+VLOOKUP(B74,'[10]GCI_data_platform-37'!$F$1:$G$149,2,FALSE)</f>
        <v>4.1097960000000002</v>
      </c>
      <c r="K74">
        <f>+VLOOKUP(B74,'[10]GCI_data_platform-38'!$F$1:$G$149,2,FALSE)</f>
        <v>47.1619047619048</v>
      </c>
      <c r="L74">
        <f>+VLOOKUP(B74,'[10]GCI_data_platform-39'!$F$1:$G$149,2,FALSE)</f>
        <v>4.2388620000000001</v>
      </c>
      <c r="M74">
        <f>+VLOOKUP(B74,'[10]GCI_data_platform-40'!$F$1:$G$149,2,FALSE)</f>
        <v>5.0552699250062796</v>
      </c>
      <c r="N74">
        <f>+VLOOKUP(B74,'[10]GCI_data_platform-41'!$F$1:$G$149,2,FALSE)</f>
        <v>4.8392689999999998</v>
      </c>
      <c r="O74">
        <f>+VLOOKUP(B74,'[10]GCI_data_platform-42'!$F$1:$G$149,2,FALSE)</f>
        <v>4.3222699999999996</v>
      </c>
      <c r="P74">
        <f>+VLOOKUP(B74,'[10]GCI_data_platform-43'!$F$1:$G$149,2,FALSE)</f>
        <v>4.1800990000000002</v>
      </c>
      <c r="Q74">
        <f>+VLOOKUP(B74,'[10]GCI_data_platform-44'!$F$1:$G$149,2,FALSE)</f>
        <v>3.410539</v>
      </c>
      <c r="R74">
        <f>+VLOOKUP(B74,'[10]GCI_data_platform-45'!$F$1:$G$149,2,FALSE)</f>
        <v>0.98650306748466299</v>
      </c>
    </row>
    <row r="75" spans="1:18" x14ac:dyDescent="0.25">
      <c r="A75" t="s">
        <v>139</v>
      </c>
      <c r="B75" t="s">
        <v>498</v>
      </c>
      <c r="C75">
        <v>20</v>
      </c>
      <c r="D75">
        <v>1</v>
      </c>
      <c r="E75">
        <v>22</v>
      </c>
      <c r="F75">
        <f>+VLOOKUP(B75,'[10]GCI_data_platform-33'!$F$1:$G$149,2,FALSE)</f>
        <v>4.7620588232239403</v>
      </c>
      <c r="G75">
        <f>+VLOOKUP(B75,'[10]GCI_data_platform-34'!$F$1:$G$149,2,FALSE)</f>
        <v>4.8715943938384401</v>
      </c>
      <c r="H75">
        <f>+VLOOKUP(B75,'[10]GCI_data_platform-35'!$F$1:$G$149,2,FALSE)</f>
        <v>4.5288087692307704</v>
      </c>
      <c r="I75">
        <f>+VLOOKUP(B75,'[10]GCI_data_platform-36'!$F$1:$G$149,2,FALSE)</f>
        <v>5.78281199487179</v>
      </c>
      <c r="J75">
        <f>+VLOOKUP(B75,'[10]GCI_data_platform-37'!$F$1:$G$149,2,FALSE)</f>
        <v>4.2295100923076898</v>
      </c>
      <c r="K75">
        <f>+VLOOKUP(B75,'[10]GCI_data_platform-38'!$F$1:$G$149,2,FALSE)</f>
        <v>9.6666666666666696</v>
      </c>
      <c r="L75">
        <f>+VLOOKUP(B75,'[10]GCI_data_platform-39'!$F$1:$G$149,2,FALSE)</f>
        <v>3.0987960000000001</v>
      </c>
      <c r="M75">
        <f>+VLOOKUP(B75,'[10]GCI_data_platform-40'!$F$1:$G$149,2,FALSE)</f>
        <v>4.6525232526094404</v>
      </c>
      <c r="N75">
        <f>+VLOOKUP(B75,'[10]GCI_data_platform-41'!$F$1:$G$149,2,FALSE)</f>
        <v>4.6147278820512803</v>
      </c>
      <c r="O75">
        <f>+VLOOKUP(B75,'[10]GCI_data_platform-42'!$F$1:$G$149,2,FALSE)</f>
        <v>4.6994577179487198</v>
      </c>
      <c r="P75">
        <f>+VLOOKUP(B75,'[10]GCI_data_platform-43'!$F$1:$G$149,2,FALSE)</f>
        <v>2.99525</v>
      </c>
      <c r="Q75">
        <f>+VLOOKUP(B75,'[10]GCI_data_platform-44'!$F$1:$G$149,2,FALSE)</f>
        <v>2.656533</v>
      </c>
      <c r="R75">
        <f>+VLOOKUP(B75,'[10]GCI_data_platform-45'!$F$1:$G$149,2,FALSE)</f>
        <v>0.93315858453473099</v>
      </c>
    </row>
    <row r="76" spans="1:18" x14ac:dyDescent="0.25">
      <c r="A76" t="s">
        <v>140</v>
      </c>
      <c r="B76" t="s">
        <v>499</v>
      </c>
      <c r="C76">
        <v>30</v>
      </c>
      <c r="F76">
        <f>+VLOOKUP(B76,'[10]GCI_data_platform-33'!$F$1:$G$149,2,FALSE)</f>
        <v>3.8980476337818999</v>
      </c>
      <c r="G76">
        <f>+VLOOKUP(B76,'[10]GCI_data_platform-34'!$F$1:$G$149,2,FALSE)</f>
        <v>4.8473942287628198</v>
      </c>
      <c r="H76">
        <f>+VLOOKUP(B76,'[10]GCI_data_platform-35'!$F$1:$G$149,2,FALSE)</f>
        <v>4.1660129142857096</v>
      </c>
      <c r="I76">
        <f>+VLOOKUP(B76,'[10]GCI_data_platform-36'!$F$1:$G$149,2,FALSE)</f>
        <v>5.0970530675324701</v>
      </c>
      <c r="J76">
        <f>+VLOOKUP(B76,'[10]GCI_data_platform-37'!$F$1:$G$149,2,FALSE)</f>
        <v>4.1775001168831203</v>
      </c>
      <c r="K76">
        <f>+VLOOKUP(B76,'[10]GCI_data_platform-38'!$F$1:$G$149,2,FALSE)</f>
        <v>8.6666666666666696</v>
      </c>
      <c r="L76">
        <f>+VLOOKUP(B76,'[10]GCI_data_platform-39'!$F$1:$G$149,2,FALSE)</f>
        <v>3.9091870000000002</v>
      </c>
      <c r="M76">
        <f>+VLOOKUP(B76,'[10]GCI_data_platform-40'!$F$1:$G$149,2,FALSE)</f>
        <v>2.9487010388009902</v>
      </c>
      <c r="N76">
        <f>+VLOOKUP(B76,'[10]GCI_data_platform-41'!$F$1:$G$149,2,FALSE)</f>
        <v>4.1000644077922104</v>
      </c>
      <c r="O76">
        <f>+VLOOKUP(B76,'[10]GCI_data_platform-42'!$F$1:$G$149,2,FALSE)</f>
        <v>3.5064196415584399</v>
      </c>
      <c r="P76">
        <f>+VLOOKUP(B76,'[10]GCI_data_platform-43'!$F$1:$G$149,2,FALSE)</f>
        <v>2.6825380000000001</v>
      </c>
      <c r="Q76">
        <f>+VLOOKUP(B76,'[10]GCI_data_platform-44'!$F$1:$G$149,2,FALSE)</f>
        <v>2.4160550000000001</v>
      </c>
      <c r="R76">
        <f>+VLOOKUP(B76,'[10]GCI_data_platform-45'!$F$1:$G$149,2,FALSE)</f>
        <v>0.32934926958831301</v>
      </c>
    </row>
    <row r="77" spans="1:18" x14ac:dyDescent="0.25">
      <c r="A77" t="s">
        <v>141</v>
      </c>
      <c r="B77" t="s">
        <v>500</v>
      </c>
      <c r="C77">
        <v>20</v>
      </c>
      <c r="D77">
        <v>1</v>
      </c>
      <c r="E77">
        <v>22</v>
      </c>
      <c r="F77">
        <f>+VLOOKUP(B77,'[10]GCI_data_platform-33'!$F$1:$G$149,2,FALSE)</f>
        <v>4.1724678018279899</v>
      </c>
      <c r="G77">
        <f>+VLOOKUP(B77,'[10]GCI_data_platform-34'!$F$1:$G$149,2,FALSE)</f>
        <v>4.3548238767798502</v>
      </c>
      <c r="H77">
        <f>+VLOOKUP(B77,'[10]GCI_data_platform-35'!$F$1:$G$149,2,FALSE)</f>
        <v>3.77952527150538</v>
      </c>
      <c r="I77">
        <f>+VLOOKUP(B77,'[10]GCI_data_platform-36'!$F$1:$G$149,2,FALSE)</f>
        <v>4.4053426333333299</v>
      </c>
      <c r="J77">
        <f>+VLOOKUP(B77,'[10]GCI_data_platform-37'!$F$1:$G$149,2,FALSE)</f>
        <v>3.8531250053763402</v>
      </c>
      <c r="K77">
        <f>+VLOOKUP(B77,'[10]GCI_data_platform-38'!$F$1:$G$149,2,FALSE)</f>
        <v>15</v>
      </c>
      <c r="L77">
        <f>+VLOOKUP(B77,'[10]GCI_data_platform-39'!$F$1:$G$149,2,FALSE)</f>
        <v>3.920337</v>
      </c>
      <c r="M77">
        <f>+VLOOKUP(B77,'[10]GCI_data_platform-40'!$F$1:$G$149,2,FALSE)</f>
        <v>3.9901117268761301</v>
      </c>
      <c r="N77">
        <f>+VLOOKUP(B77,'[10]GCI_data_platform-41'!$F$1:$G$149,2,FALSE)</f>
        <v>3.3831597838709699</v>
      </c>
      <c r="O77">
        <f>+VLOOKUP(B77,'[10]GCI_data_platform-42'!$F$1:$G$149,2,FALSE)</f>
        <v>3.7656169897849501</v>
      </c>
      <c r="P77">
        <f>+VLOOKUP(B77,'[10]GCI_data_platform-43'!$F$1:$G$149,2,FALSE)</f>
        <v>3.0756269999999999</v>
      </c>
      <c r="Q77">
        <f>+VLOOKUP(B77,'[10]GCI_data_platform-44'!$F$1:$G$149,2,FALSE)</f>
        <v>3.2730009999999998</v>
      </c>
      <c r="R77">
        <f>+VLOOKUP(B77,'[10]GCI_data_platform-45'!$F$1:$G$149,2,FALSE)</f>
        <v>0.80536912751677803</v>
      </c>
    </row>
    <row r="78" spans="1:18" x14ac:dyDescent="0.25">
      <c r="A78" t="s">
        <v>142</v>
      </c>
      <c r="B78" t="s">
        <v>501</v>
      </c>
      <c r="C78">
        <v>30</v>
      </c>
      <c r="F78">
        <f>+VLOOKUP(B78,'[10]GCI_data_platform-33'!$F$1:$G$149,2,FALSE)</f>
        <v>4.3748061654337702</v>
      </c>
      <c r="G78">
        <f>+VLOOKUP(B78,'[10]GCI_data_platform-34'!$F$1:$G$149,2,FALSE)</f>
        <v>4.3177994374761202</v>
      </c>
      <c r="H78">
        <f>+VLOOKUP(B78,'[10]GCI_data_platform-35'!$F$1:$G$149,2,FALSE)</f>
        <v>4.2111565054054099</v>
      </c>
      <c r="I78">
        <f>+VLOOKUP(B78,'[10]GCI_data_platform-36'!$F$1:$G$149,2,FALSE)</f>
        <v>4.82388107567568</v>
      </c>
      <c r="J78">
        <f>+VLOOKUP(B78,'[10]GCI_data_platform-37'!$F$1:$G$149,2,FALSE)</f>
        <v>4.2227214108108102</v>
      </c>
      <c r="K78">
        <f>+VLOOKUP(B78,'[10]GCI_data_platform-38'!$F$1:$G$149,2,FALSE)</f>
        <v>25.6666666666667</v>
      </c>
      <c r="L78">
        <f>+VLOOKUP(B78,'[10]GCI_data_platform-39'!$F$1:$G$149,2,FALSE)</f>
        <v>4.31996</v>
      </c>
      <c r="M78">
        <f>+VLOOKUP(B78,'[10]GCI_data_platform-40'!$F$1:$G$149,2,FALSE)</f>
        <v>4.43181289339143</v>
      </c>
      <c r="N78">
        <f>+VLOOKUP(B78,'[10]GCI_data_platform-41'!$F$1:$G$149,2,FALSE)</f>
        <v>3.7756234243243201</v>
      </c>
      <c r="O78">
        <f>+VLOOKUP(B78,'[10]GCI_data_platform-42'!$F$1:$G$149,2,FALSE)</f>
        <v>3.51338141351351</v>
      </c>
      <c r="P78">
        <f>+VLOOKUP(B78,'[10]GCI_data_platform-43'!$F$1:$G$149,2,FALSE)</f>
        <v>3.1375250000000001</v>
      </c>
      <c r="Q78">
        <f>+VLOOKUP(B78,'[10]GCI_data_platform-44'!$F$1:$G$149,2,FALSE)</f>
        <v>4.0717150000000002</v>
      </c>
      <c r="R78">
        <f>+VLOOKUP(B78,'[10]GCI_data_platform-45'!$F$1:$G$149,2,FALSE)</f>
        <v>0.91744548286604399</v>
      </c>
    </row>
    <row r="79" spans="1:18" x14ac:dyDescent="0.25">
      <c r="A79" t="s">
        <v>143</v>
      </c>
      <c r="B79" t="s">
        <v>502</v>
      </c>
      <c r="C79">
        <v>30</v>
      </c>
      <c r="F79">
        <f>+VLOOKUP(B79,'[10]GCI_data_platform-33'!$F$1:$G$149,2,FALSE)</f>
        <v>3.52529732526054</v>
      </c>
      <c r="G79">
        <f>+VLOOKUP(B79,'[10]GCI_data_platform-34'!$F$1:$G$149,2,FALSE)</f>
        <v>4.1780365499999998</v>
      </c>
      <c r="H79">
        <f>+VLOOKUP(B79,'[10]GCI_data_platform-35'!$F$1:$G$149,2,FALSE)</f>
        <v>4.1604634666666698</v>
      </c>
      <c r="I79">
        <f>+VLOOKUP(B79,'[10]GCI_data_platform-36'!$F$1:$G$149,2,FALSE)</f>
        <v>4.6998414000000004</v>
      </c>
      <c r="J79">
        <f>+VLOOKUP(B79,'[10]GCI_data_platform-37'!$F$1:$G$149,2,FALSE)</f>
        <v>3.8129063333333302</v>
      </c>
      <c r="K79">
        <f>+VLOOKUP(B79,'[10]GCI_data_platform-38'!$F$1:$G$149,2,FALSE)</f>
        <v>0</v>
      </c>
      <c r="L79">
        <f>+VLOOKUP(B79,'[10]GCI_data_platform-39'!$F$1:$G$149,2,FALSE)</f>
        <v>4.0389350000000004</v>
      </c>
      <c r="M79">
        <f>+VLOOKUP(B79,'[10]GCI_data_platform-40'!$F$1:$G$149,2,FALSE)</f>
        <v>2.8725581005210801</v>
      </c>
      <c r="N79">
        <f>+VLOOKUP(B79,'[10]GCI_data_platform-41'!$F$1:$G$149,2,FALSE)</f>
        <v>3.2607717333333301</v>
      </c>
      <c r="O79">
        <f>+VLOOKUP(B79,'[10]GCI_data_platform-42'!$F$1:$G$149,2,FALSE)</f>
        <v>3.2946711999999998</v>
      </c>
      <c r="P79">
        <f>+VLOOKUP(B79,'[10]GCI_data_platform-43'!$F$1:$G$149,2,FALSE)</f>
        <v>3.1436229999999998</v>
      </c>
      <c r="Q79">
        <f>+VLOOKUP(B79,'[10]GCI_data_platform-44'!$F$1:$G$149,2,FALSE)</f>
        <v>2.233949</v>
      </c>
      <c r="R79">
        <f>+VLOOKUP(B79,'[10]GCI_data_platform-45'!$F$1:$G$149,2,FALSE)</f>
        <v>0.400500625782228</v>
      </c>
    </row>
    <row r="80" spans="1:18" x14ac:dyDescent="0.25">
      <c r="A80" t="s">
        <v>145</v>
      </c>
      <c r="B80" t="s">
        <v>503</v>
      </c>
      <c r="C80">
        <v>30</v>
      </c>
      <c r="F80">
        <f>+VLOOKUP(B80,'[10]GCI_data_platform-33'!$F$1:$G$149,2,FALSE)</f>
        <v>4.31474565420329</v>
      </c>
      <c r="G80">
        <f>+VLOOKUP(B80,'[10]GCI_data_platform-34'!$F$1:$G$149,2,FALSE)</f>
        <v>4.0821892420193304</v>
      </c>
      <c r="H80">
        <f>+VLOOKUP(B80,'[10]GCI_data_platform-35'!$F$1:$G$149,2,FALSE)</f>
        <v>4.2530761061224496</v>
      </c>
      <c r="I80">
        <f>+VLOOKUP(B80,'[10]GCI_data_platform-36'!$F$1:$G$149,2,FALSE)</f>
        <v>5.9182123163265299</v>
      </c>
      <c r="J80">
        <f>+VLOOKUP(B80,'[10]GCI_data_platform-37'!$F$1:$G$149,2,FALSE)</f>
        <v>3.0764986673469399</v>
      </c>
      <c r="K80">
        <f>+VLOOKUP(B80,'[10]GCI_data_platform-38'!$F$1:$G$149,2,FALSE)</f>
        <v>24.5555555555556</v>
      </c>
      <c r="L80">
        <f>+VLOOKUP(B80,'[10]GCI_data_platform-39'!$F$1:$G$149,2,FALSE)</f>
        <v>2.963911</v>
      </c>
      <c r="M80">
        <f>+VLOOKUP(B80,'[10]GCI_data_platform-40'!$F$1:$G$149,2,FALSE)</f>
        <v>4.5473020663872603</v>
      </c>
      <c r="N80">
        <f>+VLOOKUP(B80,'[10]GCI_data_platform-41'!$F$1:$G$149,2,FALSE)</f>
        <v>4.6853886357142898</v>
      </c>
      <c r="O80">
        <f>+VLOOKUP(B80,'[10]GCI_data_platform-42'!$F$1:$G$149,2,FALSE)</f>
        <v>4.5663011479591802</v>
      </c>
      <c r="P80">
        <f>+VLOOKUP(B80,'[10]GCI_data_platform-43'!$F$1:$G$149,2,FALSE)</f>
        <v>2.5271400000000002</v>
      </c>
      <c r="Q80">
        <f>+VLOOKUP(B80,'[10]GCI_data_platform-44'!$F$1:$G$149,2,FALSE)</f>
        <v>2.1392980000000001</v>
      </c>
      <c r="R80">
        <f>+VLOOKUP(B80,'[10]GCI_data_platform-45'!$F$1:$G$149,2,FALSE)</f>
        <v>0.94903581267217696</v>
      </c>
    </row>
    <row r="81" spans="1:18" x14ac:dyDescent="0.25">
      <c r="A81" t="s">
        <v>146</v>
      </c>
      <c r="B81" t="s">
        <v>504</v>
      </c>
      <c r="C81">
        <v>20</v>
      </c>
      <c r="D81">
        <v>1</v>
      </c>
      <c r="E81">
        <v>21</v>
      </c>
      <c r="F81">
        <f>+VLOOKUP(B81,'[10]GCI_data_platform-33'!$F$1:$G$149,2,FALSE)</f>
        <v>4.8316007949576401</v>
      </c>
      <c r="G81">
        <f>+VLOOKUP(B81,'[10]GCI_data_platform-34'!$F$1:$G$149,2,FALSE)</f>
        <v>4.6153696637859403</v>
      </c>
      <c r="H81">
        <f>+VLOOKUP(B81,'[10]GCI_data_platform-35'!$F$1:$G$149,2,FALSE)</f>
        <v>5.1361332294117599</v>
      </c>
      <c r="I81">
        <f>+VLOOKUP(B81,'[10]GCI_data_platform-36'!$F$1:$G$149,2,FALSE)</f>
        <v>4.7265451205882396</v>
      </c>
      <c r="J81">
        <f>+VLOOKUP(B81,'[10]GCI_data_platform-37'!$F$1:$G$149,2,FALSE)</f>
        <v>3.3085410441176499</v>
      </c>
      <c r="K81">
        <f>+VLOOKUP(B81,'[10]GCI_data_platform-38'!$F$1:$G$149,2,FALSE)</f>
        <v>21.6666666666667</v>
      </c>
      <c r="L81">
        <f>+VLOOKUP(B81,'[10]GCI_data_platform-39'!$F$1:$G$149,2,FALSE)</f>
        <v>5.2176590000000003</v>
      </c>
      <c r="M81">
        <f>+VLOOKUP(B81,'[10]GCI_data_platform-40'!$F$1:$G$149,2,FALSE)</f>
        <v>5.0478319261293398</v>
      </c>
      <c r="N81">
        <f>+VLOOKUP(B81,'[10]GCI_data_platform-41'!$F$1:$G$149,2,FALSE)</f>
        <v>4.1979444411764701</v>
      </c>
      <c r="O81">
        <f>+VLOOKUP(B81,'[10]GCI_data_platform-42'!$F$1:$G$149,2,FALSE)</f>
        <v>5.5653022617647103</v>
      </c>
      <c r="P81">
        <f>+VLOOKUP(B81,'[10]GCI_data_platform-43'!$F$1:$G$149,2,FALSE)</f>
        <v>5.0620609999999999</v>
      </c>
      <c r="Q81">
        <f>+VLOOKUP(B81,'[10]GCI_data_platform-44'!$F$1:$G$149,2,FALSE)</f>
        <v>5.4348229999999997</v>
      </c>
      <c r="R81">
        <f>+VLOOKUP(B81,'[10]GCI_data_platform-45'!$F$1:$G$149,2,FALSE)</f>
        <v>0.79392338177014499</v>
      </c>
    </row>
    <row r="82" spans="1:18" x14ac:dyDescent="0.25">
      <c r="A82" t="s">
        <v>148</v>
      </c>
      <c r="B82" t="s">
        <v>505</v>
      </c>
      <c r="C82">
        <v>20</v>
      </c>
      <c r="D82">
        <v>1</v>
      </c>
      <c r="E82">
        <v>22</v>
      </c>
      <c r="F82">
        <f>+VLOOKUP(B82,'[10]GCI_data_platform-33'!$F$1:$G$149,2,FALSE)</f>
        <v>4.2105173797865696</v>
      </c>
      <c r="G82">
        <f>+VLOOKUP(B82,'[10]GCI_data_platform-34'!$F$1:$G$149,2,FALSE)</f>
        <v>4.7964511783124504</v>
      </c>
      <c r="H82">
        <f>+VLOOKUP(B82,'[10]GCI_data_platform-35'!$F$1:$G$149,2,FALSE)</f>
        <v>4.0696383485380103</v>
      </c>
      <c r="I82">
        <f>+VLOOKUP(B82,'[10]GCI_data_platform-36'!$F$1:$G$149,2,FALSE)</f>
        <v>5.5335298602339202</v>
      </c>
      <c r="J82">
        <f>+VLOOKUP(B82,'[10]GCI_data_platform-37'!$F$1:$G$149,2,FALSE)</f>
        <v>4.1559173444444504</v>
      </c>
      <c r="K82">
        <f>+VLOOKUP(B82,'[10]GCI_data_platform-38'!$F$1:$G$149,2,FALSE)</f>
        <v>13</v>
      </c>
      <c r="L82">
        <f>+VLOOKUP(B82,'[10]GCI_data_platform-39'!$F$1:$G$149,2,FALSE)</f>
        <v>4.0690350000000004</v>
      </c>
      <c r="M82">
        <f>+VLOOKUP(B82,'[10]GCI_data_platform-40'!$F$1:$G$149,2,FALSE)</f>
        <v>3.6245835812606999</v>
      </c>
      <c r="N82">
        <f>+VLOOKUP(B82,'[10]GCI_data_platform-41'!$F$1:$G$149,2,FALSE)</f>
        <v>4.1663737485380103</v>
      </c>
      <c r="O82">
        <f>+VLOOKUP(B82,'[10]GCI_data_platform-42'!$F$1:$G$149,2,FALSE)</f>
        <v>3.65671901345029</v>
      </c>
      <c r="P82">
        <f>+VLOOKUP(B82,'[10]GCI_data_platform-43'!$F$1:$G$149,2,FALSE)</f>
        <v>2.5635379999999999</v>
      </c>
      <c r="Q82">
        <f>+VLOOKUP(B82,'[10]GCI_data_platform-44'!$F$1:$G$149,2,FALSE)</f>
        <v>2.1498680000000001</v>
      </c>
      <c r="R82">
        <f>+VLOOKUP(B82,'[10]GCI_data_platform-45'!$F$1:$G$149,2,FALSE)</f>
        <v>0.64826700898587897</v>
      </c>
    </row>
    <row r="83" spans="1:18" x14ac:dyDescent="0.25">
      <c r="A83" t="s">
        <v>149</v>
      </c>
      <c r="B83" t="s">
        <v>506</v>
      </c>
      <c r="C83">
        <v>30</v>
      </c>
      <c r="F83">
        <f>+VLOOKUP(B83,'[10]GCI_data_platform-33'!$F$1:$G$149,2,FALSE)</f>
        <v>4.5984023625143102</v>
      </c>
      <c r="G83">
        <f>+VLOOKUP(B83,'[10]GCI_data_platform-34'!$F$1:$G$149,2,FALSE)</f>
        <v>4.6774186030458198</v>
      </c>
      <c r="H83">
        <f>+VLOOKUP(B83,'[10]GCI_data_platform-35'!$F$1:$G$149,2,FALSE)</f>
        <v>4.3694607461847399</v>
      </c>
      <c r="I83">
        <f>+VLOOKUP(B83,'[10]GCI_data_platform-36'!$F$1:$G$149,2,FALSE)</f>
        <v>5.0902563927710798</v>
      </c>
      <c r="J83">
        <f>+VLOOKUP(B83,'[10]GCI_data_platform-37'!$F$1:$G$149,2,FALSE)</f>
        <v>4.2941791598393602</v>
      </c>
      <c r="K83">
        <f>+VLOOKUP(B83,'[10]GCI_data_platform-38'!$F$1:$G$149,2,FALSE)</f>
        <v>12.253968253968299</v>
      </c>
      <c r="L83">
        <f>+VLOOKUP(B83,'[10]GCI_data_platform-39'!$F$1:$G$149,2,FALSE)</f>
        <v>3.3528530000000001</v>
      </c>
      <c r="M83">
        <f>+VLOOKUP(B83,'[10]GCI_data_platform-40'!$F$1:$G$149,2,FALSE)</f>
        <v>4.5193861219827998</v>
      </c>
      <c r="N83">
        <f>+VLOOKUP(B83,'[10]GCI_data_platform-41'!$F$1:$G$149,2,FALSE)</f>
        <v>4.1423962184739</v>
      </c>
      <c r="O83">
        <f>+VLOOKUP(B83,'[10]GCI_data_platform-42'!$F$1:$G$149,2,FALSE)</f>
        <v>4.0219514947791204</v>
      </c>
      <c r="P83">
        <f>+VLOOKUP(B83,'[10]GCI_data_platform-43'!$F$1:$G$149,2,FALSE)</f>
        <v>3.007231</v>
      </c>
      <c r="Q83">
        <f>+VLOOKUP(B83,'[10]GCI_data_platform-44'!$F$1:$G$149,2,FALSE)</f>
        <v>3.0160149999999999</v>
      </c>
      <c r="R83">
        <f>+VLOOKUP(B83,'[10]GCI_data_platform-45'!$F$1:$G$149,2,FALSE)</f>
        <v>0.95418994413407798</v>
      </c>
    </row>
    <row r="84" spans="1:18" x14ac:dyDescent="0.25">
      <c r="A84" t="s">
        <v>150</v>
      </c>
      <c r="B84" t="s">
        <v>507</v>
      </c>
      <c r="C84">
        <v>30</v>
      </c>
      <c r="F84">
        <f>+VLOOKUP(B84,'[10]GCI_data_platform-33'!$F$1:$G$149,2,FALSE)</f>
        <v>4.5859970441145999</v>
      </c>
      <c r="G84">
        <f>+VLOOKUP(B84,'[10]GCI_data_platform-34'!$F$1:$G$149,2,FALSE)</f>
        <v>4.4351340474656498</v>
      </c>
      <c r="H84">
        <f>+VLOOKUP(B84,'[10]GCI_data_platform-35'!$F$1:$G$149,2,FALSE)</f>
        <v>4.0893078224137902</v>
      </c>
      <c r="I84">
        <f>+VLOOKUP(B84,'[10]GCI_data_platform-36'!$F$1:$G$149,2,FALSE)</f>
        <v>5.2018549741379303</v>
      </c>
      <c r="J84">
        <f>+VLOOKUP(B84,'[10]GCI_data_platform-37'!$F$1:$G$149,2,FALSE)</f>
        <v>4.0372398543103403</v>
      </c>
      <c r="K84">
        <f>+VLOOKUP(B84,'[10]GCI_data_platform-38'!$F$1:$G$149,2,FALSE)</f>
        <v>16.6666666666667</v>
      </c>
      <c r="L84">
        <f>+VLOOKUP(B84,'[10]GCI_data_platform-39'!$F$1:$G$149,2,FALSE)</f>
        <v>3.3134329999999999</v>
      </c>
      <c r="M84">
        <f>+VLOOKUP(B84,'[10]GCI_data_platform-40'!$F$1:$G$149,2,FALSE)</f>
        <v>4.7368600407635499</v>
      </c>
      <c r="N84">
        <f>+VLOOKUP(B84,'[10]GCI_data_platform-41'!$F$1:$G$149,2,FALSE)</f>
        <v>3.9875317241379298</v>
      </c>
      <c r="O84">
        <f>+VLOOKUP(B84,'[10]GCI_data_platform-42'!$F$1:$G$149,2,FALSE)</f>
        <v>4.2443908370689698</v>
      </c>
      <c r="P84">
        <f>+VLOOKUP(B84,'[10]GCI_data_platform-43'!$F$1:$G$149,2,FALSE)</f>
        <v>3.3107519999999999</v>
      </c>
      <c r="Q84">
        <f>+VLOOKUP(B84,'[10]GCI_data_platform-44'!$F$1:$G$149,2,FALSE)</f>
        <v>3.6278139999999999</v>
      </c>
      <c r="R84">
        <f>+VLOOKUP(B84,'[10]GCI_data_platform-45'!$F$1:$G$149,2,FALSE)</f>
        <v>1.05728518057285</v>
      </c>
    </row>
    <row r="85" spans="1:18" x14ac:dyDescent="0.25">
      <c r="A85" t="s">
        <v>151</v>
      </c>
      <c r="B85" t="s">
        <v>508</v>
      </c>
      <c r="C85">
        <v>30</v>
      </c>
      <c r="F85">
        <f>+VLOOKUP(B85,'[10]GCI_data_platform-33'!$F$1:$G$149,2,FALSE)</f>
        <v>4.7942655197454398</v>
      </c>
      <c r="G85">
        <f>+VLOOKUP(B85,'[10]GCI_data_platform-34'!$F$1:$G$149,2,FALSE)</f>
        <v>4.8890234571997597</v>
      </c>
      <c r="H85">
        <f>+VLOOKUP(B85,'[10]GCI_data_platform-35'!$F$1:$G$149,2,FALSE)</f>
        <v>5.1938171297297302</v>
      </c>
      <c r="I85">
        <f>+VLOOKUP(B85,'[10]GCI_data_platform-36'!$F$1:$G$149,2,FALSE)</f>
        <v>5.4761450135135101</v>
      </c>
      <c r="J85">
        <f>+VLOOKUP(B85,'[10]GCI_data_platform-37'!$F$1:$G$149,2,FALSE)</f>
        <v>4.4702510675675704</v>
      </c>
      <c r="K85">
        <f>+VLOOKUP(B85,'[10]GCI_data_platform-38'!$F$1:$G$149,2,FALSE)</f>
        <v>23.8888888888889</v>
      </c>
      <c r="L85">
        <f>+VLOOKUP(B85,'[10]GCI_data_platform-39'!$F$1:$G$149,2,FALSE)</f>
        <v>4.9928739999999996</v>
      </c>
      <c r="M85">
        <f>+VLOOKUP(B85,'[10]GCI_data_platform-40'!$F$1:$G$149,2,FALSE)</f>
        <v>4.6995075822911296</v>
      </c>
      <c r="N85">
        <f>+VLOOKUP(B85,'[10]GCI_data_platform-41'!$F$1:$G$149,2,FALSE)</f>
        <v>5.2455933270270299</v>
      </c>
      <c r="O85">
        <f>+VLOOKUP(B85,'[10]GCI_data_platform-42'!$F$1:$G$149,2,FALSE)</f>
        <v>5.4075559702702698</v>
      </c>
      <c r="P85">
        <f>+VLOOKUP(B85,'[10]GCI_data_platform-43'!$F$1:$G$149,2,FALSE)</f>
        <v>4.6295109999999999</v>
      </c>
      <c r="Q85">
        <f>+VLOOKUP(B85,'[10]GCI_data_platform-44'!$F$1:$G$149,2,FALSE)</f>
        <v>4.6303830000000001</v>
      </c>
      <c r="R85">
        <f>+VLOOKUP(B85,'[10]GCI_data_platform-45'!$F$1:$G$149,2,FALSE)</f>
        <v>0.58681875792141902</v>
      </c>
    </row>
    <row r="86" spans="1:18" x14ac:dyDescent="0.25">
      <c r="A86" t="s">
        <v>153</v>
      </c>
      <c r="B86" t="s">
        <v>509</v>
      </c>
      <c r="C86">
        <v>30</v>
      </c>
      <c r="F86">
        <f>+VLOOKUP(B86,'[10]GCI_data_platform-33'!$F$1:$G$149,2,FALSE)</f>
        <v>3.9593448554584101</v>
      </c>
      <c r="G86">
        <f>+VLOOKUP(B86,'[10]GCI_data_platform-34'!$F$1:$G$149,2,FALSE)</f>
        <v>4.51289454156821</v>
      </c>
      <c r="H86">
        <f>+VLOOKUP(B86,'[10]GCI_data_platform-35'!$F$1:$G$149,2,FALSE)</f>
        <v>4.4892868306122402</v>
      </c>
      <c r="I86">
        <f>+VLOOKUP(B86,'[10]GCI_data_platform-36'!$F$1:$G$149,2,FALSE)</f>
        <v>4.9735489408163298</v>
      </c>
      <c r="J86">
        <f>+VLOOKUP(B86,'[10]GCI_data_platform-37'!$F$1:$G$149,2,FALSE)</f>
        <v>4.1094490040816298</v>
      </c>
      <c r="K86">
        <f>+VLOOKUP(B86,'[10]GCI_data_platform-38'!$F$1:$G$149,2,FALSE)</f>
        <v>13.65</v>
      </c>
      <c r="L86">
        <f>+VLOOKUP(B86,'[10]GCI_data_platform-39'!$F$1:$G$149,2,FALSE)</f>
        <v>2.9480149999999998</v>
      </c>
      <c r="M86">
        <f>+VLOOKUP(B86,'[10]GCI_data_platform-40'!$F$1:$G$149,2,FALSE)</f>
        <v>3.4057951693486199</v>
      </c>
      <c r="N86">
        <f>+VLOOKUP(B86,'[10]GCI_data_platform-41'!$F$1:$G$149,2,FALSE)</f>
        <v>3.4440743183673499</v>
      </c>
      <c r="O86">
        <f>+VLOOKUP(B86,'[10]GCI_data_platform-42'!$F$1:$G$149,2,FALSE)</f>
        <v>3.0670762612244902</v>
      </c>
      <c r="P86">
        <f>+VLOOKUP(B86,'[10]GCI_data_platform-43'!$F$1:$G$149,2,FALSE)</f>
        <v>3.5365920000000002</v>
      </c>
      <c r="Q86">
        <f>+VLOOKUP(B86,'[10]GCI_data_platform-44'!$F$1:$G$149,2,FALSE)</f>
        <v>3.4029199999999999</v>
      </c>
      <c r="R86">
        <f>+VLOOKUP(B86,'[10]GCI_data_platform-45'!$F$1:$G$149,2,FALSE)</f>
        <v>0.53455571227080401</v>
      </c>
    </row>
    <row r="87" spans="1:18" x14ac:dyDescent="0.25">
      <c r="A87" t="s">
        <v>154</v>
      </c>
      <c r="B87" t="s">
        <v>510</v>
      </c>
      <c r="C87">
        <v>20</v>
      </c>
      <c r="D87">
        <v>1</v>
      </c>
      <c r="E87">
        <v>21</v>
      </c>
      <c r="F87">
        <f>+VLOOKUP(B87,'[10]GCI_data_platform-33'!$F$1:$G$149,2,FALSE)</f>
        <v>4.5584502028375198</v>
      </c>
      <c r="G87">
        <f>+VLOOKUP(B87,'[10]GCI_data_platform-34'!$F$1:$G$149,2,FALSE)</f>
        <v>5.0530817939999997</v>
      </c>
      <c r="H87">
        <f>+VLOOKUP(B87,'[10]GCI_data_platform-35'!$F$1:$G$149,2,FALSE)</f>
        <v>5.0279767199999998</v>
      </c>
      <c r="I87">
        <f>+VLOOKUP(B87,'[10]GCI_data_platform-36'!$F$1:$G$149,2,FALSE)</f>
        <v>5.3298063600000001</v>
      </c>
      <c r="J87">
        <f>+VLOOKUP(B87,'[10]GCI_data_platform-37'!$F$1:$G$149,2,FALSE)</f>
        <v>3.8942668899999999</v>
      </c>
      <c r="K87">
        <f>+VLOOKUP(B87,'[10]GCI_data_platform-38'!$F$1:$G$149,2,FALSE)</f>
        <v>7.3333333333333304</v>
      </c>
      <c r="L87">
        <f>+VLOOKUP(B87,'[10]GCI_data_platform-39'!$F$1:$G$149,2,FALSE)</f>
        <v>4.0133590000000003</v>
      </c>
      <c r="M87">
        <f>+VLOOKUP(B87,'[10]GCI_data_platform-40'!$F$1:$G$149,2,FALSE)</f>
        <v>4.0638186116750399</v>
      </c>
      <c r="N87">
        <f>+VLOOKUP(B87,'[10]GCI_data_platform-41'!$F$1:$G$149,2,FALSE)</f>
        <v>4.2574577700000003</v>
      </c>
      <c r="O87">
        <f>+VLOOKUP(B87,'[10]GCI_data_platform-42'!$F$1:$G$149,2,FALSE)</f>
        <v>3.8649557300000001</v>
      </c>
      <c r="P87">
        <f>+VLOOKUP(B87,'[10]GCI_data_platform-43'!$F$1:$G$149,2,FALSE)</f>
        <v>4.199389</v>
      </c>
      <c r="Q87">
        <f>+VLOOKUP(B87,'[10]GCI_data_platform-44'!$F$1:$G$149,2,FALSE)</f>
        <v>4.707001</v>
      </c>
      <c r="R87">
        <f>+VLOOKUP(B87,'[10]GCI_data_platform-45'!$F$1:$G$149,2,FALSE)</f>
        <v>0.54871794871794899</v>
      </c>
    </row>
    <row r="88" spans="1:18" x14ac:dyDescent="0.25">
      <c r="A88" t="s">
        <v>156</v>
      </c>
      <c r="B88" t="s">
        <v>511</v>
      </c>
      <c r="C88">
        <v>30</v>
      </c>
      <c r="F88">
        <f>+VLOOKUP(B88,'[10]GCI_data_platform-33'!$F$1:$G$149,2,FALSE)</f>
        <v>3.2330973732699602</v>
      </c>
      <c r="G88">
        <f>+VLOOKUP(B88,'[10]GCI_data_platform-34'!$F$1:$G$149,2,FALSE)</f>
        <v>4.1626164716939398</v>
      </c>
      <c r="H88">
        <f>+VLOOKUP(B88,'[10]GCI_data_platform-35'!$F$1:$G$149,2,FALSE)</f>
        <v>3.2794686470588199</v>
      </c>
      <c r="I88">
        <f>+VLOOKUP(B88,'[10]GCI_data_platform-36'!$F$1:$G$149,2,FALSE)</f>
        <v>4.9566629117647096</v>
      </c>
      <c r="J88">
        <f>+VLOOKUP(B88,'[10]GCI_data_platform-37'!$F$1:$G$149,2,FALSE)</f>
        <v>3.6649838823529399</v>
      </c>
      <c r="K88">
        <f>+VLOOKUP(B88,'[10]GCI_data_platform-38'!$F$1:$G$149,2,FALSE)</f>
        <v>10.4722222222222</v>
      </c>
      <c r="L88">
        <f>+VLOOKUP(B88,'[10]GCI_data_platform-39'!$F$1:$G$149,2,FALSE)</f>
        <v>2.3302</v>
      </c>
      <c r="M88">
        <f>+VLOOKUP(B88,'[10]GCI_data_platform-40'!$F$1:$G$149,2,FALSE)</f>
        <v>2.3035782748459801</v>
      </c>
      <c r="N88">
        <f>+VLOOKUP(B88,'[10]GCI_data_platform-41'!$F$1:$G$149,2,FALSE)</f>
        <v>2.6274372352941202</v>
      </c>
      <c r="O88">
        <f>+VLOOKUP(B88,'[10]GCI_data_platform-42'!$F$1:$G$149,2,FALSE)</f>
        <v>2.2916874411764701</v>
      </c>
      <c r="P88">
        <f>+VLOOKUP(B88,'[10]GCI_data_platform-43'!$F$1:$G$149,2,FALSE)</f>
        <v>2.133632</v>
      </c>
      <c r="Q88">
        <f>+VLOOKUP(B88,'[10]GCI_data_platform-44'!$F$1:$G$149,2,FALSE)</f>
        <v>2.0997870000000001</v>
      </c>
      <c r="R88">
        <f>+VLOOKUP(B88,'[10]GCI_data_platform-45'!$F$1:$G$149,2,FALSE)</f>
        <v>0.362953692115144</v>
      </c>
    </row>
    <row r="89" spans="1:18" x14ac:dyDescent="0.25">
      <c r="A89" t="s">
        <v>157</v>
      </c>
      <c r="B89" t="s">
        <v>512</v>
      </c>
      <c r="C89">
        <v>20</v>
      </c>
      <c r="D89">
        <v>1</v>
      </c>
      <c r="E89">
        <v>21</v>
      </c>
      <c r="F89">
        <f>+VLOOKUP(B89,'[10]GCI_data_platform-33'!$F$1:$G$149,2,FALSE)</f>
        <v>4.4501002593093801</v>
      </c>
      <c r="G89">
        <f>+VLOOKUP(B89,'[10]GCI_data_platform-34'!$F$1:$G$149,2,FALSE)</f>
        <v>4.9780790893743303</v>
      </c>
      <c r="H89">
        <f>+VLOOKUP(B89,'[10]GCI_data_platform-35'!$F$1:$G$149,2,FALSE)</f>
        <v>4.7552724041666696</v>
      </c>
      <c r="I89">
        <f>+VLOOKUP(B89,'[10]GCI_data_platform-36'!$F$1:$G$149,2,FALSE)</f>
        <v>4.64011254166667</v>
      </c>
      <c r="J89">
        <f>+VLOOKUP(B89,'[10]GCI_data_platform-37'!$F$1:$G$149,2,FALSE)</f>
        <v>4.0371734666666699</v>
      </c>
      <c r="K89">
        <f>+VLOOKUP(B89,'[10]GCI_data_platform-38'!$F$1:$G$149,2,FALSE)</f>
        <v>10.619047619047601</v>
      </c>
      <c r="L89">
        <f>+VLOOKUP(B89,'[10]GCI_data_platform-39'!$F$1:$G$149,2,FALSE)</f>
        <v>4.9009090000000004</v>
      </c>
      <c r="M89">
        <f>+VLOOKUP(B89,'[10]GCI_data_platform-40'!$F$1:$G$149,2,FALSE)</f>
        <v>3.9221214292444402</v>
      </c>
      <c r="N89">
        <f>+VLOOKUP(B89,'[10]GCI_data_platform-41'!$F$1:$G$149,2,FALSE)</f>
        <v>4.03321265416667</v>
      </c>
      <c r="O89">
        <f>+VLOOKUP(B89,'[10]GCI_data_platform-42'!$F$1:$G$149,2,FALSE)</f>
        <v>4.4823972541666697</v>
      </c>
      <c r="P89">
        <f>+VLOOKUP(B89,'[10]GCI_data_platform-43'!$F$1:$G$149,2,FALSE)</f>
        <v>3.0822020000000001</v>
      </c>
      <c r="Q89">
        <f>+VLOOKUP(B89,'[10]GCI_data_platform-44'!$F$1:$G$149,2,FALSE)</f>
        <v>3.8861370000000002</v>
      </c>
      <c r="R89">
        <f>+VLOOKUP(B89,'[10]GCI_data_platform-45'!$F$1:$G$149,2,FALSE)</f>
        <v>0.6</v>
      </c>
    </row>
    <row r="90" spans="1:18" x14ac:dyDescent="0.25">
      <c r="A90" t="s">
        <v>158</v>
      </c>
      <c r="B90" t="s">
        <v>513</v>
      </c>
      <c r="C90">
        <v>30</v>
      </c>
      <c r="F90">
        <f>+VLOOKUP(B90,'[10]GCI_data_platform-33'!$F$1:$G$149,2,FALSE)</f>
        <v>3.9415476027794099</v>
      </c>
      <c r="G90">
        <f>+VLOOKUP(B90,'[10]GCI_data_platform-34'!$F$1:$G$149,2,FALSE)</f>
        <v>4.1764343372328803</v>
      </c>
      <c r="H90">
        <f>+VLOOKUP(B90,'[10]GCI_data_platform-35'!$F$1:$G$149,2,FALSE)</f>
        <v>4.63041450501672</v>
      </c>
      <c r="I90">
        <f>+VLOOKUP(B90,'[10]GCI_data_platform-36'!$F$1:$G$149,2,FALSE)</f>
        <v>4.9051195652173902</v>
      </c>
      <c r="J90">
        <f>+VLOOKUP(B90,'[10]GCI_data_platform-37'!$F$1:$G$149,2,FALSE)</f>
        <v>3.3688116685618699</v>
      </c>
      <c r="K90">
        <f>+VLOOKUP(B90,'[10]GCI_data_platform-38'!$F$1:$G$149,2,FALSE)</f>
        <v>22</v>
      </c>
      <c r="L90">
        <f>+VLOOKUP(B90,'[10]GCI_data_platform-39'!$F$1:$G$149,2,FALSE)</f>
        <v>3.346247</v>
      </c>
      <c r="M90">
        <f>+VLOOKUP(B90,'[10]GCI_data_platform-40'!$F$1:$G$149,2,FALSE)</f>
        <v>3.7066608683259301</v>
      </c>
      <c r="N90">
        <f>+VLOOKUP(B90,'[10]GCI_data_platform-41'!$F$1:$G$149,2,FALSE)</f>
        <v>3.77317533712375</v>
      </c>
      <c r="O90">
        <f>+VLOOKUP(B90,'[10]GCI_data_platform-42'!$F$1:$G$149,2,FALSE)</f>
        <v>4.1682081010033398</v>
      </c>
      <c r="P90">
        <f>+VLOOKUP(B90,'[10]GCI_data_platform-43'!$F$1:$G$149,2,FALSE)</f>
        <v>3.5841050000000001</v>
      </c>
      <c r="Q90">
        <f>+VLOOKUP(B90,'[10]GCI_data_platform-44'!$F$1:$G$149,2,FALSE)</f>
        <v>3.3215690000000002</v>
      </c>
      <c r="R90">
        <f>+VLOOKUP(B90,'[10]GCI_data_platform-45'!$F$1:$G$149,2,FALSE)</f>
        <v>0.55966587112171795</v>
      </c>
    </row>
    <row r="91" spans="1:18" x14ac:dyDescent="0.25">
      <c r="A91" t="s">
        <v>160</v>
      </c>
      <c r="B91" t="s">
        <v>514</v>
      </c>
      <c r="C91">
        <v>30</v>
      </c>
      <c r="F91">
        <f>+VLOOKUP(B91,'[10]GCI_data_platform-33'!$F$1:$G$149,2,FALSE)</f>
        <v>4.0942330470662203</v>
      </c>
      <c r="G91">
        <f>+VLOOKUP(B91,'[10]GCI_data_platform-34'!$F$1:$G$149,2,FALSE)</f>
        <v>4.0916595381068097</v>
      </c>
      <c r="H91">
        <f>+VLOOKUP(B91,'[10]GCI_data_platform-35'!$F$1:$G$149,2,FALSE)</f>
        <v>4.2117256940170904</v>
      </c>
      <c r="I91">
        <f>+VLOOKUP(B91,'[10]GCI_data_platform-36'!$F$1:$G$149,2,FALSE)</f>
        <v>5.4448698256410202</v>
      </c>
      <c r="J91">
        <f>+VLOOKUP(B91,'[10]GCI_data_platform-37'!$F$1:$G$149,2,FALSE)</f>
        <v>3.6335249829059801</v>
      </c>
      <c r="K91">
        <f>+VLOOKUP(B91,'[10]GCI_data_platform-38'!$F$1:$G$149,2,FALSE)</f>
        <v>22.6</v>
      </c>
      <c r="L91">
        <f>+VLOOKUP(B91,'[10]GCI_data_platform-39'!$F$1:$G$149,2,FALSE)</f>
        <v>2.6381019999999999</v>
      </c>
      <c r="M91">
        <f>+VLOOKUP(B91,'[10]GCI_data_platform-40'!$F$1:$G$149,2,FALSE)</f>
        <v>4.0968065560256397</v>
      </c>
      <c r="N91">
        <f>+VLOOKUP(B91,'[10]GCI_data_platform-41'!$F$1:$G$149,2,FALSE)</f>
        <v>4.3718074188034199</v>
      </c>
      <c r="O91">
        <f>+VLOOKUP(B91,'[10]GCI_data_platform-42'!$F$1:$G$149,2,FALSE)</f>
        <v>3.65215645470085</v>
      </c>
      <c r="P91">
        <f>+VLOOKUP(B91,'[10]GCI_data_platform-43'!$F$1:$G$149,2,FALSE)</f>
        <v>1.88181</v>
      </c>
      <c r="Q91">
        <f>+VLOOKUP(B91,'[10]GCI_data_platform-44'!$F$1:$G$149,2,FALSE)</f>
        <v>1.7410080000000001</v>
      </c>
      <c r="R91">
        <f>+VLOOKUP(B91,'[10]GCI_data_platform-45'!$F$1:$G$149,2,FALSE)</f>
        <v>0.91152263374485598</v>
      </c>
    </row>
    <row r="92" spans="1:18" x14ac:dyDescent="0.25">
      <c r="A92" t="s">
        <v>162</v>
      </c>
      <c r="B92" t="s">
        <v>515</v>
      </c>
      <c r="C92">
        <v>20</v>
      </c>
      <c r="D92">
        <v>1</v>
      </c>
      <c r="E92">
        <v>22</v>
      </c>
      <c r="F92">
        <f>+VLOOKUP(B92,'[10]GCI_data_platform-33'!$F$1:$G$149,2,FALSE)</f>
        <v>4.4864072560763697</v>
      </c>
      <c r="G92">
        <f>+VLOOKUP(B92,'[10]GCI_data_platform-34'!$F$1:$G$149,2,FALSE)</f>
        <v>4.8435030184962402</v>
      </c>
      <c r="H92">
        <f>+VLOOKUP(B92,'[10]GCI_data_platform-35'!$F$1:$G$149,2,FALSE)</f>
        <v>3.9666800000000002</v>
      </c>
      <c r="I92">
        <f>+VLOOKUP(B92,'[10]GCI_data_platform-36'!$F$1:$G$149,2,FALSE)</f>
        <v>5.7696615292397704</v>
      </c>
      <c r="J92">
        <f>+VLOOKUP(B92,'[10]GCI_data_platform-37'!$F$1:$G$149,2,FALSE)</f>
        <v>4.0510555181286598</v>
      </c>
      <c r="K92">
        <f>+VLOOKUP(B92,'[10]GCI_data_platform-38'!$F$1:$G$149,2,FALSE)</f>
        <v>8.6666666666666696</v>
      </c>
      <c r="L92">
        <f>+VLOOKUP(B92,'[10]GCI_data_platform-39'!$F$1:$G$149,2,FALSE)</f>
        <v>3.5428999999999999</v>
      </c>
      <c r="M92">
        <f>+VLOOKUP(B92,'[10]GCI_data_platform-40'!$F$1:$G$149,2,FALSE)</f>
        <v>4.1293114936565098</v>
      </c>
      <c r="N92">
        <f>+VLOOKUP(B92,'[10]GCI_data_platform-41'!$F$1:$G$149,2,FALSE)</f>
        <v>4.4153614801169603</v>
      </c>
      <c r="O92">
        <f>+VLOOKUP(B92,'[10]GCI_data_platform-42'!$F$1:$G$149,2,FALSE)</f>
        <v>3.55402450877193</v>
      </c>
      <c r="P92">
        <f>+VLOOKUP(B92,'[10]GCI_data_platform-43'!$F$1:$G$149,2,FALSE)</f>
        <v>2.6556299999999999</v>
      </c>
      <c r="Q92">
        <f>+VLOOKUP(B92,'[10]GCI_data_platform-44'!$F$1:$G$149,2,FALSE)</f>
        <v>2.206855</v>
      </c>
      <c r="R92">
        <f>+VLOOKUP(B92,'[10]GCI_data_platform-45'!$F$1:$G$149,2,FALSE)</f>
        <v>0.84546805349182796</v>
      </c>
    </row>
    <row r="93" spans="1:18" x14ac:dyDescent="0.25">
      <c r="A93" t="s">
        <v>163</v>
      </c>
      <c r="B93" t="s">
        <v>516</v>
      </c>
      <c r="C93">
        <v>20</v>
      </c>
      <c r="D93">
        <v>1</v>
      </c>
      <c r="E93">
        <v>21</v>
      </c>
      <c r="F93">
        <f>+VLOOKUP(B93,'[10]GCI_data_platform-33'!$F$1:$G$149,2,FALSE)</f>
        <v>4.3877967309240402</v>
      </c>
      <c r="G93">
        <f>+VLOOKUP(B93,'[10]GCI_data_platform-34'!$F$1:$G$149,2,FALSE)</f>
        <v>4.6536433085011204</v>
      </c>
      <c r="H93">
        <f>+VLOOKUP(B93,'[10]GCI_data_platform-35'!$F$1:$G$149,2,FALSE)</f>
        <v>4.0902814363636404</v>
      </c>
      <c r="I93">
        <f>+VLOOKUP(B93,'[10]GCI_data_platform-36'!$F$1:$G$149,2,FALSE)</f>
        <v>4.91991446753247</v>
      </c>
      <c r="J93">
        <f>+VLOOKUP(B93,'[10]GCI_data_platform-37'!$F$1:$G$149,2,FALSE)</f>
        <v>4.0500773636363601</v>
      </c>
      <c r="K93">
        <f>+VLOOKUP(B93,'[10]GCI_data_platform-38'!$F$1:$G$149,2,FALSE)</f>
        <v>11.219047619047601</v>
      </c>
      <c r="L93">
        <f>+VLOOKUP(B93,'[10]GCI_data_platform-39'!$F$1:$G$149,2,FALSE)</f>
        <v>3.7525189999999999</v>
      </c>
      <c r="M93">
        <f>+VLOOKUP(B93,'[10]GCI_data_platform-40'!$F$1:$G$149,2,FALSE)</f>
        <v>4.1219501533469698</v>
      </c>
      <c r="N93">
        <f>+VLOOKUP(B93,'[10]GCI_data_platform-41'!$F$1:$G$149,2,FALSE)</f>
        <v>3.8232394597402601</v>
      </c>
      <c r="O93">
        <f>+VLOOKUP(B93,'[10]GCI_data_platform-42'!$F$1:$G$149,2,FALSE)</f>
        <v>4.1090546987012999</v>
      </c>
      <c r="P93">
        <f>+VLOOKUP(B93,'[10]GCI_data_platform-43'!$F$1:$G$149,2,FALSE)</f>
        <v>3.486688</v>
      </c>
      <c r="Q93">
        <f>+VLOOKUP(B93,'[10]GCI_data_platform-44'!$F$1:$G$149,2,FALSE)</f>
        <v>3.0991610000000001</v>
      </c>
      <c r="R93">
        <f>+VLOOKUP(B93,'[10]GCI_data_platform-45'!$F$1:$G$149,2,FALSE)</f>
        <v>0.76987447698744804</v>
      </c>
    </row>
    <row r="94" spans="1:18" x14ac:dyDescent="0.25">
      <c r="A94" t="s">
        <v>164</v>
      </c>
      <c r="B94" t="s">
        <v>517</v>
      </c>
      <c r="C94">
        <v>30</v>
      </c>
      <c r="F94">
        <f>+VLOOKUP(B94,'[10]GCI_data_platform-33'!$F$1:$G$149,2,FALSE)</f>
        <v>3.8622772984704401</v>
      </c>
      <c r="G94">
        <f>+VLOOKUP(B94,'[10]GCI_data_platform-34'!$F$1:$G$149,2,FALSE)</f>
        <v>4.3899843054998202</v>
      </c>
      <c r="H94">
        <f>+VLOOKUP(B94,'[10]GCI_data_platform-35'!$F$1:$G$149,2,FALSE)</f>
        <v>4.1018597278688498</v>
      </c>
      <c r="I94">
        <f>+VLOOKUP(B94,'[10]GCI_data_platform-36'!$F$1:$G$149,2,FALSE)</f>
        <v>5.3219738622950796</v>
      </c>
      <c r="J94">
        <f>+VLOOKUP(B94,'[10]GCI_data_platform-37'!$F$1:$G$149,2,FALSE)</f>
        <v>3.6787784786885198</v>
      </c>
      <c r="K94">
        <f>+VLOOKUP(B94,'[10]GCI_data_platform-38'!$F$1:$G$149,2,FALSE)</f>
        <v>20.688888888888901</v>
      </c>
      <c r="L94">
        <f>+VLOOKUP(B94,'[10]GCI_data_platform-39'!$F$1:$G$149,2,FALSE)</f>
        <v>3.9939260000000001</v>
      </c>
      <c r="M94">
        <f>+VLOOKUP(B94,'[10]GCI_data_platform-40'!$F$1:$G$149,2,FALSE)</f>
        <v>3.3345702914410702</v>
      </c>
      <c r="N94">
        <f>+VLOOKUP(B94,'[10]GCI_data_platform-41'!$F$1:$G$149,2,FALSE)</f>
        <v>3.9554715311475399</v>
      </c>
      <c r="O94">
        <f>+VLOOKUP(B94,'[10]GCI_data_platform-42'!$F$1:$G$149,2,FALSE)</f>
        <v>3.9712134557377099</v>
      </c>
      <c r="P94">
        <f>+VLOOKUP(B94,'[10]GCI_data_platform-43'!$F$1:$G$149,2,FALSE)</f>
        <v>3.6227179999999999</v>
      </c>
      <c r="Q94">
        <f>+VLOOKUP(B94,'[10]GCI_data_platform-44'!$F$1:$G$149,2,FALSE)</f>
        <v>3.8829020000000001</v>
      </c>
      <c r="R94">
        <f>+VLOOKUP(B94,'[10]GCI_data_platform-45'!$F$1:$G$149,2,FALSE)</f>
        <v>0.33716475095785398</v>
      </c>
    </row>
    <row r="95" spans="1:18" x14ac:dyDescent="0.25">
      <c r="A95" t="s">
        <v>165</v>
      </c>
      <c r="B95" t="s">
        <v>518</v>
      </c>
      <c r="C95">
        <v>30</v>
      </c>
      <c r="F95">
        <f>+VLOOKUP(B95,'[10]GCI_data_platform-33'!$F$1:$G$149,2,FALSE)</f>
        <v>3.7974050080646</v>
      </c>
      <c r="G95">
        <f>+VLOOKUP(B95,'[10]GCI_data_platform-34'!$F$1:$G$149,2,FALSE)</f>
        <v>3.3036920988739902</v>
      </c>
      <c r="H95">
        <f>+VLOOKUP(B95,'[10]GCI_data_platform-35'!$F$1:$G$149,2,FALSE)</f>
        <v>3.5997430488764</v>
      </c>
      <c r="I95">
        <f>+VLOOKUP(B95,'[10]GCI_data_platform-36'!$F$1:$G$149,2,FALSE)</f>
        <v>3.8933966584269699</v>
      </c>
      <c r="J95">
        <f>+VLOOKUP(B95,'[10]GCI_data_platform-37'!$F$1:$G$149,2,FALSE)</f>
        <v>3.6057029331460702</v>
      </c>
      <c r="K95">
        <f>+VLOOKUP(B95,'[10]GCI_data_platform-38'!$F$1:$G$149,2,FALSE)</f>
        <v>37.507936507936499</v>
      </c>
      <c r="L95">
        <f>+VLOOKUP(B95,'[10]GCI_data_platform-39'!$F$1:$G$149,2,FALSE)</f>
        <v>3.411562</v>
      </c>
      <c r="M95">
        <f>+VLOOKUP(B95,'[10]GCI_data_platform-40'!$F$1:$G$149,2,FALSE)</f>
        <v>4.2911179172552201</v>
      </c>
      <c r="N95">
        <f>+VLOOKUP(B95,'[10]GCI_data_platform-41'!$F$1:$G$149,2,FALSE)</f>
        <v>2.8416672275280899</v>
      </c>
      <c r="O95">
        <f>+VLOOKUP(B95,'[10]GCI_data_platform-42'!$F$1:$G$149,2,FALSE)</f>
        <v>3.4457579657303401</v>
      </c>
      <c r="P95">
        <f>+VLOOKUP(B95,'[10]GCI_data_platform-43'!$F$1:$G$149,2,FALSE)</f>
        <v>3.232685</v>
      </c>
      <c r="Q95">
        <f>+VLOOKUP(B95,'[10]GCI_data_platform-44'!$F$1:$G$149,2,FALSE)</f>
        <v>3.6760480000000002</v>
      </c>
      <c r="R95">
        <f>+VLOOKUP(B95,'[10]GCI_data_platform-45'!$F$1:$G$149,2,FALSE)</f>
        <v>1.04957678355502</v>
      </c>
    </row>
    <row r="96" spans="1:18" x14ac:dyDescent="0.25">
      <c r="A96" t="s">
        <v>166</v>
      </c>
      <c r="B96" t="s">
        <v>519</v>
      </c>
      <c r="C96">
        <v>30</v>
      </c>
      <c r="F96">
        <f>+VLOOKUP(B96,'[10]GCI_data_platform-33'!$F$1:$G$149,2,FALSE)</f>
        <v>4.0855479870442402</v>
      </c>
      <c r="G96">
        <f>+VLOOKUP(B96,'[10]GCI_data_platform-34'!$F$1:$G$149,2,FALSE)</f>
        <v>4.25532325</v>
      </c>
      <c r="H96">
        <f>+VLOOKUP(B96,'[10]GCI_data_platform-35'!$F$1:$G$149,2,FALSE)</f>
        <v>3.5615899999999998</v>
      </c>
      <c r="I96">
        <f>+VLOOKUP(B96,'[10]GCI_data_platform-36'!$F$1:$G$149,2,FALSE)</f>
        <v>5.5728270000000002</v>
      </c>
      <c r="J96">
        <f>+VLOOKUP(B96,'[10]GCI_data_platform-37'!$F$1:$G$149,2,FALSE)</f>
        <v>4.2486819999999996</v>
      </c>
      <c r="K96">
        <f>+VLOOKUP(B96,'[10]GCI_data_platform-38'!$F$1:$G$149,2,FALSE)</f>
        <v>0</v>
      </c>
      <c r="L96">
        <f>+VLOOKUP(B96,'[10]GCI_data_platform-39'!$F$1:$G$149,2,FALSE)</f>
        <v>3.6381939999999999</v>
      </c>
      <c r="M96">
        <f>+VLOOKUP(B96,'[10]GCI_data_platform-40'!$F$1:$G$149,2,FALSE)</f>
        <v>3.9157727240884799</v>
      </c>
      <c r="N96">
        <f>+VLOOKUP(B96,'[10]GCI_data_platform-41'!$F$1:$G$149,2,FALSE)</f>
        <v>3.7084489999999999</v>
      </c>
      <c r="O96">
        <f>+VLOOKUP(B96,'[10]GCI_data_platform-42'!$F$1:$G$149,2,FALSE)</f>
        <v>2.8977059999999999</v>
      </c>
      <c r="P96">
        <f>+VLOOKUP(B96,'[10]GCI_data_platform-43'!$F$1:$G$149,2,FALSE)</f>
        <v>1.6940740000000001</v>
      </c>
      <c r="Q96">
        <f>+VLOOKUP(B96,'[10]GCI_data_platform-44'!$F$1:$G$149,2,FALSE)</f>
        <v>2.4395530000000001</v>
      </c>
      <c r="R96">
        <f>+VLOOKUP(B96,'[10]GCI_data_platform-45'!$F$1:$G$149,2,FALSE)</f>
        <v>0.93152302243211305</v>
      </c>
    </row>
    <row r="97" spans="1:18" x14ac:dyDescent="0.25">
      <c r="A97" t="s">
        <v>167</v>
      </c>
      <c r="B97" t="s">
        <v>520</v>
      </c>
      <c r="C97">
        <v>20</v>
      </c>
      <c r="D97">
        <v>1</v>
      </c>
      <c r="E97">
        <v>22</v>
      </c>
      <c r="F97">
        <f>+VLOOKUP(B97,'[10]GCI_data_platform-33'!$F$1:$G$149,2,FALSE)</f>
        <v>4.3874166189702999</v>
      </c>
      <c r="G97">
        <f>+VLOOKUP(B97,'[10]GCI_data_platform-34'!$F$1:$G$149,2,FALSE)</f>
        <v>4.4980650285191199</v>
      </c>
      <c r="H97">
        <f>+VLOOKUP(B97,'[10]GCI_data_platform-35'!$F$1:$G$149,2,FALSE)</f>
        <v>4.0228856086956499</v>
      </c>
      <c r="I97">
        <f>+VLOOKUP(B97,'[10]GCI_data_platform-36'!$F$1:$G$149,2,FALSE)</f>
        <v>4.8778645689440996</v>
      </c>
      <c r="J97">
        <f>+VLOOKUP(B97,'[10]GCI_data_platform-37'!$F$1:$G$149,2,FALSE)</f>
        <v>2.8817428521739101</v>
      </c>
      <c r="K97">
        <f>+VLOOKUP(B97,'[10]GCI_data_platform-38'!$F$1:$G$149,2,FALSE)</f>
        <v>9.6666666666666696</v>
      </c>
      <c r="L97">
        <f>+VLOOKUP(B97,'[10]GCI_data_platform-39'!$F$1:$G$149,2,FALSE)</f>
        <v>3.9897870000000002</v>
      </c>
      <c r="M97">
        <f>+VLOOKUP(B97,'[10]GCI_data_platform-40'!$F$1:$G$149,2,FALSE)</f>
        <v>4.2767682094214701</v>
      </c>
      <c r="N97">
        <f>+VLOOKUP(B97,'[10]GCI_data_platform-41'!$F$1:$G$149,2,FALSE)</f>
        <v>3.5849381155279501</v>
      </c>
      <c r="O97">
        <f>+VLOOKUP(B97,'[10]GCI_data_platform-42'!$F$1:$G$149,2,FALSE)</f>
        <v>4.1999333093167701</v>
      </c>
      <c r="P97">
        <f>+VLOOKUP(B97,'[10]GCI_data_platform-43'!$F$1:$G$149,2,FALSE)</f>
        <v>3.4591479999999999</v>
      </c>
      <c r="Q97">
        <f>+VLOOKUP(B97,'[10]GCI_data_platform-44'!$F$1:$G$149,2,FALSE)</f>
        <v>3.457989</v>
      </c>
      <c r="R97">
        <f>+VLOOKUP(B97,'[10]GCI_data_platform-45'!$F$1:$G$149,2,FALSE)</f>
        <v>0.84497206703910599</v>
      </c>
    </row>
    <row r="98" spans="1:18" x14ac:dyDescent="0.25">
      <c r="A98" t="s">
        <v>168</v>
      </c>
      <c r="B98" t="s">
        <v>521</v>
      </c>
      <c r="C98">
        <v>30</v>
      </c>
      <c r="F98">
        <f>+VLOOKUP(B98,'[10]GCI_data_platform-33'!$F$1:$G$149,2,FALSE)</f>
        <v>3.6634444506627402</v>
      </c>
      <c r="G98">
        <f>+VLOOKUP(B98,'[10]GCI_data_platform-34'!$F$1:$G$149,2,FALSE)</f>
        <v>3.50445737400644</v>
      </c>
      <c r="H98">
        <f>+VLOOKUP(B98,'[10]GCI_data_platform-35'!$F$1:$G$149,2,FALSE)</f>
        <v>3.0364610999999999</v>
      </c>
      <c r="I98">
        <f>+VLOOKUP(B98,'[10]GCI_data_platform-36'!$F$1:$G$149,2,FALSE)</f>
        <v>4.1484091999999997</v>
      </c>
      <c r="J98">
        <f>+VLOOKUP(B98,'[10]GCI_data_platform-37'!$F$1:$G$149,2,FALSE)</f>
        <v>3.2367667</v>
      </c>
      <c r="K98">
        <f>+VLOOKUP(B98,'[10]GCI_data_platform-38'!$F$1:$G$149,2,FALSE)</f>
        <v>27.1904761904762</v>
      </c>
      <c r="L98">
        <f>+VLOOKUP(B98,'[10]GCI_data_platform-39'!$F$1:$G$149,2,FALSE)</f>
        <v>3.347159</v>
      </c>
      <c r="M98">
        <f>+VLOOKUP(B98,'[10]GCI_data_platform-40'!$F$1:$G$149,2,FALSE)</f>
        <v>3.8224315273190301</v>
      </c>
      <c r="N98">
        <f>+VLOOKUP(B98,'[10]GCI_data_platform-41'!$F$1:$G$149,2,FALSE)</f>
        <v>2.9470198000000001</v>
      </c>
      <c r="O98">
        <f>+VLOOKUP(B98,'[10]GCI_data_platform-42'!$F$1:$G$149,2,FALSE)</f>
        <v>3.3753262500000001</v>
      </c>
      <c r="P98">
        <f>+VLOOKUP(B98,'[10]GCI_data_platform-43'!$F$1:$G$149,2,FALSE)</f>
        <v>2.4750190000000001</v>
      </c>
      <c r="Q98">
        <f>+VLOOKUP(B98,'[10]GCI_data_platform-44'!$F$1:$G$149,2,FALSE)</f>
        <v>1.985473</v>
      </c>
      <c r="R98">
        <f>+VLOOKUP(B98,'[10]GCI_data_platform-45'!$F$1:$G$149,2,FALSE)</f>
        <v>0.93581081081081097</v>
      </c>
    </row>
    <row r="99" spans="1:18" x14ac:dyDescent="0.25">
      <c r="A99" t="s">
        <v>169</v>
      </c>
      <c r="B99" t="s">
        <v>522</v>
      </c>
      <c r="C99">
        <v>30</v>
      </c>
      <c r="F99">
        <f>+VLOOKUP(B99,'[10]GCI_data_platform-33'!$F$1:$G$149,2,FALSE)</f>
        <v>4.8415173928878596</v>
      </c>
      <c r="G99">
        <f>+VLOOKUP(B99,'[10]GCI_data_platform-34'!$F$1:$G$149,2,FALSE)</f>
        <v>4.6483208665373503</v>
      </c>
      <c r="H99">
        <f>+VLOOKUP(B99,'[10]GCI_data_platform-35'!$F$1:$G$149,2,FALSE)</f>
        <v>5.6770212674556202</v>
      </c>
      <c r="I99">
        <f>+VLOOKUP(B99,'[10]GCI_data_platform-36'!$F$1:$G$149,2,FALSE)</f>
        <v>3.70667664142012</v>
      </c>
      <c r="J99">
        <f>+VLOOKUP(B99,'[10]GCI_data_platform-37'!$F$1:$G$149,2,FALSE)</f>
        <v>3.1726843786982202</v>
      </c>
      <c r="K99">
        <f>+VLOOKUP(B99,'[10]GCI_data_platform-38'!$F$1:$G$149,2,FALSE)</f>
        <v>8.6666666666666696</v>
      </c>
      <c r="L99">
        <f>+VLOOKUP(B99,'[10]GCI_data_platform-39'!$F$1:$G$149,2,FALSE)</f>
        <v>3.7980040000000002</v>
      </c>
      <c r="M99">
        <f>+VLOOKUP(B99,'[10]GCI_data_platform-40'!$F$1:$G$149,2,FALSE)</f>
        <v>5.0347139192383601</v>
      </c>
      <c r="N99">
        <f>+VLOOKUP(B99,'[10]GCI_data_platform-41'!$F$1:$G$149,2,FALSE)</f>
        <v>3.8248405550295899</v>
      </c>
      <c r="O99">
        <f>+VLOOKUP(B99,'[10]GCI_data_platform-42'!$F$1:$G$149,2,FALSE)</f>
        <v>6.0525546852070997</v>
      </c>
      <c r="P99">
        <f>+VLOOKUP(B99,'[10]GCI_data_platform-43'!$F$1:$G$149,2,FALSE)</f>
        <v>4.8352259999999996</v>
      </c>
      <c r="Q99">
        <f>+VLOOKUP(B99,'[10]GCI_data_platform-44'!$F$1:$G$149,2,FALSE)</f>
        <v>4.7311290000000001</v>
      </c>
      <c r="R99">
        <f>+VLOOKUP(B99,'[10]GCI_data_platform-45'!$F$1:$G$149,2,FALSE)</f>
        <v>0.86634844868735095</v>
      </c>
    </row>
    <row r="100" spans="1:18" x14ac:dyDescent="0.25">
      <c r="A100" t="s">
        <v>171</v>
      </c>
      <c r="B100" t="s">
        <v>523</v>
      </c>
      <c r="C100">
        <v>30</v>
      </c>
      <c r="F100">
        <f>+VLOOKUP(B100,'[10]GCI_data_platform-33'!$F$1:$G$149,2,FALSE)</f>
        <v>5.2340525633632398</v>
      </c>
      <c r="G100">
        <f>+VLOOKUP(B100,'[10]GCI_data_platform-34'!$F$1:$G$149,2,FALSE)</f>
        <v>5.4510148108695597</v>
      </c>
      <c r="H100">
        <f>+VLOOKUP(B100,'[10]GCI_data_platform-35'!$F$1:$G$149,2,FALSE)</f>
        <v>5.50131549347826</v>
      </c>
      <c r="I100">
        <f>+VLOOKUP(B100,'[10]GCI_data_platform-36'!$F$1:$G$149,2,FALSE)</f>
        <v>5.8480609576086904</v>
      </c>
      <c r="J100">
        <f>+VLOOKUP(B100,'[10]GCI_data_platform-37'!$F$1:$G$149,2,FALSE)</f>
        <v>4.1030786032608697</v>
      </c>
      <c r="K100">
        <f>+VLOOKUP(B100,'[10]GCI_data_platform-38'!$F$1:$G$149,2,FALSE)</f>
        <v>0</v>
      </c>
      <c r="L100">
        <f>+VLOOKUP(B100,'[10]GCI_data_platform-39'!$F$1:$G$149,2,FALSE)</f>
        <v>4.802619</v>
      </c>
      <c r="M100">
        <f>+VLOOKUP(B100,'[10]GCI_data_platform-40'!$F$1:$G$149,2,FALSE)</f>
        <v>5.0170903158569198</v>
      </c>
      <c r="N100">
        <f>+VLOOKUP(B100,'[10]GCI_data_platform-41'!$F$1:$G$149,2,FALSE)</f>
        <v>4.6711689717391298</v>
      </c>
      <c r="O100">
        <f>+VLOOKUP(B100,'[10]GCI_data_platform-42'!$F$1:$G$149,2,FALSE)</f>
        <v>6.3257913760869604</v>
      </c>
      <c r="P100">
        <f>+VLOOKUP(B100,'[10]GCI_data_platform-43'!$F$1:$G$149,2,FALSE)</f>
        <v>3.266718</v>
      </c>
      <c r="Q100">
        <f>+VLOOKUP(B100,'[10]GCI_data_platform-44'!$F$1:$G$149,2,FALSE)</f>
        <v>4.3084090000000002</v>
      </c>
      <c r="R100">
        <f>+VLOOKUP(B100,'[10]GCI_data_platform-45'!$F$1:$G$149,2,FALSE)</f>
        <v>0.85988023952095805</v>
      </c>
    </row>
    <row r="101" spans="1:18" x14ac:dyDescent="0.25">
      <c r="A101" t="s">
        <v>172</v>
      </c>
      <c r="B101" t="s">
        <v>524</v>
      </c>
      <c r="C101">
        <v>30</v>
      </c>
      <c r="F101">
        <f>+VLOOKUP(B101,'[10]GCI_data_platform-33'!$F$1:$G$149,2,FALSE)</f>
        <v>3.9941201184478001</v>
      </c>
      <c r="G101">
        <f>+VLOOKUP(B101,'[10]GCI_data_platform-34'!$F$1:$G$149,2,FALSE)</f>
        <v>4.3605794862914102</v>
      </c>
      <c r="H101">
        <f>+VLOOKUP(B101,'[10]GCI_data_platform-35'!$F$1:$G$149,2,FALSE)</f>
        <v>4.1233969541095901</v>
      </c>
      <c r="I101">
        <f>+VLOOKUP(B101,'[10]GCI_data_platform-36'!$F$1:$G$149,2,FALSE)</f>
        <v>4.4300041500000003</v>
      </c>
      <c r="J101">
        <f>+VLOOKUP(B101,'[10]GCI_data_platform-37'!$F$1:$G$149,2,FALSE)</f>
        <v>3.9304165253424701</v>
      </c>
      <c r="K101">
        <f>+VLOOKUP(B101,'[10]GCI_data_platform-38'!$F$1:$G$149,2,FALSE)</f>
        <v>14.925925925925901</v>
      </c>
      <c r="L101">
        <f>+VLOOKUP(B101,'[10]GCI_data_platform-39'!$F$1:$G$149,2,FALSE)</f>
        <v>3.4907590000000002</v>
      </c>
      <c r="M101">
        <f>+VLOOKUP(B101,'[10]GCI_data_platform-40'!$F$1:$G$149,2,FALSE)</f>
        <v>3.6276607506041998</v>
      </c>
      <c r="N101">
        <f>+VLOOKUP(B101,'[10]GCI_data_platform-41'!$F$1:$G$149,2,FALSE)</f>
        <v>3.6933592904109598</v>
      </c>
      <c r="O101">
        <f>+VLOOKUP(B101,'[10]GCI_data_platform-42'!$F$1:$G$149,2,FALSE)</f>
        <v>3.5960161869862999</v>
      </c>
      <c r="P101">
        <f>+VLOOKUP(B101,'[10]GCI_data_platform-43'!$F$1:$G$149,2,FALSE)</f>
        <v>3.2582110000000002</v>
      </c>
      <c r="Q101">
        <f>+VLOOKUP(B101,'[10]GCI_data_platform-44'!$F$1:$G$149,2,FALSE)</f>
        <v>3.3368280000000001</v>
      </c>
      <c r="R101">
        <f>+VLOOKUP(B101,'[10]GCI_data_platform-45'!$F$1:$G$149,2,FALSE)</f>
        <v>0.59196102314250898</v>
      </c>
    </row>
    <row r="102" spans="1:18" x14ac:dyDescent="0.25">
      <c r="A102" t="s">
        <v>174</v>
      </c>
      <c r="B102" t="s">
        <v>525</v>
      </c>
      <c r="C102">
        <v>30</v>
      </c>
      <c r="F102">
        <f>+VLOOKUP(B102,'[10]GCI_data_platform-33'!$F$1:$G$149,2,FALSE)</f>
        <v>4.4797069767676696</v>
      </c>
      <c r="G102">
        <f>+VLOOKUP(B102,'[10]GCI_data_platform-34'!$F$1:$G$149,2,FALSE)</f>
        <v>4.7742062182074898</v>
      </c>
      <c r="H102">
        <f>+VLOOKUP(B102,'[10]GCI_data_platform-35'!$F$1:$G$149,2,FALSE)</f>
        <v>4.0609814431924898</v>
      </c>
      <c r="I102">
        <f>+VLOOKUP(B102,'[10]GCI_data_platform-36'!$F$1:$G$149,2,FALSE)</f>
        <v>5.2668926046948403</v>
      </c>
      <c r="J102">
        <f>+VLOOKUP(B102,'[10]GCI_data_platform-37'!$F$1:$G$149,2,FALSE)</f>
        <v>4.8016630882629103</v>
      </c>
      <c r="K102">
        <f>+VLOOKUP(B102,'[10]GCI_data_platform-38'!$F$1:$G$149,2,FALSE)</f>
        <v>16.2</v>
      </c>
      <c r="L102">
        <f>+VLOOKUP(B102,'[10]GCI_data_platform-39'!$F$1:$G$149,2,FALSE)</f>
        <v>4.1287120000000002</v>
      </c>
      <c r="M102">
        <f>+VLOOKUP(B102,'[10]GCI_data_platform-40'!$F$1:$G$149,2,FALSE)</f>
        <v>4.1852077353278503</v>
      </c>
      <c r="N102">
        <f>+VLOOKUP(B102,'[10]GCI_data_platform-41'!$F$1:$G$149,2,FALSE)</f>
        <v>3.8438016028169</v>
      </c>
      <c r="O102">
        <f>+VLOOKUP(B102,'[10]GCI_data_platform-42'!$F$1:$G$149,2,FALSE)</f>
        <v>4.4370446018779299</v>
      </c>
      <c r="P102">
        <f>+VLOOKUP(B102,'[10]GCI_data_platform-43'!$F$1:$G$149,2,FALSE)</f>
        <v>2.9420920000000002</v>
      </c>
      <c r="Q102">
        <f>+VLOOKUP(B102,'[10]GCI_data_platform-44'!$F$1:$G$149,2,FALSE)</f>
        <v>3.8198750000000001</v>
      </c>
      <c r="R102">
        <f>+VLOOKUP(B102,'[10]GCI_data_platform-45'!$F$1:$G$149,2,FALSE)</f>
        <v>0.76311605723370401</v>
      </c>
    </row>
    <row r="103" spans="1:18" x14ac:dyDescent="0.25">
      <c r="A103" t="s">
        <v>176</v>
      </c>
      <c r="B103" t="s">
        <v>526</v>
      </c>
      <c r="C103">
        <v>30</v>
      </c>
      <c r="F103">
        <f>+VLOOKUP(B103,'[10]GCI_data_platform-33'!$F$1:$G$149,2,FALSE)</f>
        <v>5.0159114456482197</v>
      </c>
      <c r="G103">
        <f>+VLOOKUP(B103,'[10]GCI_data_platform-34'!$F$1:$G$149,2,FALSE)</f>
        <v>4.6701300039875902</v>
      </c>
      <c r="H103">
        <f>+VLOOKUP(B103,'[10]GCI_data_platform-35'!$F$1:$G$149,2,FALSE)</f>
        <v>5.7557170755244798</v>
      </c>
      <c r="I103">
        <f>+VLOOKUP(B103,'[10]GCI_data_platform-36'!$F$1:$G$149,2,FALSE)</f>
        <v>3.7067526258741301</v>
      </c>
      <c r="J103">
        <f>+VLOOKUP(B103,'[10]GCI_data_platform-37'!$F$1:$G$149,2,FALSE)</f>
        <v>2.7092892734265699</v>
      </c>
      <c r="K103">
        <f>+VLOOKUP(B103,'[10]GCI_data_platform-38'!$F$1:$G$149,2,FALSE)</f>
        <v>8.6666666666666696</v>
      </c>
      <c r="L103">
        <f>+VLOOKUP(B103,'[10]GCI_data_platform-39'!$F$1:$G$149,2,FALSE)</f>
        <v>4.2916730000000003</v>
      </c>
      <c r="M103">
        <f>+VLOOKUP(B103,'[10]GCI_data_platform-40'!$F$1:$G$149,2,FALSE)</f>
        <v>5.3616928873088501</v>
      </c>
      <c r="N103">
        <f>+VLOOKUP(B103,'[10]GCI_data_platform-41'!$F$1:$G$149,2,FALSE)</f>
        <v>3.8014978244755202</v>
      </c>
      <c r="O103">
        <f>+VLOOKUP(B103,'[10]GCI_data_platform-42'!$F$1:$G$149,2,FALSE)</f>
        <v>6.2396177489510496</v>
      </c>
      <c r="P103">
        <f>+VLOOKUP(B103,'[10]GCI_data_platform-43'!$F$1:$G$149,2,FALSE)</f>
        <v>5.616987</v>
      </c>
      <c r="Q103">
        <f>+VLOOKUP(B103,'[10]GCI_data_platform-44'!$F$1:$G$149,2,FALSE)</f>
        <v>5.0500420000000004</v>
      </c>
      <c r="R103">
        <f>+VLOOKUP(B103,'[10]GCI_data_platform-45'!$F$1:$G$149,2,FALSE)</f>
        <v>0.93548387096774199</v>
      </c>
    </row>
    <row r="104" spans="1:18" x14ac:dyDescent="0.25">
      <c r="A104" t="s">
        <v>177</v>
      </c>
      <c r="B104" t="s">
        <v>527</v>
      </c>
      <c r="C104">
        <v>30</v>
      </c>
      <c r="F104">
        <f>+VLOOKUP(B104,'[10]GCI_data_platform-33'!$F$1:$G$149,2,FALSE)</f>
        <v>4.7348023067670999</v>
      </c>
      <c r="G104">
        <f>+VLOOKUP(B104,'[10]GCI_data_platform-34'!$F$1:$G$149,2,FALSE)</f>
        <v>5.5174821869369399</v>
      </c>
      <c r="H104">
        <f>+VLOOKUP(B104,'[10]GCI_data_platform-35'!$F$1:$G$149,2,FALSE)</f>
        <v>5.2951319999999997</v>
      </c>
      <c r="I104">
        <f>+VLOOKUP(B104,'[10]GCI_data_platform-36'!$F$1:$G$149,2,FALSE)</f>
        <v>5.5779350000000001</v>
      </c>
      <c r="J104">
        <f>+VLOOKUP(B104,'[10]GCI_data_platform-37'!$F$1:$G$149,2,FALSE)</f>
        <v>4.1721149999999998</v>
      </c>
      <c r="K104">
        <f>+VLOOKUP(B104,'[10]GCI_data_platform-38'!$F$1:$G$149,2,FALSE)</f>
        <v>4.28571428571429</v>
      </c>
      <c r="L104">
        <f>+VLOOKUP(B104,'[10]GCI_data_platform-39'!$F$1:$G$149,2,FALSE)</f>
        <v>5.5669756824324299</v>
      </c>
      <c r="M104">
        <f>+VLOOKUP(B104,'[10]GCI_data_platform-40'!$F$1:$G$149,2,FALSE)</f>
        <v>3.9521224265972501</v>
      </c>
      <c r="N104">
        <f>+VLOOKUP(B104,'[10]GCI_data_platform-41'!$F$1:$G$149,2,FALSE)</f>
        <v>4.2740629999999999</v>
      </c>
      <c r="O104">
        <f>+VLOOKUP(B104,'[10]GCI_data_platform-42'!$F$1:$G$149,2,FALSE)</f>
        <v>5.2161200000000001</v>
      </c>
      <c r="P104">
        <f>+VLOOKUP(B104,'[10]GCI_data_platform-43'!$F$1:$G$149,2,FALSE)</f>
        <v>4.8164992067567596</v>
      </c>
      <c r="Q104">
        <f>+VLOOKUP(B104,'[10]GCI_data_platform-44'!$F$1:$G$149,2,FALSE)</f>
        <v>4.8164992067567596</v>
      </c>
      <c r="R104">
        <f>+VLOOKUP(B104,'[10]GCI_data_platform-45'!$F$1:$G$149,2,FALSE)</f>
        <v>0.35784313725490202</v>
      </c>
    </row>
    <row r="105" spans="1:18" x14ac:dyDescent="0.25">
      <c r="A105" t="s">
        <v>178</v>
      </c>
      <c r="B105" t="s">
        <v>528</v>
      </c>
      <c r="C105">
        <v>30</v>
      </c>
      <c r="F105">
        <f>+VLOOKUP(B105,'[10]GCI_data_platform-33'!$F$1:$G$149,2,FALSE)</f>
        <v>3.4568236055166</v>
      </c>
      <c r="G105">
        <f>+VLOOKUP(B105,'[10]GCI_data_platform-34'!$F$1:$G$149,2,FALSE)</f>
        <v>4.0750675498397797</v>
      </c>
      <c r="H105">
        <f>+VLOOKUP(B105,'[10]GCI_data_platform-35'!$F$1:$G$149,2,FALSE)</f>
        <v>4.02211621666667</v>
      </c>
      <c r="I105">
        <f>+VLOOKUP(B105,'[10]GCI_data_platform-36'!$F$1:$G$149,2,FALSE)</f>
        <v>4.7519205291666697</v>
      </c>
      <c r="J105">
        <f>+VLOOKUP(B105,'[10]GCI_data_platform-37'!$F$1:$G$149,2,FALSE)</f>
        <v>4.3224201333333303</v>
      </c>
      <c r="K105">
        <f>+VLOOKUP(B105,'[10]GCI_data_platform-38'!$F$1:$G$149,2,FALSE)</f>
        <v>27.1904761904762</v>
      </c>
      <c r="L105">
        <f>+VLOOKUP(B105,'[10]GCI_data_platform-39'!$F$1:$G$149,2,FALSE)</f>
        <v>3.5253899999999998</v>
      </c>
      <c r="M105">
        <f>+VLOOKUP(B105,'[10]GCI_data_platform-40'!$F$1:$G$149,2,FALSE)</f>
        <v>2.8385796611934202</v>
      </c>
      <c r="N105">
        <f>+VLOOKUP(B105,'[10]GCI_data_platform-41'!$F$1:$G$149,2,FALSE)</f>
        <v>3.7842069125000002</v>
      </c>
      <c r="O105">
        <f>+VLOOKUP(B105,'[10]GCI_data_platform-42'!$F$1:$G$149,2,FALSE)</f>
        <v>3.8412103791666699</v>
      </c>
      <c r="P105">
        <f>+VLOOKUP(B105,'[10]GCI_data_platform-43'!$F$1:$G$149,2,FALSE)</f>
        <v>2.8952710000000002</v>
      </c>
      <c r="Q105">
        <f>+VLOOKUP(B105,'[10]GCI_data_platform-44'!$F$1:$G$149,2,FALSE)</f>
        <v>2.6629330000000002</v>
      </c>
      <c r="R105">
        <f>+VLOOKUP(B105,'[10]GCI_data_platform-45'!$F$1:$G$149,2,FALSE)</f>
        <v>0.26775320139697301</v>
      </c>
    </row>
    <row r="106" spans="1:18" x14ac:dyDescent="0.25">
      <c r="A106" t="s">
        <v>180</v>
      </c>
      <c r="B106" t="s">
        <v>529</v>
      </c>
      <c r="C106">
        <v>30</v>
      </c>
      <c r="F106">
        <f>+VLOOKUP(B106,'[10]GCI_data_platform-33'!$F$1:$G$149,2,FALSE)</f>
        <v>4.25290047491153</v>
      </c>
      <c r="G106">
        <f>+VLOOKUP(B106,'[10]GCI_data_platform-34'!$F$1:$G$149,2,FALSE)</f>
        <v>4.4310956092341103</v>
      </c>
      <c r="H106">
        <f>+VLOOKUP(B106,'[10]GCI_data_platform-35'!$F$1:$G$149,2,FALSE)</f>
        <v>4.4389851657794699</v>
      </c>
      <c r="I106">
        <f>+VLOOKUP(B106,'[10]GCI_data_platform-36'!$F$1:$G$149,2,FALSE)</f>
        <v>4.7134030539924003</v>
      </c>
      <c r="J106">
        <f>+VLOOKUP(B106,'[10]GCI_data_platform-37'!$F$1:$G$149,2,FALSE)</f>
        <v>3.7098355406844101</v>
      </c>
      <c r="K106">
        <f>+VLOOKUP(B106,'[10]GCI_data_platform-38'!$F$1:$G$149,2,FALSE)</f>
        <v>18.133333333333301</v>
      </c>
      <c r="L106">
        <f>+VLOOKUP(B106,'[10]GCI_data_platform-39'!$F$1:$G$149,2,FALSE)</f>
        <v>4.0075399999999997</v>
      </c>
      <c r="M106">
        <f>+VLOOKUP(B106,'[10]GCI_data_platform-40'!$F$1:$G$149,2,FALSE)</f>
        <v>4.0747053405889497</v>
      </c>
      <c r="N106">
        <f>+VLOOKUP(B106,'[10]GCI_data_platform-41'!$F$1:$G$149,2,FALSE)</f>
        <v>3.47048057452472</v>
      </c>
      <c r="O106">
        <f>+VLOOKUP(B106,'[10]GCI_data_platform-42'!$F$1:$G$149,2,FALSE)</f>
        <v>3.6762887406844098</v>
      </c>
      <c r="P106">
        <f>+VLOOKUP(B106,'[10]GCI_data_platform-43'!$F$1:$G$149,2,FALSE)</f>
        <v>4.6121650000000001</v>
      </c>
      <c r="Q106">
        <f>+VLOOKUP(B106,'[10]GCI_data_platform-44'!$F$1:$G$149,2,FALSE)</f>
        <v>5.1213220000000002</v>
      </c>
      <c r="R106">
        <f>+VLOOKUP(B106,'[10]GCI_data_platform-45'!$F$1:$G$149,2,FALSE)</f>
        <v>0.61547344110854496</v>
      </c>
    </row>
    <row r="107" spans="1:18" x14ac:dyDescent="0.25">
      <c r="A107" t="s">
        <v>182</v>
      </c>
      <c r="B107" t="s">
        <v>530</v>
      </c>
      <c r="C107">
        <v>30</v>
      </c>
      <c r="F107">
        <f>+VLOOKUP(B107,'[10]GCI_data_platform-33'!$F$1:$G$149,2,FALSE)</f>
        <v>3.9199781675734302</v>
      </c>
      <c r="G107">
        <f>+VLOOKUP(B107,'[10]GCI_data_platform-34'!$F$1:$G$149,2,FALSE)</f>
        <v>4.2476511227951903</v>
      </c>
      <c r="H107">
        <f>+VLOOKUP(B107,'[10]GCI_data_platform-35'!$F$1:$G$149,2,FALSE)</f>
        <v>4.2908415072463804</v>
      </c>
      <c r="I107">
        <f>+VLOOKUP(B107,'[10]GCI_data_platform-36'!$F$1:$G$149,2,FALSE)</f>
        <v>5.2836902666666701</v>
      </c>
      <c r="J107">
        <f>+VLOOKUP(B107,'[10]GCI_data_platform-37'!$F$1:$G$149,2,FALSE)</f>
        <v>3.28913540289855</v>
      </c>
      <c r="K107">
        <f>+VLOOKUP(B107,'[10]GCI_data_platform-38'!$F$1:$G$149,2,FALSE)</f>
        <v>26.071428571428601</v>
      </c>
      <c r="L107">
        <f>+VLOOKUP(B107,'[10]GCI_data_platform-39'!$F$1:$G$149,2,FALSE)</f>
        <v>4.4317849999999996</v>
      </c>
      <c r="M107">
        <f>+VLOOKUP(B107,'[10]GCI_data_platform-40'!$F$1:$G$149,2,FALSE)</f>
        <v>3.5923052123516701</v>
      </c>
      <c r="N107">
        <f>+VLOOKUP(B107,'[10]GCI_data_platform-41'!$F$1:$G$149,2,FALSE)</f>
        <v>3.48263905797101</v>
      </c>
      <c r="O107">
        <f>+VLOOKUP(B107,'[10]GCI_data_platform-42'!$F$1:$G$149,2,FALSE)</f>
        <v>3.2537430000000001</v>
      </c>
      <c r="P107">
        <f>+VLOOKUP(B107,'[10]GCI_data_platform-43'!$F$1:$G$149,2,FALSE)</f>
        <v>3.132028</v>
      </c>
      <c r="Q107">
        <f>+VLOOKUP(B107,'[10]GCI_data_platform-44'!$F$1:$G$149,2,FALSE)</f>
        <v>2.7049460000000001</v>
      </c>
      <c r="R107">
        <f>+VLOOKUP(B107,'[10]GCI_data_platform-45'!$F$1:$G$149,2,FALSE)</f>
        <v>0.67604049493813301</v>
      </c>
    </row>
    <row r="108" spans="1:18" x14ac:dyDescent="0.25">
      <c r="A108" t="s">
        <v>183</v>
      </c>
      <c r="B108" t="s">
        <v>531</v>
      </c>
      <c r="C108">
        <v>30</v>
      </c>
      <c r="F108">
        <f>+VLOOKUP(B108,'[10]GCI_data_platform-33'!$F$1:$G$149,2,FALSE)</f>
        <v>4.5014033150366801</v>
      </c>
      <c r="G108">
        <f>+VLOOKUP(B108,'[10]GCI_data_platform-34'!$F$1:$G$149,2,FALSE)</f>
        <v>4.5097176056433401</v>
      </c>
      <c r="H108">
        <f>+VLOOKUP(B108,'[10]GCI_data_platform-35'!$F$1:$G$149,2,FALSE)</f>
        <v>4.1797010722222199</v>
      </c>
      <c r="I108">
        <f>+VLOOKUP(B108,'[10]GCI_data_platform-36'!$F$1:$G$149,2,FALSE)</f>
        <v>5.2760783839506198</v>
      </c>
      <c r="J108">
        <f>+VLOOKUP(B108,'[10]GCI_data_platform-37'!$F$1:$G$149,2,FALSE)</f>
        <v>3.1415930543209898</v>
      </c>
      <c r="K108">
        <f>+VLOOKUP(B108,'[10]GCI_data_platform-38'!$F$1:$G$149,2,FALSE)</f>
        <v>11.4285714285714</v>
      </c>
      <c r="L108">
        <f>+VLOOKUP(B108,'[10]GCI_data_platform-39'!$F$1:$G$149,2,FALSE)</f>
        <v>3.531237</v>
      </c>
      <c r="M108">
        <f>+VLOOKUP(B108,'[10]GCI_data_platform-40'!$F$1:$G$149,2,FALSE)</f>
        <v>4.4930890244300201</v>
      </c>
      <c r="N108">
        <f>+VLOOKUP(B108,'[10]GCI_data_platform-41'!$F$1:$G$149,2,FALSE)</f>
        <v>3.8542546691358002</v>
      </c>
      <c r="O108">
        <f>+VLOOKUP(B108,'[10]GCI_data_platform-42'!$F$1:$G$149,2,FALSE)</f>
        <v>4.5903042364197502</v>
      </c>
      <c r="P108">
        <f>+VLOOKUP(B108,'[10]GCI_data_platform-43'!$F$1:$G$149,2,FALSE)</f>
        <v>3.9822570000000002</v>
      </c>
      <c r="Q108">
        <f>+VLOOKUP(B108,'[10]GCI_data_platform-44'!$F$1:$G$149,2,FALSE)</f>
        <v>4.0582010000000004</v>
      </c>
      <c r="R108">
        <f>+VLOOKUP(B108,'[10]GCI_data_platform-45'!$F$1:$G$149,2,FALSE)</f>
        <v>0.80946882217090099</v>
      </c>
    </row>
    <row r="109" spans="1:18" x14ac:dyDescent="0.25">
      <c r="A109" t="s">
        <v>184</v>
      </c>
      <c r="B109" t="s">
        <v>532</v>
      </c>
      <c r="C109">
        <v>30</v>
      </c>
      <c r="F109">
        <f>+VLOOKUP(B109,'[10]GCI_data_platform-33'!$F$1:$G$149,2,FALSE)</f>
        <v>4.0766326883596404</v>
      </c>
      <c r="G109">
        <f>+VLOOKUP(B109,'[10]GCI_data_platform-34'!$F$1:$G$149,2,FALSE)</f>
        <v>4.0805347895015096</v>
      </c>
      <c r="H109">
        <f>+VLOOKUP(B109,'[10]GCI_data_platform-35'!$F$1:$G$149,2,FALSE)</f>
        <v>4.8055394343612301</v>
      </c>
      <c r="I109">
        <f>+VLOOKUP(B109,'[10]GCI_data_platform-36'!$F$1:$G$149,2,FALSE)</f>
        <v>4.5294473656387702</v>
      </c>
      <c r="J109">
        <f>+VLOOKUP(B109,'[10]GCI_data_platform-37'!$F$1:$G$149,2,FALSE)</f>
        <v>3.3019568317180599</v>
      </c>
      <c r="K109">
        <f>+VLOOKUP(B109,'[10]GCI_data_platform-38'!$F$1:$G$149,2,FALSE)</f>
        <v>27.4444444444444</v>
      </c>
      <c r="L109">
        <f>+VLOOKUP(B109,'[10]GCI_data_platform-39'!$F$1:$G$149,2,FALSE)</f>
        <v>4.0552039999999998</v>
      </c>
      <c r="M109">
        <f>+VLOOKUP(B109,'[10]GCI_data_platform-40'!$F$1:$G$149,2,FALSE)</f>
        <v>4.0727305872177704</v>
      </c>
      <c r="N109">
        <f>+VLOOKUP(B109,'[10]GCI_data_platform-41'!$F$1:$G$149,2,FALSE)</f>
        <v>4.2351135251101297</v>
      </c>
      <c r="O109">
        <f>+VLOOKUP(B109,'[10]GCI_data_platform-42'!$F$1:$G$149,2,FALSE)</f>
        <v>4.9812120088105702</v>
      </c>
      <c r="P109">
        <f>+VLOOKUP(B109,'[10]GCI_data_platform-43'!$F$1:$G$149,2,FALSE)</f>
        <v>3.433678</v>
      </c>
      <c r="Q109">
        <f>+VLOOKUP(B109,'[10]GCI_data_platform-44'!$F$1:$G$149,2,FALSE)</f>
        <v>3.2441870000000002</v>
      </c>
      <c r="R109">
        <f>+VLOOKUP(B109,'[10]GCI_data_platform-45'!$F$1:$G$149,2,FALSE)</f>
        <v>0.62917181705809599</v>
      </c>
    </row>
    <row r="110" spans="1:18" x14ac:dyDescent="0.25">
      <c r="A110" t="s">
        <v>185</v>
      </c>
      <c r="B110" t="s">
        <v>533</v>
      </c>
      <c r="C110">
        <v>30</v>
      </c>
      <c r="F110">
        <f>+VLOOKUP(B110,'[10]GCI_data_platform-33'!$F$1:$G$149,2,FALSE)</f>
        <v>4.2031316252401796</v>
      </c>
      <c r="G110">
        <f>+VLOOKUP(B110,'[10]GCI_data_platform-34'!$F$1:$G$149,2,FALSE)</f>
        <v>4.2845873694395404</v>
      </c>
      <c r="H110">
        <f>+VLOOKUP(B110,'[10]GCI_data_platform-35'!$F$1:$G$149,2,FALSE)</f>
        <v>4.1299775787439597</v>
      </c>
      <c r="I110">
        <f>+VLOOKUP(B110,'[10]GCI_data_platform-36'!$F$1:$G$149,2,FALSE)</f>
        <v>5.4293746613526599</v>
      </c>
      <c r="J110">
        <f>+VLOOKUP(B110,'[10]GCI_data_platform-37'!$F$1:$G$149,2,FALSE)</f>
        <v>3.3906658777777801</v>
      </c>
      <c r="K110">
        <f>+VLOOKUP(B110,'[10]GCI_data_platform-38'!$F$1:$G$149,2,FALSE)</f>
        <v>18.7777777777778</v>
      </c>
      <c r="L110">
        <f>+VLOOKUP(B110,'[10]GCI_data_platform-39'!$F$1:$G$149,2,FALSE)</f>
        <v>3.296227</v>
      </c>
      <c r="M110">
        <f>+VLOOKUP(B110,'[10]GCI_data_platform-40'!$F$1:$G$149,2,FALSE)</f>
        <v>4.1216758810408098</v>
      </c>
      <c r="N110">
        <f>+VLOOKUP(B110,'[10]GCI_data_platform-41'!$F$1:$G$149,2,FALSE)</f>
        <v>4.2222517072463797</v>
      </c>
      <c r="O110">
        <f>+VLOOKUP(B110,'[10]GCI_data_platform-42'!$F$1:$G$149,2,FALSE)</f>
        <v>4.1353292483091799</v>
      </c>
      <c r="P110">
        <f>+VLOOKUP(B110,'[10]GCI_data_platform-43'!$F$1:$G$149,2,FALSE)</f>
        <v>2.6531859999999998</v>
      </c>
      <c r="Q110">
        <f>+VLOOKUP(B110,'[10]GCI_data_platform-44'!$F$1:$G$149,2,FALSE)</f>
        <v>2.4447209999999999</v>
      </c>
      <c r="R110">
        <f>+VLOOKUP(B110,'[10]GCI_data_platform-45'!$F$1:$G$149,2,FALSE)</f>
        <v>0.81353591160220995</v>
      </c>
    </row>
    <row r="111" spans="1:18" x14ac:dyDescent="0.25">
      <c r="A111" t="s">
        <v>186</v>
      </c>
      <c r="B111" t="s">
        <v>534</v>
      </c>
      <c r="C111">
        <v>30</v>
      </c>
      <c r="F111">
        <f>+VLOOKUP(B111,'[10]GCI_data_platform-33'!$F$1:$G$149,2,FALSE)</f>
        <v>3.7889493169658399</v>
      </c>
      <c r="G111">
        <f>+VLOOKUP(B111,'[10]GCI_data_platform-34'!$F$1:$G$149,2,FALSE)</f>
        <v>3.3898275153948001</v>
      </c>
      <c r="H111">
        <f>+VLOOKUP(B111,'[10]GCI_data_platform-35'!$F$1:$G$149,2,FALSE)</f>
        <v>4.0784806162790703</v>
      </c>
      <c r="I111">
        <f>+VLOOKUP(B111,'[10]GCI_data_platform-36'!$F$1:$G$149,2,FALSE)</f>
        <v>4.6061718488372101</v>
      </c>
      <c r="J111">
        <f>+VLOOKUP(B111,'[10]GCI_data_platform-37'!$F$1:$G$149,2,FALSE)</f>
        <v>3.2447627906976702</v>
      </c>
      <c r="K111">
        <f>+VLOOKUP(B111,'[10]GCI_data_platform-38'!$F$1:$G$149,2,FALSE)</f>
        <v>33.857142857142897</v>
      </c>
      <c r="L111">
        <f>+VLOOKUP(B111,'[10]GCI_data_platform-39'!$F$1:$G$149,2,FALSE)</f>
        <v>2.3940510000000002</v>
      </c>
      <c r="M111">
        <f>+VLOOKUP(B111,'[10]GCI_data_platform-40'!$F$1:$G$149,2,FALSE)</f>
        <v>4.1880711185368797</v>
      </c>
      <c r="N111">
        <f>+VLOOKUP(B111,'[10]GCI_data_platform-41'!$F$1:$G$149,2,FALSE)</f>
        <v>3.3612952465116299</v>
      </c>
      <c r="O111">
        <f>+VLOOKUP(B111,'[10]GCI_data_platform-42'!$F$1:$G$149,2,FALSE)</f>
        <v>4.2095716116279096</v>
      </c>
      <c r="P111">
        <f>+VLOOKUP(B111,'[10]GCI_data_platform-43'!$F$1:$G$149,2,FALSE)</f>
        <v>2.805107</v>
      </c>
      <c r="Q111">
        <f>+VLOOKUP(B111,'[10]GCI_data_platform-44'!$F$1:$G$149,2,FALSE)</f>
        <v>3.1857799999999998</v>
      </c>
      <c r="R111">
        <f>+VLOOKUP(B111,'[10]GCI_data_platform-45'!$F$1:$G$149,2,FALSE)</f>
        <v>0.89399744572158402</v>
      </c>
    </row>
    <row r="112" spans="1:18" x14ac:dyDescent="0.25">
      <c r="A112" t="s">
        <v>187</v>
      </c>
      <c r="B112" t="s">
        <v>535</v>
      </c>
      <c r="C112">
        <v>30</v>
      </c>
      <c r="F112">
        <f>+VLOOKUP(B112,'[10]GCI_data_platform-33'!$F$1:$G$149,2,FALSE)</f>
        <v>4.5874229355098297</v>
      </c>
      <c r="G112">
        <f>+VLOOKUP(B112,'[10]GCI_data_platform-34'!$F$1:$G$149,2,FALSE)</f>
        <v>4.9197803515625003</v>
      </c>
      <c r="H112">
        <f>+VLOOKUP(B112,'[10]GCI_data_platform-35'!$F$1:$G$149,2,FALSE)</f>
        <v>4.8464596718750004</v>
      </c>
      <c r="I112">
        <f>+VLOOKUP(B112,'[10]GCI_data_platform-36'!$F$1:$G$149,2,FALSE)</f>
        <v>5.5818489179687498</v>
      </c>
      <c r="J112">
        <f>+VLOOKUP(B112,'[10]GCI_data_platform-37'!$F$1:$G$149,2,FALSE)</f>
        <v>3.71421916796875</v>
      </c>
      <c r="K112">
        <f>+VLOOKUP(B112,'[10]GCI_data_platform-38'!$F$1:$G$149,2,FALSE)</f>
        <v>0</v>
      </c>
      <c r="L112">
        <f>+VLOOKUP(B112,'[10]GCI_data_platform-39'!$F$1:$G$149,2,FALSE)</f>
        <v>3.4563739999999998</v>
      </c>
      <c r="M112">
        <f>+VLOOKUP(B112,'[10]GCI_data_platform-40'!$F$1:$G$149,2,FALSE)</f>
        <v>4.2550655194571601</v>
      </c>
      <c r="N112">
        <f>+VLOOKUP(B112,'[10]GCI_data_platform-41'!$F$1:$G$149,2,FALSE)</f>
        <v>4.49894382890625</v>
      </c>
      <c r="O112">
        <f>+VLOOKUP(B112,'[10]GCI_data_platform-42'!$F$1:$G$149,2,FALSE)</f>
        <v>5.4909877804687497</v>
      </c>
      <c r="P112">
        <f>+VLOOKUP(B112,'[10]GCI_data_platform-43'!$F$1:$G$149,2,FALSE)</f>
        <v>2.9162180000000002</v>
      </c>
      <c r="Q112">
        <f>+VLOOKUP(B112,'[10]GCI_data_platform-44'!$F$1:$G$149,2,FALSE)</f>
        <v>3.253606</v>
      </c>
      <c r="R112">
        <f>+VLOOKUP(B112,'[10]GCI_data_platform-45'!$F$1:$G$149,2,FALSE)</f>
        <v>0.67845659163987104</v>
      </c>
    </row>
    <row r="113" spans="1:18" x14ac:dyDescent="0.25">
      <c r="A113" t="s">
        <v>188</v>
      </c>
      <c r="B113" t="s">
        <v>536</v>
      </c>
      <c r="C113">
        <v>20</v>
      </c>
      <c r="D113">
        <v>1</v>
      </c>
      <c r="E113">
        <v>22</v>
      </c>
      <c r="F113">
        <f>+VLOOKUP(B113,'[10]GCI_data_platform-33'!$F$1:$G$149,2,FALSE)</f>
        <v>5.2909729443815898</v>
      </c>
      <c r="G113">
        <f>+VLOOKUP(B113,'[10]GCI_data_platform-34'!$F$1:$G$149,2,FALSE)</f>
        <v>5.5463629825215897</v>
      </c>
      <c r="H113">
        <f>+VLOOKUP(B113,'[10]GCI_data_platform-35'!$F$1:$G$149,2,FALSE)</f>
        <v>5.5759565764192098</v>
      </c>
      <c r="I113">
        <f>+VLOOKUP(B113,'[10]GCI_data_platform-36'!$F$1:$G$149,2,FALSE)</f>
        <v>5.9688266646288204</v>
      </c>
      <c r="J113">
        <f>+VLOOKUP(B113,'[10]GCI_data_platform-37'!$F$1:$G$149,2,FALSE)</f>
        <v>5.4050156414847201</v>
      </c>
      <c r="K113">
        <f>+VLOOKUP(B113,'[10]GCI_data_platform-38'!$F$1:$G$149,2,FALSE)</f>
        <v>23.2222222222222</v>
      </c>
      <c r="L113">
        <f>+VLOOKUP(B113,'[10]GCI_data_platform-39'!$F$1:$G$149,2,FALSE)</f>
        <v>6.3572040000000003</v>
      </c>
      <c r="M113">
        <f>+VLOOKUP(B113,'[10]GCI_data_platform-40'!$F$1:$G$149,2,FALSE)</f>
        <v>5.03558290624159</v>
      </c>
      <c r="N113">
        <f>+VLOOKUP(B113,'[10]GCI_data_platform-41'!$F$1:$G$149,2,FALSE)</f>
        <v>5.2174015646288199</v>
      </c>
      <c r="O113">
        <f>+VLOOKUP(B113,'[10]GCI_data_platform-42'!$F$1:$G$149,2,FALSE)</f>
        <v>5.6115957510917003</v>
      </c>
      <c r="P113">
        <f>+VLOOKUP(B113,'[10]GCI_data_platform-43'!$F$1:$G$149,2,FALSE)</f>
        <v>5.9703169999999997</v>
      </c>
      <c r="Q113">
        <f>+VLOOKUP(B113,'[10]GCI_data_platform-44'!$F$1:$G$149,2,FALSE)</f>
        <v>5.985881</v>
      </c>
      <c r="R113">
        <f>+VLOOKUP(B113,'[10]GCI_data_platform-45'!$F$1:$G$149,2,FALSE)</f>
        <v>0.55439330543933096</v>
      </c>
    </row>
    <row r="114" spans="1:18" x14ac:dyDescent="0.25">
      <c r="A114" t="s">
        <v>189</v>
      </c>
      <c r="B114" t="s">
        <v>537</v>
      </c>
      <c r="C114">
        <v>30</v>
      </c>
      <c r="F114">
        <f>+VLOOKUP(B114,'[10]GCI_data_platform-33'!$F$1:$G$149,2,FALSE)</f>
        <v>3.9636599833904702</v>
      </c>
      <c r="G114">
        <f>+VLOOKUP(B114,'[10]GCI_data_platform-34'!$F$1:$G$149,2,FALSE)</f>
        <v>4.2799375968159197</v>
      </c>
      <c r="H114">
        <f>+VLOOKUP(B114,'[10]GCI_data_platform-35'!$F$1:$G$149,2,FALSE)</f>
        <v>3.3126512328358202</v>
      </c>
      <c r="I114">
        <f>+VLOOKUP(B114,'[10]GCI_data_platform-36'!$F$1:$G$149,2,FALSE)</f>
        <v>5.0930167104477597</v>
      </c>
      <c r="J114">
        <f>+VLOOKUP(B114,'[10]GCI_data_platform-37'!$F$1:$G$149,2,FALSE)</f>
        <v>3.8596590407960201</v>
      </c>
      <c r="K114">
        <f>+VLOOKUP(B114,'[10]GCI_data_platform-38'!$F$1:$G$149,2,FALSE)</f>
        <v>4</v>
      </c>
      <c r="L114">
        <f>+VLOOKUP(B114,'[10]GCI_data_platform-39'!$F$1:$G$149,2,FALSE)</f>
        <v>2.1343610000000002</v>
      </c>
      <c r="M114">
        <f>+VLOOKUP(B114,'[10]GCI_data_platform-40'!$F$1:$G$149,2,FALSE)</f>
        <v>3.6473823699650101</v>
      </c>
      <c r="N114">
        <f>+VLOOKUP(B114,'[10]GCI_data_platform-41'!$F$1:$G$149,2,FALSE)</f>
        <v>3.66249053034826</v>
      </c>
      <c r="O114">
        <f>+VLOOKUP(B114,'[10]GCI_data_platform-42'!$F$1:$G$149,2,FALSE)</f>
        <v>3.2741139383084601</v>
      </c>
      <c r="P114">
        <f>+VLOOKUP(B114,'[10]GCI_data_platform-43'!$F$1:$G$149,2,FALSE)</f>
        <v>2.0803340000000001</v>
      </c>
      <c r="Q114">
        <f>+VLOOKUP(B114,'[10]GCI_data_platform-44'!$F$1:$G$149,2,FALSE)</f>
        <v>2.1708769999999999</v>
      </c>
      <c r="R114">
        <f>+VLOOKUP(B114,'[10]GCI_data_platform-45'!$F$1:$G$149,2,FALSE)</f>
        <v>0.78103207810320796</v>
      </c>
    </row>
    <row r="115" spans="1:18" x14ac:dyDescent="0.25">
      <c r="A115" t="s">
        <v>190</v>
      </c>
      <c r="B115" t="s">
        <v>538</v>
      </c>
      <c r="C115">
        <v>30</v>
      </c>
      <c r="F115">
        <f>+VLOOKUP(B115,'[10]GCI_data_platform-33'!$F$1:$G$149,2,FALSE)</f>
        <v>4.3102682692998799</v>
      </c>
      <c r="G115">
        <f>+VLOOKUP(B115,'[10]GCI_data_platform-34'!$F$1:$G$149,2,FALSE)</f>
        <v>4.31594762546833</v>
      </c>
      <c r="H115">
        <f>+VLOOKUP(B115,'[10]GCI_data_platform-35'!$F$1:$G$149,2,FALSE)</f>
        <v>3.9156029288135601</v>
      </c>
      <c r="I115">
        <f>+VLOOKUP(B115,'[10]GCI_data_platform-36'!$F$1:$G$149,2,FALSE)</f>
        <v>5.3423492703389801</v>
      </c>
      <c r="J115">
        <f>+VLOOKUP(B115,'[10]GCI_data_platform-37'!$F$1:$G$149,2,FALSE)</f>
        <v>3.9455102966101698</v>
      </c>
      <c r="K115">
        <f>+VLOOKUP(B115,'[10]GCI_data_platform-38'!$F$1:$G$149,2,FALSE)</f>
        <v>17.3333333333333</v>
      </c>
      <c r="L115">
        <f>+VLOOKUP(B115,'[10]GCI_data_platform-39'!$F$1:$G$149,2,FALSE)</f>
        <v>2.9552230000000002</v>
      </c>
      <c r="M115">
        <f>+VLOOKUP(B115,'[10]GCI_data_platform-40'!$F$1:$G$149,2,FALSE)</f>
        <v>4.3045889131314397</v>
      </c>
      <c r="N115">
        <f>+VLOOKUP(B115,'[10]GCI_data_platform-41'!$F$1:$G$149,2,FALSE)</f>
        <v>4.2100213847457599</v>
      </c>
      <c r="O115">
        <f>+VLOOKUP(B115,'[10]GCI_data_platform-42'!$F$1:$G$149,2,FALSE)</f>
        <v>3.8187382271186401</v>
      </c>
      <c r="P115">
        <f>+VLOOKUP(B115,'[10]GCI_data_platform-43'!$F$1:$G$149,2,FALSE)</f>
        <v>2.7941699999999998</v>
      </c>
      <c r="Q115">
        <f>+VLOOKUP(B115,'[10]GCI_data_platform-44'!$F$1:$G$149,2,FALSE)</f>
        <v>3.0033590000000001</v>
      </c>
      <c r="R115">
        <f>+VLOOKUP(B115,'[10]GCI_data_platform-45'!$F$1:$G$149,2,FALSE)</f>
        <v>0.87435897435897403</v>
      </c>
    </row>
    <row r="116" spans="1:18" x14ac:dyDescent="0.25">
      <c r="A116" t="s">
        <v>191</v>
      </c>
      <c r="B116" t="s">
        <v>539</v>
      </c>
      <c r="C116">
        <v>30</v>
      </c>
      <c r="F116">
        <f>+VLOOKUP(B116,'[10]GCI_data_platform-33'!$F$1:$G$149,2,FALSE)</f>
        <v>5.0554771347402196</v>
      </c>
      <c r="G116">
        <f>+VLOOKUP(B116,'[10]GCI_data_platform-34'!$F$1:$G$149,2,FALSE)</f>
        <v>4.9945185197755899</v>
      </c>
      <c r="H116">
        <f>+VLOOKUP(B116,'[10]GCI_data_platform-35'!$F$1:$G$149,2,FALSE)</f>
        <v>4.88134435371901</v>
      </c>
      <c r="I116">
        <f>+VLOOKUP(B116,'[10]GCI_data_platform-36'!$F$1:$G$149,2,FALSE)</f>
        <v>5.2326069768594996</v>
      </c>
      <c r="J116">
        <f>+VLOOKUP(B116,'[10]GCI_data_platform-37'!$F$1:$G$149,2,FALSE)</f>
        <v>4.2258580760330604</v>
      </c>
      <c r="K116">
        <f>+VLOOKUP(B116,'[10]GCI_data_platform-38'!$F$1:$G$149,2,FALSE)</f>
        <v>12.952380952381001</v>
      </c>
      <c r="L116">
        <f>+VLOOKUP(B116,'[10]GCI_data_platform-39'!$F$1:$G$149,2,FALSE)</f>
        <v>4.4705919999999999</v>
      </c>
      <c r="M116">
        <f>+VLOOKUP(B116,'[10]GCI_data_platform-40'!$F$1:$G$149,2,FALSE)</f>
        <v>5.1164357497048396</v>
      </c>
      <c r="N116">
        <f>+VLOOKUP(B116,'[10]GCI_data_platform-41'!$F$1:$G$149,2,FALSE)</f>
        <v>4.06052658512397</v>
      </c>
      <c r="O116">
        <f>+VLOOKUP(B116,'[10]GCI_data_platform-42'!$F$1:$G$149,2,FALSE)</f>
        <v>4.7639590776859499</v>
      </c>
      <c r="P116">
        <f>+VLOOKUP(B116,'[10]GCI_data_platform-43'!$F$1:$G$149,2,FALSE)</f>
        <v>4.320074</v>
      </c>
      <c r="Q116">
        <f>+VLOOKUP(B116,'[10]GCI_data_platform-44'!$F$1:$G$149,2,FALSE)</f>
        <v>4.6099639999999997</v>
      </c>
      <c r="R116">
        <f>+VLOOKUP(B116,'[10]GCI_data_platform-45'!$F$1:$G$149,2,FALSE)</f>
        <v>1.0232018561484899</v>
      </c>
    </row>
    <row r="117" spans="1:18" x14ac:dyDescent="0.25">
      <c r="A117" t="s">
        <v>195</v>
      </c>
      <c r="B117" t="s">
        <v>540</v>
      </c>
      <c r="C117">
        <v>30</v>
      </c>
      <c r="F117">
        <f>+VLOOKUP(B117,'[10]GCI_data_platform-33'!$F$1:$G$149,2,FALSE)</f>
        <v>4.31342467358966</v>
      </c>
      <c r="G117">
        <f>+VLOOKUP(B117,'[10]GCI_data_platform-34'!$F$1:$G$149,2,FALSE)</f>
        <v>4.9413272906112304</v>
      </c>
      <c r="H117">
        <f>+VLOOKUP(B117,'[10]GCI_data_platform-35'!$F$1:$G$149,2,FALSE)</f>
        <v>4.52476828076923</v>
      </c>
      <c r="I117">
        <f>+VLOOKUP(B117,'[10]GCI_data_platform-36'!$F$1:$G$149,2,FALSE)</f>
        <v>5.8540830012820502</v>
      </c>
      <c r="J117">
        <f>+VLOOKUP(B117,'[10]GCI_data_platform-37'!$F$1:$G$149,2,FALSE)</f>
        <v>4.3173120388888897</v>
      </c>
      <c r="K117">
        <f>+VLOOKUP(B117,'[10]GCI_data_platform-38'!$F$1:$G$149,2,FALSE)</f>
        <v>19.452380952380999</v>
      </c>
      <c r="L117">
        <f>+VLOOKUP(B117,'[10]GCI_data_platform-39'!$F$1:$G$149,2,FALSE)</f>
        <v>4.9479059999999997</v>
      </c>
      <c r="M117">
        <f>+VLOOKUP(B117,'[10]GCI_data_platform-40'!$F$1:$G$149,2,FALSE)</f>
        <v>3.6855220565680802</v>
      </c>
      <c r="N117">
        <f>+VLOOKUP(B117,'[10]GCI_data_platform-41'!$F$1:$G$149,2,FALSE)</f>
        <v>4.5210919568376102</v>
      </c>
      <c r="O117">
        <f>+VLOOKUP(B117,'[10]GCI_data_platform-42'!$F$1:$G$149,2,FALSE)</f>
        <v>4.75076482264957</v>
      </c>
      <c r="P117">
        <f>+VLOOKUP(B117,'[10]GCI_data_platform-43'!$F$1:$G$149,2,FALSE)</f>
        <v>4.6431190000000004</v>
      </c>
      <c r="Q117">
        <f>+VLOOKUP(B117,'[10]GCI_data_platform-44'!$F$1:$G$149,2,FALSE)</f>
        <v>4.8738089999999996</v>
      </c>
      <c r="R117">
        <f>+VLOOKUP(B117,'[10]GCI_data_platform-45'!$F$1:$G$149,2,FALSE)</f>
        <v>0.24047306176084099</v>
      </c>
    </row>
    <row r="118" spans="1:18" x14ac:dyDescent="0.25">
      <c r="A118" t="s">
        <v>196</v>
      </c>
      <c r="B118" t="s">
        <v>541</v>
      </c>
      <c r="C118">
        <v>30</v>
      </c>
      <c r="F118">
        <f>+VLOOKUP(B118,'[10]GCI_data_platform-33'!$F$1:$G$149,2,FALSE)</f>
        <v>4.3315464761271301</v>
      </c>
      <c r="G118">
        <f>+VLOOKUP(B118,'[10]GCI_data_platform-34'!$F$1:$G$149,2,FALSE)</f>
        <v>4.6283689512343402</v>
      </c>
      <c r="H118">
        <f>+VLOOKUP(B118,'[10]GCI_data_platform-35'!$F$1:$G$149,2,FALSE)</f>
        <v>4.4548348625000003</v>
      </c>
      <c r="I118">
        <f>+VLOOKUP(B118,'[10]GCI_data_platform-36'!$F$1:$G$149,2,FALSE)</f>
        <v>4.5277376781249998</v>
      </c>
      <c r="J118">
        <f>+VLOOKUP(B118,'[10]GCI_data_platform-37'!$F$1:$G$149,2,FALSE)</f>
        <v>3.9589430802083299</v>
      </c>
      <c r="K118">
        <f>+VLOOKUP(B118,'[10]GCI_data_platform-38'!$F$1:$G$149,2,FALSE)</f>
        <v>13.6944444444444</v>
      </c>
      <c r="L118">
        <f>+VLOOKUP(B118,'[10]GCI_data_platform-39'!$F$1:$G$149,2,FALSE)</f>
        <v>4.1636749999999996</v>
      </c>
      <c r="M118">
        <f>+VLOOKUP(B118,'[10]GCI_data_platform-40'!$F$1:$G$149,2,FALSE)</f>
        <v>4.0347240010199199</v>
      </c>
      <c r="N118">
        <f>+VLOOKUP(B118,'[10]GCI_data_platform-41'!$F$1:$G$149,2,FALSE)</f>
        <v>3.5192205333333302</v>
      </c>
      <c r="O118">
        <f>+VLOOKUP(B118,'[10]GCI_data_platform-42'!$F$1:$G$149,2,FALSE)</f>
        <v>3.9813499437500002</v>
      </c>
      <c r="P118">
        <f>+VLOOKUP(B118,'[10]GCI_data_platform-43'!$F$1:$G$149,2,FALSE)</f>
        <v>3.4654940000000001</v>
      </c>
      <c r="Q118">
        <f>+VLOOKUP(B118,'[10]GCI_data_platform-44'!$F$1:$G$149,2,FALSE)</f>
        <v>3.6100880000000002</v>
      </c>
      <c r="R118">
        <f>+VLOOKUP(B118,'[10]GCI_data_platform-45'!$F$1:$G$149,2,FALSE)</f>
        <v>0.74581939799331098</v>
      </c>
    </row>
    <row r="119" spans="1:18" x14ac:dyDescent="0.25">
      <c r="A119" t="s">
        <v>197</v>
      </c>
      <c r="B119" t="s">
        <v>542</v>
      </c>
      <c r="C119">
        <v>30</v>
      </c>
      <c r="F119">
        <f>+VLOOKUP(B119,'[10]GCI_data_platform-33'!$F$1:$G$149,2,FALSE)</f>
        <v>3.8988177584113899</v>
      </c>
      <c r="G119">
        <f>+VLOOKUP(B119,'[10]GCI_data_platform-34'!$F$1:$G$149,2,FALSE)</f>
        <v>4.3853693498492499</v>
      </c>
      <c r="H119">
        <f>+VLOOKUP(B119,'[10]GCI_data_platform-35'!$F$1:$G$149,2,FALSE)</f>
        <v>3.2201627065326601</v>
      </c>
      <c r="I119">
        <f>+VLOOKUP(B119,'[10]GCI_data_platform-36'!$F$1:$G$149,2,FALSE)</f>
        <v>5.4419189909547701</v>
      </c>
      <c r="J119">
        <f>+VLOOKUP(B119,'[10]GCI_data_platform-37'!$F$1:$G$149,2,FALSE)</f>
        <v>3.5164510517587901</v>
      </c>
      <c r="K119">
        <f>+VLOOKUP(B119,'[10]GCI_data_platform-38'!$F$1:$G$149,2,FALSE)</f>
        <v>7.70370370370369</v>
      </c>
      <c r="L119">
        <f>+VLOOKUP(B119,'[10]GCI_data_platform-39'!$F$1:$G$149,2,FALSE)</f>
        <v>2.7483140000000001</v>
      </c>
      <c r="M119">
        <f>+VLOOKUP(B119,'[10]GCI_data_platform-40'!$F$1:$G$149,2,FALSE)</f>
        <v>3.4122661669735401</v>
      </c>
      <c r="N119">
        <f>+VLOOKUP(B119,'[10]GCI_data_platform-41'!$F$1:$G$149,2,FALSE)</f>
        <v>3.3970751386934701</v>
      </c>
      <c r="O119">
        <f>+VLOOKUP(B119,'[10]GCI_data_platform-42'!$F$1:$G$149,2,FALSE)</f>
        <v>3.1496644361808999</v>
      </c>
      <c r="P119">
        <f>+VLOOKUP(B119,'[10]GCI_data_platform-43'!$F$1:$G$149,2,FALSE)</f>
        <v>1.8411280000000001</v>
      </c>
      <c r="Q119">
        <f>+VLOOKUP(B119,'[10]GCI_data_platform-44'!$F$1:$G$149,2,FALSE)</f>
        <v>1.588652</v>
      </c>
      <c r="R119">
        <f>+VLOOKUP(B119,'[10]GCI_data_platform-45'!$F$1:$G$149,2,FALSE)</f>
        <v>0.76987447698744804</v>
      </c>
    </row>
    <row r="120" spans="1:18" x14ac:dyDescent="0.25">
      <c r="A120" t="s">
        <v>198</v>
      </c>
      <c r="B120" t="s">
        <v>543</v>
      </c>
      <c r="C120">
        <v>20</v>
      </c>
      <c r="D120">
        <v>1</v>
      </c>
      <c r="E120">
        <v>21</v>
      </c>
      <c r="F120">
        <f>+VLOOKUP(B120,'[10]GCI_data_platform-33'!$F$1:$G$149,2,FALSE)</f>
        <v>4.6879695347831403</v>
      </c>
      <c r="G120">
        <f>+VLOOKUP(B120,'[10]GCI_data_platform-34'!$F$1:$G$149,2,FALSE)</f>
        <v>4.7806523534789296</v>
      </c>
      <c r="H120">
        <f>+VLOOKUP(B120,'[10]GCI_data_platform-35'!$F$1:$G$149,2,FALSE)</f>
        <v>4.62086723174603</v>
      </c>
      <c r="I120">
        <f>+VLOOKUP(B120,'[10]GCI_data_platform-36'!$F$1:$G$149,2,FALSE)</f>
        <v>4.9375371111111104</v>
      </c>
      <c r="J120">
        <f>+VLOOKUP(B120,'[10]GCI_data_platform-37'!$F$1:$G$149,2,FALSE)</f>
        <v>3.9046136253968302</v>
      </c>
      <c r="K120">
        <f>+VLOOKUP(B120,'[10]GCI_data_platform-38'!$F$1:$G$149,2,FALSE)</f>
        <v>13.476190476190499</v>
      </c>
      <c r="L120">
        <f>+VLOOKUP(B120,'[10]GCI_data_platform-39'!$F$1:$G$149,2,FALSE)</f>
        <v>4.3666669999999996</v>
      </c>
      <c r="M120">
        <f>+VLOOKUP(B120,'[10]GCI_data_platform-40'!$F$1:$G$149,2,FALSE)</f>
        <v>4.5952867160873403</v>
      </c>
      <c r="N120">
        <f>+VLOOKUP(B120,'[10]GCI_data_platform-41'!$F$1:$G$149,2,FALSE)</f>
        <v>3.9518334603174599</v>
      </c>
      <c r="O120">
        <f>+VLOOKUP(B120,'[10]GCI_data_platform-42'!$F$1:$G$149,2,FALSE)</f>
        <v>4.4158402984127001</v>
      </c>
      <c r="P120">
        <f>+VLOOKUP(B120,'[10]GCI_data_platform-43'!$F$1:$G$149,2,FALSE)</f>
        <v>3.2</v>
      </c>
      <c r="Q120">
        <f>+VLOOKUP(B120,'[10]GCI_data_platform-44'!$F$1:$G$149,2,FALSE)</f>
        <v>4.733333</v>
      </c>
      <c r="R120">
        <f>+VLOOKUP(B120,'[10]GCI_data_platform-45'!$F$1:$G$149,2,FALSE)</f>
        <v>0.86237373737373701</v>
      </c>
    </row>
    <row r="121" spans="1:18" x14ac:dyDescent="0.25">
      <c r="A121" t="s">
        <v>199</v>
      </c>
      <c r="B121" t="s">
        <v>544</v>
      </c>
      <c r="C121">
        <v>30</v>
      </c>
      <c r="F121">
        <f>+VLOOKUP(B121,'[10]GCI_data_platform-33'!$F$1:$G$149,2,FALSE)</f>
        <v>4.0901348457860696</v>
      </c>
      <c r="G121">
        <f>+VLOOKUP(B121,'[10]GCI_data_platform-34'!$F$1:$G$149,2,FALSE)</f>
        <v>3.7657280200000001</v>
      </c>
      <c r="H121">
        <f>+VLOOKUP(B121,'[10]GCI_data_platform-35'!$F$1:$G$149,2,FALSE)</f>
        <v>4.3849985499999997</v>
      </c>
      <c r="I121">
        <f>+VLOOKUP(B121,'[10]GCI_data_platform-36'!$F$1:$G$149,2,FALSE)</f>
        <v>4.9371615999999996</v>
      </c>
      <c r="J121">
        <f>+VLOOKUP(B121,'[10]GCI_data_platform-37'!$F$1:$G$149,2,FALSE)</f>
        <v>4.5314419499999996</v>
      </c>
      <c r="K121">
        <f>+VLOOKUP(B121,'[10]GCI_data_platform-38'!$F$1:$G$149,2,FALSE)</f>
        <v>78.266666666666694</v>
      </c>
      <c r="L121">
        <f>+VLOOKUP(B121,'[10]GCI_data_platform-39'!$F$1:$G$149,2,FALSE)</f>
        <v>3.9750380000000001</v>
      </c>
      <c r="M121">
        <f>+VLOOKUP(B121,'[10]GCI_data_platform-40'!$F$1:$G$149,2,FALSE)</f>
        <v>4.4145416715721497</v>
      </c>
      <c r="N121">
        <f>+VLOOKUP(B121,'[10]GCI_data_platform-41'!$F$1:$G$149,2,FALSE)</f>
        <v>3.4895605500000002</v>
      </c>
      <c r="O121">
        <f>+VLOOKUP(B121,'[10]GCI_data_platform-42'!$F$1:$G$149,2,FALSE)</f>
        <v>4.2883994000000003</v>
      </c>
      <c r="P121">
        <f>+VLOOKUP(B121,'[10]GCI_data_platform-43'!$F$1:$G$149,2,FALSE)</f>
        <v>2.7179350000000002</v>
      </c>
      <c r="Q121">
        <f>+VLOOKUP(B121,'[10]GCI_data_platform-44'!$F$1:$G$149,2,FALSE)</f>
        <v>3.3082959999999999</v>
      </c>
      <c r="R121">
        <f>+VLOOKUP(B121,'[10]GCI_data_platform-45'!$F$1:$G$149,2,FALSE)</f>
        <v>0.97413793103448298</v>
      </c>
    </row>
    <row r="122" spans="1:18" x14ac:dyDescent="0.25">
      <c r="A122" t="s">
        <v>200</v>
      </c>
      <c r="B122" t="s">
        <v>545</v>
      </c>
      <c r="C122">
        <v>30</v>
      </c>
      <c r="F122">
        <f>+VLOOKUP(B122,'[10]GCI_data_platform-33'!$F$1:$G$149,2,FALSE)</f>
        <v>5.7717577229221204</v>
      </c>
      <c r="G122">
        <f>+VLOOKUP(B122,'[10]GCI_data_platform-34'!$F$1:$G$149,2,FALSE)</f>
        <v>6.12486263182927</v>
      </c>
      <c r="H122">
        <f>+VLOOKUP(B122,'[10]GCI_data_platform-35'!$F$1:$G$149,2,FALSE)</f>
        <v>6.0298325603658496</v>
      </c>
      <c r="I122">
        <f>+VLOOKUP(B122,'[10]GCI_data_platform-36'!$F$1:$G$149,2,FALSE)</f>
        <v>5.9946330048780503</v>
      </c>
      <c r="J122">
        <f>+VLOOKUP(B122,'[10]GCI_data_platform-37'!$F$1:$G$149,2,FALSE)</f>
        <v>5.5790795939024402</v>
      </c>
      <c r="K122">
        <f>+VLOOKUP(B122,'[10]GCI_data_platform-38'!$F$1:$G$149,2,FALSE)</f>
        <v>3</v>
      </c>
      <c r="L122">
        <f>+VLOOKUP(B122,'[10]GCI_data_platform-39'!$F$1:$G$149,2,FALSE)</f>
        <v>6.0207680000000003</v>
      </c>
      <c r="M122">
        <f>+VLOOKUP(B122,'[10]GCI_data_platform-40'!$F$1:$G$149,2,FALSE)</f>
        <v>5.4186528140149699</v>
      </c>
      <c r="N122">
        <f>+VLOOKUP(B122,'[10]GCI_data_platform-41'!$F$1:$G$149,2,FALSE)</f>
        <v>5.2371416548780498</v>
      </c>
      <c r="O122">
        <f>+VLOOKUP(B122,'[10]GCI_data_platform-42'!$F$1:$G$149,2,FALSE)</f>
        <v>5.9062900408536603</v>
      </c>
      <c r="P122">
        <f>+VLOOKUP(B122,'[10]GCI_data_platform-43'!$F$1:$G$149,2,FALSE)</f>
        <v>5.1422980000000003</v>
      </c>
      <c r="Q122">
        <f>+VLOOKUP(B122,'[10]GCI_data_platform-44'!$F$1:$G$149,2,FALSE)</f>
        <v>6.0083440000000001</v>
      </c>
      <c r="R122">
        <f>+VLOOKUP(B122,'[10]GCI_data_platform-45'!$F$1:$G$149,2,FALSE)</f>
        <v>0.762424242424242</v>
      </c>
    </row>
    <row r="123" spans="1:18" x14ac:dyDescent="0.25">
      <c r="A123" t="s">
        <v>202</v>
      </c>
      <c r="B123" t="s">
        <v>546</v>
      </c>
      <c r="C123">
        <v>30</v>
      </c>
      <c r="F123">
        <f>+VLOOKUP(B123,'[10]GCI_data_platform-33'!$F$1:$G$149,2,FALSE)</f>
        <v>4.2366038642674804</v>
      </c>
      <c r="G123">
        <f>+VLOOKUP(B123,'[10]GCI_data_platform-34'!$F$1:$G$149,2,FALSE)</f>
        <v>4.2861541509774401</v>
      </c>
      <c r="H123">
        <f>+VLOOKUP(B123,'[10]GCI_data_platform-35'!$F$1:$G$149,2,FALSE)</f>
        <v>4.0056144549450599</v>
      </c>
      <c r="I123">
        <f>+VLOOKUP(B123,'[10]GCI_data_platform-36'!$F$1:$G$149,2,FALSE)</f>
        <v>5.0744093208791199</v>
      </c>
      <c r="J123">
        <f>+VLOOKUP(B123,'[10]GCI_data_platform-37'!$F$1:$G$149,2,FALSE)</f>
        <v>3.2181997384615402</v>
      </c>
      <c r="K123">
        <f>+VLOOKUP(B123,'[10]GCI_data_platform-38'!$F$1:$G$149,2,FALSE)</f>
        <v>11.5555555555556</v>
      </c>
      <c r="L123">
        <f>+VLOOKUP(B123,'[10]GCI_data_platform-39'!$F$1:$G$149,2,FALSE)</f>
        <v>2.734051</v>
      </c>
      <c r="M123">
        <f>+VLOOKUP(B123,'[10]GCI_data_platform-40'!$F$1:$G$149,2,FALSE)</f>
        <v>4.18705357755751</v>
      </c>
      <c r="N123">
        <f>+VLOOKUP(B123,'[10]GCI_data_platform-41'!$F$1:$G$149,2,FALSE)</f>
        <v>4.5969463648351701</v>
      </c>
      <c r="O123">
        <f>+VLOOKUP(B123,'[10]GCI_data_platform-42'!$F$1:$G$149,2,FALSE)</f>
        <v>4.1598255318681296</v>
      </c>
      <c r="P123">
        <f>+VLOOKUP(B123,'[10]GCI_data_platform-43'!$F$1:$G$149,2,FALSE)</f>
        <v>2.3859340000000002</v>
      </c>
      <c r="Q123">
        <f>+VLOOKUP(B123,'[10]GCI_data_platform-44'!$F$1:$G$149,2,FALSE)</f>
        <v>2.5172330000000001</v>
      </c>
      <c r="R123">
        <f>+VLOOKUP(B123,'[10]GCI_data_platform-45'!$F$1:$G$149,2,FALSE)</f>
        <v>0.80551905387647804</v>
      </c>
    </row>
    <row r="124" spans="1:18" x14ac:dyDescent="0.25">
      <c r="A124" t="s">
        <v>203</v>
      </c>
      <c r="B124" t="s">
        <v>547</v>
      </c>
      <c r="C124">
        <v>30</v>
      </c>
      <c r="F124">
        <f>+VLOOKUP(B124,'[10]GCI_data_platform-33'!$F$1:$G$149,2,FALSE)</f>
        <v>4.0008813289155603</v>
      </c>
      <c r="G124">
        <f>+VLOOKUP(B124,'[10]GCI_data_platform-34'!$F$1:$G$149,2,FALSE)</f>
        <v>3.90075780639346</v>
      </c>
      <c r="H124">
        <f>+VLOOKUP(B124,'[10]GCI_data_platform-35'!$F$1:$G$149,2,FALSE)</f>
        <v>3.8289511057692298</v>
      </c>
      <c r="I124">
        <f>+VLOOKUP(B124,'[10]GCI_data_platform-36'!$F$1:$G$149,2,FALSE)</f>
        <v>4.1821221538461497</v>
      </c>
      <c r="J124">
        <f>+VLOOKUP(B124,'[10]GCI_data_platform-37'!$F$1:$G$149,2,FALSE)</f>
        <v>2.3671343480769198</v>
      </c>
      <c r="K124">
        <f>+VLOOKUP(B124,'[10]GCI_data_platform-38'!$F$1:$G$149,2,FALSE)</f>
        <v>11.419841269841299</v>
      </c>
      <c r="L124">
        <f>+VLOOKUP(B124,'[10]GCI_data_platform-39'!$F$1:$G$149,2,FALSE)</f>
        <v>2.704126</v>
      </c>
      <c r="M124">
        <f>+VLOOKUP(B124,'[10]GCI_data_platform-40'!$F$1:$G$149,2,FALSE)</f>
        <v>4.1010048514376702</v>
      </c>
      <c r="N124">
        <f>+VLOOKUP(B124,'[10]GCI_data_platform-41'!$F$1:$G$149,2,FALSE)</f>
        <v>3.5091497778846201</v>
      </c>
      <c r="O124">
        <f>+VLOOKUP(B124,'[10]GCI_data_platform-42'!$F$1:$G$149,2,FALSE)</f>
        <v>3.9118954038461502</v>
      </c>
      <c r="P124">
        <f>+VLOOKUP(B124,'[10]GCI_data_platform-43'!$F$1:$G$149,2,FALSE)</f>
        <v>2.8673109999999999</v>
      </c>
      <c r="Q124">
        <f>+VLOOKUP(B124,'[10]GCI_data_platform-44'!$F$1:$G$149,2,FALSE)</f>
        <v>2.5038109999999998</v>
      </c>
      <c r="R124">
        <f>+VLOOKUP(B124,'[10]GCI_data_platform-45'!$F$1:$G$149,2,FALSE)</f>
        <v>0.894806924101199</v>
      </c>
    </row>
    <row r="125" spans="1:18" x14ac:dyDescent="0.25">
      <c r="A125" t="s">
        <v>206</v>
      </c>
      <c r="B125" t="s">
        <v>548</v>
      </c>
      <c r="C125">
        <v>30</v>
      </c>
      <c r="F125">
        <f>+VLOOKUP(B125,'[10]GCI_data_platform-33'!$F$1:$G$149,2,FALSE)</f>
        <v>3.9322640053505999</v>
      </c>
      <c r="G125">
        <f>+VLOOKUP(B125,'[10]GCI_data_platform-34'!$F$1:$G$149,2,FALSE)</f>
        <v>3.7421626256538101</v>
      </c>
      <c r="H125">
        <f>+VLOOKUP(B125,'[10]GCI_data_platform-35'!$F$1:$G$149,2,FALSE)</f>
        <v>2.6006535108695701</v>
      </c>
      <c r="I125">
        <f>+VLOOKUP(B125,'[10]GCI_data_platform-36'!$F$1:$G$149,2,FALSE)</f>
        <v>2.70611005652174</v>
      </c>
      <c r="J125">
        <f>+VLOOKUP(B125,'[10]GCI_data_platform-37'!$F$1:$G$149,2,FALSE)</f>
        <v>1.9292844706521699</v>
      </c>
      <c r="K125">
        <f>+VLOOKUP(B125,'[10]GCI_data_platform-38'!$F$1:$G$149,2,FALSE)</f>
        <v>9.3333333333333304</v>
      </c>
      <c r="L125">
        <f>+VLOOKUP(B125,'[10]GCI_data_platform-39'!$F$1:$G$149,2,FALSE)</f>
        <v>4.700329</v>
      </c>
      <c r="M125">
        <f>+VLOOKUP(B125,'[10]GCI_data_platform-40'!$F$1:$G$149,2,FALSE)</f>
        <v>4.1223653850473898</v>
      </c>
      <c r="N125">
        <f>+VLOOKUP(B125,'[10]GCI_data_platform-41'!$F$1:$G$149,2,FALSE)</f>
        <v>2.7735896521739098</v>
      </c>
      <c r="O125">
        <f>+VLOOKUP(B125,'[10]GCI_data_platform-42'!$F$1:$G$149,2,FALSE)</f>
        <v>5.6551904402173898</v>
      </c>
      <c r="P125">
        <f>+VLOOKUP(B125,'[10]GCI_data_platform-43'!$F$1:$G$149,2,FALSE)</f>
        <v>3.7725140000000001</v>
      </c>
      <c r="Q125">
        <f>+VLOOKUP(B125,'[10]GCI_data_platform-44'!$F$1:$G$149,2,FALSE)</f>
        <v>3.7185800000000002</v>
      </c>
      <c r="R125">
        <f>+VLOOKUP(B125,'[10]GCI_data_platform-45'!$F$1:$G$149,2,FALSE)</f>
        <v>0.746835443037975</v>
      </c>
    </row>
    <row r="126" spans="1:18" x14ac:dyDescent="0.25">
      <c r="A126" t="s">
        <v>208</v>
      </c>
      <c r="B126" t="s">
        <v>549</v>
      </c>
      <c r="C126">
        <v>30</v>
      </c>
      <c r="F126">
        <f>+VLOOKUP(B126,'[10]GCI_data_platform-33'!$F$1:$G$149,2,FALSE)</f>
        <v>3.9342497212116898</v>
      </c>
      <c r="G126">
        <f>+VLOOKUP(B126,'[10]GCI_data_platform-34'!$F$1:$G$149,2,FALSE)</f>
        <v>3.9181384035316902</v>
      </c>
      <c r="H126">
        <f>+VLOOKUP(B126,'[10]GCI_data_platform-35'!$F$1:$G$149,2,FALSE)</f>
        <v>3.9961010199999998</v>
      </c>
      <c r="I126">
        <f>+VLOOKUP(B126,'[10]GCI_data_platform-36'!$F$1:$G$149,2,FALSE)</f>
        <v>3.9534780600000001</v>
      </c>
      <c r="J126">
        <f>+VLOOKUP(B126,'[10]GCI_data_platform-37'!$F$1:$G$149,2,FALSE)</f>
        <v>3.27029316</v>
      </c>
      <c r="K126">
        <f>+VLOOKUP(B126,'[10]GCI_data_platform-38'!$F$1:$G$149,2,FALSE)</f>
        <v>17.380952380952401</v>
      </c>
      <c r="L126">
        <f>+VLOOKUP(B126,'[10]GCI_data_platform-39'!$F$1:$G$149,2,FALSE)</f>
        <v>2.9578229999999999</v>
      </c>
      <c r="M126">
        <f>+VLOOKUP(B126,'[10]GCI_data_platform-40'!$F$1:$G$149,2,FALSE)</f>
        <v>3.9503610388916899</v>
      </c>
      <c r="N126">
        <f>+VLOOKUP(B126,'[10]GCI_data_platform-41'!$F$1:$G$149,2,FALSE)</f>
        <v>3.10831166</v>
      </c>
      <c r="O126">
        <f>+VLOOKUP(B126,'[10]GCI_data_platform-42'!$F$1:$G$149,2,FALSE)</f>
        <v>4.5140899599999997</v>
      </c>
      <c r="P126">
        <f>+VLOOKUP(B126,'[10]GCI_data_platform-43'!$F$1:$G$149,2,FALSE)</f>
        <v>2.861494</v>
      </c>
      <c r="Q126">
        <f>+VLOOKUP(B126,'[10]GCI_data_platform-44'!$F$1:$G$149,2,FALSE)</f>
        <v>2.8516810000000001</v>
      </c>
      <c r="R126">
        <f>+VLOOKUP(B126,'[10]GCI_data_platform-45'!$F$1:$G$149,2,FALSE)</f>
        <v>0.81582200247218795</v>
      </c>
    </row>
    <row r="127" spans="1:18" x14ac:dyDescent="0.25">
      <c r="A127" t="s">
        <v>209</v>
      </c>
      <c r="B127" t="s">
        <v>550</v>
      </c>
      <c r="C127">
        <v>30</v>
      </c>
      <c r="F127">
        <f>+VLOOKUP(B127,'[10]GCI_data_platform-33'!$F$1:$G$149,2,FALSE)</f>
        <v>3.5332233368093302</v>
      </c>
      <c r="G127">
        <f>+VLOOKUP(B127,'[10]GCI_data_platform-34'!$F$1:$G$149,2,FALSE)</f>
        <v>3.4970295082926799</v>
      </c>
      <c r="H127">
        <f>+VLOOKUP(B127,'[10]GCI_data_platform-35'!$F$1:$G$149,2,FALSE)</f>
        <v>4.5242120512195099</v>
      </c>
      <c r="I127">
        <f>+VLOOKUP(B127,'[10]GCI_data_platform-36'!$F$1:$G$149,2,FALSE)</f>
        <v>5.1667615341463398</v>
      </c>
      <c r="J127">
        <f>+VLOOKUP(B127,'[10]GCI_data_platform-37'!$F$1:$G$149,2,FALSE)</f>
        <v>2.9395599560975598</v>
      </c>
      <c r="K127">
        <f>+VLOOKUP(B127,'[10]GCI_data_platform-38'!$F$1:$G$149,2,FALSE)</f>
        <v>58.5</v>
      </c>
      <c r="L127">
        <f>+VLOOKUP(B127,'[10]GCI_data_platform-39'!$F$1:$G$149,2,FALSE)</f>
        <v>3.8546140000000002</v>
      </c>
      <c r="M127">
        <f>+VLOOKUP(B127,'[10]GCI_data_platform-40'!$F$1:$G$149,2,FALSE)</f>
        <v>3.5694171653259801</v>
      </c>
      <c r="N127">
        <f>+VLOOKUP(B127,'[10]GCI_data_platform-41'!$F$1:$G$149,2,FALSE)</f>
        <v>4.2951895829268301</v>
      </c>
      <c r="O127">
        <f>+VLOOKUP(B127,'[10]GCI_data_platform-42'!$F$1:$G$149,2,FALSE)</f>
        <v>4.9761554926829303</v>
      </c>
      <c r="P127">
        <f>+VLOOKUP(B127,'[10]GCI_data_platform-43'!$F$1:$G$149,2,FALSE)</f>
        <v>2.9262039999999998</v>
      </c>
      <c r="Q127">
        <f>+VLOOKUP(B127,'[10]GCI_data_platform-44'!$F$1:$G$149,2,FALSE)</f>
        <v>2.547609</v>
      </c>
      <c r="R127">
        <f>+VLOOKUP(B127,'[10]GCI_data_platform-45'!$F$1:$G$149,2,FALSE)</f>
        <v>0.46855733662145499</v>
      </c>
    </row>
    <row r="128" spans="1:18" x14ac:dyDescent="0.25">
      <c r="A128" t="s">
        <v>215</v>
      </c>
      <c r="B128" t="s">
        <v>268</v>
      </c>
      <c r="C128">
        <v>10</v>
      </c>
      <c r="D128">
        <v>1</v>
      </c>
      <c r="E128">
        <v>12</v>
      </c>
      <c r="F128">
        <f>+VLOOKUP(B128,'[10]GCI_data_platform-33'!$F$1:$G$149,2,FALSE)</f>
        <v>4.04052945081445</v>
      </c>
      <c r="G128">
        <f>+VLOOKUP(B128,'[10]GCI_data_platform-34'!$F$1:$G$149,2,FALSE)</f>
        <v>4.4361795739745897</v>
      </c>
      <c r="H128">
        <f>+VLOOKUP(B128,'[10]GCI_data_platform-35'!$F$1:$G$149,2,FALSE)</f>
        <v>3.8874759252873599</v>
      </c>
      <c r="I128">
        <f>+VLOOKUP(B128,'[10]GCI_data_platform-36'!$F$1:$G$149,2,FALSE)</f>
        <v>4.9402761137931002</v>
      </c>
      <c r="J128">
        <f>+VLOOKUP(B128,'[10]GCI_data_platform-37'!$F$1:$G$149,2,FALSE)</f>
        <v>2.7866397781609198</v>
      </c>
      <c r="K128">
        <f>+VLOOKUP(B128,'[10]GCI_data_platform-38'!$F$1:$G$149,2,FALSE)</f>
        <v>8.7777777777777803</v>
      </c>
      <c r="L128">
        <f>+VLOOKUP(B128,'[10]GCI_data_platform-39'!$F$1:$G$149,2,FALSE)</f>
        <v>3.6980849999999998</v>
      </c>
      <c r="M128">
        <f>+VLOOKUP(B128,'[10]GCI_data_platform-40'!$F$1:$G$149,2,FALSE)</f>
        <v>3.6448793276543099</v>
      </c>
      <c r="N128">
        <f>+VLOOKUP(B128,'[10]GCI_data_platform-41'!$F$1:$G$149,2,FALSE)</f>
        <v>3.4669368436781598</v>
      </c>
      <c r="O128">
        <f>+VLOOKUP(B128,'[10]GCI_data_platform-42'!$F$1:$G$149,2,FALSE)</f>
        <v>4.1108568436781603</v>
      </c>
      <c r="P128">
        <f>+VLOOKUP(B128,'[10]GCI_data_platform-43'!$F$1:$G$149,2,FALSE)</f>
        <v>2.954021</v>
      </c>
      <c r="Q128">
        <f>+VLOOKUP(B128,'[10]GCI_data_platform-44'!$F$1:$G$149,2,FALSE)</f>
        <v>3.5240300000000002</v>
      </c>
      <c r="R128">
        <f>+VLOOKUP(B128,'[10]GCI_data_platform-45'!$F$1:$G$149,2,FALSE)</f>
        <v>0.60354223433242504</v>
      </c>
    </row>
    <row r="129" spans="1:18" x14ac:dyDescent="0.25">
      <c r="A129" t="s">
        <v>216</v>
      </c>
      <c r="B129" t="s">
        <v>551</v>
      </c>
      <c r="C129">
        <v>20</v>
      </c>
      <c r="D129">
        <v>1</v>
      </c>
      <c r="E129">
        <v>22</v>
      </c>
      <c r="F129">
        <f>+VLOOKUP(B129,'[10]GCI_data_platform-33'!$F$1:$G$149,2,FALSE)</f>
        <v>4.0146942006455397</v>
      </c>
      <c r="G129">
        <f>+VLOOKUP(B129,'[10]GCI_data_platform-34'!$F$1:$G$149,2,FALSE)</f>
        <v>4.3739782503479896</v>
      </c>
      <c r="H129">
        <f>+VLOOKUP(B129,'[10]GCI_data_platform-35'!$F$1:$G$149,2,FALSE)</f>
        <v>4.0566927542168703</v>
      </c>
      <c r="I129">
        <f>+VLOOKUP(B129,'[10]GCI_data_platform-36'!$F$1:$G$149,2,FALSE)</f>
        <v>4.7680486265060198</v>
      </c>
      <c r="J129">
        <f>+VLOOKUP(B129,'[10]GCI_data_platform-37'!$F$1:$G$149,2,FALSE)</f>
        <v>3.4166407120481899</v>
      </c>
      <c r="K129">
        <f>+VLOOKUP(B129,'[10]GCI_data_platform-38'!$F$1:$G$149,2,FALSE)</f>
        <v>14.5714285714286</v>
      </c>
      <c r="L129">
        <f>+VLOOKUP(B129,'[10]GCI_data_platform-39'!$F$1:$G$149,2,FALSE)</f>
        <v>3.7402169999999999</v>
      </c>
      <c r="M129">
        <f>+VLOOKUP(B129,'[10]GCI_data_platform-40'!$F$1:$G$149,2,FALSE)</f>
        <v>3.6554101509430899</v>
      </c>
      <c r="N129">
        <f>+VLOOKUP(B129,'[10]GCI_data_platform-41'!$F$1:$G$149,2,FALSE)</f>
        <v>3.6801432542168699</v>
      </c>
      <c r="O129">
        <f>+VLOOKUP(B129,'[10]GCI_data_platform-42'!$F$1:$G$149,2,FALSE)</f>
        <v>4.2850325518072303</v>
      </c>
      <c r="P129">
        <f>+VLOOKUP(B129,'[10]GCI_data_platform-43'!$F$1:$G$149,2,FALSE)</f>
        <v>2.5591740000000001</v>
      </c>
      <c r="Q129">
        <f>+VLOOKUP(B129,'[10]GCI_data_platform-44'!$F$1:$G$149,2,FALSE)</f>
        <v>3.061518</v>
      </c>
      <c r="R129">
        <f>+VLOOKUP(B129,'[10]GCI_data_platform-45'!$F$1:$G$149,2,FALSE)</f>
        <v>0.625348189415042</v>
      </c>
    </row>
    <row r="130" spans="1:18" x14ac:dyDescent="0.25">
      <c r="A130" t="s">
        <v>217</v>
      </c>
      <c r="B130" t="s">
        <v>552</v>
      </c>
      <c r="C130">
        <v>30</v>
      </c>
      <c r="F130">
        <f>+VLOOKUP(B130,'[10]GCI_data_platform-33'!$F$1:$G$149,2,FALSE)</f>
        <v>4.8829280336794296</v>
      </c>
      <c r="G130">
        <f>+VLOOKUP(B130,'[10]GCI_data_platform-34'!$F$1:$G$149,2,FALSE)</f>
        <v>4.5669507862344396</v>
      </c>
      <c r="H130">
        <f>+VLOOKUP(B130,'[10]GCI_data_platform-35'!$F$1:$G$149,2,FALSE)</f>
        <v>5.6525208680327896</v>
      </c>
      <c r="I130">
        <f>+VLOOKUP(B130,'[10]GCI_data_platform-36'!$F$1:$G$149,2,FALSE)</f>
        <v>3.5345808713114799</v>
      </c>
      <c r="J130">
        <f>+VLOOKUP(B130,'[10]GCI_data_platform-37'!$F$1:$G$149,2,FALSE)</f>
        <v>3.3455677557376999</v>
      </c>
      <c r="K130">
        <f>+VLOOKUP(B130,'[10]GCI_data_platform-38'!$F$1:$G$149,2,FALSE)</f>
        <v>14.4444444444444</v>
      </c>
      <c r="L130">
        <f>+VLOOKUP(B130,'[10]GCI_data_platform-39'!$F$1:$G$149,2,FALSE)</f>
        <v>4.3923100000000002</v>
      </c>
      <c r="M130">
        <f>+VLOOKUP(B130,'[10]GCI_data_platform-40'!$F$1:$G$149,2,FALSE)</f>
        <v>5.1989052811244196</v>
      </c>
      <c r="N130">
        <f>+VLOOKUP(B130,'[10]GCI_data_platform-41'!$F$1:$G$149,2,FALSE)</f>
        <v>3.91107001639344</v>
      </c>
      <c r="O130">
        <f>+VLOOKUP(B130,'[10]GCI_data_platform-42'!$F$1:$G$149,2,FALSE)</f>
        <v>6.0885468999999999</v>
      </c>
      <c r="P130">
        <f>+VLOOKUP(B130,'[10]GCI_data_platform-43'!$F$1:$G$149,2,FALSE)</f>
        <v>5.0856719999999997</v>
      </c>
      <c r="Q130">
        <f>+VLOOKUP(B130,'[10]GCI_data_platform-44'!$F$1:$G$149,2,FALSE)</f>
        <v>4.4112859999999996</v>
      </c>
      <c r="R130">
        <f>+VLOOKUP(B130,'[10]GCI_data_platform-45'!$F$1:$G$149,2,FALSE)</f>
        <v>0.93300852618757601</v>
      </c>
    </row>
    <row r="131" spans="1:18" x14ac:dyDescent="0.25">
      <c r="A131" t="s">
        <v>218</v>
      </c>
      <c r="B131" t="s">
        <v>553</v>
      </c>
      <c r="C131">
        <v>30</v>
      </c>
      <c r="F131">
        <f>+VLOOKUP(B131,'[10]GCI_data_platform-33'!$F$1:$G$149,2,FALSE)</f>
        <v>5.7573886888578603</v>
      </c>
      <c r="G131">
        <f>+VLOOKUP(B131,'[10]GCI_data_platform-34'!$F$1:$G$149,2,FALSE)</f>
        <v>5.7659155345714304</v>
      </c>
      <c r="H131">
        <f>+VLOOKUP(B131,'[10]GCI_data_platform-35'!$F$1:$G$149,2,FALSE)</f>
        <v>6.04577366</v>
      </c>
      <c r="I131">
        <f>+VLOOKUP(B131,'[10]GCI_data_platform-36'!$F$1:$G$149,2,FALSE)</f>
        <v>5.71165534666667</v>
      </c>
      <c r="J131">
        <f>+VLOOKUP(B131,'[10]GCI_data_platform-37'!$F$1:$G$149,2,FALSE)</f>
        <v>5.6315875233333301</v>
      </c>
      <c r="K131">
        <f>+VLOOKUP(B131,'[10]GCI_data_platform-38'!$F$1:$G$149,2,FALSE)</f>
        <v>10.1111111111111</v>
      </c>
      <c r="L131">
        <f>+VLOOKUP(B131,'[10]GCI_data_platform-39'!$F$1:$G$149,2,FALSE)</f>
        <v>4.7977040000000004</v>
      </c>
      <c r="M131">
        <f>+VLOOKUP(B131,'[10]GCI_data_platform-40'!$F$1:$G$149,2,FALSE)</f>
        <v>5.7488618431442902</v>
      </c>
      <c r="N131">
        <f>+VLOOKUP(B131,'[10]GCI_data_platform-41'!$F$1:$G$149,2,FALSE)</f>
        <v>5.24024409</v>
      </c>
      <c r="O131">
        <f>+VLOOKUP(B131,'[10]GCI_data_platform-42'!$F$1:$G$149,2,FALSE)</f>
        <v>5.9450383200000001</v>
      </c>
      <c r="P131">
        <f>+VLOOKUP(B131,'[10]GCI_data_platform-43'!$F$1:$G$149,2,FALSE)</f>
        <v>5.822578</v>
      </c>
      <c r="Q131">
        <f>+VLOOKUP(B131,'[10]GCI_data_platform-44'!$F$1:$G$149,2,FALSE)</f>
        <v>6.0778480000000004</v>
      </c>
      <c r="R131">
        <f>+VLOOKUP(B131,'[10]GCI_data_platform-45'!$F$1:$G$149,2,FALSE)</f>
        <v>0.86250000000000004</v>
      </c>
    </row>
    <row r="132" spans="1:18" x14ac:dyDescent="0.25">
      <c r="A132" t="s">
        <v>554</v>
      </c>
      <c r="B132" t="s">
        <v>555</v>
      </c>
      <c r="C132">
        <v>30</v>
      </c>
      <c r="F132">
        <f>+VLOOKUP(B132,'[10]GCI_data_platform-33'!$F$1:$G$149,2,FALSE)</f>
        <v>4.6732798596756</v>
      </c>
      <c r="G132">
        <f>+VLOOKUP(B132,'[10]GCI_data_platform-34'!$F$1:$G$149,2,FALSE)</f>
        <v>4.5665969123562702</v>
      </c>
      <c r="H132">
        <f>+VLOOKUP(B132,'[10]GCI_data_platform-35'!$F$1:$G$149,2,FALSE)</f>
        <v>5.0830665120567398</v>
      </c>
      <c r="I132">
        <f>+VLOOKUP(B132,'[10]GCI_data_platform-36'!$F$1:$G$149,2,FALSE)</f>
        <v>5.4931457546099303</v>
      </c>
      <c r="J132">
        <f>+VLOOKUP(B132,'[10]GCI_data_platform-37'!$F$1:$G$149,2,FALSE)</f>
        <v>4.1180718794326197</v>
      </c>
      <c r="K132">
        <f>+VLOOKUP(B132,'[10]GCI_data_platform-38'!$F$1:$G$149,2,FALSE)</f>
        <v>22.587301587301599</v>
      </c>
      <c r="L132">
        <f>+VLOOKUP(B132,'[10]GCI_data_platform-39'!$F$1:$G$149,2,FALSE)</f>
        <v>3.6064769999999999</v>
      </c>
      <c r="M132">
        <f>+VLOOKUP(B132,'[10]GCI_data_platform-40'!$F$1:$G$149,2,FALSE)</f>
        <v>4.7799628069949396</v>
      </c>
      <c r="N132">
        <f>+VLOOKUP(B132,'[10]GCI_data_platform-41'!$F$1:$G$149,2,FALSE)</f>
        <v>5.2100709234042499</v>
      </c>
      <c r="O132">
        <f>+VLOOKUP(B132,'[10]GCI_data_platform-42'!$F$1:$G$149,2,FALSE)</f>
        <v>5.31089059858156</v>
      </c>
      <c r="P132">
        <f>+VLOOKUP(B132,'[10]GCI_data_platform-43'!$F$1:$G$149,2,FALSE)</f>
        <v>3.8805890000000001</v>
      </c>
      <c r="Q132">
        <f>+VLOOKUP(B132,'[10]GCI_data_platform-44'!$F$1:$G$149,2,FALSE)</f>
        <v>3.6444510000000001</v>
      </c>
      <c r="R132">
        <f>+VLOOKUP(B132,'[10]GCI_data_platform-45'!$F$1:$G$149,2,FALSE)</f>
        <v>0.74951252437378102</v>
      </c>
    </row>
    <row r="133" spans="1:18" x14ac:dyDescent="0.25">
      <c r="A133" t="s">
        <v>221</v>
      </c>
      <c r="B133" t="s">
        <v>556</v>
      </c>
      <c r="C133">
        <v>30</v>
      </c>
      <c r="F133">
        <f>+VLOOKUP(B133,'[10]GCI_data_platform-33'!$F$1:$G$149,2,FALSE)</f>
        <v>4.48808303375721</v>
      </c>
      <c r="G133">
        <f>+VLOOKUP(B133,'[10]GCI_data_platform-34'!$F$1:$G$149,2,FALSE)</f>
        <v>4.5611488377309799</v>
      </c>
      <c r="H133">
        <f>+VLOOKUP(B133,'[10]GCI_data_platform-35'!$F$1:$G$149,2,FALSE)</f>
        <v>3.8510371638743499</v>
      </c>
      <c r="I133">
        <f>+VLOOKUP(B133,'[10]GCI_data_platform-36'!$F$1:$G$149,2,FALSE)</f>
        <v>4.7046483261780097</v>
      </c>
      <c r="J133">
        <f>+VLOOKUP(B133,'[10]GCI_data_platform-37'!$F$1:$G$149,2,FALSE)</f>
        <v>3.9921056083769599</v>
      </c>
      <c r="K133">
        <f>+VLOOKUP(B133,'[10]GCI_data_platform-38'!$F$1:$G$149,2,FALSE)</f>
        <v>9.3333333333333304</v>
      </c>
      <c r="L133">
        <f>+VLOOKUP(B133,'[10]GCI_data_platform-39'!$F$1:$G$149,2,FALSE)</f>
        <v>3.483517</v>
      </c>
      <c r="M133">
        <f>+VLOOKUP(B133,'[10]GCI_data_platform-40'!$F$1:$G$149,2,FALSE)</f>
        <v>4.4150172297834498</v>
      </c>
      <c r="N133">
        <f>+VLOOKUP(B133,'[10]GCI_data_platform-41'!$F$1:$G$149,2,FALSE)</f>
        <v>3.4178425675392701</v>
      </c>
      <c r="O133">
        <f>+VLOOKUP(B133,'[10]GCI_data_platform-42'!$F$1:$G$149,2,FALSE)</f>
        <v>3.8373676167539301</v>
      </c>
      <c r="P133">
        <f>+VLOOKUP(B133,'[10]GCI_data_platform-43'!$F$1:$G$149,2,FALSE)</f>
        <v>3.288983</v>
      </c>
      <c r="Q133">
        <f>+VLOOKUP(B133,'[10]GCI_data_platform-44'!$F$1:$G$149,2,FALSE)</f>
        <v>3.142503</v>
      </c>
      <c r="R133">
        <f>+VLOOKUP(B133,'[10]GCI_data_platform-45'!$F$1:$G$149,2,FALSE)</f>
        <v>0.98684210526315796</v>
      </c>
    </row>
    <row r="134" spans="1:18" x14ac:dyDescent="0.25">
      <c r="A134" t="s">
        <v>222</v>
      </c>
      <c r="B134" t="s">
        <v>557</v>
      </c>
      <c r="C134">
        <v>30</v>
      </c>
      <c r="F134">
        <f>+VLOOKUP(B134,'[10]GCI_data_platform-33'!$F$1:$G$149,2,FALSE)</f>
        <v>4.3482845068936697</v>
      </c>
      <c r="G134">
        <f>+VLOOKUP(B134,'[10]GCI_data_platform-34'!$F$1:$G$149,2,FALSE)</f>
        <v>3.9838383922392899</v>
      </c>
      <c r="H134">
        <f>+VLOOKUP(B134,'[10]GCI_data_platform-35'!$F$1:$G$149,2,FALSE)</f>
        <v>4.7754386018633497</v>
      </c>
      <c r="I134">
        <f>+VLOOKUP(B134,'[10]GCI_data_platform-36'!$F$1:$G$149,2,FALSE)</f>
        <v>4.4895345006211196</v>
      </c>
      <c r="J134">
        <f>+VLOOKUP(B134,'[10]GCI_data_platform-37'!$F$1:$G$149,2,FALSE)</f>
        <v>4.3540959639751504</v>
      </c>
      <c r="K134">
        <f>+VLOOKUP(B134,'[10]GCI_data_platform-38'!$F$1:$G$149,2,FALSE)</f>
        <v>36</v>
      </c>
      <c r="L134">
        <f>+VLOOKUP(B134,'[10]GCI_data_platform-39'!$F$1:$G$149,2,FALSE)</f>
        <v>4.0369650000000004</v>
      </c>
      <c r="M134">
        <f>+VLOOKUP(B134,'[10]GCI_data_platform-40'!$F$1:$G$149,2,FALSE)</f>
        <v>4.71273062154805</v>
      </c>
      <c r="N134">
        <f>+VLOOKUP(B134,'[10]GCI_data_platform-41'!$F$1:$G$149,2,FALSE)</f>
        <v>4.40058029565217</v>
      </c>
      <c r="O134">
        <f>+VLOOKUP(B134,'[10]GCI_data_platform-42'!$F$1:$G$149,2,FALSE)</f>
        <v>4.4135975142857102</v>
      </c>
      <c r="P134">
        <f>+VLOOKUP(B134,'[10]GCI_data_platform-43'!$F$1:$G$149,2,FALSE)</f>
        <v>4.3256189999999997</v>
      </c>
      <c r="Q134">
        <f>+VLOOKUP(B134,'[10]GCI_data_platform-44'!$F$1:$G$149,2,FALSE)</f>
        <v>4.1148660000000001</v>
      </c>
      <c r="R134">
        <f>+VLOOKUP(B134,'[10]GCI_data_platform-45'!$F$1:$G$149,2,FALSE)</f>
        <v>0.82408500590318801</v>
      </c>
    </row>
    <row r="135" spans="1:18" x14ac:dyDescent="0.25">
      <c r="A135" t="s">
        <v>558</v>
      </c>
      <c r="B135" t="s">
        <v>559</v>
      </c>
      <c r="C135">
        <v>20</v>
      </c>
      <c r="D135">
        <v>1</v>
      </c>
      <c r="E135">
        <v>22</v>
      </c>
      <c r="F135">
        <f>+VLOOKUP(B135,'[10]GCI_data_platform-33'!$F$1:$G$149,2,FALSE)</f>
        <v>3.9790563160331698</v>
      </c>
      <c r="G135">
        <f>+VLOOKUP(B135,'[10]GCI_data_platform-34'!$F$1:$G$149,2,FALSE)</f>
        <v>4.6397171788405798</v>
      </c>
      <c r="H135">
        <f>+VLOOKUP(B135,'[10]GCI_data_platform-35'!$F$1:$G$149,2,FALSE)</f>
        <v>3.9220465028985498</v>
      </c>
      <c r="I135">
        <f>+VLOOKUP(B135,'[10]GCI_data_platform-36'!$F$1:$G$149,2,FALSE)</f>
        <v>4.4657248014492801</v>
      </c>
      <c r="J135">
        <f>+VLOOKUP(B135,'[10]GCI_data_platform-37'!$F$1:$G$149,2,FALSE)</f>
        <v>4.01698158985507</v>
      </c>
      <c r="K135">
        <f>+VLOOKUP(B135,'[10]GCI_data_platform-38'!$F$1:$G$149,2,FALSE)</f>
        <v>4.28571428571429</v>
      </c>
      <c r="L135">
        <f>+VLOOKUP(B135,'[10]GCI_data_platform-39'!$F$1:$G$149,2,FALSE)</f>
        <v>3.7938329999999998</v>
      </c>
      <c r="M135">
        <f>+VLOOKUP(B135,'[10]GCI_data_platform-40'!$F$1:$G$149,2,FALSE)</f>
        <v>3.3183954532257598</v>
      </c>
      <c r="N135">
        <f>+VLOOKUP(B135,'[10]GCI_data_platform-41'!$F$1:$G$149,2,FALSE)</f>
        <v>3.3891346536231901</v>
      </c>
      <c r="O135">
        <f>+VLOOKUP(B135,'[10]GCI_data_platform-42'!$F$1:$G$149,2,FALSE)</f>
        <v>3.13182826231884</v>
      </c>
      <c r="P135">
        <f>+VLOOKUP(B135,'[10]GCI_data_platform-43'!$F$1:$G$149,2,FALSE)</f>
        <v>3.563561</v>
      </c>
      <c r="Q135">
        <f>+VLOOKUP(B135,'[10]GCI_data_platform-44'!$F$1:$G$149,2,FALSE)</f>
        <v>2.9309889999999998</v>
      </c>
      <c r="R135">
        <f>+VLOOKUP(B135,'[10]GCI_data_platform-45'!$F$1:$G$149,2,FALSE)</f>
        <v>0.52652519893899197</v>
      </c>
    </row>
    <row r="136" spans="1:18" x14ac:dyDescent="0.25">
      <c r="A136" t="s">
        <v>226</v>
      </c>
      <c r="B136" t="s">
        <v>560</v>
      </c>
      <c r="C136">
        <v>10</v>
      </c>
      <c r="D136">
        <v>1</v>
      </c>
      <c r="E136">
        <v>12</v>
      </c>
      <c r="F136">
        <f>+VLOOKUP(B136,'[10]GCI_data_platform-33'!$F$1:$G$149,2,FALSE)</f>
        <v>4.1501401816347503</v>
      </c>
      <c r="G136">
        <f>+VLOOKUP(B136,'[10]GCI_data_platform-34'!$F$1:$G$149,2,FALSE)</f>
        <v>4.2458450270776096</v>
      </c>
      <c r="H136">
        <f>+VLOOKUP(B136,'[10]GCI_data_platform-35'!$F$1:$G$149,2,FALSE)</f>
        <v>3.4868665819787998</v>
      </c>
      <c r="I136">
        <f>+VLOOKUP(B136,'[10]GCI_data_platform-36'!$F$1:$G$149,2,FALSE)</f>
        <v>4.5370577544169599</v>
      </c>
      <c r="J136">
        <f>+VLOOKUP(B136,'[10]GCI_data_platform-37'!$F$1:$G$149,2,FALSE)</f>
        <v>3.9785284166077699</v>
      </c>
      <c r="K136">
        <f>+VLOOKUP(B136,'[10]GCI_data_platform-38'!$F$1:$G$149,2,FALSE)</f>
        <v>20.511904761904798</v>
      </c>
      <c r="L136">
        <f>+VLOOKUP(B136,'[10]GCI_data_platform-39'!$F$1:$G$149,2,FALSE)</f>
        <v>4.3434480000000004</v>
      </c>
      <c r="M136">
        <f>+VLOOKUP(B136,'[10]GCI_data_platform-40'!$F$1:$G$149,2,FALSE)</f>
        <v>4.0544353361918803</v>
      </c>
      <c r="N136">
        <f>+VLOOKUP(B136,'[10]GCI_data_platform-41'!$F$1:$G$149,2,FALSE)</f>
        <v>3.3033300667844498</v>
      </c>
      <c r="O136">
        <f>+VLOOKUP(B136,'[10]GCI_data_platform-42'!$F$1:$G$149,2,FALSE)</f>
        <v>4.3828894625441697</v>
      </c>
      <c r="P136">
        <f>+VLOOKUP(B136,'[10]GCI_data_platform-43'!$F$1:$G$149,2,FALSE)</f>
        <v>3.4021699999999999</v>
      </c>
      <c r="Q136">
        <f>+VLOOKUP(B136,'[10]GCI_data_platform-44'!$F$1:$G$149,2,FALSE)</f>
        <v>4.1027779999999998</v>
      </c>
      <c r="R136">
        <f>+VLOOKUP(B136,'[10]GCI_data_platform-45'!$F$1:$G$149,2,FALSE)</f>
        <v>0.72858866103739395</v>
      </c>
    </row>
    <row r="137" spans="1:18" x14ac:dyDescent="0.25">
      <c r="A137" t="s">
        <v>227</v>
      </c>
      <c r="B137" t="s">
        <v>561</v>
      </c>
      <c r="C137">
        <v>30</v>
      </c>
      <c r="F137">
        <f>+VLOOKUP(B137,'[10]GCI_data_platform-33'!$F$1:$G$149,2,FALSE)</f>
        <v>3.6730713002200299</v>
      </c>
      <c r="G137">
        <f>+VLOOKUP(B137,'[10]GCI_data_platform-34'!$F$1:$G$149,2,FALSE)</f>
        <v>4.2648870330461701</v>
      </c>
      <c r="H137">
        <f>+VLOOKUP(B137,'[10]GCI_data_platform-35'!$F$1:$G$149,2,FALSE)</f>
        <v>3.8320411754490999</v>
      </c>
      <c r="I137">
        <f>+VLOOKUP(B137,'[10]GCI_data_platform-36'!$F$1:$G$149,2,FALSE)</f>
        <v>4.0486552461077796</v>
      </c>
      <c r="J137">
        <f>+VLOOKUP(B137,'[10]GCI_data_platform-37'!$F$1:$G$149,2,FALSE)</f>
        <v>3.4651821808383199</v>
      </c>
      <c r="K137">
        <f>+VLOOKUP(B137,'[10]GCI_data_platform-38'!$F$1:$G$149,2,FALSE)</f>
        <v>12.0952380952381</v>
      </c>
      <c r="L137">
        <f>+VLOOKUP(B137,'[10]GCI_data_platform-39'!$F$1:$G$149,2,FALSE)</f>
        <v>3.67136</v>
      </c>
      <c r="M137">
        <f>+VLOOKUP(B137,'[10]GCI_data_platform-40'!$F$1:$G$149,2,FALSE)</f>
        <v>3.08125556739388</v>
      </c>
      <c r="N137">
        <f>+VLOOKUP(B137,'[10]GCI_data_platform-41'!$F$1:$G$149,2,FALSE)</f>
        <v>3.5075779137724599</v>
      </c>
      <c r="O137">
        <f>+VLOOKUP(B137,'[10]GCI_data_platform-42'!$F$1:$G$149,2,FALSE)</f>
        <v>3.8765699089820398</v>
      </c>
      <c r="P137">
        <f>+VLOOKUP(B137,'[10]GCI_data_platform-43'!$F$1:$G$149,2,FALSE)</f>
        <v>3.3763589999999999</v>
      </c>
      <c r="Q137">
        <f>+VLOOKUP(B137,'[10]GCI_data_platform-44'!$F$1:$G$149,2,FALSE)</f>
        <v>2.824268</v>
      </c>
      <c r="R137">
        <f>+VLOOKUP(B137,'[10]GCI_data_platform-45'!$F$1:$G$149,2,FALSE)</f>
        <v>0.37162162162162199</v>
      </c>
    </row>
    <row r="138" spans="1:18" x14ac:dyDescent="0.25">
      <c r="A138" t="s">
        <v>228</v>
      </c>
      <c r="B138" t="s">
        <v>562</v>
      </c>
      <c r="C138">
        <v>30</v>
      </c>
      <c r="F138">
        <f>+VLOOKUP(B138,'[10]GCI_data_platform-33'!$F$1:$G$149,2,FALSE)</f>
        <v>3.7361669212606099</v>
      </c>
      <c r="G138">
        <f>+VLOOKUP(B138,'[10]GCI_data_platform-34'!$F$1:$G$149,2,FALSE)</f>
        <v>4.07216784401058</v>
      </c>
      <c r="H138">
        <f>+VLOOKUP(B138,'[10]GCI_data_platform-35'!$F$1:$G$149,2,FALSE)</f>
        <v>4.1740332089385497</v>
      </c>
      <c r="I138">
        <f>+VLOOKUP(B138,'[10]GCI_data_platform-36'!$F$1:$G$149,2,FALSE)</f>
        <v>5.4777749312849204</v>
      </c>
      <c r="J138">
        <f>+VLOOKUP(B138,'[10]GCI_data_platform-37'!$F$1:$G$149,2,FALSE)</f>
        <v>4.1093466061452499</v>
      </c>
      <c r="K138">
        <f>+VLOOKUP(B138,'[10]GCI_data_platform-38'!$F$1:$G$149,2,FALSE)</f>
        <v>29.7777777777778</v>
      </c>
      <c r="L138">
        <f>+VLOOKUP(B138,'[10]GCI_data_platform-39'!$F$1:$G$149,2,FALSE)</f>
        <v>3.2838949999999998</v>
      </c>
      <c r="M138">
        <f>+VLOOKUP(B138,'[10]GCI_data_platform-40'!$F$1:$G$149,2,FALSE)</f>
        <v>3.4001659985106301</v>
      </c>
      <c r="N138">
        <f>+VLOOKUP(B138,'[10]GCI_data_platform-41'!$F$1:$G$149,2,FALSE)</f>
        <v>4.0626339899441302</v>
      </c>
      <c r="O138">
        <f>+VLOOKUP(B138,'[10]GCI_data_platform-42'!$F$1:$G$149,2,FALSE)</f>
        <v>4.2954704670391104</v>
      </c>
      <c r="P138">
        <f>+VLOOKUP(B138,'[10]GCI_data_platform-43'!$F$1:$G$149,2,FALSE)</f>
        <v>3.268373</v>
      </c>
      <c r="Q138">
        <f>+VLOOKUP(B138,'[10]GCI_data_platform-44'!$F$1:$G$149,2,FALSE)</f>
        <v>3.1854439999999999</v>
      </c>
      <c r="R138">
        <f>+VLOOKUP(B138,'[10]GCI_data_platform-45'!$F$1:$G$149,2,FALSE)</f>
        <v>0.40132450331125802</v>
      </c>
    </row>
    <row r="139" spans="1:18" x14ac:dyDescent="0.25">
      <c r="A139" t="s">
        <v>232</v>
      </c>
      <c r="B139" t="s">
        <v>563</v>
      </c>
      <c r="C139">
        <v>30</v>
      </c>
      <c r="F139">
        <f>+VLOOKUP(B139,'[10]GCI_data_platform-33'!$F$1:$G$149,2,FALSE)</f>
        <v>4.6858066746864102</v>
      </c>
      <c r="G139">
        <f>+VLOOKUP(B139,'[10]GCI_data_platform-34'!$F$1:$G$149,2,FALSE)</f>
        <v>5.1631347152520704</v>
      </c>
      <c r="H139">
        <f>+VLOOKUP(B139,'[10]GCI_data_platform-35'!$F$1:$G$149,2,FALSE)</f>
        <v>4.0996769508196698</v>
      </c>
      <c r="I139">
        <f>+VLOOKUP(B139,'[10]GCI_data_platform-36'!$F$1:$G$149,2,FALSE)</f>
        <v>6.2440913442622898</v>
      </c>
      <c r="J139">
        <f>+VLOOKUP(B139,'[10]GCI_data_platform-37'!$F$1:$G$149,2,FALSE)</f>
        <v>5.0457402360655701</v>
      </c>
      <c r="K139">
        <f>+VLOOKUP(B139,'[10]GCI_data_platform-38'!$F$1:$G$149,2,FALSE)</f>
        <v>8.6666666666666696</v>
      </c>
      <c r="L139">
        <f>+VLOOKUP(B139,'[10]GCI_data_platform-39'!$F$1:$G$149,2,FALSE)</f>
        <v>3.5389469999999998</v>
      </c>
      <c r="M139">
        <f>+VLOOKUP(B139,'[10]GCI_data_platform-40'!$F$1:$G$149,2,FALSE)</f>
        <v>4.2084786341207501</v>
      </c>
      <c r="N139">
        <f>+VLOOKUP(B139,'[10]GCI_data_platform-41'!$F$1:$G$149,2,FALSE)</f>
        <v>3.2453477672131101</v>
      </c>
      <c r="O139">
        <f>+VLOOKUP(B139,'[10]GCI_data_platform-42'!$F$1:$G$149,2,FALSE)</f>
        <v>3.8896194950819698</v>
      </c>
      <c r="P139">
        <f>+VLOOKUP(B139,'[10]GCI_data_platform-43'!$F$1:$G$149,2,FALSE)</f>
        <v>2.6657679999999999</v>
      </c>
      <c r="Q139">
        <f>+VLOOKUP(B139,'[10]GCI_data_platform-44'!$F$1:$G$149,2,FALSE)</f>
        <v>2.963352</v>
      </c>
      <c r="R139">
        <f>+VLOOKUP(B139,'[10]GCI_data_platform-45'!$F$1:$G$149,2,FALSE)</f>
        <v>0.96370463078848601</v>
      </c>
    </row>
    <row r="140" spans="1:18" x14ac:dyDescent="0.25">
      <c r="A140" t="s">
        <v>233</v>
      </c>
      <c r="B140" t="s">
        <v>564</v>
      </c>
      <c r="C140">
        <v>30</v>
      </c>
      <c r="F140">
        <f>+VLOOKUP(B140,'[10]GCI_data_platform-33'!$F$1:$G$149,2,FALSE)</f>
        <v>4.1808540858617498</v>
      </c>
      <c r="G140">
        <f>+VLOOKUP(B140,'[10]GCI_data_platform-34'!$F$1:$G$149,2,FALSE)</f>
        <v>4.3189036728304604</v>
      </c>
      <c r="H140">
        <f>+VLOOKUP(B140,'[10]GCI_data_platform-35'!$F$1:$G$149,2,FALSE)</f>
        <v>3.73003756820277</v>
      </c>
      <c r="I140">
        <f>+VLOOKUP(B140,'[10]GCI_data_platform-36'!$F$1:$G$149,2,FALSE)</f>
        <v>4.9995862686635899</v>
      </c>
      <c r="J140">
        <f>+VLOOKUP(B140,'[10]GCI_data_platform-37'!$F$1:$G$149,2,FALSE)</f>
        <v>4.3411531889400896</v>
      </c>
      <c r="K140">
        <f>+VLOOKUP(B140,'[10]GCI_data_platform-38'!$F$1:$G$149,2,FALSE)</f>
        <v>13</v>
      </c>
      <c r="L140">
        <f>+VLOOKUP(B140,'[10]GCI_data_platform-39'!$F$1:$G$149,2,FALSE)</f>
        <v>2.3696060000000001</v>
      </c>
      <c r="M140">
        <f>+VLOOKUP(B140,'[10]GCI_data_platform-40'!$F$1:$G$149,2,FALSE)</f>
        <v>4.0428044988930401</v>
      </c>
      <c r="N140">
        <f>+VLOOKUP(B140,'[10]GCI_data_platform-41'!$F$1:$G$149,2,FALSE)</f>
        <v>4.5023492926267297</v>
      </c>
      <c r="O140">
        <f>+VLOOKUP(B140,'[10]GCI_data_platform-42'!$F$1:$G$149,2,FALSE)</f>
        <v>3.3442934000000002</v>
      </c>
      <c r="P140">
        <f>+VLOOKUP(B140,'[10]GCI_data_platform-43'!$F$1:$G$149,2,FALSE)</f>
        <v>2.0097429999999998</v>
      </c>
      <c r="Q140">
        <f>+VLOOKUP(B140,'[10]GCI_data_platform-44'!$F$1:$G$149,2,FALSE)</f>
        <v>2.1328480000000001</v>
      </c>
      <c r="R140">
        <f>+VLOOKUP(B140,'[10]GCI_data_platform-45'!$F$1:$G$149,2,FALSE)</f>
        <v>0.85537190082644599</v>
      </c>
    </row>
    <row r="141" spans="1:18" x14ac:dyDescent="0.25">
      <c r="A141" t="s">
        <v>234</v>
      </c>
      <c r="B141" t="s">
        <v>565</v>
      </c>
      <c r="C141">
        <v>30</v>
      </c>
      <c r="F141">
        <f>+VLOOKUP(B141,'[10]GCI_data_platform-33'!$F$1:$G$149,2,FALSE)</f>
        <v>5.20076253985129</v>
      </c>
      <c r="G141">
        <f>+VLOOKUP(B141,'[10]GCI_data_platform-34'!$F$1:$G$149,2,FALSE)</f>
        <v>5.7834475509827499</v>
      </c>
      <c r="H141">
        <f>+VLOOKUP(B141,'[10]GCI_data_platform-35'!$F$1:$G$149,2,FALSE)</f>
        <v>5.2442149999999996</v>
      </c>
      <c r="I141">
        <f>+VLOOKUP(B141,'[10]GCI_data_platform-36'!$F$1:$G$149,2,FALSE)</f>
        <v>6.0473309999999998</v>
      </c>
      <c r="J141">
        <f>+VLOOKUP(B141,'[10]GCI_data_platform-37'!$F$1:$G$149,2,FALSE)</f>
        <v>4.6561729999999999</v>
      </c>
      <c r="K141">
        <f>+VLOOKUP(B141,'[10]GCI_data_platform-38'!$F$1:$G$149,2,FALSE)</f>
        <v>4.28571428571429</v>
      </c>
      <c r="L141">
        <f>+VLOOKUP(B141,'[10]GCI_data_platform-39'!$F$1:$G$149,2,FALSE)</f>
        <v>6.15558995884476</v>
      </c>
      <c r="M141">
        <f>+VLOOKUP(B141,'[10]GCI_data_platform-40'!$F$1:$G$149,2,FALSE)</f>
        <v>4.6180775287198301</v>
      </c>
      <c r="N141">
        <f>+VLOOKUP(B141,'[10]GCI_data_platform-41'!$F$1:$G$149,2,FALSE)</f>
        <v>4.9892849999999997</v>
      </c>
      <c r="O141">
        <f>+VLOOKUP(B141,'[10]GCI_data_platform-42'!$F$1:$G$149,2,FALSE)</f>
        <v>5.272805</v>
      </c>
      <c r="P141">
        <f>+VLOOKUP(B141,'[10]GCI_data_platform-43'!$F$1:$G$149,2,FALSE)</f>
        <v>5.5069545133573996</v>
      </c>
      <c r="Q141">
        <f>+VLOOKUP(B141,'[10]GCI_data_platform-44'!$F$1:$G$149,2,FALSE)</f>
        <v>5.5069545133573996</v>
      </c>
      <c r="R141">
        <f>+VLOOKUP(B141,'[10]GCI_data_platform-45'!$F$1:$G$149,2,FALSE)</f>
        <v>0.476190476190476</v>
      </c>
    </row>
    <row r="142" spans="1:18" x14ac:dyDescent="0.25">
      <c r="A142" t="s">
        <v>235</v>
      </c>
      <c r="B142" t="s">
        <v>566</v>
      </c>
      <c r="C142">
        <v>30</v>
      </c>
      <c r="F142">
        <f>+VLOOKUP(B142,'[10]GCI_data_platform-33'!$F$1:$G$149,2,FALSE)</f>
        <v>5.3519150950012397</v>
      </c>
      <c r="G142">
        <f>+VLOOKUP(B142,'[10]GCI_data_platform-34'!$F$1:$G$149,2,FALSE)</f>
        <v>5.26181079460014</v>
      </c>
      <c r="H142">
        <f>+VLOOKUP(B142,'[10]GCI_data_platform-35'!$F$1:$G$149,2,FALSE)</f>
        <v>5.0350792727272697</v>
      </c>
      <c r="I142">
        <f>+VLOOKUP(B142,'[10]GCI_data_platform-36'!$F$1:$G$149,2,FALSE)</f>
        <v>5.8156692045454497</v>
      </c>
      <c r="J142">
        <f>+VLOOKUP(B142,'[10]GCI_data_platform-37'!$F$1:$G$149,2,FALSE)</f>
        <v>4.4690739318181798</v>
      </c>
      <c r="K142">
        <f>+VLOOKUP(B142,'[10]GCI_data_platform-38'!$F$1:$G$149,2,FALSE)</f>
        <v>8.3533333333333299</v>
      </c>
      <c r="L142">
        <f>+VLOOKUP(B142,'[10]GCI_data_platform-39'!$F$1:$G$149,2,FALSE)</f>
        <v>4.0490060000000003</v>
      </c>
      <c r="M142">
        <f>+VLOOKUP(B142,'[10]GCI_data_platform-40'!$F$1:$G$149,2,FALSE)</f>
        <v>5.4420193954023404</v>
      </c>
      <c r="N142">
        <f>+VLOOKUP(B142,'[10]GCI_data_platform-41'!$F$1:$G$149,2,FALSE)</f>
        <v>4.7981311136363596</v>
      </c>
      <c r="O142">
        <f>+VLOOKUP(B142,'[10]GCI_data_platform-42'!$F$1:$G$149,2,FALSE)</f>
        <v>5.8777580681818202</v>
      </c>
      <c r="P142">
        <f>+VLOOKUP(B142,'[10]GCI_data_platform-43'!$F$1:$G$149,2,FALSE)</f>
        <v>5.0096189999999998</v>
      </c>
      <c r="Q142">
        <f>+VLOOKUP(B142,'[10]GCI_data_platform-44'!$F$1:$G$149,2,FALSE)</f>
        <v>5.8316020000000002</v>
      </c>
      <c r="R142">
        <f>+VLOOKUP(B142,'[10]GCI_data_platform-45'!$F$1:$G$149,2,FALSE)</f>
        <v>0.85344827586206895</v>
      </c>
    </row>
    <row r="143" spans="1:18" x14ac:dyDescent="0.25">
      <c r="A143" t="s">
        <v>236</v>
      </c>
      <c r="B143" t="s">
        <v>567</v>
      </c>
      <c r="C143">
        <v>30</v>
      </c>
      <c r="F143">
        <f>+VLOOKUP(B143,'[10]GCI_data_platform-33'!$F$1:$G$149,2,FALSE)</f>
        <v>5.3696980651484996</v>
      </c>
      <c r="G143">
        <f>+VLOOKUP(B143,'[10]GCI_data_platform-34'!$F$1:$G$149,2,FALSE)</f>
        <v>5.2422257874371896</v>
      </c>
      <c r="H143">
        <f>+VLOOKUP(B143,'[10]GCI_data_platform-35'!$F$1:$G$149,2,FALSE)</f>
        <v>4.6586385879397003</v>
      </c>
      <c r="I143">
        <f>+VLOOKUP(B143,'[10]GCI_data_platform-36'!$F$1:$G$149,2,FALSE)</f>
        <v>5.5154056482412104</v>
      </c>
      <c r="J143">
        <f>+VLOOKUP(B143,'[10]GCI_data_platform-37'!$F$1:$G$149,2,FALSE)</f>
        <v>4.9160417010050201</v>
      </c>
      <c r="K143">
        <f>+VLOOKUP(B143,'[10]GCI_data_platform-38'!$F$1:$G$149,2,FALSE)</f>
        <v>0</v>
      </c>
      <c r="L143">
        <f>+VLOOKUP(B143,'[10]GCI_data_platform-39'!$F$1:$G$149,2,FALSE)</f>
        <v>4.1210430000000002</v>
      </c>
      <c r="M143">
        <f>+VLOOKUP(B143,'[10]GCI_data_platform-40'!$F$1:$G$149,2,FALSE)</f>
        <v>5.4971703428598104</v>
      </c>
      <c r="N143">
        <f>+VLOOKUP(B143,'[10]GCI_data_platform-41'!$F$1:$G$149,2,FALSE)</f>
        <v>4.7931642236180902</v>
      </c>
      <c r="O143">
        <f>+VLOOKUP(B143,'[10]GCI_data_platform-42'!$F$1:$G$149,2,FALSE)</f>
        <v>5.5662924849246203</v>
      </c>
      <c r="P143">
        <f>+VLOOKUP(B143,'[10]GCI_data_platform-43'!$F$1:$G$149,2,FALSE)</f>
        <v>5.6813979999999997</v>
      </c>
      <c r="Q143">
        <f>+VLOOKUP(B143,'[10]GCI_data_platform-44'!$F$1:$G$149,2,FALSE)</f>
        <v>5.7419789999999997</v>
      </c>
      <c r="R143">
        <f>+VLOOKUP(B143,'[10]GCI_data_platform-45'!$F$1:$G$149,2,FALSE)</f>
        <v>0.86171574903969295</v>
      </c>
    </row>
    <row r="144" spans="1:18" x14ac:dyDescent="0.25">
      <c r="A144" t="s">
        <v>237</v>
      </c>
      <c r="B144" t="s">
        <v>568</v>
      </c>
      <c r="C144">
        <v>30</v>
      </c>
      <c r="F144">
        <f>+VLOOKUP(B144,'[10]GCI_data_platform-33'!$F$1:$G$149,2,FALSE)</f>
        <v>3.4403668762526798</v>
      </c>
      <c r="G144">
        <f>+VLOOKUP(B144,'[10]GCI_data_platform-34'!$F$1:$G$149,2,FALSE)</f>
        <v>3.2595750940423298</v>
      </c>
      <c r="H144">
        <f>+VLOOKUP(B144,'[10]GCI_data_platform-35'!$F$1:$G$149,2,FALSE)</f>
        <v>3.3393972543352599</v>
      </c>
      <c r="I144">
        <f>+VLOOKUP(B144,'[10]GCI_data_platform-36'!$F$1:$G$149,2,FALSE)</f>
        <v>2.2756567664739902</v>
      </c>
      <c r="J144">
        <f>+VLOOKUP(B144,'[10]GCI_data_platform-37'!$F$1:$G$149,2,FALSE)</f>
        <v>2.8779309832369901</v>
      </c>
      <c r="K144">
        <f>+VLOOKUP(B144,'[10]GCI_data_platform-38'!$F$1:$G$149,2,FALSE)</f>
        <v>20.8</v>
      </c>
      <c r="L144">
        <f>+VLOOKUP(B144,'[10]GCI_data_platform-39'!$F$1:$G$149,2,FALSE)</f>
        <v>2.9703040000000001</v>
      </c>
      <c r="M144">
        <f>+VLOOKUP(B144,'[10]GCI_data_platform-40'!$F$1:$G$149,2,FALSE)</f>
        <v>3.62115865846304</v>
      </c>
      <c r="N144">
        <f>+VLOOKUP(B144,'[10]GCI_data_platform-41'!$F$1:$G$149,2,FALSE)</f>
        <v>2.3691806734104</v>
      </c>
      <c r="O144">
        <f>+VLOOKUP(B144,'[10]GCI_data_platform-42'!$F$1:$G$149,2,FALSE)</f>
        <v>4.0202509907514496</v>
      </c>
      <c r="P144">
        <f>+VLOOKUP(B144,'[10]GCI_data_platform-43'!$F$1:$G$149,2,FALSE)</f>
        <v>3.2883749999999998</v>
      </c>
      <c r="Q144">
        <f>+VLOOKUP(B144,'[10]GCI_data_platform-44'!$F$1:$G$149,2,FALSE)</f>
        <v>2.6236679999999999</v>
      </c>
      <c r="R144">
        <f>+VLOOKUP(B144,'[10]GCI_data_platform-45'!$F$1:$G$149,2,FALSE)</f>
        <v>0.78077373974208697</v>
      </c>
    </row>
    <row r="145" spans="1:18" x14ac:dyDescent="0.25">
      <c r="A145" t="s">
        <v>303</v>
      </c>
      <c r="B145" t="s">
        <v>569</v>
      </c>
      <c r="C145">
        <v>30</v>
      </c>
      <c r="F145">
        <f>+VLOOKUP(B145,'[10]GCI_data_platform-33'!$F$1:$G$149,2,FALSE)</f>
        <v>2.8461268335885701</v>
      </c>
      <c r="G145">
        <f>+VLOOKUP(B145,'[10]GCI_data_platform-34'!$F$1:$G$149,2,FALSE)</f>
        <v>2.5406485045161298</v>
      </c>
      <c r="H145">
        <f>+VLOOKUP(B145,'[10]GCI_data_platform-35'!$F$1:$G$149,2,FALSE)</f>
        <v>2.9663499290322601</v>
      </c>
      <c r="I145">
        <f>+VLOOKUP(B145,'[10]GCI_data_platform-36'!$F$1:$G$149,2,FALSE)</f>
        <v>3.5595422645161299</v>
      </c>
      <c r="J145">
        <f>+VLOOKUP(B145,'[10]GCI_data_platform-37'!$F$1:$G$149,2,FALSE)</f>
        <v>1.67735032903226</v>
      </c>
      <c r="K145">
        <f>+VLOOKUP(B145,'[10]GCI_data_platform-38'!$F$1:$G$149,2,FALSE)</f>
        <v>0</v>
      </c>
      <c r="L145">
        <f>+VLOOKUP(B145,'[10]GCI_data_platform-39'!$F$1:$G$149,2,FALSE)</f>
        <v>3.5</v>
      </c>
      <c r="M145">
        <f>+VLOOKUP(B145,'[10]GCI_data_platform-40'!$F$1:$G$149,2,FALSE)</f>
        <v>3.1516051626610002</v>
      </c>
      <c r="N145">
        <f>+VLOOKUP(B145,'[10]GCI_data_platform-41'!$F$1:$G$149,2,FALSE)</f>
        <v>2.7771922645161302</v>
      </c>
      <c r="O145">
        <f>+VLOOKUP(B145,'[10]GCI_data_platform-42'!$F$1:$G$149,2,FALSE)</f>
        <v>4.3848349193548399</v>
      </c>
      <c r="P145">
        <f>+VLOOKUP(B145,'[10]GCI_data_platform-43'!$F$1:$G$149,2,FALSE)</f>
        <v>1.8076920000000001</v>
      </c>
      <c r="Q145">
        <f>+VLOOKUP(B145,'[10]GCI_data_platform-44'!$F$1:$G$149,2,FALSE)</f>
        <v>1.481481</v>
      </c>
      <c r="R145">
        <f>+VLOOKUP(B145,'[10]GCI_data_platform-45'!$F$1:$G$149,2,FALSE)</f>
        <v>0.65906362545018005</v>
      </c>
    </row>
    <row r="146" spans="1:18" x14ac:dyDescent="0.25">
      <c r="A146" t="s">
        <v>241</v>
      </c>
      <c r="B146" t="s">
        <v>570</v>
      </c>
      <c r="C146">
        <v>30</v>
      </c>
      <c r="F146">
        <f>+VLOOKUP(B146,'[10]GCI_data_platform-33'!$F$1:$G$149,2,FALSE)</f>
        <v>4.4048836045363204</v>
      </c>
      <c r="G146">
        <f>+VLOOKUP(B146,'[10]GCI_data_platform-34'!$F$1:$G$149,2,FALSE)</f>
        <v>4.1962105352796604</v>
      </c>
      <c r="H146">
        <f>+VLOOKUP(B146,'[10]GCI_data_platform-35'!$F$1:$G$149,2,FALSE)</f>
        <v>4.3817476731707297</v>
      </c>
      <c r="I146">
        <f>+VLOOKUP(B146,'[10]GCI_data_platform-36'!$F$1:$G$149,2,FALSE)</f>
        <v>5.1398979121951198</v>
      </c>
      <c r="J146">
        <f>+VLOOKUP(B146,'[10]GCI_data_platform-37'!$F$1:$G$149,2,FALSE)</f>
        <v>3.8994529707317098</v>
      </c>
      <c r="K146">
        <f>+VLOOKUP(B146,'[10]GCI_data_platform-38'!$F$1:$G$149,2,FALSE)</f>
        <v>24.5555555555556</v>
      </c>
      <c r="L146">
        <f>+VLOOKUP(B146,'[10]GCI_data_platform-39'!$F$1:$G$149,2,FALSE)</f>
        <v>3.360706</v>
      </c>
      <c r="M146">
        <f>+VLOOKUP(B146,'[10]GCI_data_platform-40'!$F$1:$G$149,2,FALSE)</f>
        <v>4.6135566737929796</v>
      </c>
      <c r="N146">
        <f>+VLOOKUP(B146,'[10]GCI_data_platform-41'!$F$1:$G$149,2,FALSE)</f>
        <v>4.6714992439024403</v>
      </c>
      <c r="O146">
        <f>+VLOOKUP(B146,'[10]GCI_data_platform-42'!$F$1:$G$149,2,FALSE)</f>
        <v>3.5719865414634202</v>
      </c>
      <c r="P146">
        <f>+VLOOKUP(B146,'[10]GCI_data_platform-43'!$F$1:$G$149,2,FALSE)</f>
        <v>3.0288650000000001</v>
      </c>
      <c r="Q146">
        <f>+VLOOKUP(B146,'[10]GCI_data_platform-44'!$F$1:$G$149,2,FALSE)</f>
        <v>3.4989400000000002</v>
      </c>
      <c r="R146">
        <f>+VLOOKUP(B146,'[10]GCI_data_platform-45'!$F$1:$G$149,2,FALSE)</f>
        <v>0.92426035502958603</v>
      </c>
    </row>
    <row r="147" spans="1:18" x14ac:dyDescent="0.25">
      <c r="A147" t="s">
        <v>304</v>
      </c>
      <c r="B147" t="s">
        <v>571</v>
      </c>
      <c r="C147">
        <v>30</v>
      </c>
      <c r="F147">
        <f>+VLOOKUP(B147,'[10]GCI_data_platform-33'!$F$1:$G$149,2,FALSE)</f>
        <v>3.3643142875816201</v>
      </c>
      <c r="G147">
        <f>+VLOOKUP(B147,'[10]GCI_data_platform-34'!$F$1:$G$149,2,FALSE)</f>
        <v>4.0809954107420001</v>
      </c>
      <c r="H147">
        <f>+VLOOKUP(B147,'[10]GCI_data_platform-35'!$F$1:$G$149,2,FALSE)</f>
        <v>4.1600212360000004</v>
      </c>
      <c r="I147">
        <f>+VLOOKUP(B147,'[10]GCI_data_platform-36'!$F$1:$G$149,2,FALSE)</f>
        <v>5.7710233960000004</v>
      </c>
      <c r="J147">
        <f>+VLOOKUP(B147,'[10]GCI_data_platform-37'!$F$1:$G$149,2,FALSE)</f>
        <v>3.9493272519999998</v>
      </c>
      <c r="K147">
        <f>+VLOOKUP(B147,'[10]GCI_data_platform-38'!$F$1:$G$149,2,FALSE)</f>
        <v>27.396825396825399</v>
      </c>
      <c r="L147">
        <f>+VLOOKUP(B147,'[10]GCI_data_platform-39'!$F$1:$G$149,2,FALSE)</f>
        <v>2.8060230000000002</v>
      </c>
      <c r="M147">
        <f>+VLOOKUP(B147,'[10]GCI_data_platform-40'!$F$1:$G$149,2,FALSE)</f>
        <v>2.6476331644212401</v>
      </c>
      <c r="N147">
        <f>+VLOOKUP(B147,'[10]GCI_data_platform-41'!$F$1:$G$149,2,FALSE)</f>
        <v>3.645915756</v>
      </c>
      <c r="O147">
        <f>+VLOOKUP(B147,'[10]GCI_data_platform-42'!$F$1:$G$149,2,FALSE)</f>
        <v>2.8375390839999999</v>
      </c>
      <c r="P147">
        <f>+VLOOKUP(B147,'[10]GCI_data_platform-43'!$F$1:$G$149,2,FALSE)</f>
        <v>2.0764520000000002</v>
      </c>
      <c r="Q147">
        <f>+VLOOKUP(B147,'[10]GCI_data_platform-44'!$F$1:$G$149,2,FALSE)</f>
        <v>2.1706289999999999</v>
      </c>
      <c r="R147">
        <f>+VLOOKUP(B147,'[10]GCI_data_platform-45'!$F$1:$G$149,2,FALSE)</f>
        <v>0.35054347826087001</v>
      </c>
    </row>
    <row r="148" spans="1:18" x14ac:dyDescent="0.25">
      <c r="A148" t="s">
        <v>245</v>
      </c>
      <c r="B148" t="s">
        <v>572</v>
      </c>
      <c r="C148">
        <v>30</v>
      </c>
      <c r="F148">
        <f>+VLOOKUP(B148,'[10]GCI_data_platform-33'!$F$1:$G$149,2,FALSE)</f>
        <v>4.1150778406039796</v>
      </c>
      <c r="G148">
        <f>+VLOOKUP(B148,'[10]GCI_data_platform-34'!$F$1:$G$149,2,FALSE)</f>
        <v>3.8249208138547499</v>
      </c>
      <c r="H148">
        <f>+VLOOKUP(B148,'[10]GCI_data_platform-35'!$F$1:$G$149,2,FALSE)</f>
        <v>4.3423607776536297</v>
      </c>
      <c r="I148">
        <f>+VLOOKUP(B148,'[10]GCI_data_platform-36'!$F$1:$G$149,2,FALSE)</f>
        <v>4.9429950033519603</v>
      </c>
      <c r="J148">
        <f>+VLOOKUP(B148,'[10]GCI_data_platform-37'!$F$1:$G$149,2,FALSE)</f>
        <v>4.6094052882681602</v>
      </c>
      <c r="K148">
        <f>+VLOOKUP(B148,'[10]GCI_data_platform-38'!$F$1:$G$149,2,FALSE)</f>
        <v>50.5555555555556</v>
      </c>
      <c r="L148">
        <f>+VLOOKUP(B148,'[10]GCI_data_platform-39'!$F$1:$G$149,2,FALSE)</f>
        <v>4.2298429999999998</v>
      </c>
      <c r="M148">
        <f>+VLOOKUP(B148,'[10]GCI_data_platform-40'!$F$1:$G$149,2,FALSE)</f>
        <v>4.4052348673532098</v>
      </c>
      <c r="N148">
        <f>+VLOOKUP(B148,'[10]GCI_data_platform-41'!$F$1:$G$149,2,FALSE)</f>
        <v>3.69070067932961</v>
      </c>
      <c r="O148">
        <f>+VLOOKUP(B148,'[10]GCI_data_platform-42'!$F$1:$G$149,2,FALSE)</f>
        <v>4.5811955754189899</v>
      </c>
      <c r="P148">
        <f>+VLOOKUP(B148,'[10]GCI_data_platform-43'!$F$1:$G$149,2,FALSE)</f>
        <v>3.5332020000000002</v>
      </c>
      <c r="Q148">
        <f>+VLOOKUP(B148,'[10]GCI_data_platform-44'!$F$1:$G$149,2,FALSE)</f>
        <v>3.558764</v>
      </c>
      <c r="R148">
        <f>+VLOOKUP(B148,'[10]GCI_data_platform-45'!$F$1:$G$149,2,FALSE)</f>
        <v>0.85365853658536595</v>
      </c>
    </row>
    <row r="149" spans="1:18" x14ac:dyDescent="0.25">
      <c r="A149" t="s">
        <v>246</v>
      </c>
      <c r="B149" t="s">
        <v>573</v>
      </c>
      <c r="C149">
        <v>30</v>
      </c>
      <c r="F149">
        <f>+VLOOKUP(B149,'[10]GCI_data_platform-33'!$F$1:$G$149,2,FALSE)</f>
        <v>3.3966463429075402</v>
      </c>
      <c r="G149">
        <f>+VLOOKUP(B149,'[10]GCI_data_platform-34'!$F$1:$G$149,2,FALSE)</f>
        <v>2.6232602029752101</v>
      </c>
      <c r="H149">
        <f>+VLOOKUP(B149,'[10]GCI_data_platform-35'!$F$1:$G$149,2,FALSE)</f>
        <v>3.7408177851239701</v>
      </c>
      <c r="I149">
        <f>+VLOOKUP(B149,'[10]GCI_data_platform-36'!$F$1:$G$149,2,FALSE)</f>
        <v>2.6282950512396699</v>
      </c>
      <c r="J149">
        <f>+VLOOKUP(B149,'[10]GCI_data_platform-37'!$F$1:$G$149,2,FALSE)</f>
        <v>2.3633701785124002</v>
      </c>
      <c r="K149">
        <f>+VLOOKUP(B149,'[10]GCI_data_platform-38'!$F$1:$G$149,2,FALSE)</f>
        <v>82.3333333333333</v>
      </c>
      <c r="L149">
        <f>+VLOOKUP(B149,'[10]GCI_data_platform-39'!$F$1:$G$149,2,FALSE)</f>
        <v>3.3838180000000002</v>
      </c>
      <c r="M149">
        <f>+VLOOKUP(B149,'[10]GCI_data_platform-40'!$F$1:$G$149,2,FALSE)</f>
        <v>4.17003248283988</v>
      </c>
      <c r="N149">
        <f>+VLOOKUP(B149,'[10]GCI_data_platform-41'!$F$1:$G$149,2,FALSE)</f>
        <v>2.6206519801652899</v>
      </c>
      <c r="O149">
        <f>+VLOOKUP(B149,'[10]GCI_data_platform-42'!$F$1:$G$149,2,FALSE)</f>
        <v>5.0364611900826501</v>
      </c>
      <c r="P149">
        <f>+VLOOKUP(B149,'[10]GCI_data_platform-43'!$F$1:$G$149,2,FALSE)</f>
        <v>2.99139</v>
      </c>
      <c r="Q149">
        <f>+VLOOKUP(B149,'[10]GCI_data_platform-44'!$F$1:$G$149,2,FALSE)</f>
        <v>2.9437519999999999</v>
      </c>
      <c r="R149">
        <f>+VLOOKUP(B149,'[10]GCI_data_platform-45'!$F$1:$G$149,2,FALSE)</f>
        <v>0.93252212389380496</v>
      </c>
    </row>
    <row r="151" spans="1:18" x14ac:dyDescent="0.25">
      <c r="A151" s="30" t="s">
        <v>574</v>
      </c>
      <c r="F151">
        <f t="shared" ref="F151:R151" si="0">+AVERAGEIF($D$2:$D$149,1,F2:F149)</f>
        <v>4.5067326481826662</v>
      </c>
      <c r="G151">
        <f t="shared" si="0"/>
        <v>4.7448416190041174</v>
      </c>
      <c r="H151">
        <f t="shared" si="0"/>
        <v>4.453302935578848</v>
      </c>
      <c r="I151">
        <f t="shared" si="0"/>
        <v>5.1094338090657248</v>
      </c>
      <c r="J151">
        <f t="shared" si="0"/>
        <v>4.0053857687433716</v>
      </c>
      <c r="K151">
        <f t="shared" si="0"/>
        <v>13.378939909297058</v>
      </c>
      <c r="L151">
        <f t="shared" si="0"/>
        <v>4.1592743571428574</v>
      </c>
      <c r="M151">
        <f t="shared" si="0"/>
        <v>4.268623677361215</v>
      </c>
      <c r="N151">
        <f t="shared" si="0"/>
        <v>3.9866223632011262</v>
      </c>
      <c r="O151">
        <f t="shared" si="0"/>
        <v>4.3474298692141913</v>
      </c>
      <c r="P151">
        <f t="shared" si="0"/>
        <v>3.6518156785714284</v>
      </c>
      <c r="Q151">
        <f t="shared" si="0"/>
        <v>3.7020378571428578</v>
      </c>
      <c r="R151">
        <f t="shared" si="0"/>
        <v>0.74965573091158988</v>
      </c>
    </row>
    <row r="152" spans="1:18" x14ac:dyDescent="0.25">
      <c r="A152" s="30" t="s">
        <v>248</v>
      </c>
      <c r="F152">
        <f>+AVERAGEIF($C$2:$C$149,20,F2:F149)</f>
        <v>4.5447741918390996</v>
      </c>
      <c r="G152">
        <f t="shared" ref="G152:R152" si="1">+AVERAGEIF($C$2:$C$149,20,G2:G149)</f>
        <v>4.7823574193753133</v>
      </c>
      <c r="H152">
        <f t="shared" si="1"/>
        <v>4.5026766641114166</v>
      </c>
      <c r="I152">
        <f t="shared" si="1"/>
        <v>5.1281662776902639</v>
      </c>
      <c r="J152">
        <f t="shared" si="1"/>
        <v>4.0037186195590833</v>
      </c>
      <c r="K152">
        <f t="shared" si="1"/>
        <v>12.984955141476879</v>
      </c>
      <c r="L152">
        <f t="shared" si="1"/>
        <v>4.2340274782608711</v>
      </c>
      <c r="M152">
        <f t="shared" si="1"/>
        <v>4.3071909643028885</v>
      </c>
      <c r="N152">
        <f t="shared" si="1"/>
        <v>4.0751583240912854</v>
      </c>
      <c r="O152">
        <f t="shared" si="1"/>
        <v>4.3370463672777397</v>
      </c>
      <c r="P152">
        <f t="shared" si="1"/>
        <v>3.6725396521739131</v>
      </c>
      <c r="Q152">
        <f t="shared" si="1"/>
        <v>3.6717505652173914</v>
      </c>
      <c r="R152">
        <f t="shared" si="1"/>
        <v>0.75710146549617052</v>
      </c>
    </row>
    <row r="153" spans="1:18" x14ac:dyDescent="0.25">
      <c r="A153" s="30" t="s">
        <v>575</v>
      </c>
      <c r="F153">
        <f>+AVERAGEIF($C$2:$C$149,10,F2:F149)</f>
        <v>4.3317415473630723</v>
      </c>
      <c r="G153">
        <f t="shared" ref="G153:R153" si="2">+AVERAGEIF($C$2:$C$149,10,G2:G149)</f>
        <v>4.5722689372966192</v>
      </c>
      <c r="H153">
        <f t="shared" si="2"/>
        <v>4.2261837843290335</v>
      </c>
      <c r="I153">
        <f t="shared" si="2"/>
        <v>5.0232644533928399</v>
      </c>
      <c r="J153">
        <f t="shared" si="2"/>
        <v>4.0130546549910964</v>
      </c>
      <c r="K153">
        <f t="shared" si="2"/>
        <v>15.191269841269854</v>
      </c>
      <c r="L153">
        <f t="shared" si="2"/>
        <v>3.81541</v>
      </c>
      <c r="M153">
        <f t="shared" si="2"/>
        <v>4.0912141574295173</v>
      </c>
      <c r="N153">
        <f t="shared" si="2"/>
        <v>3.5793569431063963</v>
      </c>
      <c r="O153">
        <f t="shared" si="2"/>
        <v>4.3951939781218687</v>
      </c>
      <c r="P153">
        <f t="shared" si="2"/>
        <v>3.5564853999999997</v>
      </c>
      <c r="Q153">
        <f t="shared" si="2"/>
        <v>3.8413593999999995</v>
      </c>
      <c r="R153">
        <f t="shared" si="2"/>
        <v>0.71540535182251996</v>
      </c>
    </row>
    <row r="154" spans="1:18" x14ac:dyDescent="0.25">
      <c r="A154" s="30" t="s">
        <v>270</v>
      </c>
      <c r="F154">
        <f>+AVERAGEIF($C$2:$C$149,30,F2:F149)</f>
        <v>4.2287741166040975</v>
      </c>
      <c r="G154">
        <f t="shared" ref="G154:R154" si="3">+AVERAGEIF($C$2:$C$149,30,G2:G149)</f>
        <v>4.3386815402333374</v>
      </c>
      <c r="H154">
        <f t="shared" si="3"/>
        <v>4.3173884976617227</v>
      </c>
      <c r="I154">
        <f t="shared" si="3"/>
        <v>4.830850044421628</v>
      </c>
      <c r="J154">
        <f t="shared" si="3"/>
        <v>3.8421851762208989</v>
      </c>
      <c r="K154">
        <f t="shared" si="3"/>
        <v>18.388117531479882</v>
      </c>
      <c r="L154">
        <f t="shared" si="3"/>
        <v>3.5706841775860396</v>
      </c>
      <c r="M154">
        <f t="shared" si="3"/>
        <v>4.1188666929748541</v>
      </c>
      <c r="N154">
        <f t="shared" si="3"/>
        <v>3.8709532166013267</v>
      </c>
      <c r="O154">
        <f t="shared" si="3"/>
        <v>4.2490139648372551</v>
      </c>
      <c r="P154">
        <f t="shared" si="3"/>
        <v>3.4216344132628564</v>
      </c>
      <c r="Q154">
        <f t="shared" si="3"/>
        <v>3.3812263465961916</v>
      </c>
      <c r="R154">
        <f t="shared" si="3"/>
        <v>0.73991632255344564</v>
      </c>
    </row>
    <row r="156" spans="1:18" x14ac:dyDescent="0.25">
      <c r="A156" s="30" t="s">
        <v>386</v>
      </c>
      <c r="F156">
        <f>+AVERAGEIF($E$2:$E$149,22,F2:F149)</f>
        <v>4.5781302633780481</v>
      </c>
      <c r="G156">
        <f t="shared" ref="G156:R156" si="4">+AVERAGEIF($E$2:$E$149,22,G2:G149)</f>
        <v>4.824465685795885</v>
      </c>
      <c r="H156">
        <f t="shared" si="4"/>
        <v>4.4632174434876406</v>
      </c>
      <c r="I156">
        <f t="shared" si="4"/>
        <v>5.2386457515331344</v>
      </c>
      <c r="J156">
        <f t="shared" si="4"/>
        <v>4.0831713251911914</v>
      </c>
      <c r="K156">
        <f t="shared" si="4"/>
        <v>12.445833333333335</v>
      </c>
      <c r="L156">
        <f t="shared" si="4"/>
        <v>4.2208196875000006</v>
      </c>
      <c r="M156">
        <f t="shared" si="4"/>
        <v>4.3317948409602138</v>
      </c>
      <c r="N156">
        <f t="shared" si="4"/>
        <v>4.1486335152747156</v>
      </c>
      <c r="O156">
        <f t="shared" si="4"/>
        <v>4.3895630234190763</v>
      </c>
      <c r="P156">
        <f t="shared" si="4"/>
        <v>3.6057449374999999</v>
      </c>
      <c r="Q156">
        <f t="shared" si="4"/>
        <v>3.4829994374999997</v>
      </c>
      <c r="R156">
        <f t="shared" si="4"/>
        <v>0.77216541846579756</v>
      </c>
    </row>
    <row r="157" spans="1:18" x14ac:dyDescent="0.25">
      <c r="A157" s="30" t="s">
        <v>387</v>
      </c>
      <c r="F157">
        <f>+AVERAGEIF($E$2:$E$149,21,F2:F149)</f>
        <v>4.4685317426072171</v>
      </c>
      <c r="G157">
        <f t="shared" ref="G157:R157" si="5">+AVERAGEIF($E$2:$E$149,21,G2:G149)</f>
        <v>4.6861099532711536</v>
      </c>
      <c r="H157">
        <f t="shared" si="5"/>
        <v>4.5928691683943317</v>
      </c>
      <c r="I157">
        <f t="shared" si="5"/>
        <v>4.875641766049414</v>
      </c>
      <c r="J157">
        <f t="shared" si="5"/>
        <v>3.8221124352571185</v>
      </c>
      <c r="K157">
        <f t="shared" si="5"/>
        <v>14.217233560090701</v>
      </c>
      <c r="L157">
        <f t="shared" si="5"/>
        <v>4.2642167142857144</v>
      </c>
      <c r="M157">
        <f t="shared" si="5"/>
        <v>4.2509535319432832</v>
      </c>
      <c r="N157">
        <f t="shared" si="5"/>
        <v>3.9072150299577331</v>
      </c>
      <c r="O157">
        <f t="shared" si="5"/>
        <v>4.2170082960975401</v>
      </c>
      <c r="P157">
        <f t="shared" si="5"/>
        <v>3.8252132857142853</v>
      </c>
      <c r="Q157">
        <f t="shared" si="5"/>
        <v>4.1031817142857152</v>
      </c>
      <c r="R157">
        <f t="shared" si="5"/>
        <v>0.72266957299416623</v>
      </c>
    </row>
    <row r="158" spans="1:18" x14ac:dyDescent="0.25">
      <c r="A158" s="30" t="s">
        <v>576</v>
      </c>
      <c r="F158">
        <f>+AVERAGEIF($E$2:$E$149,12,F2:F149)</f>
        <v>4.1779011171953675</v>
      </c>
      <c r="G158">
        <f t="shared" ref="G158:R158" si="6">+AVERAGEIF($E$2:$E$149,12,G2:G149)</f>
        <v>4.5141974601114603</v>
      </c>
      <c r="H158">
        <f t="shared" si="6"/>
        <v>3.9485732683520731</v>
      </c>
      <c r="I158">
        <f t="shared" si="6"/>
        <v>5.0128337708029873</v>
      </c>
      <c r="J158">
        <f t="shared" si="6"/>
        <v>3.8570055875748301</v>
      </c>
      <c r="K158">
        <f t="shared" si="6"/>
        <v>15.318783068783091</v>
      </c>
      <c r="L158">
        <f t="shared" si="6"/>
        <v>3.9907146666666669</v>
      </c>
      <c r="M158">
        <f t="shared" si="6"/>
        <v>3.8416047742792667</v>
      </c>
      <c r="N158">
        <f t="shared" si="6"/>
        <v>3.5702863276127665</v>
      </c>
      <c r="O158">
        <f t="shared" si="6"/>
        <v>4.1480770026265965</v>
      </c>
      <c r="P158">
        <f t="shared" si="6"/>
        <v>3.5046183333333332</v>
      </c>
      <c r="Q158">
        <f t="shared" si="6"/>
        <v>3.8572830000000002</v>
      </c>
      <c r="R158">
        <f t="shared" si="6"/>
        <v>0.6199919772298107</v>
      </c>
    </row>
    <row r="159" spans="1:18" x14ac:dyDescent="0.25">
      <c r="A159" s="30" t="s">
        <v>577</v>
      </c>
      <c r="F159">
        <f>+AVERAGEIF($E$2:$E$149,11,F2:F149)</f>
        <v>4.5625021926146303</v>
      </c>
      <c r="G159">
        <f t="shared" ref="G159:R159" si="7">+AVERAGEIF($E$2:$E$149,11,G2:G149)</f>
        <v>4.6593761530743603</v>
      </c>
      <c r="H159">
        <f t="shared" si="7"/>
        <v>4.6425995582944752</v>
      </c>
      <c r="I159">
        <f t="shared" si="7"/>
        <v>5.0389104772776196</v>
      </c>
      <c r="J159">
        <f t="shared" si="7"/>
        <v>4.247128256115495</v>
      </c>
      <c r="K159">
        <f t="shared" si="7"/>
        <v>15</v>
      </c>
      <c r="L159">
        <f t="shared" si="7"/>
        <v>3.5524529999999999</v>
      </c>
      <c r="M159">
        <f t="shared" si="7"/>
        <v>4.465628232154895</v>
      </c>
      <c r="N159">
        <f t="shared" si="7"/>
        <v>3.59296286634684</v>
      </c>
      <c r="O159">
        <f t="shared" si="7"/>
        <v>4.7658694413647744</v>
      </c>
      <c r="P159">
        <f t="shared" si="7"/>
        <v>3.6342860000000003</v>
      </c>
      <c r="Q159">
        <f t="shared" si="7"/>
        <v>3.8174739999999998</v>
      </c>
      <c r="R159">
        <f t="shared" si="7"/>
        <v>0.85852541371158397</v>
      </c>
    </row>
    <row r="162" spans="1:18" x14ac:dyDescent="0.25">
      <c r="A162" s="30" t="s">
        <v>578</v>
      </c>
      <c r="F162" s="5">
        <f t="shared" ref="F162:R163" si="8">+F158/F156</f>
        <v>0.91257803444689123</v>
      </c>
      <c r="G162" s="19">
        <f t="shared" si="8"/>
        <v>0.93568858275893407</v>
      </c>
      <c r="H162" s="19">
        <f t="shared" si="8"/>
        <v>0.88469211243864132</v>
      </c>
      <c r="I162" s="19">
        <f t="shared" si="8"/>
        <v>0.95689497029569881</v>
      </c>
      <c r="J162" s="19">
        <f t="shared" si="8"/>
        <v>0.9446102748074694</v>
      </c>
      <c r="K162" s="5">
        <f t="shared" si="8"/>
        <v>1.2308362693364383</v>
      </c>
      <c r="L162" s="5">
        <f t="shared" si="8"/>
        <v>0.94548333312726152</v>
      </c>
      <c r="M162" s="19">
        <f t="shared" si="8"/>
        <v>0.88683903908702</v>
      </c>
      <c r="N162" s="19">
        <f t="shared" si="8"/>
        <v>0.86059332897626373</v>
      </c>
      <c r="O162" s="19">
        <f t="shared" si="8"/>
        <v>0.94498631879662964</v>
      </c>
      <c r="P162" s="19">
        <f t="shared" si="8"/>
        <v>0.97195403282274828</v>
      </c>
      <c r="Q162" s="19">
        <f t="shared" si="8"/>
        <v>1.1074601271737934</v>
      </c>
      <c r="R162" s="5">
        <f t="shared" si="8"/>
        <v>0.80292637096033426</v>
      </c>
    </row>
    <row r="163" spans="1:18" x14ac:dyDescent="0.25">
      <c r="A163" s="30" t="s">
        <v>579</v>
      </c>
      <c r="F163" s="5">
        <f>+F159/F157</f>
        <v>1.0210293795412506</v>
      </c>
      <c r="G163" s="19">
        <f t="shared" si="8"/>
        <v>0.99429509754073697</v>
      </c>
      <c r="H163" s="19">
        <f t="shared" si="8"/>
        <v>1.0108277392794816</v>
      </c>
      <c r="I163" s="19">
        <f t="shared" si="8"/>
        <v>1.0334866093659907</v>
      </c>
      <c r="J163" s="19">
        <f t="shared" si="8"/>
        <v>1.1111991936547478</v>
      </c>
      <c r="K163" s="5">
        <f t="shared" si="8"/>
        <v>1.0550575775941817</v>
      </c>
      <c r="L163" s="5">
        <f t="shared" si="8"/>
        <v>0.83308453533770743</v>
      </c>
      <c r="M163" s="19">
        <f t="shared" si="8"/>
        <v>1.0505003638827064</v>
      </c>
      <c r="N163" s="19">
        <f t="shared" si="8"/>
        <v>0.91957131583456964</v>
      </c>
      <c r="O163" s="19">
        <f t="shared" si="8"/>
        <v>1.1301541535441502</v>
      </c>
      <c r="P163" s="19">
        <f t="shared" si="8"/>
        <v>0.95008715293671975</v>
      </c>
      <c r="Q163" s="19">
        <f t="shared" si="8"/>
        <v>0.93036922705836056</v>
      </c>
      <c r="R163" s="5">
        <f t="shared" si="8"/>
        <v>1.187991643476201</v>
      </c>
    </row>
    <row r="164" spans="1:18" x14ac:dyDescent="0.25">
      <c r="A164" s="30" t="s">
        <v>580</v>
      </c>
      <c r="F164" s="5">
        <f>+F151/F154</f>
        <v>1.0657302858734348</v>
      </c>
      <c r="G164" s="5">
        <f t="shared" ref="G164:R164" si="9">+G151/G154</f>
        <v>1.0936137107562258</v>
      </c>
      <c r="H164" s="5">
        <f t="shared" si="9"/>
        <v>1.0314807059848183</v>
      </c>
      <c r="I164" s="5">
        <f t="shared" si="9"/>
        <v>1.0576676489815262</v>
      </c>
      <c r="J164" s="5">
        <f t="shared" si="9"/>
        <v>1.0424759830766392</v>
      </c>
      <c r="K164" s="5">
        <f t="shared" si="9"/>
        <v>0.72758616461922931</v>
      </c>
      <c r="L164" s="5">
        <f t="shared" si="9"/>
        <v>1.1648396078408521</v>
      </c>
      <c r="M164" s="5">
        <f t="shared" si="9"/>
        <v>1.0363587839931276</v>
      </c>
      <c r="N164" s="5">
        <f t="shared" si="9"/>
        <v>1.029881308330912</v>
      </c>
      <c r="O164" s="5">
        <f t="shared" si="9"/>
        <v>1.0231620571717057</v>
      </c>
      <c r="P164" s="5">
        <f t="shared" si="9"/>
        <v>1.0672723141947453</v>
      </c>
      <c r="Q164" s="5">
        <f t="shared" si="9"/>
        <v>1.0948802232271793</v>
      </c>
      <c r="R164" s="5">
        <f t="shared" si="9"/>
        <v>1.0131628510701502</v>
      </c>
    </row>
    <row r="166" spans="1:18" x14ac:dyDescent="0.25">
      <c r="F166" t="s">
        <v>590</v>
      </c>
      <c r="G166" s="19" t="s">
        <v>648</v>
      </c>
      <c r="H166" s="19" t="s">
        <v>649</v>
      </c>
      <c r="I166" s="19" t="s">
        <v>650</v>
      </c>
      <c r="J166" s="19" t="s">
        <v>651</v>
      </c>
      <c r="K166" t="s">
        <v>652</v>
      </c>
      <c r="L166" t="s">
        <v>653</v>
      </c>
      <c r="M166" s="19" t="s">
        <v>654</v>
      </c>
      <c r="N166" s="19" t="s">
        <v>655</v>
      </c>
      <c r="O166" s="19" t="s">
        <v>656</v>
      </c>
      <c r="P166" s="19" t="s">
        <v>657</v>
      </c>
      <c r="Q166" s="19" t="s">
        <v>658</v>
      </c>
      <c r="R166" t="s">
        <v>659</v>
      </c>
    </row>
    <row r="168" spans="1:18" x14ac:dyDescent="0.25">
      <c r="J168" t="s">
        <v>660</v>
      </c>
      <c r="K168" t="s">
        <v>661</v>
      </c>
      <c r="L168" t="s">
        <v>662</v>
      </c>
      <c r="M168" t="s">
        <v>663</v>
      </c>
      <c r="N168" t="s">
        <v>664</v>
      </c>
      <c r="O168" t="s">
        <v>665</v>
      </c>
      <c r="P168" t="s">
        <v>666</v>
      </c>
      <c r="Q168" t="s">
        <v>667</v>
      </c>
      <c r="R168" t="s">
        <v>668</v>
      </c>
    </row>
    <row r="169" spans="1:18" x14ac:dyDescent="0.25">
      <c r="I169" t="s">
        <v>576</v>
      </c>
      <c r="J169">
        <v>0.93568858275893407</v>
      </c>
      <c r="K169">
        <v>0.88469211243864132</v>
      </c>
      <c r="L169">
        <v>0.95689497029569881</v>
      </c>
      <c r="M169">
        <v>0.9446102748074694</v>
      </c>
      <c r="N169">
        <v>0.88683903908702</v>
      </c>
      <c r="O169">
        <v>0.86059332897626373</v>
      </c>
      <c r="P169">
        <v>0.94498631879662964</v>
      </c>
      <c r="Q169">
        <v>0.97195403282274828</v>
      </c>
      <c r="R169">
        <v>1.1074601271737934</v>
      </c>
    </row>
    <row r="170" spans="1:18" x14ac:dyDescent="0.25">
      <c r="I170" t="s">
        <v>577</v>
      </c>
      <c r="J170">
        <v>0.99429509754073697</v>
      </c>
      <c r="K170">
        <v>1.0108277392794816</v>
      </c>
      <c r="L170">
        <v>1.0334866093659907</v>
      </c>
      <c r="M170">
        <v>1.1111991936547478</v>
      </c>
      <c r="N170">
        <v>1.0505003638827064</v>
      </c>
      <c r="O170">
        <v>0.91957131583456964</v>
      </c>
      <c r="P170">
        <v>1.1301541535441502</v>
      </c>
      <c r="Q170">
        <v>0.95008715293671975</v>
      </c>
      <c r="R170">
        <v>0.93036922705836056</v>
      </c>
    </row>
    <row r="171" spans="1:18" ht="15.75" thickBot="1" x14ac:dyDescent="0.3"/>
    <row r="172" spans="1:18" ht="15.75" thickBot="1" x14ac:dyDescent="0.3">
      <c r="L172" s="61" t="s">
        <v>717</v>
      </c>
      <c r="M172" s="49"/>
      <c r="N172" s="49"/>
    </row>
    <row r="191" spans="6:16" x14ac:dyDescent="0.25">
      <c r="K191" s="50" t="s">
        <v>714</v>
      </c>
      <c r="L191" s="47"/>
      <c r="M191" s="47"/>
      <c r="N191" s="47"/>
      <c r="O191" s="47"/>
      <c r="P191" s="47"/>
    </row>
    <row r="192" spans="6:16" ht="23.25" x14ac:dyDescent="0.35">
      <c r="F192" s="31" t="s">
        <v>631</v>
      </c>
      <c r="K192" s="52" t="s">
        <v>715</v>
      </c>
      <c r="L192" s="47"/>
      <c r="M192" s="47"/>
      <c r="N192" s="47"/>
      <c r="O192" s="47"/>
      <c r="P192" s="47"/>
    </row>
    <row r="193" spans="6:15" ht="48.75" customHeight="1" x14ac:dyDescent="0.25">
      <c r="F193" s="66" t="s">
        <v>649</v>
      </c>
      <c r="G193" s="66"/>
      <c r="H193" s="66" t="s">
        <v>669</v>
      </c>
      <c r="I193" s="66"/>
      <c r="J193" s="66"/>
      <c r="K193" s="66"/>
      <c r="L193" s="66"/>
      <c r="M193" s="66"/>
      <c r="N193" s="66"/>
      <c r="O193" s="66"/>
    </row>
    <row r="194" spans="6:15" ht="33.75" customHeight="1" x14ac:dyDescent="0.25">
      <c r="F194" s="66" t="s">
        <v>650</v>
      </c>
      <c r="G194" s="66"/>
      <c r="H194" s="66" t="s">
        <v>670</v>
      </c>
      <c r="I194" s="66"/>
      <c r="J194" s="66"/>
      <c r="K194" s="66"/>
      <c r="L194" s="66"/>
      <c r="M194" s="66"/>
      <c r="N194" s="66"/>
      <c r="O194" s="66"/>
    </row>
    <row r="195" spans="6:15" ht="33.75" customHeight="1" x14ac:dyDescent="0.25">
      <c r="F195" s="66" t="s">
        <v>651</v>
      </c>
      <c r="G195" s="66"/>
      <c r="H195" s="66" t="s">
        <v>671</v>
      </c>
      <c r="I195" s="66"/>
      <c r="J195" s="66"/>
      <c r="K195" s="66"/>
      <c r="L195" s="66"/>
      <c r="M195" s="66"/>
      <c r="N195" s="66"/>
      <c r="O195" s="66"/>
    </row>
    <row r="196" spans="6:15" ht="33.75" customHeight="1" x14ac:dyDescent="0.25">
      <c r="F196" s="66" t="s">
        <v>652</v>
      </c>
      <c r="G196" s="66"/>
      <c r="H196" s="66" t="s">
        <v>672</v>
      </c>
      <c r="I196" s="66"/>
      <c r="J196" s="66"/>
      <c r="K196" s="66"/>
      <c r="L196" s="66"/>
      <c r="M196" s="66"/>
      <c r="N196" s="66"/>
      <c r="O196" s="66"/>
    </row>
    <row r="197" spans="6:15" ht="33.75" customHeight="1" x14ac:dyDescent="0.25">
      <c r="F197" s="66" t="s">
        <v>653</v>
      </c>
      <c r="G197" s="66"/>
      <c r="H197" s="66" t="s">
        <v>673</v>
      </c>
      <c r="I197" s="66"/>
      <c r="J197" s="66"/>
      <c r="K197" s="66"/>
      <c r="L197" s="66"/>
      <c r="M197" s="66"/>
      <c r="N197" s="66"/>
      <c r="O197" s="66"/>
    </row>
    <row r="198" spans="6:15" ht="33.75" customHeight="1" x14ac:dyDescent="0.25">
      <c r="F198" s="66" t="s">
        <v>655</v>
      </c>
      <c r="G198" s="66"/>
      <c r="H198" s="66" t="s">
        <v>674</v>
      </c>
      <c r="I198" s="66"/>
      <c r="J198" s="66"/>
      <c r="K198" s="66"/>
      <c r="L198" s="66"/>
      <c r="M198" s="66"/>
      <c r="N198" s="66"/>
      <c r="O198" s="66"/>
    </row>
    <row r="199" spans="6:15" ht="33.75" customHeight="1" x14ac:dyDescent="0.25">
      <c r="F199" s="66" t="s">
        <v>656</v>
      </c>
      <c r="G199" s="66"/>
      <c r="H199" s="66" t="s">
        <v>675</v>
      </c>
      <c r="I199" s="66"/>
      <c r="J199" s="66"/>
      <c r="K199" s="66"/>
      <c r="L199" s="66"/>
      <c r="M199" s="66"/>
      <c r="N199" s="66"/>
      <c r="O199" s="66"/>
    </row>
    <row r="200" spans="6:15" ht="33.75" customHeight="1" x14ac:dyDescent="0.25">
      <c r="F200" s="66" t="s">
        <v>657</v>
      </c>
      <c r="G200" s="66"/>
      <c r="H200" s="66" t="s">
        <v>676</v>
      </c>
      <c r="I200" s="66"/>
      <c r="J200" s="66"/>
      <c r="K200" s="66"/>
      <c r="L200" s="66"/>
      <c r="M200" s="66"/>
      <c r="N200" s="66"/>
      <c r="O200" s="66"/>
    </row>
    <row r="201" spans="6:15" ht="33.75" customHeight="1" x14ac:dyDescent="0.25">
      <c r="F201" s="66" t="s">
        <v>658</v>
      </c>
      <c r="G201" s="66"/>
      <c r="H201" s="66" t="s">
        <v>677</v>
      </c>
      <c r="I201" s="66"/>
      <c r="J201" s="66"/>
      <c r="K201" s="66"/>
      <c r="L201" s="66"/>
      <c r="M201" s="66"/>
      <c r="N201" s="66"/>
      <c r="O201" s="66"/>
    </row>
    <row r="202" spans="6:15" ht="33.75" customHeight="1" x14ac:dyDescent="0.25">
      <c r="F202" s="66" t="s">
        <v>659</v>
      </c>
      <c r="G202" s="66"/>
      <c r="H202" s="66" t="s">
        <v>678</v>
      </c>
      <c r="I202" s="66"/>
      <c r="J202" s="66"/>
      <c r="K202" s="66"/>
      <c r="L202" s="66"/>
      <c r="M202" s="66"/>
      <c r="N202" s="66"/>
      <c r="O202" s="66"/>
    </row>
  </sheetData>
  <autoFilter ref="A1:R149"/>
  <mergeCells count="20">
    <mergeCell ref="F202:G202"/>
    <mergeCell ref="H202:O202"/>
    <mergeCell ref="F199:G199"/>
    <mergeCell ref="H199:O199"/>
    <mergeCell ref="F200:G200"/>
    <mergeCell ref="H200:O200"/>
    <mergeCell ref="F201:G201"/>
    <mergeCell ref="H201:O201"/>
    <mergeCell ref="F196:G196"/>
    <mergeCell ref="H196:O196"/>
    <mergeCell ref="F197:G197"/>
    <mergeCell ref="H197:O197"/>
    <mergeCell ref="F198:G198"/>
    <mergeCell ref="H198:O198"/>
    <mergeCell ref="F193:G193"/>
    <mergeCell ref="H193:O193"/>
    <mergeCell ref="F194:G194"/>
    <mergeCell ref="H194:O194"/>
    <mergeCell ref="F195:G195"/>
    <mergeCell ref="H195:O19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F6" sqref="F6"/>
    </sheetView>
  </sheetViews>
  <sheetFormatPr defaultRowHeight="15" x14ac:dyDescent="0.25"/>
  <cols>
    <col min="1" max="1" width="18.85546875" style="32" customWidth="1"/>
    <col min="2" max="3" width="17" style="32" customWidth="1"/>
    <col min="4" max="5" width="18.42578125" style="32" customWidth="1"/>
    <col min="6" max="16384" width="9.140625" style="32"/>
  </cols>
  <sheetData>
    <row r="1" spans="1:8" ht="15.75" thickBot="1" x14ac:dyDescent="0.3">
      <c r="B1" s="61" t="s">
        <v>697</v>
      </c>
      <c r="C1" s="49"/>
    </row>
    <row r="3" spans="1:8" ht="45" customHeight="1" x14ac:dyDescent="0.25">
      <c r="A3" s="44"/>
      <c r="B3" s="63" t="s">
        <v>680</v>
      </c>
      <c r="C3" s="64"/>
      <c r="D3" s="65" t="s">
        <v>686</v>
      </c>
      <c r="E3" s="65" t="s">
        <v>687</v>
      </c>
    </row>
    <row r="4" spans="1:8" x14ac:dyDescent="0.25">
      <c r="A4" s="45"/>
      <c r="B4" s="36" t="s">
        <v>681</v>
      </c>
      <c r="C4" s="62" t="s">
        <v>682</v>
      </c>
      <c r="D4" s="65"/>
      <c r="E4" s="65"/>
    </row>
    <row r="5" spans="1:8" x14ac:dyDescent="0.25">
      <c r="A5" s="37" t="s">
        <v>679</v>
      </c>
      <c r="B5" s="38">
        <v>10</v>
      </c>
      <c r="C5" s="38">
        <v>61</v>
      </c>
      <c r="D5" s="38">
        <v>4.4000000000000004</v>
      </c>
      <c r="E5" s="39" t="s">
        <v>689</v>
      </c>
    </row>
    <row r="6" spans="1:8" x14ac:dyDescent="0.25">
      <c r="A6" s="37" t="s">
        <v>49</v>
      </c>
      <c r="B6" s="38">
        <v>28</v>
      </c>
      <c r="C6" s="38">
        <v>63</v>
      </c>
      <c r="D6" s="38">
        <v>18.5</v>
      </c>
      <c r="E6" s="39">
        <v>2.2999999999999998</v>
      </c>
    </row>
    <row r="7" spans="1:8" x14ac:dyDescent="0.25">
      <c r="A7" s="37" t="s">
        <v>113</v>
      </c>
      <c r="B7" s="38">
        <v>43</v>
      </c>
      <c r="C7" s="38">
        <v>89</v>
      </c>
      <c r="D7" s="38">
        <v>9.5</v>
      </c>
      <c r="E7" s="39">
        <v>1.9</v>
      </c>
    </row>
    <row r="8" spans="1:8" x14ac:dyDescent="0.25">
      <c r="A8" s="37" t="s">
        <v>127</v>
      </c>
      <c r="B8" s="38">
        <v>35</v>
      </c>
      <c r="C8" s="38">
        <v>85</v>
      </c>
      <c r="D8" s="38">
        <v>20.399999999999999</v>
      </c>
      <c r="E8" s="39">
        <v>7.4</v>
      </c>
    </row>
    <row r="9" spans="1:8" x14ac:dyDescent="0.25">
      <c r="A9" s="37" t="s">
        <v>215</v>
      </c>
      <c r="B9" s="38">
        <v>74</v>
      </c>
      <c r="C9" s="38">
        <v>48</v>
      </c>
      <c r="D9" s="38">
        <v>7.8</v>
      </c>
      <c r="E9" s="39">
        <v>0.5</v>
      </c>
    </row>
    <row r="10" spans="1:8" x14ac:dyDescent="0.25">
      <c r="A10" s="37" t="s">
        <v>226</v>
      </c>
      <c r="B10" s="38">
        <v>22</v>
      </c>
      <c r="C10" s="38">
        <v>79</v>
      </c>
      <c r="D10" s="38">
        <v>16.8</v>
      </c>
      <c r="E10" s="39">
        <v>0.3</v>
      </c>
    </row>
    <row r="11" spans="1:8" x14ac:dyDescent="0.25">
      <c r="A11" s="37" t="s">
        <v>285</v>
      </c>
      <c r="B11" s="40">
        <f>+AVERAGE(B18:B23)</f>
        <v>49.666666666666664</v>
      </c>
      <c r="C11" s="40">
        <f>+AVERAGE(C18:C23)</f>
        <v>75</v>
      </c>
      <c r="D11" s="40">
        <f>+AVERAGE(D18:D23)</f>
        <v>9.9833333333333343</v>
      </c>
      <c r="E11" s="39">
        <v>7</v>
      </c>
    </row>
    <row r="12" spans="1:8" x14ac:dyDescent="0.25">
      <c r="A12" s="37" t="s">
        <v>694</v>
      </c>
      <c r="B12" s="40">
        <f>+AVERAGE(B5:B10)</f>
        <v>35.333333333333336</v>
      </c>
      <c r="C12" s="40">
        <f>+AVERAGE(C5:C10)</f>
        <v>70.833333333333329</v>
      </c>
      <c r="D12" s="40">
        <f>+AVERAGE(D5:D10)</f>
        <v>12.899999999999999</v>
      </c>
      <c r="E12" s="39">
        <v>2</v>
      </c>
    </row>
    <row r="13" spans="1:8" x14ac:dyDescent="0.25">
      <c r="A13" s="41" t="s">
        <v>306</v>
      </c>
      <c r="B13" s="42">
        <f>+AVERAGE(B11:B12)</f>
        <v>42.5</v>
      </c>
      <c r="C13" s="42">
        <f>+AVERAGE(C11:C12)</f>
        <v>72.916666666666657</v>
      </c>
      <c r="D13" s="42">
        <f>+AVERAGE(D11:D12)</f>
        <v>11.441666666666666</v>
      </c>
      <c r="E13" s="43">
        <v>4</v>
      </c>
    </row>
    <row r="14" spans="1:8" x14ac:dyDescent="0.25">
      <c r="D14" s="33"/>
      <c r="E14" s="33"/>
    </row>
    <row r="15" spans="1:8" x14ac:dyDescent="0.25">
      <c r="B15" s="50" t="s">
        <v>698</v>
      </c>
      <c r="C15" s="47"/>
      <c r="D15" s="51"/>
      <c r="E15" s="51"/>
      <c r="F15" s="47"/>
      <c r="G15" s="47"/>
      <c r="H15" s="47"/>
    </row>
    <row r="16" spans="1:8" x14ac:dyDescent="0.25">
      <c r="B16" s="52" t="s">
        <v>727</v>
      </c>
      <c r="C16" s="47"/>
      <c r="D16" s="51"/>
      <c r="E16" s="51"/>
      <c r="F16" s="47"/>
      <c r="G16" s="47"/>
      <c r="H16" s="47"/>
    </row>
    <row r="17" spans="1:5" x14ac:dyDescent="0.25">
      <c r="D17" s="33"/>
      <c r="E17" s="33"/>
    </row>
    <row r="18" spans="1:5" x14ac:dyDescent="0.25">
      <c r="A18" s="32" t="s">
        <v>39</v>
      </c>
      <c r="B18" s="33">
        <v>64</v>
      </c>
      <c r="C18" s="33">
        <v>67</v>
      </c>
      <c r="D18" s="33">
        <v>13.2</v>
      </c>
      <c r="E18" s="33"/>
    </row>
    <row r="19" spans="1:5" x14ac:dyDescent="0.25">
      <c r="A19" s="32" t="s">
        <v>87</v>
      </c>
      <c r="B19" s="33">
        <v>67</v>
      </c>
      <c r="C19" s="33">
        <v>64</v>
      </c>
      <c r="D19" s="33">
        <v>11.5</v>
      </c>
      <c r="E19" s="33"/>
    </row>
    <row r="20" spans="1:5" x14ac:dyDescent="0.25">
      <c r="A20" s="32" t="s">
        <v>108</v>
      </c>
      <c r="B20" s="33">
        <v>71</v>
      </c>
      <c r="C20" s="33">
        <v>85</v>
      </c>
      <c r="D20" s="33">
        <v>11</v>
      </c>
      <c r="E20" s="33"/>
    </row>
    <row r="21" spans="1:5" x14ac:dyDescent="0.25">
      <c r="A21" s="32" t="s">
        <v>210</v>
      </c>
      <c r="B21" s="33">
        <v>42</v>
      </c>
      <c r="C21" s="33">
        <v>78</v>
      </c>
      <c r="D21" s="33">
        <v>9.6999999999999993</v>
      </c>
      <c r="E21" s="33"/>
    </row>
    <row r="22" spans="1:5" x14ac:dyDescent="0.25">
      <c r="A22" s="32" t="s">
        <v>211</v>
      </c>
      <c r="B22" s="33">
        <v>21</v>
      </c>
      <c r="C22" s="33">
        <v>71</v>
      </c>
      <c r="D22" s="33">
        <v>3.8</v>
      </c>
      <c r="E22" s="33"/>
    </row>
    <row r="23" spans="1:5" x14ac:dyDescent="0.25">
      <c r="A23" s="32" t="s">
        <v>684</v>
      </c>
      <c r="B23" s="33">
        <v>33</v>
      </c>
      <c r="C23" s="33">
        <v>85</v>
      </c>
      <c r="D23" s="33">
        <v>10.7</v>
      </c>
      <c r="E23" s="33"/>
    </row>
    <row r="27" spans="1:5" x14ac:dyDescent="0.25">
      <c r="A27" s="32" t="s">
        <v>685</v>
      </c>
    </row>
  </sheetData>
  <mergeCells count="3">
    <mergeCell ref="B3:C3"/>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3"/>
  <sheetViews>
    <sheetView zoomScale="85" zoomScaleNormal="85" workbookViewId="0">
      <pane xSplit="1" ySplit="1" topLeftCell="B413" activePane="bottomRight" state="frozen"/>
      <selection activeCell="J419" sqref="J419"/>
      <selection pane="topRight" activeCell="J419" sqref="J419"/>
      <selection pane="bottomLeft" activeCell="J419" sqref="J419"/>
      <selection pane="bottomRight" activeCell="B413" sqref="B413"/>
    </sheetView>
  </sheetViews>
  <sheetFormatPr defaultRowHeight="15" x14ac:dyDescent="0.25"/>
  <cols>
    <col min="1" max="1" width="44.5703125" bestFit="1" customWidth="1"/>
    <col min="2" max="22" width="12.7109375" bestFit="1" customWidth="1"/>
  </cols>
  <sheetData>
    <row r="1" spans="1:23" ht="15.75" x14ac:dyDescent="0.25">
      <c r="A1" s="1" t="s">
        <v>0</v>
      </c>
      <c r="B1">
        <v>1991</v>
      </c>
      <c r="C1">
        <f>+B1+1</f>
        <v>1992</v>
      </c>
      <c r="D1">
        <f t="shared" ref="D1:W1" si="0">+C1+1</f>
        <v>1993</v>
      </c>
      <c r="E1">
        <f t="shared" si="0"/>
        <v>1994</v>
      </c>
      <c r="F1">
        <f t="shared" si="0"/>
        <v>1995</v>
      </c>
      <c r="G1">
        <f t="shared" si="0"/>
        <v>1996</v>
      </c>
      <c r="H1">
        <f t="shared" si="0"/>
        <v>1997</v>
      </c>
      <c r="I1">
        <f t="shared" si="0"/>
        <v>1998</v>
      </c>
      <c r="J1">
        <f t="shared" si="0"/>
        <v>1999</v>
      </c>
      <c r="K1">
        <f t="shared" si="0"/>
        <v>2000</v>
      </c>
      <c r="L1">
        <f t="shared" si="0"/>
        <v>2001</v>
      </c>
      <c r="M1">
        <f t="shared" si="0"/>
        <v>2002</v>
      </c>
      <c r="N1">
        <f t="shared" si="0"/>
        <v>2003</v>
      </c>
      <c r="O1">
        <f t="shared" si="0"/>
        <v>2004</v>
      </c>
      <c r="P1">
        <f t="shared" si="0"/>
        <v>2005</v>
      </c>
      <c r="Q1">
        <f t="shared" si="0"/>
        <v>2006</v>
      </c>
      <c r="R1">
        <f t="shared" si="0"/>
        <v>2007</v>
      </c>
      <c r="S1">
        <f t="shared" si="0"/>
        <v>2008</v>
      </c>
      <c r="T1">
        <f t="shared" si="0"/>
        <v>2009</v>
      </c>
      <c r="U1">
        <f t="shared" si="0"/>
        <v>2010</v>
      </c>
      <c r="V1">
        <f t="shared" si="0"/>
        <v>2011</v>
      </c>
      <c r="W1">
        <f t="shared" si="0"/>
        <v>2012</v>
      </c>
    </row>
    <row r="2" spans="1:23" ht="15.75" x14ac:dyDescent="0.25">
      <c r="A2" s="1" t="s">
        <v>1</v>
      </c>
      <c r="W2" s="2"/>
    </row>
    <row r="3" spans="1:23" ht="15.75" x14ac:dyDescent="0.25">
      <c r="A3" s="1" t="s">
        <v>2</v>
      </c>
      <c r="W3" s="2"/>
    </row>
    <row r="4" spans="1:23" ht="15.75" x14ac:dyDescent="0.25">
      <c r="A4" s="1" t="s">
        <v>3</v>
      </c>
      <c r="W4" s="2"/>
    </row>
    <row r="5" spans="1:23" ht="15.75" x14ac:dyDescent="0.25">
      <c r="A5" s="1" t="s">
        <v>4</v>
      </c>
      <c r="W5" s="2"/>
    </row>
    <row r="6" spans="1:23" ht="15.75" x14ac:dyDescent="0.25">
      <c r="A6" s="1" t="s">
        <v>5</v>
      </c>
      <c r="W6" s="2"/>
    </row>
    <row r="7" spans="1:23" ht="15.75" x14ac:dyDescent="0.25">
      <c r="A7" s="1" t="s">
        <v>6</v>
      </c>
      <c r="W7" s="2"/>
    </row>
    <row r="8" spans="1:23" ht="15.75" x14ac:dyDescent="0.25">
      <c r="A8" s="1" t="s">
        <v>7</v>
      </c>
      <c r="W8" s="2"/>
    </row>
    <row r="9" spans="1:23" ht="15.75" x14ac:dyDescent="0.25">
      <c r="A9" s="1" t="s">
        <v>8</v>
      </c>
      <c r="W9" s="2"/>
    </row>
    <row r="10" spans="1:23" ht="15.75" x14ac:dyDescent="0.25">
      <c r="A10" s="1" t="s">
        <v>9</v>
      </c>
      <c r="W10" s="2"/>
    </row>
    <row r="11" spans="1:23" ht="15.75" x14ac:dyDescent="0.25">
      <c r="A11" s="1" t="s">
        <v>10</v>
      </c>
      <c r="W11" s="2"/>
    </row>
    <row r="12" spans="1:23" ht="15.75" x14ac:dyDescent="0.25">
      <c r="A12" s="1" t="s">
        <v>11</v>
      </c>
      <c r="W12" s="2"/>
    </row>
    <row r="13" spans="1:23" ht="15.75" x14ac:dyDescent="0.25">
      <c r="A13" s="1" t="s">
        <v>12</v>
      </c>
      <c r="W13" s="2"/>
    </row>
    <row r="14" spans="1:23" ht="15.75" x14ac:dyDescent="0.25">
      <c r="A14" s="1" t="s">
        <v>13</v>
      </c>
      <c r="W14" s="2"/>
    </row>
    <row r="15" spans="1:23" ht="15.75" x14ac:dyDescent="0.25">
      <c r="A15" s="1" t="s">
        <v>14</v>
      </c>
      <c r="W15" s="2"/>
    </row>
    <row r="16" spans="1:23" ht="15.75" x14ac:dyDescent="0.25">
      <c r="A16" s="1" t="s">
        <v>15</v>
      </c>
      <c r="W16" s="2"/>
    </row>
    <row r="17" spans="1:23" ht="15.75" x14ac:dyDescent="0.25">
      <c r="A17" s="1" t="s">
        <v>16</v>
      </c>
      <c r="W17" s="2"/>
    </row>
    <row r="18" spans="1:23" ht="15.75" x14ac:dyDescent="0.25">
      <c r="A18" s="1" t="s">
        <v>17</v>
      </c>
      <c r="W18" s="2"/>
    </row>
    <row r="19" spans="1:23" ht="15.75" x14ac:dyDescent="0.25">
      <c r="A19" s="1" t="s">
        <v>18</v>
      </c>
      <c r="W19" s="2"/>
    </row>
    <row r="20" spans="1:23" ht="15.75" x14ac:dyDescent="0.25">
      <c r="A20" s="1" t="s">
        <v>19</v>
      </c>
      <c r="W20" s="2"/>
    </row>
    <row r="21" spans="1:23" ht="15.75" x14ac:dyDescent="0.25">
      <c r="A21" s="1" t="s">
        <v>20</v>
      </c>
      <c r="W21" s="2"/>
    </row>
    <row r="22" spans="1:23" ht="15.75" x14ac:dyDescent="0.25">
      <c r="A22" s="1" t="s">
        <v>21</v>
      </c>
      <c r="W22" s="2"/>
    </row>
    <row r="23" spans="1:23" ht="15.75" x14ac:dyDescent="0.25">
      <c r="A23" s="1" t="s">
        <v>22</v>
      </c>
      <c r="W23" s="2"/>
    </row>
    <row r="24" spans="1:23" ht="15.75" x14ac:dyDescent="0.25">
      <c r="A24" s="1" t="s">
        <v>23</v>
      </c>
      <c r="W24" s="2"/>
    </row>
    <row r="25" spans="1:23" ht="15.75" x14ac:dyDescent="0.25">
      <c r="A25" s="1" t="s">
        <v>24</v>
      </c>
      <c r="W25" s="2"/>
    </row>
    <row r="26" spans="1:23" ht="15.75" x14ac:dyDescent="0.25">
      <c r="A26" s="1" t="s">
        <v>25</v>
      </c>
      <c r="W26" s="2"/>
    </row>
    <row r="27" spans="1:23" ht="15.75" x14ac:dyDescent="0.25">
      <c r="A27" s="1" t="s">
        <v>26</v>
      </c>
      <c r="W27" s="2"/>
    </row>
    <row r="28" spans="1:23" ht="15.75" x14ac:dyDescent="0.25">
      <c r="A28" s="1" t="s">
        <v>27</v>
      </c>
      <c r="W28" s="2"/>
    </row>
    <row r="29" spans="1:23" ht="15.75" x14ac:dyDescent="0.25">
      <c r="A29" s="1" t="s">
        <v>28</v>
      </c>
      <c r="W29" s="2"/>
    </row>
    <row r="30" spans="1:23" ht="15.75" x14ac:dyDescent="0.25">
      <c r="A30" s="1" t="s">
        <v>29</v>
      </c>
      <c r="W30" s="2"/>
    </row>
    <row r="31" spans="1:23" ht="15.75" x14ac:dyDescent="0.25">
      <c r="A31" s="1" t="s">
        <v>30</v>
      </c>
      <c r="W31" s="2"/>
    </row>
    <row r="32" spans="1:23" ht="15.75" x14ac:dyDescent="0.25">
      <c r="A32" s="1" t="s">
        <v>31</v>
      </c>
      <c r="W32" s="2"/>
    </row>
    <row r="33" spans="1:23" ht="15.75" x14ac:dyDescent="0.25">
      <c r="A33" s="1" t="s">
        <v>32</v>
      </c>
      <c r="W33" s="2"/>
    </row>
    <row r="34" spans="1:23" ht="15.75" x14ac:dyDescent="0.25">
      <c r="A34" s="1" t="s">
        <v>33</v>
      </c>
      <c r="W34" s="2"/>
    </row>
    <row r="35" spans="1:23" ht="15.75" x14ac:dyDescent="0.25">
      <c r="A35" s="1" t="s">
        <v>34</v>
      </c>
      <c r="W35" s="2"/>
    </row>
    <row r="36" spans="1:23" ht="15.75" x14ac:dyDescent="0.25">
      <c r="A36" s="1" t="s">
        <v>35</v>
      </c>
      <c r="W36" s="2"/>
    </row>
    <row r="37" spans="1:23" ht="15.75" x14ac:dyDescent="0.25">
      <c r="A37" s="1" t="s">
        <v>36</v>
      </c>
      <c r="W37" s="2"/>
    </row>
    <row r="38" spans="1:23" ht="15.75" x14ac:dyDescent="0.25">
      <c r="A38" s="1" t="s">
        <v>37</v>
      </c>
      <c r="W38" s="2"/>
    </row>
    <row r="39" spans="1:23" ht="15.75" x14ac:dyDescent="0.25">
      <c r="A39" s="1" t="s">
        <v>38</v>
      </c>
      <c r="W39" s="2"/>
    </row>
    <row r="40" spans="1:23" ht="15.75" x14ac:dyDescent="0.25">
      <c r="A40" s="1" t="s">
        <v>39</v>
      </c>
      <c r="W40" s="2"/>
    </row>
    <row r="41" spans="1:23" ht="15.75" x14ac:dyDescent="0.25">
      <c r="A41" s="1" t="s">
        <v>40</v>
      </c>
      <c r="W41" s="2"/>
    </row>
    <row r="42" spans="1:23" ht="15.75" x14ac:dyDescent="0.25">
      <c r="A42" s="1" t="s">
        <v>41</v>
      </c>
      <c r="W42" s="2"/>
    </row>
    <row r="43" spans="1:23" ht="15.75" x14ac:dyDescent="0.25">
      <c r="A43" s="1" t="s">
        <v>42</v>
      </c>
      <c r="W43" s="2"/>
    </row>
    <row r="44" spans="1:23" ht="15.75" x14ac:dyDescent="0.25">
      <c r="A44" s="1" t="s">
        <v>43</v>
      </c>
      <c r="W44" s="2"/>
    </row>
    <row r="45" spans="1:23" ht="15.75" x14ac:dyDescent="0.25">
      <c r="A45" s="1" t="s">
        <v>44</v>
      </c>
      <c r="W45" s="2"/>
    </row>
    <row r="46" spans="1:23" ht="15.75" x14ac:dyDescent="0.25">
      <c r="A46" s="1" t="s">
        <v>45</v>
      </c>
      <c r="W46" s="2"/>
    </row>
    <row r="47" spans="1:23" ht="15.75" x14ac:dyDescent="0.25">
      <c r="A47" s="1" t="s">
        <v>46</v>
      </c>
      <c r="W47" s="2"/>
    </row>
    <row r="48" spans="1:23" ht="15.75" x14ac:dyDescent="0.25">
      <c r="A48" s="1" t="s">
        <v>47</v>
      </c>
      <c r="W48" s="2"/>
    </row>
    <row r="49" spans="1:23" ht="15.75" x14ac:dyDescent="0.25">
      <c r="A49" s="1" t="s">
        <v>48</v>
      </c>
      <c r="W49" s="2"/>
    </row>
    <row r="50" spans="1:23" ht="15.75" x14ac:dyDescent="0.25">
      <c r="A50" s="1" t="s">
        <v>49</v>
      </c>
      <c r="W50" s="2"/>
    </row>
    <row r="51" spans="1:23" ht="15.75" x14ac:dyDescent="0.25">
      <c r="A51" s="1" t="s">
        <v>50</v>
      </c>
      <c r="W51" s="2"/>
    </row>
    <row r="52" spans="1:23" ht="15.75" x14ac:dyDescent="0.25">
      <c r="A52" s="1" t="s">
        <v>51</v>
      </c>
      <c r="W52" s="2"/>
    </row>
    <row r="53" spans="1:23" ht="15.75" x14ac:dyDescent="0.25">
      <c r="A53" s="1" t="s">
        <v>52</v>
      </c>
      <c r="W53" s="2"/>
    </row>
    <row r="54" spans="1:23" ht="15.75" x14ac:dyDescent="0.25">
      <c r="A54" s="1" t="s">
        <v>53</v>
      </c>
      <c r="W54" s="2"/>
    </row>
    <row r="55" spans="1:23" ht="15.75" x14ac:dyDescent="0.25">
      <c r="A55" s="1" t="s">
        <v>54</v>
      </c>
      <c r="W55" s="2"/>
    </row>
    <row r="56" spans="1:23" ht="15.75" x14ac:dyDescent="0.25">
      <c r="A56" s="1" t="s">
        <v>55</v>
      </c>
      <c r="W56" s="2"/>
    </row>
    <row r="57" spans="1:23" ht="15.75" x14ac:dyDescent="0.25">
      <c r="A57" s="1" t="s">
        <v>56</v>
      </c>
      <c r="W57" s="2"/>
    </row>
    <row r="58" spans="1:23" ht="15.75" x14ac:dyDescent="0.25">
      <c r="A58" s="1" t="s">
        <v>57</v>
      </c>
      <c r="W58" s="2"/>
    </row>
    <row r="59" spans="1:23" ht="15.75" x14ac:dyDescent="0.25">
      <c r="A59" s="1" t="s">
        <v>58</v>
      </c>
      <c r="W59" s="2"/>
    </row>
    <row r="60" spans="1:23" ht="15.75" x14ac:dyDescent="0.25">
      <c r="A60" s="1" t="s">
        <v>59</v>
      </c>
      <c r="W60" s="2"/>
    </row>
    <row r="61" spans="1:23" ht="15.75" x14ac:dyDescent="0.25">
      <c r="A61" s="1" t="s">
        <v>60</v>
      </c>
      <c r="W61" s="2"/>
    </row>
    <row r="62" spans="1:23" ht="15.75" x14ac:dyDescent="0.25">
      <c r="A62" s="1" t="s">
        <v>61</v>
      </c>
      <c r="W62" s="2"/>
    </row>
    <row r="63" spans="1:23" ht="15.75" x14ac:dyDescent="0.25">
      <c r="A63" s="1" t="s">
        <v>62</v>
      </c>
      <c r="W63" s="2"/>
    </row>
    <row r="64" spans="1:23" ht="15.75" x14ac:dyDescent="0.25">
      <c r="A64" s="1" t="s">
        <v>63</v>
      </c>
      <c r="W64" s="2"/>
    </row>
    <row r="65" spans="1:23" ht="15.75" x14ac:dyDescent="0.25">
      <c r="A65" s="1" t="s">
        <v>64</v>
      </c>
      <c r="W65" s="2"/>
    </row>
    <row r="66" spans="1:23" ht="15.75" x14ac:dyDescent="0.25">
      <c r="A66" s="1" t="s">
        <v>65</v>
      </c>
      <c r="W66" s="2"/>
    </row>
    <row r="67" spans="1:23" ht="15.75" x14ac:dyDescent="0.25">
      <c r="A67" s="1" t="s">
        <v>66</v>
      </c>
      <c r="W67" s="2"/>
    </row>
    <row r="68" spans="1:23" ht="15.75" x14ac:dyDescent="0.25">
      <c r="A68" s="1" t="s">
        <v>67</v>
      </c>
      <c r="W68" s="2"/>
    </row>
    <row r="69" spans="1:23" ht="15.75" x14ac:dyDescent="0.25">
      <c r="A69" s="1" t="s">
        <v>68</v>
      </c>
      <c r="W69" s="2"/>
    </row>
    <row r="70" spans="1:23" ht="15.75" x14ac:dyDescent="0.25">
      <c r="A70" s="1" t="s">
        <v>69</v>
      </c>
      <c r="W70" s="2"/>
    </row>
    <row r="71" spans="1:23" ht="15.75" x14ac:dyDescent="0.25">
      <c r="A71" s="1" t="s">
        <v>70</v>
      </c>
      <c r="W71" s="2"/>
    </row>
    <row r="72" spans="1:23" ht="15.75" x14ac:dyDescent="0.25">
      <c r="A72" s="1" t="s">
        <v>71</v>
      </c>
      <c r="W72" s="2"/>
    </row>
    <row r="73" spans="1:23" ht="15.75" x14ac:dyDescent="0.25">
      <c r="A73" s="1" t="s">
        <v>72</v>
      </c>
      <c r="W73" s="2"/>
    </row>
    <row r="74" spans="1:23" ht="15.75" x14ac:dyDescent="0.25">
      <c r="A74" s="1" t="s">
        <v>73</v>
      </c>
      <c r="W74" s="2"/>
    </row>
    <row r="75" spans="1:23" ht="15.75" x14ac:dyDescent="0.25">
      <c r="A75" s="1" t="s">
        <v>74</v>
      </c>
      <c r="W75" s="2"/>
    </row>
    <row r="76" spans="1:23" ht="15.75" x14ac:dyDescent="0.25">
      <c r="A76" s="1" t="s">
        <v>75</v>
      </c>
      <c r="W76" s="2"/>
    </row>
    <row r="77" spans="1:23" ht="15.75" x14ac:dyDescent="0.25">
      <c r="A77" s="1" t="s">
        <v>76</v>
      </c>
      <c r="W77" s="2"/>
    </row>
    <row r="78" spans="1:23" ht="15.75" x14ac:dyDescent="0.25">
      <c r="A78" s="1" t="s">
        <v>77</v>
      </c>
      <c r="W78" s="2"/>
    </row>
    <row r="79" spans="1:23" ht="15.75" x14ac:dyDescent="0.25">
      <c r="A79" s="1" t="s">
        <v>78</v>
      </c>
      <c r="W79" s="2"/>
    </row>
    <row r="80" spans="1:23" ht="15.75" x14ac:dyDescent="0.25">
      <c r="A80" s="1" t="s">
        <v>79</v>
      </c>
      <c r="W80" s="2"/>
    </row>
    <row r="81" spans="1:23" ht="15.75" x14ac:dyDescent="0.25">
      <c r="A81" s="1" t="s">
        <v>80</v>
      </c>
      <c r="W81" s="2"/>
    </row>
    <row r="82" spans="1:23" ht="15.75" x14ac:dyDescent="0.25">
      <c r="A82" s="1" t="s">
        <v>81</v>
      </c>
      <c r="W82" s="2"/>
    </row>
    <row r="83" spans="1:23" ht="15.75" x14ac:dyDescent="0.25">
      <c r="A83" s="1" t="s">
        <v>82</v>
      </c>
      <c r="W83" s="2"/>
    </row>
    <row r="84" spans="1:23" ht="15.75" x14ac:dyDescent="0.25">
      <c r="A84" s="1" t="s">
        <v>83</v>
      </c>
      <c r="W84" s="2"/>
    </row>
    <row r="85" spans="1:23" ht="15.75" x14ac:dyDescent="0.25">
      <c r="A85" s="1" t="s">
        <v>84</v>
      </c>
      <c r="W85" s="2"/>
    </row>
    <row r="86" spans="1:23" ht="15.75" x14ac:dyDescent="0.25">
      <c r="A86" s="1" t="s">
        <v>85</v>
      </c>
      <c r="W86" s="2"/>
    </row>
    <row r="87" spans="1:23" ht="15.75" x14ac:dyDescent="0.25">
      <c r="A87" s="1" t="s">
        <v>86</v>
      </c>
      <c r="W87" s="2"/>
    </row>
    <row r="88" spans="1:23" ht="15.75" x14ac:dyDescent="0.25">
      <c r="A88" s="1" t="s">
        <v>87</v>
      </c>
      <c r="W88" s="2"/>
    </row>
    <row r="89" spans="1:23" ht="15.75" x14ac:dyDescent="0.25">
      <c r="A89" s="1" t="s">
        <v>88</v>
      </c>
      <c r="W89" s="2"/>
    </row>
    <row r="90" spans="1:23" ht="15.75" x14ac:dyDescent="0.25">
      <c r="A90" s="1" t="s">
        <v>89</v>
      </c>
      <c r="W90" s="2"/>
    </row>
    <row r="91" spans="1:23" ht="15.75" x14ac:dyDescent="0.25">
      <c r="A91" s="1" t="s">
        <v>90</v>
      </c>
      <c r="W91" s="2"/>
    </row>
    <row r="92" spans="1:23" ht="15.75" x14ac:dyDescent="0.25">
      <c r="A92" s="1" t="s">
        <v>91</v>
      </c>
      <c r="W92" s="2"/>
    </row>
    <row r="93" spans="1:23" ht="15.75" x14ac:dyDescent="0.25">
      <c r="A93" s="1" t="s">
        <v>92</v>
      </c>
      <c r="W93" s="2"/>
    </row>
    <row r="94" spans="1:23" ht="15.75" x14ac:dyDescent="0.25">
      <c r="A94" s="1" t="s">
        <v>93</v>
      </c>
      <c r="W94" s="2"/>
    </row>
    <row r="95" spans="1:23" ht="15.75" x14ac:dyDescent="0.25">
      <c r="A95" s="1" t="s">
        <v>94</v>
      </c>
      <c r="W95" s="2"/>
    </row>
    <row r="96" spans="1:23" ht="15.75" x14ac:dyDescent="0.25">
      <c r="A96" s="1" t="s">
        <v>95</v>
      </c>
      <c r="W96" s="2"/>
    </row>
    <row r="97" spans="1:23" ht="15.75" x14ac:dyDescent="0.25">
      <c r="A97" s="1" t="s">
        <v>96</v>
      </c>
      <c r="W97" s="2"/>
    </row>
    <row r="98" spans="1:23" ht="15.75" x14ac:dyDescent="0.25">
      <c r="A98" s="1" t="s">
        <v>97</v>
      </c>
      <c r="W98" s="2"/>
    </row>
    <row r="99" spans="1:23" ht="15.75" x14ac:dyDescent="0.25">
      <c r="A99" s="1" t="s">
        <v>98</v>
      </c>
      <c r="W99" s="2"/>
    </row>
    <row r="100" spans="1:23" ht="15.75" x14ac:dyDescent="0.25">
      <c r="A100" s="1" t="s">
        <v>99</v>
      </c>
      <c r="W100" s="2"/>
    </row>
    <row r="101" spans="1:23" ht="15.75" x14ac:dyDescent="0.25">
      <c r="A101" s="1" t="s">
        <v>100</v>
      </c>
      <c r="W101" s="2"/>
    </row>
    <row r="102" spans="1:23" ht="15.75" x14ac:dyDescent="0.25">
      <c r="A102" s="1" t="s">
        <v>101</v>
      </c>
      <c r="W102" s="2"/>
    </row>
    <row r="103" spans="1:23" ht="15.75" x14ac:dyDescent="0.25">
      <c r="A103" s="1" t="s">
        <v>102</v>
      </c>
      <c r="W103" s="2"/>
    </row>
    <row r="104" spans="1:23" ht="15.75" x14ac:dyDescent="0.25">
      <c r="A104" s="1" t="s">
        <v>103</v>
      </c>
      <c r="W104" s="2"/>
    </row>
    <row r="105" spans="1:23" ht="15.75" x14ac:dyDescent="0.25">
      <c r="A105" s="1" t="s">
        <v>104</v>
      </c>
      <c r="W105" s="2"/>
    </row>
    <row r="106" spans="1:23" ht="15.75" x14ac:dyDescent="0.25">
      <c r="A106" s="1" t="s">
        <v>105</v>
      </c>
      <c r="W106" s="2"/>
    </row>
    <row r="107" spans="1:23" ht="15.75" x14ac:dyDescent="0.25">
      <c r="A107" s="1" t="s">
        <v>106</v>
      </c>
      <c r="W107" s="2"/>
    </row>
    <row r="108" spans="1:23" ht="15.75" x14ac:dyDescent="0.25">
      <c r="A108" s="1" t="s">
        <v>107</v>
      </c>
      <c r="W108" s="2"/>
    </row>
    <row r="109" spans="1:23" ht="15.75" x14ac:dyDescent="0.25">
      <c r="A109" s="1" t="s">
        <v>108</v>
      </c>
      <c r="W109" s="2"/>
    </row>
    <row r="110" spans="1:23" ht="15.75" x14ac:dyDescent="0.25">
      <c r="A110" s="1" t="s">
        <v>109</v>
      </c>
      <c r="W110" s="2"/>
    </row>
    <row r="111" spans="1:23" ht="15.75" x14ac:dyDescent="0.25">
      <c r="A111" s="1" t="s">
        <v>110</v>
      </c>
      <c r="W111" s="2"/>
    </row>
    <row r="112" spans="1:23" ht="15.75" x14ac:dyDescent="0.25">
      <c r="A112" s="1" t="s">
        <v>111</v>
      </c>
      <c r="W112" s="2"/>
    </row>
    <row r="113" spans="1:23" ht="15.75" x14ac:dyDescent="0.25">
      <c r="A113" s="1" t="s">
        <v>112</v>
      </c>
      <c r="W113" s="2"/>
    </row>
    <row r="114" spans="1:23" ht="15.75" x14ac:dyDescent="0.25">
      <c r="A114" s="1" t="s">
        <v>113</v>
      </c>
      <c r="W114" s="2"/>
    </row>
    <row r="115" spans="1:23" ht="15.75" x14ac:dyDescent="0.25">
      <c r="A115" s="1" t="s">
        <v>114</v>
      </c>
      <c r="W115" s="2"/>
    </row>
    <row r="116" spans="1:23" ht="15.75" x14ac:dyDescent="0.25">
      <c r="A116" s="1" t="s">
        <v>115</v>
      </c>
      <c r="W116" s="2"/>
    </row>
    <row r="117" spans="1:23" ht="15.75" x14ac:dyDescent="0.25">
      <c r="A117" s="1" t="s">
        <v>116</v>
      </c>
      <c r="W117" s="2"/>
    </row>
    <row r="118" spans="1:23" ht="15.75" x14ac:dyDescent="0.25">
      <c r="A118" s="1" t="s">
        <v>117</v>
      </c>
      <c r="W118" s="2"/>
    </row>
    <row r="119" spans="1:23" ht="15.75" x14ac:dyDescent="0.25">
      <c r="A119" s="1" t="s">
        <v>118</v>
      </c>
      <c r="W119" s="2"/>
    </row>
    <row r="120" spans="1:23" ht="15.75" x14ac:dyDescent="0.25">
      <c r="A120" s="1" t="s">
        <v>119</v>
      </c>
      <c r="W120" s="2"/>
    </row>
    <row r="121" spans="1:23" ht="15.75" x14ac:dyDescent="0.25">
      <c r="A121" s="1" t="s">
        <v>120</v>
      </c>
      <c r="W121" s="2"/>
    </row>
    <row r="122" spans="1:23" ht="15.75" x14ac:dyDescent="0.25">
      <c r="A122" s="1" t="s">
        <v>121</v>
      </c>
      <c r="W122" s="2"/>
    </row>
    <row r="123" spans="1:23" ht="15.75" x14ac:dyDescent="0.25">
      <c r="A123" s="1" t="s">
        <v>122</v>
      </c>
      <c r="W123" s="2"/>
    </row>
    <row r="124" spans="1:23" ht="15.75" x14ac:dyDescent="0.25">
      <c r="A124" s="1" t="s">
        <v>123</v>
      </c>
      <c r="W124" s="2"/>
    </row>
    <row r="125" spans="1:23" ht="15.75" x14ac:dyDescent="0.25">
      <c r="A125" s="1" t="s">
        <v>124</v>
      </c>
      <c r="W125" s="2"/>
    </row>
    <row r="126" spans="1:23" ht="15.75" x14ac:dyDescent="0.25">
      <c r="A126" s="1" t="s">
        <v>125</v>
      </c>
      <c r="W126" s="2"/>
    </row>
    <row r="127" spans="1:23" ht="15.75" x14ac:dyDescent="0.25">
      <c r="A127" s="1" t="s">
        <v>126</v>
      </c>
      <c r="W127" s="2"/>
    </row>
    <row r="128" spans="1:23" ht="15.75" x14ac:dyDescent="0.25">
      <c r="A128" s="1" t="s">
        <v>127</v>
      </c>
      <c r="W128" s="2"/>
    </row>
    <row r="129" spans="1:23" ht="15.75" x14ac:dyDescent="0.25">
      <c r="A129" s="1" t="s">
        <v>128</v>
      </c>
      <c r="W129" s="2"/>
    </row>
    <row r="130" spans="1:23" ht="15.75" x14ac:dyDescent="0.25">
      <c r="A130" s="1" t="s">
        <v>129</v>
      </c>
      <c r="W130" s="2"/>
    </row>
    <row r="131" spans="1:23" ht="15.75" x14ac:dyDescent="0.25">
      <c r="A131" s="1" t="s">
        <v>130</v>
      </c>
      <c r="W131" s="2"/>
    </row>
    <row r="132" spans="1:23" ht="15.75" x14ac:dyDescent="0.25">
      <c r="A132" s="1" t="s">
        <v>131</v>
      </c>
      <c r="W132" s="2"/>
    </row>
    <row r="133" spans="1:23" ht="15.75" x14ac:dyDescent="0.25">
      <c r="A133" s="1" t="s">
        <v>132</v>
      </c>
      <c r="W133" s="2"/>
    </row>
    <row r="134" spans="1:23" ht="15.75" x14ac:dyDescent="0.25">
      <c r="A134" s="1" t="s">
        <v>133</v>
      </c>
      <c r="W134" s="2"/>
    </row>
    <row r="135" spans="1:23" ht="15.75" x14ac:dyDescent="0.25">
      <c r="A135" s="1" t="s">
        <v>134</v>
      </c>
      <c r="W135" s="2"/>
    </row>
    <row r="136" spans="1:23" ht="15.75" x14ac:dyDescent="0.25">
      <c r="A136" s="1" t="s">
        <v>135</v>
      </c>
      <c r="W136" s="2"/>
    </row>
    <row r="137" spans="1:23" ht="15.75" x14ac:dyDescent="0.25">
      <c r="A137" s="1" t="s">
        <v>136</v>
      </c>
      <c r="W137" s="2"/>
    </row>
    <row r="138" spans="1:23" ht="15.75" x14ac:dyDescent="0.25">
      <c r="A138" s="1" t="s">
        <v>137</v>
      </c>
      <c r="W138" s="2"/>
    </row>
    <row r="139" spans="1:23" ht="15.75" x14ac:dyDescent="0.25">
      <c r="A139" s="1" t="s">
        <v>138</v>
      </c>
      <c r="W139" s="2"/>
    </row>
    <row r="140" spans="1:23" ht="15.75" x14ac:dyDescent="0.25">
      <c r="A140" s="1" t="s">
        <v>139</v>
      </c>
      <c r="W140" s="2"/>
    </row>
    <row r="141" spans="1:23" ht="15.75" x14ac:dyDescent="0.25">
      <c r="A141" s="1" t="s">
        <v>140</v>
      </c>
      <c r="W141" s="2"/>
    </row>
    <row r="142" spans="1:23" ht="15.75" x14ac:dyDescent="0.25">
      <c r="A142" s="1" t="s">
        <v>141</v>
      </c>
      <c r="W142" s="2"/>
    </row>
    <row r="143" spans="1:23" ht="15.75" x14ac:dyDescent="0.25">
      <c r="A143" s="1" t="s">
        <v>142</v>
      </c>
      <c r="W143" s="2"/>
    </row>
    <row r="144" spans="1:23" ht="15.75" x14ac:dyDescent="0.25">
      <c r="A144" s="1" t="s">
        <v>143</v>
      </c>
      <c r="W144" s="2"/>
    </row>
    <row r="145" spans="1:23" ht="15.75" x14ac:dyDescent="0.25">
      <c r="A145" s="1" t="s">
        <v>144</v>
      </c>
      <c r="W145" s="2"/>
    </row>
    <row r="146" spans="1:23" ht="15.75" x14ac:dyDescent="0.25">
      <c r="A146" s="1" t="s">
        <v>145</v>
      </c>
      <c r="W146" s="2"/>
    </row>
    <row r="147" spans="1:23" ht="15.75" x14ac:dyDescent="0.25">
      <c r="A147" s="1" t="s">
        <v>146</v>
      </c>
      <c r="W147" s="2"/>
    </row>
    <row r="148" spans="1:23" ht="15.75" x14ac:dyDescent="0.25">
      <c r="A148" s="1" t="s">
        <v>147</v>
      </c>
      <c r="W148" s="2"/>
    </row>
    <row r="149" spans="1:23" ht="15.75" x14ac:dyDescent="0.25">
      <c r="A149" s="1" t="s">
        <v>148</v>
      </c>
      <c r="W149" s="2"/>
    </row>
    <row r="150" spans="1:23" ht="15.75" x14ac:dyDescent="0.25">
      <c r="A150" s="1" t="s">
        <v>149</v>
      </c>
      <c r="W150" s="2"/>
    </row>
    <row r="151" spans="1:23" ht="15.75" x14ac:dyDescent="0.25">
      <c r="A151" s="1" t="s">
        <v>150</v>
      </c>
      <c r="W151" s="2"/>
    </row>
    <row r="152" spans="1:23" ht="15.75" x14ac:dyDescent="0.25">
      <c r="A152" s="1" t="s">
        <v>151</v>
      </c>
      <c r="W152" s="2"/>
    </row>
    <row r="153" spans="1:23" ht="15.75" x14ac:dyDescent="0.25">
      <c r="A153" s="1" t="s">
        <v>152</v>
      </c>
      <c r="W153" s="2"/>
    </row>
    <row r="154" spans="1:23" ht="15.75" x14ac:dyDescent="0.25">
      <c r="A154" s="1" t="s">
        <v>153</v>
      </c>
      <c r="W154" s="2"/>
    </row>
    <row r="155" spans="1:23" ht="15.75" x14ac:dyDescent="0.25">
      <c r="A155" s="1" t="s">
        <v>154</v>
      </c>
      <c r="W155" s="2"/>
    </row>
    <row r="156" spans="1:23" ht="15.75" x14ac:dyDescent="0.25">
      <c r="A156" s="1" t="s">
        <v>155</v>
      </c>
      <c r="W156" s="2"/>
    </row>
    <row r="157" spans="1:23" ht="15.75" x14ac:dyDescent="0.25">
      <c r="A157" s="1" t="s">
        <v>156</v>
      </c>
      <c r="W157" s="2"/>
    </row>
    <row r="158" spans="1:23" ht="15.75" x14ac:dyDescent="0.25">
      <c r="A158" s="1" t="s">
        <v>157</v>
      </c>
      <c r="W158" s="2"/>
    </row>
    <row r="159" spans="1:23" ht="15.75" x14ac:dyDescent="0.25">
      <c r="A159" s="1" t="s">
        <v>158</v>
      </c>
      <c r="W159" s="2"/>
    </row>
    <row r="160" spans="1:23" ht="15.75" x14ac:dyDescent="0.25">
      <c r="A160" s="1" t="s">
        <v>159</v>
      </c>
      <c r="W160" s="2"/>
    </row>
    <row r="161" spans="1:23" ht="15.75" x14ac:dyDescent="0.25">
      <c r="A161" s="1" t="s">
        <v>160</v>
      </c>
      <c r="W161" s="2"/>
    </row>
    <row r="162" spans="1:23" ht="15.75" x14ac:dyDescent="0.25">
      <c r="A162" s="1" t="s">
        <v>161</v>
      </c>
      <c r="W162" s="2"/>
    </row>
    <row r="163" spans="1:23" ht="15.75" x14ac:dyDescent="0.25">
      <c r="A163" s="1" t="s">
        <v>162</v>
      </c>
      <c r="W163" s="2"/>
    </row>
    <row r="164" spans="1:23" ht="15.75" x14ac:dyDescent="0.25">
      <c r="A164" s="1" t="s">
        <v>163</v>
      </c>
      <c r="W164" s="2"/>
    </row>
    <row r="165" spans="1:23" ht="15.75" x14ac:dyDescent="0.25">
      <c r="A165" s="1" t="s">
        <v>164</v>
      </c>
      <c r="W165" s="2"/>
    </row>
    <row r="166" spans="1:23" ht="15.75" x14ac:dyDescent="0.25">
      <c r="A166" s="1" t="s">
        <v>165</v>
      </c>
      <c r="W166" s="2"/>
    </row>
    <row r="167" spans="1:23" ht="15.75" x14ac:dyDescent="0.25">
      <c r="A167" s="1" t="s">
        <v>166</v>
      </c>
      <c r="W167" s="2"/>
    </row>
    <row r="168" spans="1:23" ht="15.75" x14ac:dyDescent="0.25">
      <c r="A168" s="1" t="s">
        <v>167</v>
      </c>
      <c r="W168" s="2"/>
    </row>
    <row r="169" spans="1:23" ht="15.75" x14ac:dyDescent="0.25">
      <c r="A169" s="1" t="s">
        <v>168</v>
      </c>
      <c r="W169" s="2"/>
    </row>
    <row r="170" spans="1:23" ht="15.75" x14ac:dyDescent="0.25">
      <c r="A170" s="1" t="s">
        <v>169</v>
      </c>
      <c r="W170" s="2"/>
    </row>
    <row r="171" spans="1:23" ht="15.75" x14ac:dyDescent="0.25">
      <c r="A171" s="1" t="s">
        <v>170</v>
      </c>
      <c r="W171" s="2"/>
    </row>
    <row r="172" spans="1:23" ht="15.75" x14ac:dyDescent="0.25">
      <c r="A172" s="1" t="s">
        <v>171</v>
      </c>
      <c r="W172" s="2"/>
    </row>
    <row r="173" spans="1:23" ht="15.75" x14ac:dyDescent="0.25">
      <c r="A173" s="1" t="s">
        <v>172</v>
      </c>
      <c r="W173" s="2"/>
    </row>
    <row r="174" spans="1:23" ht="15.75" x14ac:dyDescent="0.25">
      <c r="A174" s="1" t="s">
        <v>173</v>
      </c>
      <c r="W174" s="2"/>
    </row>
    <row r="175" spans="1:23" ht="15.75" x14ac:dyDescent="0.25">
      <c r="A175" s="1" t="s">
        <v>174</v>
      </c>
      <c r="W175" s="2"/>
    </row>
    <row r="176" spans="1:23" ht="15.75" x14ac:dyDescent="0.25">
      <c r="A176" s="1" t="s">
        <v>175</v>
      </c>
      <c r="W176" s="2"/>
    </row>
    <row r="177" spans="1:23" ht="15.75" x14ac:dyDescent="0.25">
      <c r="A177" s="1" t="s">
        <v>176</v>
      </c>
      <c r="W177" s="2"/>
    </row>
    <row r="178" spans="1:23" ht="15.75" x14ac:dyDescent="0.25">
      <c r="A178" s="1" t="s">
        <v>177</v>
      </c>
      <c r="W178" s="2"/>
    </row>
    <row r="179" spans="1:23" ht="15.75" x14ac:dyDescent="0.25">
      <c r="A179" s="1" t="s">
        <v>178</v>
      </c>
      <c r="W179" s="2"/>
    </row>
    <row r="180" spans="1:23" ht="15.75" x14ac:dyDescent="0.25">
      <c r="A180" s="1" t="s">
        <v>179</v>
      </c>
      <c r="W180" s="2"/>
    </row>
    <row r="181" spans="1:23" ht="15.75" x14ac:dyDescent="0.25">
      <c r="A181" s="1" t="s">
        <v>180</v>
      </c>
      <c r="W181" s="2"/>
    </row>
    <row r="182" spans="1:23" ht="15.75" x14ac:dyDescent="0.25">
      <c r="A182" s="1" t="s">
        <v>181</v>
      </c>
      <c r="W182" s="2"/>
    </row>
    <row r="183" spans="1:23" ht="15.75" x14ac:dyDescent="0.25">
      <c r="A183" s="1" t="s">
        <v>182</v>
      </c>
      <c r="W183" s="2"/>
    </row>
    <row r="184" spans="1:23" ht="15.75" x14ac:dyDescent="0.25">
      <c r="A184" s="1" t="s">
        <v>183</v>
      </c>
      <c r="W184" s="2"/>
    </row>
    <row r="185" spans="1:23" ht="15.75" x14ac:dyDescent="0.25">
      <c r="A185" s="1" t="s">
        <v>184</v>
      </c>
      <c r="W185" s="2"/>
    </row>
    <row r="186" spans="1:23" ht="15.75" x14ac:dyDescent="0.25">
      <c r="A186" s="1" t="s">
        <v>185</v>
      </c>
      <c r="W186" s="2"/>
    </row>
    <row r="187" spans="1:23" ht="15.75" x14ac:dyDescent="0.25">
      <c r="A187" s="1" t="s">
        <v>186</v>
      </c>
      <c r="W187" s="2"/>
    </row>
    <row r="188" spans="1:23" ht="15.75" x14ac:dyDescent="0.25">
      <c r="A188" s="1" t="s">
        <v>187</v>
      </c>
      <c r="W188" s="2"/>
    </row>
    <row r="189" spans="1:23" ht="15.75" x14ac:dyDescent="0.25">
      <c r="A189" s="1" t="s">
        <v>188</v>
      </c>
      <c r="W189" s="2"/>
    </row>
    <row r="190" spans="1:23" ht="15.75" x14ac:dyDescent="0.25">
      <c r="A190" s="1" t="s">
        <v>189</v>
      </c>
      <c r="W190" s="2"/>
    </row>
    <row r="191" spans="1:23" ht="15.75" x14ac:dyDescent="0.25">
      <c r="A191" s="1" t="s">
        <v>190</v>
      </c>
      <c r="W191" s="2"/>
    </row>
    <row r="192" spans="1:23" ht="15.75" x14ac:dyDescent="0.25">
      <c r="A192" s="1" t="s">
        <v>191</v>
      </c>
      <c r="W192" s="2"/>
    </row>
    <row r="193" spans="1:23" ht="15.75" x14ac:dyDescent="0.25">
      <c r="A193" s="1" t="s">
        <v>192</v>
      </c>
      <c r="W193" s="2"/>
    </row>
    <row r="194" spans="1:23" ht="15.75" x14ac:dyDescent="0.25">
      <c r="A194" s="1" t="s">
        <v>193</v>
      </c>
      <c r="W194" s="2"/>
    </row>
    <row r="195" spans="1:23" ht="15.75" x14ac:dyDescent="0.25">
      <c r="A195" s="1" t="s">
        <v>194</v>
      </c>
      <c r="W195" s="2"/>
    </row>
    <row r="196" spans="1:23" ht="15.75" x14ac:dyDescent="0.25">
      <c r="A196" s="1" t="s">
        <v>195</v>
      </c>
      <c r="W196" s="2"/>
    </row>
    <row r="197" spans="1:23" ht="15.75" x14ac:dyDescent="0.25">
      <c r="A197" s="1" t="s">
        <v>196</v>
      </c>
      <c r="W197" s="2"/>
    </row>
    <row r="198" spans="1:23" ht="15.75" x14ac:dyDescent="0.25">
      <c r="A198" s="1" t="s">
        <v>197</v>
      </c>
      <c r="W198" s="2"/>
    </row>
    <row r="199" spans="1:23" ht="15.75" x14ac:dyDescent="0.25">
      <c r="A199" s="1" t="s">
        <v>198</v>
      </c>
      <c r="W199" s="2"/>
    </row>
    <row r="200" spans="1:23" ht="15.75" x14ac:dyDescent="0.25">
      <c r="A200" s="1" t="s">
        <v>199</v>
      </c>
      <c r="W200" s="2"/>
    </row>
    <row r="201" spans="1:23" ht="15.75" x14ac:dyDescent="0.25">
      <c r="A201" s="1" t="s">
        <v>200</v>
      </c>
      <c r="W201" s="2"/>
    </row>
    <row r="202" spans="1:23" ht="15.75" x14ac:dyDescent="0.25">
      <c r="A202" s="1" t="s">
        <v>201</v>
      </c>
      <c r="W202" s="2"/>
    </row>
    <row r="203" spans="1:23" ht="15.75" x14ac:dyDescent="0.25">
      <c r="A203" s="1" t="s">
        <v>202</v>
      </c>
      <c r="W203" s="2"/>
    </row>
    <row r="204" spans="1:23" ht="15.75" x14ac:dyDescent="0.25">
      <c r="A204" s="1" t="s">
        <v>203</v>
      </c>
      <c r="W204" s="2"/>
    </row>
    <row r="205" spans="1:23" ht="15.75" x14ac:dyDescent="0.25">
      <c r="A205" s="1" t="s">
        <v>204</v>
      </c>
      <c r="W205" s="2"/>
    </row>
    <row r="206" spans="1:23" ht="15.75" x14ac:dyDescent="0.25">
      <c r="A206" s="1" t="s">
        <v>205</v>
      </c>
      <c r="W206" s="2"/>
    </row>
    <row r="207" spans="1:23" ht="15.75" x14ac:dyDescent="0.25">
      <c r="A207" s="1" t="s">
        <v>206</v>
      </c>
      <c r="W207" s="2"/>
    </row>
    <row r="208" spans="1:23" ht="15.75" x14ac:dyDescent="0.25">
      <c r="A208" s="1" t="s">
        <v>207</v>
      </c>
      <c r="W208" s="2"/>
    </row>
    <row r="209" spans="1:23" ht="15.75" x14ac:dyDescent="0.25">
      <c r="A209" s="1" t="s">
        <v>208</v>
      </c>
      <c r="W209" s="2"/>
    </row>
    <row r="210" spans="1:23" ht="15.75" x14ac:dyDescent="0.25">
      <c r="A210" s="1" t="s">
        <v>209</v>
      </c>
      <c r="W210" s="2"/>
    </row>
    <row r="211" spans="1:23" ht="15.75" x14ac:dyDescent="0.25">
      <c r="A211" s="1" t="s">
        <v>210</v>
      </c>
      <c r="W211" s="2"/>
    </row>
    <row r="212" spans="1:23" ht="15.75" x14ac:dyDescent="0.25">
      <c r="A212" s="1" t="s">
        <v>211</v>
      </c>
      <c r="W212" s="2"/>
    </row>
    <row r="213" spans="1:23" ht="15.75" x14ac:dyDescent="0.25">
      <c r="A213" s="1" t="s">
        <v>212</v>
      </c>
      <c r="W213" s="2"/>
    </row>
    <row r="214" spans="1:23" ht="15.75" x14ac:dyDescent="0.25">
      <c r="A214" s="1" t="s">
        <v>213</v>
      </c>
      <c r="W214" s="2"/>
    </row>
    <row r="215" spans="1:23" ht="15.75" x14ac:dyDescent="0.25">
      <c r="A215" s="1" t="s">
        <v>214</v>
      </c>
      <c r="W215" s="2"/>
    </row>
    <row r="216" spans="1:23" ht="15.75" x14ac:dyDescent="0.25">
      <c r="A216" s="1" t="s">
        <v>215</v>
      </c>
      <c r="W216" s="2"/>
    </row>
    <row r="217" spans="1:23" ht="15.75" x14ac:dyDescent="0.25">
      <c r="A217" s="1" t="s">
        <v>216</v>
      </c>
      <c r="W217" s="2"/>
    </row>
    <row r="218" spans="1:23" ht="15.75" x14ac:dyDescent="0.25">
      <c r="A218" s="1" t="s">
        <v>217</v>
      </c>
      <c r="W218" s="2"/>
    </row>
    <row r="219" spans="1:23" ht="15.75" x14ac:dyDescent="0.25">
      <c r="A219" s="1" t="s">
        <v>218</v>
      </c>
      <c r="W219" s="2"/>
    </row>
    <row r="220" spans="1:23" ht="15.75" x14ac:dyDescent="0.25">
      <c r="A220" s="1" t="s">
        <v>219</v>
      </c>
      <c r="W220" s="2"/>
    </row>
    <row r="221" spans="1:23" ht="15.75" x14ac:dyDescent="0.25">
      <c r="A221" s="1" t="s">
        <v>220</v>
      </c>
      <c r="W221" s="2"/>
    </row>
    <row r="222" spans="1:23" ht="15.75" x14ac:dyDescent="0.25">
      <c r="A222" s="1" t="s">
        <v>221</v>
      </c>
      <c r="W222" s="2"/>
    </row>
    <row r="223" spans="1:23" ht="15.75" x14ac:dyDescent="0.25">
      <c r="A223" s="1" t="s">
        <v>222</v>
      </c>
      <c r="W223" s="2"/>
    </row>
    <row r="224" spans="1:23" ht="15.75" x14ac:dyDescent="0.25">
      <c r="A224" s="1" t="s">
        <v>223</v>
      </c>
      <c r="W224" s="2"/>
    </row>
    <row r="225" spans="1:23" ht="15.75" x14ac:dyDescent="0.25">
      <c r="A225" s="1" t="s">
        <v>224</v>
      </c>
      <c r="W225" s="2"/>
    </row>
    <row r="226" spans="1:23" ht="15.75" x14ac:dyDescent="0.25">
      <c r="A226" s="1" t="s">
        <v>225</v>
      </c>
      <c r="W226" s="2"/>
    </row>
    <row r="227" spans="1:23" ht="15.75" x14ac:dyDescent="0.25">
      <c r="A227" s="1" t="s">
        <v>226</v>
      </c>
      <c r="W227" s="2"/>
    </row>
    <row r="228" spans="1:23" ht="15.75" x14ac:dyDescent="0.25">
      <c r="A228" s="1" t="s">
        <v>227</v>
      </c>
      <c r="W228" s="2"/>
    </row>
    <row r="229" spans="1:23" ht="15.75" x14ac:dyDescent="0.25">
      <c r="A229" s="1" t="s">
        <v>228</v>
      </c>
      <c r="W229" s="2"/>
    </row>
    <row r="230" spans="1:23" ht="15.75" x14ac:dyDescent="0.25">
      <c r="A230" s="1" t="s">
        <v>229</v>
      </c>
      <c r="W230" s="2"/>
    </row>
    <row r="231" spans="1:23" ht="15.75" x14ac:dyDescent="0.25">
      <c r="A231" s="1" t="s">
        <v>230</v>
      </c>
      <c r="W231" s="2"/>
    </row>
    <row r="232" spans="1:23" ht="15.75" x14ac:dyDescent="0.25">
      <c r="A232" s="1" t="s">
        <v>231</v>
      </c>
      <c r="W232" s="2"/>
    </row>
    <row r="233" spans="1:23" ht="15.75" x14ac:dyDescent="0.25">
      <c r="A233" s="1" t="s">
        <v>232</v>
      </c>
      <c r="W233" s="2"/>
    </row>
    <row r="234" spans="1:23" ht="15.75" x14ac:dyDescent="0.25">
      <c r="A234" s="1" t="s">
        <v>233</v>
      </c>
      <c r="W234" s="2"/>
    </row>
    <row r="235" spans="1:23" ht="15.75" x14ac:dyDescent="0.25">
      <c r="A235" s="1" t="s">
        <v>234</v>
      </c>
      <c r="W235" s="2"/>
    </row>
    <row r="236" spans="1:23" ht="15.75" x14ac:dyDescent="0.25">
      <c r="A236" s="1" t="s">
        <v>235</v>
      </c>
      <c r="W236" s="2"/>
    </row>
    <row r="237" spans="1:23" ht="15.75" x14ac:dyDescent="0.25">
      <c r="A237" s="1" t="s">
        <v>236</v>
      </c>
      <c r="W237" s="2"/>
    </row>
    <row r="238" spans="1:23" ht="15.75" x14ac:dyDescent="0.25">
      <c r="A238" s="1" t="s">
        <v>237</v>
      </c>
      <c r="W238" s="2"/>
    </row>
    <row r="239" spans="1:23" ht="15.75" x14ac:dyDescent="0.25">
      <c r="A239" s="1" t="s">
        <v>238</v>
      </c>
      <c r="W239" s="2"/>
    </row>
    <row r="240" spans="1:23" ht="15.75" x14ac:dyDescent="0.25">
      <c r="A240" s="1" t="s">
        <v>239</v>
      </c>
      <c r="W240" s="2"/>
    </row>
    <row r="241" spans="1:23" ht="15.75" x14ac:dyDescent="0.25">
      <c r="A241" s="1" t="s">
        <v>240</v>
      </c>
      <c r="W241" s="2"/>
    </row>
    <row r="242" spans="1:23" ht="15.75" x14ac:dyDescent="0.25">
      <c r="A242" s="1" t="s">
        <v>241</v>
      </c>
      <c r="W242" s="2"/>
    </row>
    <row r="243" spans="1:23" ht="15.75" x14ac:dyDescent="0.25">
      <c r="A243" s="1" t="s">
        <v>242</v>
      </c>
      <c r="W243" s="2"/>
    </row>
    <row r="244" spans="1:23" ht="15.75" x14ac:dyDescent="0.25">
      <c r="A244" s="1" t="s">
        <v>243</v>
      </c>
      <c r="W244" s="2"/>
    </row>
    <row r="245" spans="1:23" ht="15.75" x14ac:dyDescent="0.25">
      <c r="A245" s="1" t="s">
        <v>244</v>
      </c>
      <c r="W245" s="2"/>
    </row>
    <row r="246" spans="1:23" ht="15.75" x14ac:dyDescent="0.25">
      <c r="A246" s="1" t="s">
        <v>245</v>
      </c>
      <c r="W246" s="2"/>
    </row>
    <row r="247" spans="1:23" ht="15.75" x14ac:dyDescent="0.25">
      <c r="A247" s="1" t="s">
        <v>246</v>
      </c>
      <c r="W247" s="2"/>
    </row>
    <row r="248" spans="1:23" x14ac:dyDescent="0.25">
      <c r="B248" s="2"/>
      <c r="C248" s="2"/>
      <c r="D248" s="2"/>
      <c r="E248" s="2"/>
      <c r="F248" s="2"/>
      <c r="G248" s="2"/>
      <c r="H248" s="2"/>
      <c r="I248" s="2"/>
      <c r="J248" s="2"/>
      <c r="K248" s="2"/>
      <c r="L248" s="2"/>
      <c r="M248" s="2"/>
      <c r="N248" s="2"/>
      <c r="O248" s="2"/>
      <c r="P248" s="2"/>
      <c r="Q248" s="2"/>
      <c r="R248" s="2"/>
      <c r="S248" s="2"/>
      <c r="T248" s="2"/>
      <c r="U248" s="2"/>
      <c r="V248" s="2"/>
      <c r="W248" s="2"/>
    </row>
    <row r="249" spans="1:23" ht="15.75" x14ac:dyDescent="0.25">
      <c r="A249" s="3" t="s">
        <v>247</v>
      </c>
      <c r="B249" s="4">
        <v>1991</v>
      </c>
      <c r="C249" s="4">
        <f>+B249+1</f>
        <v>1992</v>
      </c>
      <c r="D249" s="4">
        <f t="shared" ref="D249:V249" si="1">+C249+1</f>
        <v>1993</v>
      </c>
      <c r="E249" s="4">
        <f t="shared" si="1"/>
        <v>1994</v>
      </c>
      <c r="F249" s="4">
        <f t="shared" si="1"/>
        <v>1995</v>
      </c>
      <c r="G249" s="4">
        <f t="shared" si="1"/>
        <v>1996</v>
      </c>
      <c r="H249" s="4">
        <f t="shared" si="1"/>
        <v>1997</v>
      </c>
      <c r="I249" s="4">
        <f t="shared" si="1"/>
        <v>1998</v>
      </c>
      <c r="J249" s="4">
        <f t="shared" si="1"/>
        <v>1999</v>
      </c>
      <c r="K249" s="4">
        <f t="shared" si="1"/>
        <v>2000</v>
      </c>
      <c r="L249" s="4">
        <f t="shared" si="1"/>
        <v>2001</v>
      </c>
      <c r="M249" s="4">
        <f t="shared" si="1"/>
        <v>2002</v>
      </c>
      <c r="N249" s="4">
        <f t="shared" si="1"/>
        <v>2003</v>
      </c>
      <c r="O249" s="4">
        <f t="shared" si="1"/>
        <v>2004</v>
      </c>
      <c r="P249" s="4">
        <f t="shared" si="1"/>
        <v>2005</v>
      </c>
      <c r="Q249" s="4">
        <f t="shared" si="1"/>
        <v>2006</v>
      </c>
      <c r="R249" s="4">
        <f t="shared" si="1"/>
        <v>2007</v>
      </c>
      <c r="S249" s="4">
        <f t="shared" si="1"/>
        <v>2008</v>
      </c>
      <c r="T249" s="4">
        <f t="shared" si="1"/>
        <v>2009</v>
      </c>
      <c r="U249" s="4">
        <f t="shared" si="1"/>
        <v>2010</v>
      </c>
      <c r="V249" s="4">
        <f t="shared" si="1"/>
        <v>2011</v>
      </c>
    </row>
    <row r="250" spans="1:23" ht="15.75" x14ac:dyDescent="0.25">
      <c r="A250" s="1" t="s">
        <v>46</v>
      </c>
      <c r="B250" s="2">
        <f>+[3]Employment!B250/[3]Population!B250*100</f>
        <v>64.099998474121094</v>
      </c>
      <c r="C250" s="2">
        <f>+[3]Employment!C250/[3]Population!C250*100</f>
        <v>62.900001525878899</v>
      </c>
      <c r="D250" s="2">
        <f>+[3]Employment!D250/[3]Population!D250*100</f>
        <v>64.900001525878906</v>
      </c>
      <c r="E250" s="2">
        <f>+[3]Employment!E250/[3]Population!E250*100</f>
        <v>65.199996948242188</v>
      </c>
      <c r="F250" s="2">
        <f>+[3]Employment!F250/[3]Population!F250*100</f>
        <v>66.300003051757813</v>
      </c>
      <c r="G250" s="2">
        <f>+[3]Employment!G250/[3]Population!G250*100</f>
        <v>64.800003051757812</v>
      </c>
      <c r="H250" s="2">
        <f>+[3]Employment!H250/[3]Population!H250*100</f>
        <v>64.599998474121094</v>
      </c>
      <c r="I250" s="2">
        <f>+[3]Employment!I250/[3]Population!I250*100</f>
        <v>64.300003051757812</v>
      </c>
      <c r="J250" s="2">
        <f>+[3]Employment!J250/[3]Population!J250*100</f>
        <v>64.800003051757812</v>
      </c>
      <c r="K250" s="2">
        <f>+[3]Employment!K250/[3]Population!K250*100</f>
        <v>65.400001525878906</v>
      </c>
      <c r="L250" s="2">
        <f>+[3]Employment!L250/[3]Population!L250*100</f>
        <v>66.099998474121094</v>
      </c>
      <c r="M250" s="2">
        <f>+[3]Employment!M250/[3]Population!M250*100</f>
        <v>65</v>
      </c>
      <c r="N250" s="2">
        <f>+[3]Employment!N250/[3]Population!N250*100</f>
        <v>64.099998474121094</v>
      </c>
      <c r="O250" s="2">
        <f>+[3]Employment!O250/[3]Population!O250*100</f>
        <v>65</v>
      </c>
      <c r="P250" s="2">
        <f>+[3]Employment!P250/[3]Population!P250*100</f>
        <v>65.400001525878906</v>
      </c>
      <c r="Q250" s="2">
        <f>+[3]Employment!Q250/[3]Population!Q250*100</f>
        <v>67.599998474121094</v>
      </c>
      <c r="R250" s="2">
        <f>+[3]Employment!R250/[3]Population!R250*100</f>
        <v>67.699996948242188</v>
      </c>
      <c r="S250" s="2">
        <f>+[3]Employment!S250/[3]Population!S250*100</f>
        <v>67.400001525878906</v>
      </c>
      <c r="T250" s="2">
        <f>+[3]Employment!T250/[3]Population!T250*100</f>
        <v>63.599998474121087</v>
      </c>
      <c r="U250" s="2">
        <f>+[3]Employment!U250/[3]Population!U250*100</f>
        <v>64.599998474121094</v>
      </c>
      <c r="V250" s="2">
        <f>+[3]Employment!V250/[3]Population!V250*100</f>
        <v>65</v>
      </c>
    </row>
    <row r="251" spans="1:23" ht="15.75" x14ac:dyDescent="0.25">
      <c r="A251" s="1" t="s">
        <v>49</v>
      </c>
      <c r="B251" s="2">
        <f>+[3]Employment!B251/[3]Population!B251*100</f>
        <v>56.000000000000007</v>
      </c>
      <c r="C251" s="2">
        <f>+[3]Employment!C251/[3]Population!C251*100</f>
        <v>52.599998474121094</v>
      </c>
      <c r="D251" s="2">
        <f>+[3]Employment!D251/[3]Population!D251*100</f>
        <v>51.099998474121087</v>
      </c>
      <c r="E251" s="2">
        <f>+[3]Employment!E251/[3]Population!E251*100</f>
        <v>53.099998474121094</v>
      </c>
      <c r="F251" s="2">
        <f>+[3]Employment!F251/[3]Population!F251*100</f>
        <v>55.799999237060547</v>
      </c>
      <c r="G251" s="2">
        <f>+[3]Employment!G251/[3]Population!G251*100</f>
        <v>58.700000762939453</v>
      </c>
      <c r="H251" s="2">
        <f>+[3]Employment!H251/[3]Population!H251*100</f>
        <v>58.900001525878906</v>
      </c>
      <c r="I251" s="2">
        <f>+[3]Employment!I251/[3]Population!I251*100</f>
        <v>60.79999923706054</v>
      </c>
      <c r="J251" s="2">
        <f>+[3]Employment!J251/[3]Population!J251*100</f>
        <v>62.200000762939453</v>
      </c>
      <c r="K251" s="2">
        <f>+[3]Employment!K251/[3]Population!K251*100</f>
        <v>63.099998474121087</v>
      </c>
      <c r="L251" s="2">
        <f>+[3]Employment!L251/[3]Population!L251*100</f>
        <v>63</v>
      </c>
      <c r="M251" s="2">
        <f>+[3]Employment!M251/[3]Population!M251*100</f>
        <v>62</v>
      </c>
      <c r="N251" s="2">
        <f>+[3]Employment!N251/[3]Population!N251*100</f>
        <v>61.700000762939453</v>
      </c>
      <c r="O251" s="2">
        <f>+[3]Employment!O251/[3]Population!O251*100</f>
        <v>63.200000762939453</v>
      </c>
      <c r="P251" s="2">
        <f>+[3]Employment!P251/[3]Population!P251*100</f>
        <v>63.799999237060547</v>
      </c>
      <c r="Q251" s="2">
        <f>+[3]Employment!Q251/[3]Population!Q251*100</f>
        <v>64.099998474121094</v>
      </c>
      <c r="R251" s="2">
        <f>+[3]Employment!R251/[3]Population!R251*100</f>
        <v>65</v>
      </c>
      <c r="S251" s="2">
        <f>+[3]Employment!S251/[3]Population!S251*100</f>
        <v>64.599998474121094</v>
      </c>
      <c r="T251" s="2">
        <f>+[3]Employment!T251/[3]Population!T251*100</f>
        <v>63.400001525878899</v>
      </c>
      <c r="U251" s="2">
        <f>+[3]Employment!U251/[3]Population!U251*100</f>
        <v>62.900001525878899</v>
      </c>
      <c r="V251" s="2">
        <f>+[3]Employment!V251/[3]Population!V251*100</f>
        <v>62.5</v>
      </c>
    </row>
    <row r="252" spans="1:23" ht="15.75" x14ac:dyDescent="0.25">
      <c r="A252" s="1" t="s">
        <v>113</v>
      </c>
      <c r="B252" s="2">
        <f>+[3]Employment!B252/[3]Population!B252*100</f>
        <v>52.70000076293946</v>
      </c>
      <c r="C252" s="2">
        <f>+[3]Employment!C252/[3]Population!C252*100</f>
        <v>52.599998474121094</v>
      </c>
      <c r="D252" s="2">
        <f>+[3]Employment!D252/[3]Population!D252*100</f>
        <v>52.900001525878906</v>
      </c>
      <c r="E252" s="2">
        <f>+[3]Employment!E252/[3]Population!E252*100</f>
        <v>53.099998474121094</v>
      </c>
      <c r="F252" s="2">
        <f>+[3]Employment!F252/[3]Population!F252*100</f>
        <v>53.200000762939446</v>
      </c>
      <c r="G252" s="2">
        <f>+[3]Employment!G252/[3]Population!G252*100</f>
        <v>53.299999237060547</v>
      </c>
      <c r="H252" s="2">
        <f>+[3]Employment!H252/[3]Population!H252*100</f>
        <v>53.400001525878906</v>
      </c>
      <c r="I252" s="2">
        <f>+[3]Employment!I252/[3]Population!I252*100</f>
        <v>54</v>
      </c>
      <c r="J252" s="2">
        <f>+[3]Employment!J252/[3]Population!J252*100</f>
        <v>54.500000000000007</v>
      </c>
      <c r="K252" s="2">
        <f>+[3]Employment!K252/[3]Population!K252*100</f>
        <v>54.799999237060547</v>
      </c>
      <c r="L252" s="2">
        <f>+[3]Employment!L252/[3]Population!L252*100</f>
        <v>54.599998474121094</v>
      </c>
      <c r="M252" s="2">
        <f>+[3]Employment!M252/[3]Population!M252*100</f>
        <v>52.900001525878906</v>
      </c>
      <c r="N252" s="2">
        <f>+[3]Employment!N252/[3]Population!N252*100</f>
        <v>52.70000076293946</v>
      </c>
      <c r="O252" s="2">
        <f>+[3]Employment!O252/[3]Population!O252*100</f>
        <v>52.900001525878906</v>
      </c>
      <c r="P252" s="2">
        <f>+[3]Employment!P252/[3]Population!P252*100</f>
        <v>52.799999237060547</v>
      </c>
      <c r="Q252" s="2">
        <f>+[3]Employment!Q252/[3]Population!Q252*100</f>
        <v>53.400001525878906</v>
      </c>
      <c r="R252" s="2">
        <f>+[3]Employment!R252/[3]Population!R252*100</f>
        <v>53.599998474121094</v>
      </c>
      <c r="S252" s="2">
        <f>+[3]Employment!S252/[3]Population!S252*100</f>
        <v>53.299999237060547</v>
      </c>
      <c r="T252" s="2">
        <f>+[3]Employment!T252/[3]Population!T252*100</f>
        <v>53.400001525878906</v>
      </c>
      <c r="U252" s="2">
        <f>+[3]Employment!U252/[3]Population!U252*100</f>
        <v>53.5</v>
      </c>
      <c r="V252" s="2">
        <f>+[3]Employment!V252/[3]Population!V252*100</f>
        <v>53.700000762939446</v>
      </c>
    </row>
    <row r="253" spans="1:23" ht="15.75" x14ac:dyDescent="0.25">
      <c r="A253" s="1" t="s">
        <v>127</v>
      </c>
      <c r="B253" s="2">
        <f>+[3]Employment!B253/[3]Population!B253*100</f>
        <v>62.599998474121101</v>
      </c>
      <c r="C253" s="2">
        <f>+[3]Employment!C253/[3]Population!C253*100</f>
        <v>62.400001525878899</v>
      </c>
      <c r="D253" s="2">
        <f>+[3]Employment!D253/[3]Population!D253*100</f>
        <v>62.099998474121101</v>
      </c>
      <c r="E253" s="2">
        <f>+[3]Employment!E253/[3]Population!E253*100</f>
        <v>62.799999237060547</v>
      </c>
      <c r="F253" s="2">
        <f>+[3]Employment!F253/[3]Population!F253*100</f>
        <v>61.5</v>
      </c>
      <c r="G253" s="2">
        <f>+[3]Employment!G253/[3]Population!G253*100</f>
        <v>60.200000762939453</v>
      </c>
      <c r="H253" s="2">
        <f>+[3]Employment!H253/[3]Population!H253*100</f>
        <v>59.200000762939453</v>
      </c>
      <c r="I253" s="2">
        <f>+[3]Employment!I253/[3]Population!I253*100</f>
        <v>58.799999237060554</v>
      </c>
      <c r="J253" s="2">
        <f>+[3]Employment!J253/[3]Population!J253*100</f>
        <v>58.099998474121094</v>
      </c>
      <c r="K253" s="2">
        <f>+[3]Employment!K253/[3]Population!K253*100</f>
        <v>57.700000762939453</v>
      </c>
      <c r="L253" s="2">
        <f>+[3]Employment!L253/[3]Population!L253*100</f>
        <v>57.599998474121094</v>
      </c>
      <c r="M253" s="2">
        <f>+[3]Employment!M253/[3]Population!M253*100</f>
        <v>57.099998474121094</v>
      </c>
      <c r="N253" s="2">
        <f>+[3]Employment!N253/[3]Population!N253*100</f>
        <v>58.900001525878906</v>
      </c>
      <c r="O253" s="2">
        <f>+[3]Employment!O253/[3]Population!O253*100</f>
        <v>58.900001525878906</v>
      </c>
      <c r="P253" s="2">
        <f>+[3]Employment!P253/[3]Population!P253*100</f>
        <v>59.299999237060554</v>
      </c>
      <c r="Q253" s="2">
        <f>+[3]Employment!Q253/[3]Population!Q253*100</f>
        <v>60.29999923706054</v>
      </c>
      <c r="R253" s="2">
        <f>+[3]Employment!R253/[3]Population!R253*100</f>
        <v>60.5</v>
      </c>
      <c r="S253" s="2">
        <f>+[3]Employment!S253/[3]Population!S253*100</f>
        <v>59.79999923706054</v>
      </c>
      <c r="T253" s="2">
        <f>+[3]Employment!T253/[3]Population!T253*100</f>
        <v>57.299999237060547</v>
      </c>
      <c r="U253" s="2">
        <f>+[3]Employment!U253/[3]Population!U253*100</f>
        <v>55.900001525878906</v>
      </c>
      <c r="V253" s="2">
        <f>+[3]Employment!V253/[3]Population!V253*100</f>
        <v>55.599998474121094</v>
      </c>
    </row>
    <row r="254" spans="1:23" ht="15.75" x14ac:dyDescent="0.25">
      <c r="A254" s="1" t="s">
        <v>215</v>
      </c>
      <c r="B254" s="2">
        <f>+[3]Employment!B254/[3]Population!B254*100</f>
        <v>48.200000762939453</v>
      </c>
      <c r="C254" s="2">
        <f>+[3]Employment!C254/[3]Population!C254*100</f>
        <v>44.200000762939453</v>
      </c>
      <c r="D254" s="2">
        <f>+[3]Employment!D254/[3]Population!D254*100</f>
        <v>43.299999237060547</v>
      </c>
      <c r="E254" s="2">
        <f>+[3]Employment!E254/[3]Population!E254*100</f>
        <v>44.5</v>
      </c>
      <c r="F254" s="2">
        <f>+[3]Employment!F254/[3]Population!F254*100</f>
        <v>45.900001525878906</v>
      </c>
      <c r="G254" s="2">
        <f>+[3]Employment!G254/[3]Population!G254*100</f>
        <v>45.099998474121094</v>
      </c>
      <c r="H254" s="2">
        <f>+[3]Employment!H254/[3]Population!H254*100</f>
        <v>45.599998474121094</v>
      </c>
      <c r="I254" s="2">
        <f>+[3]Employment!I254/[3]Population!I254*100</f>
        <v>45.70000076293946</v>
      </c>
      <c r="J254" s="2">
        <f>+[3]Employment!J254/[3]Population!J254*100</f>
        <v>44.099998474121094</v>
      </c>
      <c r="K254" s="2">
        <f>+[3]Employment!K254/[3]Population!K254*100</f>
        <v>44.400001525878906</v>
      </c>
      <c r="L254" s="2">
        <f>+[3]Employment!L254/[3]Population!L254*100</f>
        <v>44.900001525878906</v>
      </c>
      <c r="M254" s="2">
        <f>+[3]Employment!M254/[3]Population!M254*100</f>
        <v>44.900001525878906</v>
      </c>
      <c r="N254" s="2">
        <f>+[3]Employment!N254/[3]Population!N254*100</f>
        <v>45.299999237060547</v>
      </c>
      <c r="O254" s="2">
        <f>+[3]Employment!O254/[3]Population!O254*100</f>
        <v>45.700000762939453</v>
      </c>
      <c r="P254" s="2">
        <f>+[3]Employment!P254/[3]Population!P254*100</f>
        <v>45.599998474121094</v>
      </c>
      <c r="Q254" s="2">
        <f>+[3]Employment!Q254/[3]Population!Q254*100</f>
        <v>46</v>
      </c>
      <c r="R254" s="2">
        <f>+[3]Employment!R254/[3]Population!R254*100</f>
        <v>46.299999237060547</v>
      </c>
      <c r="S254" s="2">
        <f>+[3]Employment!S254/[3]Population!S254*100</f>
        <v>46.599998474121094</v>
      </c>
      <c r="T254" s="2">
        <f>+[3]Employment!T254/[3]Population!T254*100</f>
        <v>46.900001525878906</v>
      </c>
      <c r="U254" s="2">
        <f>+[3]Employment!U254/[3]Population!U254*100</f>
        <v>47.299999237060547</v>
      </c>
      <c r="V254" s="2">
        <f>+[3]Employment!V254/[3]Population!V254*100</f>
        <v>47.700000762939453</v>
      </c>
    </row>
    <row r="255" spans="1:23" ht="15.75" x14ac:dyDescent="0.25">
      <c r="A255" s="1" t="s">
        <v>226</v>
      </c>
      <c r="B255" s="2">
        <f>+[3]Employment!B255/[3]Population!B255*100</f>
        <v>44.900001525878906</v>
      </c>
      <c r="C255" s="2">
        <f>+[3]Employment!C255/[3]Population!C255*100</f>
        <v>45.799999237060554</v>
      </c>
      <c r="D255" s="2">
        <f>+[3]Employment!D255/[3]Population!D255*100</f>
        <v>46.700000762939453</v>
      </c>
      <c r="E255" s="2">
        <f>+[3]Employment!E255/[3]Population!E255*100</f>
        <v>48.400001525878906</v>
      </c>
      <c r="F255" s="2">
        <f>+[3]Employment!F255/[3]Population!F255*100</f>
        <v>49.900001525878913</v>
      </c>
      <c r="G255" s="2">
        <f>+[3]Employment!G255/[3]Population!G255*100</f>
        <v>51.20000076293946</v>
      </c>
      <c r="H255" s="2">
        <f>+[3]Employment!H255/[3]Population!H255*100</f>
        <v>52.20000076293946</v>
      </c>
      <c r="I255" s="2">
        <f>+[3]Employment!I255/[3]Population!I255*100</f>
        <v>52.900001525878906</v>
      </c>
      <c r="J255" s="2">
        <f>+[3]Employment!J255/[3]Population!J255*100</f>
        <v>53.5</v>
      </c>
      <c r="K255" s="2">
        <f>+[3]Employment!K255/[3]Population!K255*100</f>
        <v>54.099998474121094</v>
      </c>
      <c r="L255" s="2">
        <f>+[3]Employment!L255/[3]Population!L255*100</f>
        <v>54.900001525878906</v>
      </c>
      <c r="M255" s="2">
        <f>+[3]Employment!M255/[3]Population!M255*100</f>
        <v>55.299999237060547</v>
      </c>
      <c r="N255" s="2">
        <f>+[3]Employment!N255/[3]Population!N255*100</f>
        <v>56.299999237060547</v>
      </c>
      <c r="O255" s="2">
        <f>+[3]Employment!O255/[3]Population!O255*100</f>
        <v>58.700000762939453</v>
      </c>
      <c r="P255" s="2">
        <f>+[3]Employment!P255/[3]Population!P255*100</f>
        <v>60</v>
      </c>
      <c r="Q255" s="2">
        <f>+[3]Employment!Q255/[3]Population!Q255*100</f>
        <v>61.200000762939453</v>
      </c>
      <c r="R255" s="2">
        <f>+[3]Employment!R255/[3]Population!R255*100</f>
        <v>61.5</v>
      </c>
      <c r="S255" s="2">
        <f>+[3]Employment!S255/[3]Population!S255*100</f>
        <v>62.099998474121101</v>
      </c>
      <c r="T255" s="2">
        <f>+[3]Employment!T255/[3]Population!T255*100</f>
        <v>62.099998474121101</v>
      </c>
      <c r="U255" s="2">
        <f>+[3]Employment!U255/[3]Population!U255*100</f>
        <v>62.900001525878899</v>
      </c>
      <c r="V255" s="2">
        <f>+[3]Employment!V255/[3]Population!V255*100</f>
        <v>62.299999237060547</v>
      </c>
    </row>
    <row r="256" spans="1:23" ht="15.75" x14ac:dyDescent="0.25">
      <c r="A256" s="10" t="s">
        <v>247</v>
      </c>
      <c r="B256" s="2">
        <f>+[3]Employment!B256/[3]Population!B256*100</f>
        <v>55.772097925228003</v>
      </c>
      <c r="C256" s="2">
        <f>+[3]Employment!C256/[3]Population!C256*100</f>
        <v>55.336597483902295</v>
      </c>
      <c r="D256" s="2">
        <f>+[3]Employment!D256/[3]Population!D256*100</f>
        <v>55.406149083135517</v>
      </c>
      <c r="E256" s="2">
        <f>+[3]Employment!E256/[3]Population!E256*100</f>
        <v>56.355844994474168</v>
      </c>
      <c r="F256" s="2">
        <f>+[3]Employment!F256/[3]Population!F256*100</f>
        <v>56.428199246734046</v>
      </c>
      <c r="G256" s="2">
        <f>+[3]Employment!G256/[3]Population!G256*100</f>
        <v>56.159352895933814</v>
      </c>
      <c r="H256" s="2">
        <f>+[3]Employment!H256/[3]Population!H256*100</f>
        <v>55.990073507941233</v>
      </c>
      <c r="I256" s="2">
        <f>+[3]Employment!I256/[3]Population!I256*100</f>
        <v>56.132010186191437</v>
      </c>
      <c r="J256" s="2">
        <f>+[3]Employment!J256/[3]Population!J256*100</f>
        <v>55.973919821135851</v>
      </c>
      <c r="K256" s="2">
        <f>+[3]Employment!K256/[3]Population!K256*100</f>
        <v>56.06183650143047</v>
      </c>
      <c r="L256" s="2">
        <f>+[3]Employment!L256/[3]Population!L256*100</f>
        <v>56.242948757466507</v>
      </c>
      <c r="M256" s="2">
        <f>+[3]Employment!M256/[3]Population!M256*100</f>
        <v>55.775190388965065</v>
      </c>
      <c r="N256" s="2">
        <f>+[3]Employment!N256/[3]Population!N256*100</f>
        <v>56.76679281977809</v>
      </c>
      <c r="O256" s="2">
        <f>+[3]Employment!O256/[3]Population!O256*100</f>
        <v>57.486817338675998</v>
      </c>
      <c r="P256" s="2">
        <f>+[3]Employment!P256/[3]Population!P256*100</f>
        <v>57.989103576177527</v>
      </c>
      <c r="Q256" s="2">
        <f>+[3]Employment!Q256/[3]Population!Q256*100</f>
        <v>58.962596282737103</v>
      </c>
      <c r="R256" s="2">
        <f>+[3]Employment!R256/[3]Population!R256*100</f>
        <v>59.219984248570711</v>
      </c>
      <c r="S256" s="2">
        <f>+[3]Employment!S256/[3]Population!S256*100</f>
        <v>58.988477827992135</v>
      </c>
      <c r="T256" s="2">
        <f>+[3]Employment!T256/[3]Population!T256*100</f>
        <v>57.615520624979453</v>
      </c>
      <c r="U256" s="2">
        <f>+[3]Employment!U256/[3]Population!U256*100</f>
        <v>57.24118425056659</v>
      </c>
      <c r="V256" s="2">
        <f>+[3]Employment!V256/[3]Population!V256*100</f>
        <v>57.035576948683278</v>
      </c>
    </row>
    <row r="258" spans="1:23" ht="15.75" x14ac:dyDescent="0.25">
      <c r="A258" s="3" t="s">
        <v>248</v>
      </c>
    </row>
    <row r="259" spans="1:23" x14ac:dyDescent="0.25">
      <c r="A259" s="5" t="s">
        <v>47</v>
      </c>
      <c r="B259" s="2">
        <f>+[3]Employment!B259/[3]Population!B259*100</f>
        <v>60.400001525878913</v>
      </c>
      <c r="C259" s="2">
        <f>+[3]Employment!C259/[3]Population!C259*100</f>
        <v>59.79999923706054</v>
      </c>
      <c r="D259" s="2">
        <f>+[3]Employment!D259/[3]Population!D259*100</f>
        <v>60.200000762939453</v>
      </c>
      <c r="E259" s="2">
        <f>+[3]Employment!E259/[3]Population!E259*100</f>
        <v>60.700000762939453</v>
      </c>
      <c r="F259" s="2">
        <f>+[3]Employment!F259/[3]Population!F259*100</f>
        <v>61.799999237060547</v>
      </c>
      <c r="G259" s="2">
        <f>+[3]Employment!G259/[3]Population!G259*100</f>
        <v>61.599998474121101</v>
      </c>
      <c r="H259" s="2">
        <f>+[3]Employment!H259/[3]Population!H259*100</f>
        <v>61.29999923706054</v>
      </c>
      <c r="I259" s="2">
        <f>+[3]Employment!I259/[3]Population!I259*100</f>
        <v>61.400001525878913</v>
      </c>
      <c r="J259" s="2">
        <f>+[3]Employment!J259/[3]Population!J259*100</f>
        <v>61.799999237060547</v>
      </c>
      <c r="K259" s="2">
        <f>+[3]Employment!K259/[3]Population!K259*100</f>
        <v>61.599998474121101</v>
      </c>
      <c r="L259" s="2">
        <f>+[3]Employment!L259/[3]Population!L259*100</f>
        <v>61.799999237060547</v>
      </c>
      <c r="M259" s="2">
        <f>+[3]Employment!M259/[3]Population!M259*100</f>
        <v>60.400001525878913</v>
      </c>
      <c r="N259" s="2">
        <f>+[3]Employment!N259/[3]Population!N259*100</f>
        <v>59.299999237060554</v>
      </c>
      <c r="O259" s="2">
        <f>+[3]Employment!O259/[3]Population!O259*100</f>
        <v>57.999999999999993</v>
      </c>
      <c r="P259" s="2">
        <f>+[3]Employment!P259/[3]Population!P259*100</f>
        <v>58.799999237060554</v>
      </c>
      <c r="Q259" s="2">
        <f>+[3]Employment!Q259/[3]Population!Q259*100</f>
        <v>59.400001525878906</v>
      </c>
      <c r="R259" s="2">
        <f>+[3]Employment!R259/[3]Population!R259*100</f>
        <v>60.599998474121094</v>
      </c>
      <c r="S259" s="2">
        <f>+[3]Employment!S259/[3]Population!S259*100</f>
        <v>62.099998474121101</v>
      </c>
      <c r="T259" s="2">
        <f>+[3]Employment!T259/[3]Population!T259*100</f>
        <v>63.599998474121087</v>
      </c>
      <c r="U259" s="2">
        <f>+[3]Employment!U259/[3]Population!U259*100</f>
        <v>64.900001525878906</v>
      </c>
      <c r="V259" s="2">
        <f>+[3]Employment!V259/[3]Population!V259*100</f>
        <v>65</v>
      </c>
      <c r="W259" s="2"/>
    </row>
    <row r="260" spans="1:23" x14ac:dyDescent="0.25">
      <c r="A260" s="5" t="s">
        <v>52</v>
      </c>
      <c r="B260" s="2">
        <f>+[3]Employment!B260/[3]Population!B260*100</f>
        <v>52.400001525878906</v>
      </c>
      <c r="C260" s="2">
        <f>+[3]Employment!C260/[3]Population!C260*100</f>
        <v>52.099998474121087</v>
      </c>
      <c r="D260" s="2">
        <f>+[3]Employment!D260/[3]Population!D260*100</f>
        <v>52.799999237060547</v>
      </c>
      <c r="E260" s="2">
        <f>+[3]Employment!E260/[3]Population!E260*100</f>
        <v>52.20000076293946</v>
      </c>
      <c r="F260" s="2">
        <f>+[3]Employment!F260/[3]Population!F260*100</f>
        <v>52.70000076293946</v>
      </c>
      <c r="G260" s="2">
        <f>+[3]Employment!G260/[3]Population!G260*100</f>
        <v>53</v>
      </c>
      <c r="H260" s="2">
        <f>+[3]Employment!H260/[3]Population!H260*100</f>
        <v>53.799999237060547</v>
      </c>
      <c r="I260" s="2">
        <f>+[3]Employment!I260/[3]Population!I260*100</f>
        <v>52.900001525878906</v>
      </c>
      <c r="J260" s="2">
        <f>+[3]Employment!J260/[3]Population!J260*100</f>
        <v>53.900001525878906</v>
      </c>
      <c r="K260" s="2">
        <f>+[3]Employment!K260/[3]Population!K260*100</f>
        <v>55.099998474121094</v>
      </c>
      <c r="L260" s="2">
        <f>+[3]Employment!L260/[3]Population!L260*100</f>
        <v>56.400001525878906</v>
      </c>
      <c r="M260" s="2">
        <f>+[3]Employment!M260/[3]Population!M260*100</f>
        <v>56.000000000000007</v>
      </c>
      <c r="N260" s="2">
        <f>+[3]Employment!N260/[3]Population!N260*100</f>
        <v>56.000000000000007</v>
      </c>
      <c r="O260" s="2">
        <f>+[3]Employment!O260/[3]Population!O260*100</f>
        <v>56.000000000000007</v>
      </c>
      <c r="P260" s="2">
        <f>+[3]Employment!P260/[3]Population!P260*100</f>
        <v>55.799999237060547</v>
      </c>
      <c r="Q260" s="2">
        <f>+[3]Employment!Q260/[3]Population!Q260*100</f>
        <v>57.200000762939453</v>
      </c>
      <c r="R260" s="2">
        <f>+[3]Employment!R260/[3]Population!R260*100</f>
        <v>58.099998474121094</v>
      </c>
      <c r="S260" s="2">
        <f>+[3]Employment!S260/[3]Population!S260*100</f>
        <v>58.700000762939453</v>
      </c>
      <c r="T260" s="2">
        <f>+[3]Employment!T260/[3]Population!T260*100</f>
        <v>58.700000762939453</v>
      </c>
      <c r="U260" s="2">
        <f>+[3]Employment!U260/[3]Population!U260*100</f>
        <v>59.299999237060554</v>
      </c>
      <c r="V260" s="2">
        <f>+[3]Employment!V260/[3]Population!V260*100</f>
        <v>59</v>
      </c>
      <c r="W260" s="2"/>
    </row>
    <row r="261" spans="1:23" x14ac:dyDescent="0.25">
      <c r="A261" s="5" t="s">
        <v>55</v>
      </c>
      <c r="B261" s="2">
        <f>+[3]Employment!B261/[3]Population!B261*100</f>
        <v>63</v>
      </c>
      <c r="C261" s="2">
        <f>+[3]Employment!C261/[3]Population!C261*100</f>
        <v>62.700000762939453</v>
      </c>
      <c r="D261" s="2">
        <f>+[3]Employment!D261/[3]Population!D261*100</f>
        <v>62.400001525878899</v>
      </c>
      <c r="E261" s="2">
        <f>+[3]Employment!E261/[3]Population!E261*100</f>
        <v>62.200000762939453</v>
      </c>
      <c r="F261" s="2">
        <f>+[3]Employment!F261/[3]Population!F261*100</f>
        <v>61.5</v>
      </c>
      <c r="G261" s="2">
        <f>+[3]Employment!G261/[3]Population!G261*100</f>
        <v>62.799999237060547</v>
      </c>
      <c r="H261" s="2">
        <f>+[3]Employment!H261/[3]Population!H261*100</f>
        <v>63.200000762939453</v>
      </c>
      <c r="I261" s="2">
        <f>+[3]Employment!I261/[3]Population!I261*100</f>
        <v>63.900001525878899</v>
      </c>
      <c r="J261" s="2">
        <f>+[3]Employment!J261/[3]Population!J261*100</f>
        <v>64.699996948242188</v>
      </c>
      <c r="K261" s="2">
        <f>+[3]Employment!K261/[3]Population!K261*100</f>
        <v>65.400001525878906</v>
      </c>
      <c r="L261" s="2">
        <f>+[3]Employment!L261/[3]Population!L261*100</f>
        <v>66.199996948242187</v>
      </c>
      <c r="M261" s="2">
        <f>+[3]Employment!M261/[3]Population!M261*100</f>
        <v>67.300003051757813</v>
      </c>
      <c r="N261" s="2">
        <f>+[3]Employment!N261/[3]Population!N261*100</f>
        <v>68.300003051757813</v>
      </c>
      <c r="O261" s="2">
        <f>+[3]Employment!O261/[3]Population!O261*100</f>
        <v>68.699996948242188</v>
      </c>
      <c r="P261" s="2">
        <f>+[3]Employment!P261/[3]Population!P261*100</f>
        <v>68.800003051757812</v>
      </c>
      <c r="Q261" s="2">
        <f>+[3]Employment!Q261/[3]Population!Q261*100</f>
        <v>69</v>
      </c>
      <c r="R261" s="2">
        <f>+[3]Employment!R261/[3]Population!R261*100</f>
        <v>68.5</v>
      </c>
      <c r="S261" s="2">
        <f>+[3]Employment!S261/[3]Population!S261*100</f>
        <v>68.300003051757813</v>
      </c>
      <c r="T261" s="2">
        <f>+[3]Employment!T261/[3]Population!T261*100</f>
        <v>67.900001525878906</v>
      </c>
      <c r="U261" s="2">
        <f>+[3]Employment!U261/[3]Population!U261*100</f>
        <v>68.300003051757813</v>
      </c>
      <c r="V261" s="2">
        <f>+[3]Employment!V261/[3]Population!V261*100</f>
        <v>69.099998474121094</v>
      </c>
      <c r="W261" s="2"/>
    </row>
    <row r="262" spans="1:23" x14ac:dyDescent="0.25">
      <c r="A262" s="5" t="s">
        <v>58</v>
      </c>
      <c r="B262" s="2">
        <f>+[3]Employment!B262/[3]Population!B262*100</f>
        <v>55.700000762939453</v>
      </c>
      <c r="C262" s="2">
        <f>+[3]Employment!C262/[3]Population!C262*100</f>
        <v>59.099998474121094</v>
      </c>
      <c r="D262" s="2">
        <f>+[3]Employment!D262/[3]Population!D262*100</f>
        <v>57.700000762939453</v>
      </c>
      <c r="E262" s="2">
        <f>+[3]Employment!E262/[3]Population!E262*100</f>
        <v>58.400001525878906</v>
      </c>
      <c r="F262" s="2">
        <f>+[3]Employment!F262/[3]Population!F262*100</f>
        <v>58.099998474121094</v>
      </c>
      <c r="G262" s="2">
        <f>+[3]Employment!G262/[3]Population!G262*100</f>
        <v>58.299999237060554</v>
      </c>
      <c r="H262" s="2">
        <f>+[3]Employment!H262/[3]Population!H262*100</f>
        <v>59.099998474121094</v>
      </c>
      <c r="I262" s="2">
        <f>+[3]Employment!I262/[3]Population!I262*100</f>
        <v>59</v>
      </c>
      <c r="J262" s="2">
        <f>+[3]Employment!J262/[3]Population!J262*100</f>
        <v>58.700000762939453</v>
      </c>
      <c r="K262" s="2">
        <f>+[3]Employment!K262/[3]Population!K262*100</f>
        <v>57.599998474121094</v>
      </c>
      <c r="L262" s="2">
        <f>+[3]Employment!L262/[3]Population!L262*100</f>
        <v>58.700000762939453</v>
      </c>
      <c r="M262" s="2">
        <f>+[3]Employment!M262/[3]Population!M262*100</f>
        <v>58.799999237060554</v>
      </c>
      <c r="N262" s="2">
        <f>+[3]Employment!N262/[3]Population!N262*100</f>
        <v>57.400001525878906</v>
      </c>
      <c r="O262" s="2">
        <f>+[3]Employment!O262/[3]Population!O262*100</f>
        <v>58.799999237060554</v>
      </c>
      <c r="P262" s="2">
        <f>+[3]Employment!P262/[3]Population!P262*100</f>
        <v>60.29999923706054</v>
      </c>
      <c r="Q262" s="2">
        <f>+[3]Employment!Q262/[3]Population!Q262*100</f>
        <v>62.5</v>
      </c>
      <c r="R262" s="2">
        <f>+[3]Employment!R262/[3]Population!R262*100</f>
        <v>62.700000762939453</v>
      </c>
      <c r="S262" s="2">
        <f>+[3]Employment!S262/[3]Population!S262*100</f>
        <v>62.900001525878899</v>
      </c>
      <c r="T262" s="2">
        <f>+[3]Employment!T262/[3]Population!T262*100</f>
        <v>63.099998474121087</v>
      </c>
      <c r="U262" s="2">
        <f>+[3]Employment!U262/[3]Population!U262*100</f>
        <v>63.5</v>
      </c>
      <c r="V262" s="2">
        <f>+[3]Employment!V262/[3]Population!V262*100</f>
        <v>63.299999237060547</v>
      </c>
      <c r="W262" s="2"/>
    </row>
    <row r="263" spans="1:23" x14ac:dyDescent="0.25">
      <c r="A263" s="5" t="s">
        <v>60</v>
      </c>
      <c r="B263" s="2">
        <f>+[3]Employment!B263/[3]Population!B263*100</f>
        <v>61.599998474121101</v>
      </c>
      <c r="C263" s="2">
        <f>+[3]Employment!C263/[3]Population!C263*100</f>
        <v>61.700000762939453</v>
      </c>
      <c r="D263" s="2">
        <f>+[3]Employment!D263/[3]Population!D263*100</f>
        <v>61.700000762939453</v>
      </c>
      <c r="E263" s="2">
        <f>+[3]Employment!E263/[3]Population!E263*100</f>
        <v>62</v>
      </c>
      <c r="F263" s="2">
        <f>+[3]Employment!F263/[3]Population!F263*100</f>
        <v>62.400001525878899</v>
      </c>
      <c r="G263" s="2">
        <f>+[3]Employment!G263/[3]Population!G263*100</f>
        <v>62.5</v>
      </c>
      <c r="H263" s="2">
        <f>+[3]Employment!H263/[3]Population!H263*100</f>
        <v>62.599998474121101</v>
      </c>
      <c r="I263" s="2">
        <f>+[3]Employment!I263/[3]Population!I263*100</f>
        <v>63.099998474121087</v>
      </c>
      <c r="J263" s="2">
        <f>+[3]Employment!J263/[3]Population!J263*100</f>
        <v>63.70000076293946</v>
      </c>
      <c r="K263" s="2">
        <f>+[3]Employment!K263/[3]Population!K263*100</f>
        <v>64.300003051757812</v>
      </c>
      <c r="L263" s="2">
        <f>+[3]Employment!L263/[3]Population!L263*100</f>
        <v>64.400001525878906</v>
      </c>
      <c r="M263" s="2">
        <f>+[3]Employment!M263/[3]Population!M263*100</f>
        <v>64.300003051757812</v>
      </c>
      <c r="N263" s="2">
        <f>+[3]Employment!N263/[3]Population!N263*100</f>
        <v>64.199996948242188</v>
      </c>
      <c r="O263" s="2">
        <f>+[3]Employment!O263/[3]Population!O263*100</f>
        <v>64</v>
      </c>
      <c r="P263" s="2">
        <f>+[3]Employment!P263/[3]Population!P263*100</f>
        <v>64</v>
      </c>
      <c r="Q263" s="2">
        <f>+[3]Employment!Q263/[3]Population!Q263*100</f>
        <v>63.900001525878899</v>
      </c>
      <c r="R263" s="2">
        <f>+[3]Employment!R263/[3]Population!R263*100</f>
        <v>63.5</v>
      </c>
      <c r="S263" s="2">
        <f>+[3]Employment!S263/[3]Population!S263*100</f>
        <v>63.299999237060547</v>
      </c>
      <c r="T263" s="2">
        <f>+[3]Employment!T263/[3]Population!T263*100</f>
        <v>63.200000762939453</v>
      </c>
      <c r="U263" s="2">
        <f>+[3]Employment!U263/[3]Population!U263*100</f>
        <v>63.299999237060547</v>
      </c>
      <c r="V263" s="2">
        <f>+[3]Employment!V263/[3]Population!V263*100</f>
        <v>62.900001525878899</v>
      </c>
      <c r="W263" s="2"/>
    </row>
    <row r="264" spans="1:23" x14ac:dyDescent="0.25">
      <c r="A264" s="5" t="s">
        <v>67</v>
      </c>
      <c r="B264" s="2">
        <f>+[3]Employment!B264/[3]Population!B264*100</f>
        <v>57.700000762939453</v>
      </c>
      <c r="C264" s="2">
        <f>+[3]Employment!C264/[3]Population!C264*100</f>
        <v>57.999999999999993</v>
      </c>
      <c r="D264" s="2">
        <f>+[3]Employment!D264/[3]Population!D264*100</f>
        <v>58.299999237060554</v>
      </c>
      <c r="E264" s="2">
        <f>+[3]Employment!E264/[3]Population!E264*100</f>
        <v>58.5</v>
      </c>
      <c r="F264" s="2">
        <f>+[3]Employment!F264/[3]Population!F264*100</f>
        <v>58.700000762939453</v>
      </c>
      <c r="G264" s="2">
        <f>+[3]Employment!G264/[3]Population!G264*100</f>
        <v>58.900001525878906</v>
      </c>
      <c r="H264" s="2">
        <f>+[3]Employment!H264/[3]Population!H264*100</f>
        <v>59.099998474121094</v>
      </c>
      <c r="I264" s="2">
        <f>+[3]Employment!I264/[3]Population!I264*100</f>
        <v>59.200000762939453</v>
      </c>
      <c r="J264" s="2">
        <f>+[3]Employment!J264/[3]Population!J264*100</f>
        <v>59.400001525878906</v>
      </c>
      <c r="K264" s="2">
        <f>+[3]Employment!K264/[3]Population!K264*100</f>
        <v>59.5</v>
      </c>
      <c r="L264" s="2">
        <f>+[3]Employment!L264/[3]Population!L264*100</f>
        <v>59.700000762939453</v>
      </c>
      <c r="M264" s="2">
        <f>+[3]Employment!M264/[3]Population!M264*100</f>
        <v>59.900001525878906</v>
      </c>
      <c r="N264" s="2">
        <f>+[3]Employment!N264/[3]Population!N264*100</f>
        <v>60.099998474121094</v>
      </c>
      <c r="O264" s="2">
        <f>+[3]Employment!O264/[3]Population!O264*100</f>
        <v>60.299999237060554</v>
      </c>
      <c r="P264" s="2">
        <f>+[3]Employment!P264/[3]Population!P264*100</f>
        <v>60.599998474121094</v>
      </c>
      <c r="Q264" s="2">
        <f>+[3]Employment!Q264/[3]Population!Q264*100</f>
        <v>60.900001525878913</v>
      </c>
      <c r="R264" s="2">
        <f>+[3]Employment!R264/[3]Population!R264*100</f>
        <v>61.099998474121101</v>
      </c>
      <c r="S264" s="2">
        <f>+[3]Employment!S264/[3]Population!S264*100</f>
        <v>61.400001525878913</v>
      </c>
      <c r="T264" s="2">
        <f>+[3]Employment!T264/[3]Population!T264*100</f>
        <v>61.700000762939453</v>
      </c>
      <c r="U264" s="2">
        <f>+[3]Employment!U264/[3]Population!U264*100</f>
        <v>62</v>
      </c>
      <c r="V264" s="2">
        <f>+[3]Employment!V264/[3]Population!V264*100</f>
        <v>62.400001525878899</v>
      </c>
      <c r="W264" s="2"/>
    </row>
    <row r="265" spans="1:23" x14ac:dyDescent="0.25">
      <c r="A265" s="5" t="s">
        <v>75</v>
      </c>
      <c r="B265" s="2">
        <f>+[3]Employment!B265/[3]Population!B265*100</f>
        <v>50.099998474121101</v>
      </c>
      <c r="C265" s="2">
        <f>+[3]Employment!C265/[3]Population!C265*100</f>
        <v>50.200000762939453</v>
      </c>
      <c r="D265" s="2">
        <f>+[3]Employment!D265/[3]Population!D265*100</f>
        <v>50.299999237060547</v>
      </c>
      <c r="E265" s="2">
        <f>+[3]Employment!E265/[3]Population!E265*100</f>
        <v>50.400001525878899</v>
      </c>
      <c r="F265" s="2">
        <f>+[3]Employment!F265/[3]Population!F265*100</f>
        <v>50.400001525878899</v>
      </c>
      <c r="G265" s="2">
        <f>+[3]Employment!G265/[3]Population!G265*100</f>
        <v>50.5</v>
      </c>
      <c r="H265" s="2">
        <f>+[3]Employment!H265/[3]Population!H265*100</f>
        <v>50.5</v>
      </c>
      <c r="I265" s="2">
        <f>+[3]Employment!I265/[3]Population!I265*100</f>
        <v>50.5</v>
      </c>
      <c r="J265" s="2">
        <f>+[3]Employment!J265/[3]Population!J265*100</f>
        <v>50.599998474121087</v>
      </c>
      <c r="K265" s="2">
        <f>+[3]Employment!K265/[3]Population!K265*100</f>
        <v>50.799999237060547</v>
      </c>
      <c r="L265" s="2">
        <f>+[3]Employment!L265/[3]Population!L265*100</f>
        <v>51.099998474121087</v>
      </c>
      <c r="M265" s="2">
        <f>+[3]Employment!M265/[3]Population!M265*100</f>
        <v>51.400001525878899</v>
      </c>
      <c r="N265" s="2">
        <f>+[3]Employment!N265/[3]Population!N265*100</f>
        <v>51.70000076293946</v>
      </c>
      <c r="O265" s="2">
        <f>+[3]Employment!O265/[3]Population!O265*100</f>
        <v>52.099998474121087</v>
      </c>
      <c r="P265" s="2">
        <f>+[3]Employment!P265/[3]Population!P265*100</f>
        <v>52.400001525878906</v>
      </c>
      <c r="Q265" s="2">
        <f>+[3]Employment!Q265/[3]Population!Q265*100</f>
        <v>52.799999237060547</v>
      </c>
      <c r="R265" s="2">
        <f>+[3]Employment!R265/[3]Population!R265*100</f>
        <v>53.099998474121094</v>
      </c>
      <c r="S265" s="2">
        <f>+[3]Employment!S265/[3]Population!S265*100</f>
        <v>53.400001525878906</v>
      </c>
      <c r="T265" s="2">
        <f>+[3]Employment!T265/[3]Population!T265*100</f>
        <v>53.700000762939446</v>
      </c>
      <c r="U265" s="2">
        <f>+[3]Employment!U265/[3]Population!U265*100</f>
        <v>54</v>
      </c>
      <c r="V265" s="2">
        <f>+[3]Employment!V265/[3]Population!V265*100</f>
        <v>54.099998474121094</v>
      </c>
      <c r="W265" s="2"/>
    </row>
    <row r="266" spans="1:23" x14ac:dyDescent="0.25">
      <c r="A266" s="5" t="s">
        <v>83</v>
      </c>
      <c r="B266" s="2">
        <f>+[3]Employment!B266/[3]Population!B266*100</f>
        <v>55.799999237060547</v>
      </c>
      <c r="C266" s="2">
        <f>+[3]Employment!C266/[3]Population!C266*100</f>
        <v>58.900001525878906</v>
      </c>
      <c r="D266" s="2">
        <f>+[3]Employment!D266/[3]Population!D266*100</f>
        <v>55.799999237060547</v>
      </c>
      <c r="E266" s="2">
        <f>+[3]Employment!E266/[3]Population!E266*100</f>
        <v>58.400001525878906</v>
      </c>
      <c r="F266" s="2">
        <f>+[3]Employment!F266/[3]Population!F266*100</f>
        <v>57.799999237060554</v>
      </c>
      <c r="G266" s="2">
        <f>+[3]Employment!G266/[3]Population!G266*100</f>
        <v>58.200000762939453</v>
      </c>
      <c r="H266" s="2">
        <f>+[3]Employment!H266/[3]Population!H266*100</f>
        <v>58.700000762939453</v>
      </c>
      <c r="I266" s="2">
        <f>+[3]Employment!I266/[3]Population!I266*100</f>
        <v>57.400001525878906</v>
      </c>
      <c r="J266" s="2">
        <f>+[3]Employment!J266/[3]Population!J266*100</f>
        <v>57.200000762939439</v>
      </c>
      <c r="K266" s="2">
        <f>+[3]Employment!K266/[3]Population!K266*100</f>
        <v>57.79999923706054</v>
      </c>
      <c r="L266" s="2">
        <f>+[3]Employment!L266/[3]Population!L266*100</f>
        <v>59.599998474121108</v>
      </c>
      <c r="M266" s="2">
        <f>+[3]Employment!M266/[3]Population!M266*100</f>
        <v>60.099998474121094</v>
      </c>
      <c r="N266" s="2">
        <f>+[3]Employment!N266/[3]Population!N266*100</f>
        <v>60.599998474121094</v>
      </c>
      <c r="O266" s="2">
        <f>+[3]Employment!O266/[3]Population!O266*100</f>
        <v>60.900001525878913</v>
      </c>
      <c r="P266" s="2">
        <f>+[3]Employment!P266/[3]Population!P266*100</f>
        <v>60</v>
      </c>
      <c r="Q266" s="2">
        <f>+[3]Employment!Q266/[3]Population!Q266*100</f>
        <v>60.79999923706054</v>
      </c>
      <c r="R266" s="2">
        <f>+[3]Employment!R266/[3]Population!R266*100</f>
        <v>61.5</v>
      </c>
      <c r="S266" s="2">
        <f>+[3]Employment!S266/[3]Population!S266*100</f>
        <v>61.5</v>
      </c>
      <c r="T266" s="2">
        <f>+[3]Employment!T266/[3]Population!T266*100</f>
        <v>60.599998474121094</v>
      </c>
      <c r="U266" s="2">
        <f>+[3]Employment!U266/[3]Population!U266*100</f>
        <v>60.400001525878913</v>
      </c>
      <c r="V266" s="2">
        <f>+[3]Employment!V266/[3]Population!V266*100</f>
        <v>59.5</v>
      </c>
      <c r="W266" s="2"/>
    </row>
    <row r="267" spans="1:23" x14ac:dyDescent="0.25">
      <c r="A267" s="5" t="s">
        <v>86</v>
      </c>
      <c r="B267" s="2"/>
      <c r="C267" s="2"/>
      <c r="D267" s="2"/>
      <c r="E267" s="2"/>
      <c r="F267" s="2"/>
      <c r="G267" s="2"/>
      <c r="H267" s="2"/>
      <c r="I267" s="2"/>
      <c r="J267" s="2"/>
      <c r="K267" s="2"/>
      <c r="L267" s="2"/>
      <c r="M267" s="2"/>
      <c r="N267" s="2"/>
      <c r="O267" s="2"/>
      <c r="P267" s="2"/>
      <c r="Q267" s="2"/>
      <c r="R267" s="2"/>
      <c r="S267" s="2"/>
      <c r="T267" s="2"/>
      <c r="U267" s="2"/>
      <c r="V267" s="2"/>
      <c r="W267" s="2"/>
    </row>
    <row r="268" spans="1:23" x14ac:dyDescent="0.25">
      <c r="A268" s="5" t="s">
        <v>92</v>
      </c>
      <c r="B268" s="2">
        <f>+[3]Employment!B268/[3]Population!B268*100</f>
        <v>81</v>
      </c>
      <c r="C268" s="2">
        <f>+[3]Employment!C268/[3]Population!C268*100</f>
        <v>81.40000152587892</v>
      </c>
      <c r="D268" s="2">
        <f>+[3]Employment!D268/[3]Population!D268*100</f>
        <v>81.599998474121094</v>
      </c>
      <c r="E268" s="2">
        <f>+[3]Employment!E268/[3]Population!E268*100</f>
        <v>81.800003051757812</v>
      </c>
      <c r="F268" s="2">
        <f>+[3]Employment!F268/[3]Population!F268*100</f>
        <v>81.900001525878906</v>
      </c>
      <c r="G268" s="2">
        <f>+[3]Employment!G268/[3]Population!G268*100</f>
        <v>82</v>
      </c>
      <c r="H268" s="2">
        <f>+[3]Employment!H268/[3]Population!H268*100</f>
        <v>82.199996948242188</v>
      </c>
      <c r="I268" s="2">
        <f>+[3]Employment!I268/[3]Population!I268*100</f>
        <v>81.900001525878906</v>
      </c>
      <c r="J268" s="2">
        <f>+[3]Employment!J268/[3]Population!J268*100</f>
        <v>81.900001525878906</v>
      </c>
      <c r="K268" s="2">
        <f>+[3]Employment!K268/[3]Population!K268*100</f>
        <v>81.800003051757812</v>
      </c>
      <c r="L268" s="2">
        <f>+[3]Employment!L268/[3]Population!L268*100</f>
        <v>81.800003051757812</v>
      </c>
      <c r="M268" s="2">
        <f>+[3]Employment!M268/[3]Population!M268*100</f>
        <v>81.599998474121094</v>
      </c>
      <c r="N268" s="2">
        <f>+[3]Employment!N268/[3]Population!N268*100</f>
        <v>81.400001525878906</v>
      </c>
      <c r="O268" s="2">
        <f>+[3]Employment!O268/[3]Population!O268*100</f>
        <v>81.400001525878906</v>
      </c>
      <c r="P268" s="2">
        <f>+[3]Employment!P268/[3]Population!P268*100</f>
        <v>81.199996948242188</v>
      </c>
      <c r="Q268" s="2">
        <f>+[3]Employment!Q268/[3]Population!Q268*100</f>
        <v>81.099998474121094</v>
      </c>
      <c r="R268" s="2">
        <f>+[3]Employment!R268/[3]Population!R268*100</f>
        <v>81.099998474121094</v>
      </c>
      <c r="S268" s="2">
        <f>+[3]Employment!S268/[3]Population!S268*100</f>
        <v>81.099998474121094</v>
      </c>
      <c r="T268" s="2">
        <f>+[3]Employment!T268/[3]Population!T268*100</f>
        <v>81.099998474121108</v>
      </c>
      <c r="U268" s="2">
        <f>+[3]Employment!U268/[3]Population!U268*100</f>
        <v>81.099998474121094</v>
      </c>
      <c r="V268" s="2">
        <f>+[3]Employment!V268/[3]Population!V268*100</f>
        <v>80.300003051757813</v>
      </c>
      <c r="W268" s="2"/>
    </row>
    <row r="269" spans="1:23" x14ac:dyDescent="0.25">
      <c r="A269" s="5" t="s">
        <v>94</v>
      </c>
      <c r="B269" s="2">
        <f>+[3]Employment!B269/[3]Population!B269*100</f>
        <v>66.699996948242187</v>
      </c>
      <c r="C269" s="2">
        <f>+[3]Employment!C269/[3]Population!C269*100</f>
        <v>63.799999237060547</v>
      </c>
      <c r="D269" s="2">
        <f>+[3]Employment!D269/[3]Population!D269*100</f>
        <v>60.5</v>
      </c>
      <c r="E269" s="2">
        <f>+[3]Employment!E269/[3]Population!E269*100</f>
        <v>58.400001525878906</v>
      </c>
      <c r="F269" s="2">
        <f>+[3]Employment!F269/[3]Population!F269*100</f>
        <v>55.599998474121094</v>
      </c>
      <c r="G269" s="2">
        <f>+[3]Employment!G269/[3]Population!G269*100</f>
        <v>55.299999237060547</v>
      </c>
      <c r="H269" s="2">
        <f>+[3]Employment!H269/[3]Population!H269*100</f>
        <v>54.799999237060547</v>
      </c>
      <c r="I269" s="2">
        <f>+[3]Employment!I269/[3]Population!I269*100</f>
        <v>54.700000762939446</v>
      </c>
      <c r="J269" s="2">
        <f>+[3]Employment!J269/[3]Population!J269*100</f>
        <v>52.299999237060547</v>
      </c>
      <c r="K269" s="2">
        <f>+[3]Employment!K269/[3]Population!K269*100</f>
        <v>50.799999237060547</v>
      </c>
      <c r="L269" s="2">
        <f>+[3]Employment!L269/[3]Population!L269*100</f>
        <v>51.20000076293946</v>
      </c>
      <c r="M269" s="2">
        <f>+[3]Employment!M269/[3]Population!M269*100</f>
        <v>51.799999237060547</v>
      </c>
      <c r="N269" s="2">
        <f>+[3]Employment!N269/[3]Population!N269*100</f>
        <v>52.5</v>
      </c>
      <c r="O269" s="2">
        <f>+[3]Employment!O269/[3]Population!O269*100</f>
        <v>52.70000076293946</v>
      </c>
      <c r="P269" s="2">
        <f>+[3]Employment!P269/[3]Population!P269*100</f>
        <v>54.200000762939446</v>
      </c>
      <c r="Q269" s="2">
        <f>+[3]Employment!Q269/[3]Population!Q269*100</f>
        <v>56.999999999999993</v>
      </c>
      <c r="R269" s="2">
        <f>+[3]Employment!R269/[3]Population!R269*100</f>
        <v>57.999999999999993</v>
      </c>
      <c r="S269" s="2">
        <f>+[3]Employment!S269/[3]Population!S269*100</f>
        <v>58.299999237060554</v>
      </c>
      <c r="T269" s="2">
        <f>+[3]Employment!T269/[3]Population!T269*100</f>
        <v>53.099998474121094</v>
      </c>
      <c r="U269" s="2">
        <f>+[3]Employment!U269/[3]Population!U269*100</f>
        <v>51.099998474121087</v>
      </c>
      <c r="V269" s="2">
        <f>+[3]Employment!V269/[3]Population!V269*100</f>
        <v>54.200000762939446</v>
      </c>
      <c r="W269" s="2"/>
    </row>
    <row r="270" spans="1:23" x14ac:dyDescent="0.25">
      <c r="A270" s="5" t="s">
        <v>97</v>
      </c>
      <c r="B270" s="2">
        <f>+[3]Employment!B270/[3]Population!B270*100</f>
        <v>53.599998474121094</v>
      </c>
      <c r="C270" s="2">
        <f>+[3]Employment!C270/[3]Population!C270*100</f>
        <v>54.400001525878906</v>
      </c>
      <c r="D270" s="2">
        <f>+[3]Employment!D270/[3]Population!D270*100</f>
        <v>54.500000000000007</v>
      </c>
      <c r="E270" s="2">
        <f>+[3]Employment!E270/[3]Population!E270*100</f>
        <v>55.099998474121094</v>
      </c>
      <c r="F270" s="2">
        <f>+[3]Employment!F270/[3]Population!F270*100</f>
        <v>55.700000762939453</v>
      </c>
      <c r="G270" s="2">
        <f>+[3]Employment!G270/[3]Population!G270*100</f>
        <v>55.900001525878906</v>
      </c>
      <c r="H270" s="2">
        <f>+[3]Employment!H270/[3]Population!H270*100</f>
        <v>55.900001525878906</v>
      </c>
      <c r="I270" s="2">
        <f>+[3]Employment!I270/[3]Population!I270*100</f>
        <v>56.299999237060547</v>
      </c>
      <c r="J270" s="2">
        <f>+[3]Employment!J270/[3]Population!J270*100</f>
        <v>55.799999237060547</v>
      </c>
      <c r="K270" s="2">
        <f>+[3]Employment!K270/[3]Population!K270*100</f>
        <v>55.599998474121094</v>
      </c>
      <c r="L270" s="2">
        <f>+[3]Employment!L270/[3]Population!L270*100</f>
        <v>56.400001525878906</v>
      </c>
      <c r="M270" s="2">
        <f>+[3]Employment!M270/[3]Population!M270*100</f>
        <v>55.900001525878906</v>
      </c>
      <c r="N270" s="2">
        <f>+[3]Employment!N270/[3]Population!N270*100</f>
        <v>56.700000762939453</v>
      </c>
      <c r="O270" s="2">
        <f>+[3]Employment!O270/[3]Population!O270*100</f>
        <v>56.900001525878906</v>
      </c>
      <c r="P270" s="2">
        <f>+[3]Employment!P270/[3]Population!P270*100</f>
        <v>57.099998474121094</v>
      </c>
      <c r="Q270" s="2">
        <f>+[3]Employment!Q270/[3]Population!Q270*100</f>
        <v>57.099998474121094</v>
      </c>
      <c r="R270" s="2">
        <f>+[3]Employment!R270/[3]Population!R270*100</f>
        <v>56.999999999999993</v>
      </c>
      <c r="S270" s="2">
        <f>+[3]Employment!S270/[3]Population!S270*100</f>
        <v>56.999999999999993</v>
      </c>
      <c r="T270" s="2">
        <f>+[3]Employment!T270/[3]Population!T270*100</f>
        <v>56.999999999999993</v>
      </c>
      <c r="U270" s="2">
        <f>+[3]Employment!U270/[3]Population!U270*100</f>
        <v>56.999999999999993</v>
      </c>
      <c r="V270" s="2">
        <f>+[3]Employment!V270/[3]Population!V270*100</f>
        <v>56.700000762939453</v>
      </c>
      <c r="W270" s="2"/>
    </row>
    <row r="271" spans="1:23" x14ac:dyDescent="0.25">
      <c r="A271" s="5" t="s">
        <v>101</v>
      </c>
      <c r="B271" s="2">
        <f>+[3]Employment!B271/[3]Population!B271*100</f>
        <v>51.900001525878906</v>
      </c>
      <c r="C271" s="2">
        <f>+[3]Employment!C271/[3]Population!C271*100</f>
        <v>51.799999237060547</v>
      </c>
      <c r="D271" s="2">
        <f>+[3]Employment!D271/[3]Population!D271*100</f>
        <v>51.599998474121087</v>
      </c>
      <c r="E271" s="2">
        <f>+[3]Employment!E271/[3]Population!E271*100</f>
        <v>51.400001525878899</v>
      </c>
      <c r="F271" s="2">
        <f>+[3]Employment!F271/[3]Population!F271*100</f>
        <v>51.20000076293946</v>
      </c>
      <c r="G271" s="2">
        <f>+[3]Employment!G271/[3]Population!G271*100</f>
        <v>51</v>
      </c>
      <c r="H271" s="2">
        <f>+[3]Employment!H271/[3]Population!H271*100</f>
        <v>50.799999237060547</v>
      </c>
      <c r="I271" s="2">
        <f>+[3]Employment!I271/[3]Population!I271*100</f>
        <v>50.599998474121087</v>
      </c>
      <c r="J271" s="2">
        <f>+[3]Employment!J271/[3]Population!J271*100</f>
        <v>50.299999237060547</v>
      </c>
      <c r="K271" s="2">
        <f>+[3]Employment!K271/[3]Population!K271*100</f>
        <v>50.200000762939453</v>
      </c>
      <c r="L271" s="2">
        <f>+[3]Employment!L271/[3]Population!L271*100</f>
        <v>50.200000762939453</v>
      </c>
      <c r="M271" s="2">
        <f>+[3]Employment!M271/[3]Population!M271*100</f>
        <v>50.099998474121101</v>
      </c>
      <c r="N271" s="2">
        <f>+[3]Employment!N271/[3]Population!N271*100</f>
        <v>50.099998474121101</v>
      </c>
      <c r="O271" s="2">
        <f>+[3]Employment!O271/[3]Population!O271*100</f>
        <v>50</v>
      </c>
      <c r="P271" s="2">
        <f>+[3]Employment!P271/[3]Population!P271*100</f>
        <v>49.900001525878906</v>
      </c>
      <c r="Q271" s="2">
        <f>+[3]Employment!Q271/[3]Population!Q271*100</f>
        <v>50</v>
      </c>
      <c r="R271" s="2">
        <f>+[3]Employment!R271/[3]Population!R271*100</f>
        <v>50</v>
      </c>
      <c r="S271" s="2">
        <f>+[3]Employment!S271/[3]Population!S271*100</f>
        <v>50.099998474121101</v>
      </c>
      <c r="T271" s="2">
        <f>+[3]Employment!T271/[3]Population!T271*100</f>
        <v>50.200000762939453</v>
      </c>
      <c r="U271" s="2">
        <f>+[3]Employment!U271/[3]Population!U271*100</f>
        <v>50.400001525878899</v>
      </c>
      <c r="V271" s="2">
        <f>+[3]Employment!V271/[3]Population!V271*100</f>
        <v>50.900001525878899</v>
      </c>
      <c r="W271" s="2"/>
    </row>
    <row r="272" spans="1:23" x14ac:dyDescent="0.25">
      <c r="A272" s="5" t="s">
        <v>102</v>
      </c>
      <c r="B272" s="2">
        <f>+[3]Employment!B272/[3]Population!B272*100</f>
        <v>72.300003051757813</v>
      </c>
      <c r="C272" s="2">
        <f>+[3]Employment!C272/[3]Population!C272*100</f>
        <v>72.300003051757813</v>
      </c>
      <c r="D272" s="2">
        <f>+[3]Employment!D272/[3]Population!D272*100</f>
        <v>72.300003051757813</v>
      </c>
      <c r="E272" s="2">
        <f>+[3]Employment!E272/[3]Population!E272*100</f>
        <v>72.199996948242188</v>
      </c>
      <c r="F272" s="2">
        <f>+[3]Employment!F272/[3]Population!F272*100</f>
        <v>72.199996948242188</v>
      </c>
      <c r="G272" s="2">
        <f>+[3]Employment!G272/[3]Population!G272*100</f>
        <v>72.099998474121094</v>
      </c>
      <c r="H272" s="2">
        <f>+[3]Employment!H272/[3]Population!H272*100</f>
        <v>72</v>
      </c>
      <c r="I272" s="2">
        <f>+[3]Employment!I272/[3]Population!I272*100</f>
        <v>72</v>
      </c>
      <c r="J272" s="2">
        <f>+[3]Employment!J272/[3]Population!J272*100</f>
        <v>72</v>
      </c>
      <c r="K272" s="2">
        <f>+[3]Employment!K272/[3]Population!K272*100</f>
        <v>71.900001525878906</v>
      </c>
      <c r="L272" s="2">
        <f>+[3]Employment!L272/[3]Population!L272*100</f>
        <v>72</v>
      </c>
      <c r="M272" s="2">
        <f>+[3]Employment!M272/[3]Population!M272*100</f>
        <v>72.099998474121094</v>
      </c>
      <c r="N272" s="2">
        <f>+[3]Employment!N272/[3]Population!N272*100</f>
        <v>72.199996948242188</v>
      </c>
      <c r="O272" s="2">
        <f>+[3]Employment!O272/[3]Population!O272*100</f>
        <v>72.199996948242188</v>
      </c>
      <c r="P272" s="2">
        <f>+[3]Employment!P272/[3]Population!P272*100</f>
        <v>72.300003051757813</v>
      </c>
      <c r="Q272" s="2">
        <f>+[3]Employment!Q272/[3]Population!Q272*100</f>
        <v>72.300003051757827</v>
      </c>
      <c r="R272" s="2">
        <f>+[3]Employment!R272/[3]Population!R272*100</f>
        <v>72.400001525878906</v>
      </c>
      <c r="S272" s="2">
        <f>+[3]Employment!S272/[3]Population!S272*100</f>
        <v>72.400001525878906</v>
      </c>
      <c r="T272" s="2">
        <f>+[3]Employment!T272/[3]Population!T272*100</f>
        <v>72.5</v>
      </c>
      <c r="U272" s="2">
        <f>+[3]Employment!U272/[3]Population!U272*100</f>
        <v>72.5</v>
      </c>
      <c r="V272" s="2">
        <f>+[3]Employment!V272/[3]Population!V272*100</f>
        <v>72.5</v>
      </c>
      <c r="W272" s="2"/>
    </row>
    <row r="273" spans="1:23" x14ac:dyDescent="0.25">
      <c r="A273" s="5" t="s">
        <v>112</v>
      </c>
      <c r="B273" s="2">
        <f>+[3]Employment!B273/[3]Population!B273*100</f>
        <v>64.699996948242188</v>
      </c>
      <c r="C273" s="2">
        <f>+[3]Employment!C273/[3]Population!C273*100</f>
        <v>64.699996948242188</v>
      </c>
      <c r="D273" s="2">
        <f>+[3]Employment!D273/[3]Population!D273*100</f>
        <v>64.699996948242188</v>
      </c>
      <c r="E273" s="2">
        <f>+[3]Employment!E273/[3]Population!E273*100</f>
        <v>64.699996948242188</v>
      </c>
      <c r="F273" s="2">
        <f>+[3]Employment!F273/[3]Population!F273*100</f>
        <v>64.699996948242188</v>
      </c>
      <c r="G273" s="2">
        <f>+[3]Employment!G273/[3]Population!G273*100</f>
        <v>64.400001525878906</v>
      </c>
      <c r="H273" s="2">
        <f>+[3]Employment!H273/[3]Population!H273*100</f>
        <v>64.400001525878906</v>
      </c>
      <c r="I273" s="2">
        <f>+[3]Employment!I273/[3]Population!I273*100</f>
        <v>66.099998474121094</v>
      </c>
      <c r="J273" s="2">
        <f>+[3]Employment!J273/[3]Population!J273*100</f>
        <v>66.199996948242187</v>
      </c>
      <c r="K273" s="2">
        <f>+[3]Employment!K273/[3]Population!K273*100</f>
        <v>66.199996948242187</v>
      </c>
      <c r="L273" s="2">
        <f>+[3]Employment!L273/[3]Population!L273*100</f>
        <v>66.400001525878906</v>
      </c>
      <c r="M273" s="2">
        <f>+[3]Employment!M273/[3]Population!M273*100</f>
        <v>67</v>
      </c>
      <c r="N273" s="2">
        <f>+[3]Employment!N273/[3]Population!N273*100</f>
        <v>67.300003051757813</v>
      </c>
      <c r="O273" s="2">
        <f>+[3]Employment!O273/[3]Population!O273*100</f>
        <v>67.400001525878906</v>
      </c>
      <c r="P273" s="2">
        <f>+[3]Employment!P273/[3]Population!P273*100</f>
        <v>67.5</v>
      </c>
      <c r="Q273" s="2">
        <f>+[3]Employment!Q273/[3]Population!Q273*100</f>
        <v>67.699996948242188</v>
      </c>
      <c r="R273" s="2">
        <f>+[3]Employment!R273/[3]Population!R273*100</f>
        <v>67.900001525878906</v>
      </c>
      <c r="S273" s="2">
        <f>+[3]Employment!S273/[3]Population!S273*100</f>
        <v>68</v>
      </c>
      <c r="T273" s="2">
        <f>+[3]Employment!T273/[3]Population!T273*100</f>
        <v>68.199996948242188</v>
      </c>
      <c r="U273" s="2">
        <f>+[3]Employment!U273/[3]Population!U273*100</f>
        <v>68.300003051757813</v>
      </c>
      <c r="V273" s="2">
        <f>+[3]Employment!V273/[3]Population!V273*100</f>
        <v>68.5</v>
      </c>
      <c r="W273" s="2"/>
    </row>
    <row r="274" spans="1:23" x14ac:dyDescent="0.25">
      <c r="A274" s="5" t="s">
        <v>118</v>
      </c>
      <c r="B274" s="2">
        <f>+[3]Employment!B274/[3]Population!B274*100</f>
        <v>73.099998474121094</v>
      </c>
      <c r="C274" s="2">
        <f>+[3]Employment!C274/[3]Population!C274*100</f>
        <v>72.599998474121094</v>
      </c>
      <c r="D274" s="2">
        <f>+[3]Employment!D274/[3]Population!D274*100</f>
        <v>70.900001525878906</v>
      </c>
      <c r="E274" s="2">
        <f>+[3]Employment!E274/[3]Population!E274*100</f>
        <v>70.800003051757813</v>
      </c>
      <c r="F274" s="2">
        <f>+[3]Employment!F274/[3]Population!F274*100</f>
        <v>72.400001525878906</v>
      </c>
      <c r="G274" s="2">
        <f>+[3]Employment!G274/[3]Population!G274*100</f>
        <v>72.099998474121094</v>
      </c>
      <c r="H274" s="2">
        <f>+[3]Employment!H274/[3]Population!H274*100</f>
        <v>71.599998474121094</v>
      </c>
      <c r="I274" s="2">
        <f>+[3]Employment!I274/[3]Population!I274*100</f>
        <v>73.699996948242188</v>
      </c>
      <c r="J274" s="2">
        <f>+[3]Employment!J274/[3]Population!J274*100</f>
        <v>75</v>
      </c>
      <c r="K274" s="2">
        <f>+[3]Employment!K274/[3]Population!K274*100</f>
        <v>75.099998474121094</v>
      </c>
      <c r="L274" s="2">
        <f>+[3]Employment!L274/[3]Population!L274*100</f>
        <v>75.099998474121094</v>
      </c>
      <c r="M274" s="2">
        <f>+[3]Employment!M274/[3]Population!M274*100</f>
        <v>73.5</v>
      </c>
      <c r="N274" s="2">
        <f>+[3]Employment!N274/[3]Population!N274*100</f>
        <v>73.300003051757812</v>
      </c>
      <c r="O274" s="2">
        <f>+[3]Employment!O274/[3]Population!O274*100</f>
        <v>72.199996948242188</v>
      </c>
      <c r="P274" s="2">
        <f>+[3]Employment!P274/[3]Population!P274*100</f>
        <v>73.5</v>
      </c>
      <c r="Q274" s="2">
        <f>+[3]Employment!Q274/[3]Population!Q274*100</f>
        <v>74.300003051757813</v>
      </c>
      <c r="R274" s="2">
        <f>+[3]Employment!R274/[3]Population!R274*100</f>
        <v>74.699996948242187</v>
      </c>
      <c r="S274" s="2">
        <f>+[3]Employment!S274/[3]Population!S274*100</f>
        <v>73.599998474121094</v>
      </c>
      <c r="T274" s="2">
        <f>+[3]Employment!T274/[3]Population!T274*100</f>
        <v>68.900001525878906</v>
      </c>
      <c r="U274" s="2">
        <f>+[3]Employment!U274/[3]Population!U274*100</f>
        <v>68.800003051757812</v>
      </c>
      <c r="V274" s="2">
        <f>+[3]Employment!V274/[3]Population!V274*100</f>
        <v>69.400001525878906</v>
      </c>
      <c r="W274" s="2"/>
    </row>
    <row r="275" spans="1:23" x14ac:dyDescent="0.25">
      <c r="A275" s="5" t="s">
        <v>132</v>
      </c>
      <c r="B275" s="2"/>
      <c r="C275" s="2"/>
      <c r="D275" s="2"/>
      <c r="E275" s="2"/>
      <c r="F275" s="2"/>
      <c r="G275" s="2"/>
      <c r="H275" s="2"/>
      <c r="I275" s="2"/>
      <c r="J275" s="2"/>
      <c r="K275" s="2"/>
      <c r="L275" s="2"/>
      <c r="M275" s="2"/>
      <c r="N275" s="2"/>
      <c r="O275" s="2"/>
      <c r="P275" s="2"/>
      <c r="Q275" s="2"/>
      <c r="R275" s="2"/>
      <c r="S275" s="2"/>
      <c r="T275" s="2"/>
      <c r="U275" s="2"/>
      <c r="V275" s="2"/>
      <c r="W275" s="2"/>
    </row>
    <row r="276" spans="1:23" x14ac:dyDescent="0.25">
      <c r="A276" s="5" t="s">
        <v>139</v>
      </c>
      <c r="B276" s="2">
        <f>+[3]Employment!B276/[3]Population!B276*100</f>
        <v>58.700000762939453</v>
      </c>
      <c r="C276" s="2">
        <f>+[3]Employment!C276/[3]Population!C276*100</f>
        <v>57.700000762939453</v>
      </c>
      <c r="D276" s="2">
        <f>+[3]Employment!D276/[3]Population!D276*100</f>
        <v>56.599998474121094</v>
      </c>
      <c r="E276" s="2">
        <f>+[3]Employment!E276/[3]Population!E276*100</f>
        <v>53.099998474121094</v>
      </c>
      <c r="F276" s="2">
        <f>+[3]Employment!F276/[3]Population!F276*100</f>
        <v>54.299999237060547</v>
      </c>
      <c r="G276" s="2">
        <f>+[3]Employment!G276/[3]Population!G276*100</f>
        <v>50.799999237060547</v>
      </c>
      <c r="H276" s="2">
        <f>+[3]Employment!H276/[3]Population!H276*100</f>
        <v>50.299999237060547</v>
      </c>
      <c r="I276" s="2">
        <f>+[3]Employment!I276/[3]Population!I276*100</f>
        <v>50.200000762939453</v>
      </c>
      <c r="J276" s="2">
        <f>+[3]Employment!J276/[3]Population!J276*100</f>
        <v>49.400001525878899</v>
      </c>
      <c r="K276" s="2">
        <f>+[3]Employment!K276/[3]Population!K276*100</f>
        <v>47.900001525878906</v>
      </c>
      <c r="L276" s="2">
        <f>+[3]Employment!L276/[3]Population!L276*100</f>
        <v>48.900001525878906</v>
      </c>
      <c r="M276" s="2">
        <f>+[3]Employment!M276/[3]Population!M276*100</f>
        <v>50.5</v>
      </c>
      <c r="N276" s="2">
        <f>+[3]Employment!N276/[3]Population!N276*100</f>
        <v>51.299999237060547</v>
      </c>
      <c r="O276" s="2">
        <f>+[3]Employment!O276/[3]Population!O276*100</f>
        <v>51.900001525878906</v>
      </c>
      <c r="P276" s="2">
        <f>+[3]Employment!P276/[3]Population!P276*100</f>
        <v>52.599998474121094</v>
      </c>
      <c r="Q276" s="2">
        <f>+[3]Employment!Q276/[3]Population!Q276*100</f>
        <v>55.299999237060547</v>
      </c>
      <c r="R276" s="2">
        <f>+[3]Employment!R276/[3]Population!R276*100</f>
        <v>57.200000762939453</v>
      </c>
      <c r="S276" s="2">
        <f>+[3]Employment!S276/[3]Population!S276*100</f>
        <v>57.700000762939453</v>
      </c>
      <c r="T276" s="2">
        <f>+[3]Employment!T276/[3]Population!T276*100</f>
        <v>50.700000762939453</v>
      </c>
      <c r="U276" s="2">
        <f>+[3]Employment!U276/[3]Population!U276*100</f>
        <v>48.70000076293946</v>
      </c>
      <c r="V276" s="2">
        <f>+[3]Employment!V276/[3]Population!V276*100</f>
        <v>51.20000076293946</v>
      </c>
      <c r="W276" s="2"/>
    </row>
    <row r="277" spans="1:23" x14ac:dyDescent="0.25">
      <c r="A277" s="5" t="s">
        <v>141</v>
      </c>
      <c r="B277" s="2">
        <f>+[3]Employment!B277/[3]Population!B277*100</f>
        <v>48.599998474121094</v>
      </c>
      <c r="C277" s="2">
        <f>+[3]Employment!C277/[3]Population!C277*100</f>
        <v>47.099998474121094</v>
      </c>
      <c r="D277" s="2">
        <f>+[3]Employment!D277/[3]Population!D277*100</f>
        <v>45.599998474121094</v>
      </c>
      <c r="E277" s="2">
        <f>+[3]Employment!E277/[3]Population!E277*100</f>
        <v>48</v>
      </c>
      <c r="F277" s="2">
        <f>+[3]Employment!F277/[3]Population!F277*100</f>
        <v>50.200000762939453</v>
      </c>
      <c r="G277" s="2">
        <f>+[3]Employment!G277/[3]Population!G277*100</f>
        <v>54.400001525878906</v>
      </c>
      <c r="H277" s="2">
        <f>+[3]Employment!H277/[3]Population!H277*100</f>
        <v>45.099998474121094</v>
      </c>
      <c r="I277" s="2">
        <f>+[3]Employment!I277/[3]Population!I277*100</f>
        <v>49.599998474121094</v>
      </c>
      <c r="J277" s="2">
        <f>+[3]Employment!J277/[3]Population!J277*100</f>
        <v>54.200000762939446</v>
      </c>
      <c r="K277" s="2">
        <f>+[3]Employment!K277/[3]Population!K277*100</f>
        <v>47.700000762939453</v>
      </c>
      <c r="L277" s="2">
        <f>+[3]Employment!L277/[3]Population!L277*100</f>
        <v>44.700000762939453</v>
      </c>
      <c r="M277" s="2">
        <f>+[3]Employment!M277/[3]Population!M277*100</f>
        <v>48.900001525878906</v>
      </c>
      <c r="N277" s="2">
        <f>+[3]Employment!N277/[3]Population!N277*100</f>
        <v>48</v>
      </c>
      <c r="O277" s="2">
        <f>+[3]Employment!O277/[3]Population!O277*100</f>
        <v>45.400001525878906</v>
      </c>
      <c r="P277" s="2">
        <f>+[3]Employment!P277/[3]Population!P277*100</f>
        <v>42.900001525878906</v>
      </c>
      <c r="Q277" s="2">
        <f>+[3]Employment!Q277/[3]Population!Q277*100</f>
        <v>48.599998474121094</v>
      </c>
      <c r="R277" s="2">
        <f>+[3]Employment!R277/[3]Population!R277*100</f>
        <v>48.900001525878906</v>
      </c>
      <c r="S277" s="2">
        <f>+[3]Employment!S277/[3]Population!S277*100</f>
        <v>48.900001525878906</v>
      </c>
      <c r="T277" s="2">
        <f>+[3]Employment!T277/[3]Population!T277*100</f>
        <v>48</v>
      </c>
      <c r="U277" s="2">
        <f>+[3]Employment!U277/[3]Population!U277*100</f>
        <v>50</v>
      </c>
      <c r="V277" s="2">
        <f>+[3]Employment!V277/[3]Population!V277*100</f>
        <v>48.400001525878899</v>
      </c>
      <c r="W277" s="2"/>
    </row>
    <row r="278" spans="1:23" x14ac:dyDescent="0.25">
      <c r="A278" s="5" t="s">
        <v>146</v>
      </c>
      <c r="B278" s="2">
        <f>+[3]Employment!B278/[3]Population!B278*100</f>
        <v>51.20000076293946</v>
      </c>
      <c r="C278" s="2">
        <f>+[3]Employment!C278/[3]Population!C278*100</f>
        <v>51.70000076293946</v>
      </c>
      <c r="D278" s="2">
        <f>+[3]Employment!D278/[3]Population!D278*100</f>
        <v>51</v>
      </c>
      <c r="E278" s="2">
        <f>+[3]Employment!E278/[3]Population!E278*100</f>
        <v>50.400001525878899</v>
      </c>
      <c r="F278" s="2">
        <f>+[3]Employment!F278/[3]Population!F278*100</f>
        <v>48.900001525878906</v>
      </c>
      <c r="G278" s="2">
        <f>+[3]Employment!G278/[3]Population!G278*100</f>
        <v>49.200000762939453</v>
      </c>
      <c r="H278" s="2">
        <f>+[3]Employment!H278/[3]Population!H278*100</f>
        <v>49.799999237060547</v>
      </c>
      <c r="I278" s="2">
        <f>+[3]Employment!I278/[3]Population!I278*100</f>
        <v>49.900001525878906</v>
      </c>
      <c r="J278" s="2">
        <f>+[3]Employment!J278/[3]Population!J278*100</f>
        <v>50.900001525878899</v>
      </c>
      <c r="K278" s="2">
        <f>+[3]Employment!K278/[3]Population!K278*100</f>
        <v>52.20000076293946</v>
      </c>
      <c r="L278" s="2">
        <f>+[3]Employment!L278/[3]Population!L278*100</f>
        <v>52</v>
      </c>
      <c r="M278" s="2">
        <f>+[3]Employment!M278/[3]Population!M278*100</f>
        <v>52.5</v>
      </c>
      <c r="N278" s="2">
        <f>+[3]Employment!N278/[3]Population!N278*100</f>
        <v>51.299999237060547</v>
      </c>
      <c r="O278" s="2">
        <f>+[3]Employment!O278/[3]Population!O278*100</f>
        <v>51.400001525878899</v>
      </c>
      <c r="P278" s="2">
        <f>+[3]Employment!P278/[3]Population!P278*100</f>
        <v>52.400001525878906</v>
      </c>
      <c r="Q278" s="2">
        <f>+[3]Employment!Q278/[3]Population!Q278*100</f>
        <v>52.70000076293946</v>
      </c>
      <c r="R278" s="2">
        <f>+[3]Employment!R278/[3]Population!R278*100</f>
        <v>52.799999237060547</v>
      </c>
      <c r="S278" s="2">
        <f>+[3]Employment!S278/[3]Population!S278*100</f>
        <v>52.299999237060547</v>
      </c>
      <c r="T278" s="2">
        <f>+[3]Employment!T278/[3]Population!T278*100</f>
        <v>54.400001525878906</v>
      </c>
      <c r="U278" s="2">
        <f>+[3]Employment!U278/[3]Population!U278*100</f>
        <v>54.599998474121094</v>
      </c>
      <c r="V278" s="2">
        <f>+[3]Employment!V278/[3]Population!V278*100</f>
        <v>54.400001525878906</v>
      </c>
      <c r="W278" s="2"/>
    </row>
    <row r="279" spans="1:23" x14ac:dyDescent="0.25">
      <c r="A279" s="5" t="s">
        <v>249</v>
      </c>
      <c r="B279" s="2"/>
      <c r="C279" s="2"/>
      <c r="D279" s="2"/>
      <c r="E279" s="2"/>
      <c r="F279" s="2"/>
      <c r="G279" s="2"/>
      <c r="H279" s="2"/>
      <c r="I279" s="2"/>
      <c r="J279" s="2"/>
      <c r="K279" s="2"/>
      <c r="L279" s="2"/>
      <c r="M279" s="2"/>
      <c r="N279" s="2"/>
      <c r="O279" s="2"/>
      <c r="P279" s="2"/>
      <c r="Q279" s="2"/>
      <c r="R279" s="2"/>
      <c r="S279" s="2"/>
      <c r="T279" s="2"/>
      <c r="U279" s="2"/>
      <c r="V279" s="2"/>
      <c r="W279" s="2"/>
    </row>
    <row r="280" spans="1:23" x14ac:dyDescent="0.25">
      <c r="A280" s="5" t="s">
        <v>152</v>
      </c>
      <c r="B280" s="2">
        <f>+[3]Employment!B280/[3]Population!B280*100</f>
        <v>45.200000762939446</v>
      </c>
      <c r="C280" s="2">
        <f>+[3]Employment!C280/[3]Population!C280*100</f>
        <v>45.400001525878906</v>
      </c>
      <c r="D280" s="2">
        <f>+[3]Employment!D280/[3]Population!D280*100</f>
        <v>45.700000762939453</v>
      </c>
      <c r="E280" s="2">
        <f>+[3]Employment!E280/[3]Population!E280*100</f>
        <v>45.799999237060547</v>
      </c>
      <c r="F280" s="2">
        <f>+[3]Employment!F280/[3]Population!F280*100</f>
        <v>46</v>
      </c>
      <c r="G280" s="2">
        <f>+[3]Employment!G280/[3]Population!G280*100</f>
        <v>46.400001525878906</v>
      </c>
      <c r="H280" s="2">
        <f>+[3]Employment!H280/[3]Population!H280*100</f>
        <v>46.799999237060547</v>
      </c>
      <c r="I280" s="2">
        <f>+[3]Employment!I280/[3]Population!I280*100</f>
        <v>47.299999237060547</v>
      </c>
      <c r="J280" s="2">
        <f>+[3]Employment!J280/[3]Population!J280*100</f>
        <v>47.900001525878906</v>
      </c>
      <c r="K280" s="2">
        <f>+[3]Employment!K280/[3]Population!K280*100</f>
        <v>48.599998474121094</v>
      </c>
      <c r="L280" s="2">
        <f>+[3]Employment!L280/[3]Population!L280*100</f>
        <v>49.799999237060547</v>
      </c>
      <c r="M280" s="2">
        <f>+[3]Employment!M280/[3]Population!M280*100</f>
        <v>50.700000762939453</v>
      </c>
      <c r="N280" s="2">
        <f>+[3]Employment!N280/[3]Population!N280*100</f>
        <v>51.20000076293946</v>
      </c>
      <c r="O280" s="2">
        <f>+[3]Employment!O280/[3]Population!O280*100</f>
        <v>52.900001525878906</v>
      </c>
      <c r="P280" s="2">
        <f>+[3]Employment!P280/[3]Population!P280*100</f>
        <v>55.700000762939453</v>
      </c>
      <c r="Q280" s="2">
        <f>+[3]Employment!Q280/[3]Population!Q280*100</f>
        <v>54.900001525878906</v>
      </c>
      <c r="R280" s="2">
        <f>+[3]Employment!R280/[3]Population!R280*100</f>
        <v>55.700000762939453</v>
      </c>
      <c r="S280" s="2">
        <f>+[3]Employment!S280/[3]Population!S280*100</f>
        <v>56.000000000000007</v>
      </c>
      <c r="T280" s="2">
        <f>+[3]Employment!T280/[3]Population!T280*100</f>
        <v>57.200000762939453</v>
      </c>
      <c r="U280" s="2">
        <f>+[3]Employment!U280/[3]Population!U280*100</f>
        <v>57.099998474121094</v>
      </c>
      <c r="V280" s="2">
        <f>+[3]Employment!V280/[3]Population!V280*100</f>
        <v>57.700000762939453</v>
      </c>
      <c r="W280" s="2"/>
    </row>
    <row r="281" spans="1:23" x14ac:dyDescent="0.25">
      <c r="A281" s="5" t="s">
        <v>154</v>
      </c>
      <c r="B281" s="2">
        <f>+[3]Employment!B281/[3]Population!B281*100</f>
        <v>47.799999237060554</v>
      </c>
      <c r="C281" s="2">
        <f>+[3]Employment!C281/[3]Population!C281*100</f>
        <v>47.599998474121087</v>
      </c>
      <c r="D281" s="2">
        <f>+[3]Employment!D281/[3]Population!D281*100</f>
        <v>47.200000762939446</v>
      </c>
      <c r="E281" s="2">
        <f>+[3]Employment!E281/[3]Population!E281*100</f>
        <v>46.599998474121094</v>
      </c>
      <c r="F281" s="2">
        <f>+[3]Employment!F281/[3]Population!F281*100</f>
        <v>46.599998474121094</v>
      </c>
      <c r="G281" s="2">
        <f>+[3]Employment!G281/[3]Population!G281*100</f>
        <v>46.599998474121094</v>
      </c>
      <c r="H281" s="2">
        <f>+[3]Employment!H281/[3]Population!H281*100</f>
        <v>47</v>
      </c>
      <c r="I281" s="2">
        <f>+[3]Employment!I281/[3]Population!I281*100</f>
        <v>46.900001525878906</v>
      </c>
      <c r="J281" s="2">
        <f>+[3]Employment!J281/[3]Population!J281*100</f>
        <v>46.400001525878906</v>
      </c>
      <c r="K281" s="2">
        <f>+[3]Employment!K281/[3]Population!K281*100</f>
        <v>47</v>
      </c>
      <c r="L281" s="2">
        <f>+[3]Employment!L281/[3]Population!L281*100</f>
        <v>47.299999237060547</v>
      </c>
      <c r="M281" s="2">
        <f>+[3]Employment!M281/[3]Population!M281*100</f>
        <v>46.900001525878899</v>
      </c>
      <c r="N281" s="2">
        <f>+[3]Employment!N281/[3]Population!N281*100</f>
        <v>46.400001525878906</v>
      </c>
      <c r="O281" s="2">
        <f>+[3]Employment!O281/[3]Population!O281*100</f>
        <v>45.200000762939446</v>
      </c>
      <c r="P281" s="2">
        <f>+[3]Employment!P281/[3]Population!P281*100</f>
        <v>45.599998474121087</v>
      </c>
      <c r="Q281" s="2">
        <f>+[3]Employment!Q281/[3]Population!Q281*100</f>
        <v>45.799999237060547</v>
      </c>
      <c r="R281" s="2">
        <f>+[3]Employment!R281/[3]Population!R281*100</f>
        <v>46.799999237060547</v>
      </c>
      <c r="S281" s="2">
        <f>+[3]Employment!S281/[3]Population!S281*100</f>
        <v>47.200000762939453</v>
      </c>
      <c r="T281" s="2">
        <f>+[3]Employment!T281/[3]Population!T281*100</f>
        <v>46.900001525878906</v>
      </c>
      <c r="U281" s="2">
        <f>+[3]Employment!U281/[3]Population!U281*100</f>
        <v>47.700000762939453</v>
      </c>
      <c r="V281" s="2">
        <f>+[3]Employment!V281/[3]Population!V281*100</f>
        <v>47.799999237060547</v>
      </c>
      <c r="W281" s="2"/>
    </row>
    <row r="282" spans="1:23" x14ac:dyDescent="0.25">
      <c r="A282" s="5" t="s">
        <v>157</v>
      </c>
      <c r="B282" s="2">
        <f>+[3]Employment!B282/[3]Population!B282*100</f>
        <v>53.400001525878906</v>
      </c>
      <c r="C282" s="2">
        <f>+[3]Employment!C282/[3]Population!C282*100</f>
        <v>53.5</v>
      </c>
      <c r="D282" s="2">
        <f>+[3]Employment!D282/[3]Population!D282*100</f>
        <v>53.599998474121094</v>
      </c>
      <c r="E282" s="2">
        <f>+[3]Employment!E282/[3]Population!E282*100</f>
        <v>54.099998474121094</v>
      </c>
      <c r="F282" s="2">
        <f>+[3]Employment!F282/[3]Population!F282*100</f>
        <v>53.900001525878906</v>
      </c>
      <c r="G282" s="2">
        <f>+[3]Employment!G282/[3]Population!G282*100</f>
        <v>54.299999237060547</v>
      </c>
      <c r="H282" s="2">
        <f>+[3]Employment!H282/[3]Population!H282*100</f>
        <v>54.700000762939446</v>
      </c>
      <c r="I282" s="2">
        <f>+[3]Employment!I282/[3]Population!I282*100</f>
        <v>54.400001525878906</v>
      </c>
      <c r="J282" s="2">
        <f>+[3]Employment!J282/[3]Population!J282*100</f>
        <v>54.500000000000007</v>
      </c>
      <c r="K282" s="2">
        <f>+[3]Employment!K282/[3]Population!K282*100</f>
        <v>54.700000762939446</v>
      </c>
      <c r="L282" s="2">
        <f>+[3]Employment!L282/[3]Population!L282*100</f>
        <v>55.400001525878906</v>
      </c>
      <c r="M282" s="2">
        <f>+[3]Employment!M282/[3]Population!M282*100</f>
        <v>54.200000762939446</v>
      </c>
      <c r="N282" s="2">
        <f>+[3]Employment!N282/[3]Population!N282*100</f>
        <v>54.200000762939446</v>
      </c>
      <c r="O282" s="2">
        <f>+[3]Employment!O282/[3]Population!O282*100</f>
        <v>53.5</v>
      </c>
      <c r="P282" s="2">
        <f>+[3]Employment!P282/[3]Population!P282*100</f>
        <v>53.200000762939446</v>
      </c>
      <c r="Q282" s="2">
        <f>+[3]Employment!Q282/[3]Population!Q282*100</f>
        <v>53.299999237060547</v>
      </c>
      <c r="R282" s="2">
        <f>+[3]Employment!R282/[3]Population!R282*100</f>
        <v>53.299999237060547</v>
      </c>
      <c r="S282" s="2">
        <f>+[3]Employment!S282/[3]Population!S282*100</f>
        <v>54.200000762939446</v>
      </c>
      <c r="T282" s="2">
        <f>+[3]Employment!T282/[3]Population!T282*100</f>
        <v>54.200000762939446</v>
      </c>
      <c r="U282" s="2">
        <f>+[3]Employment!U282/[3]Population!U282*100</f>
        <v>54.900001525878906</v>
      </c>
      <c r="V282" s="2">
        <f>+[3]Employment!V282/[3]Population!V282*100</f>
        <v>54.700000762939446</v>
      </c>
      <c r="W282" s="2"/>
    </row>
    <row r="283" spans="1:23" x14ac:dyDescent="0.25">
      <c r="A283" s="5" t="s">
        <v>162</v>
      </c>
      <c r="B283" s="2">
        <f>+[3]Employment!B283/[3]Population!B283*100</f>
        <v>50.400001525878899</v>
      </c>
      <c r="C283" s="2">
        <f>+[3]Employment!C283/[3]Population!C283*100</f>
        <v>51.20000076293946</v>
      </c>
      <c r="D283" s="2">
        <f>+[3]Employment!D283/[3]Population!D283*100</f>
        <v>53.200000762939446</v>
      </c>
      <c r="E283" s="2">
        <f>+[3]Employment!E283/[3]Population!E283*100</f>
        <v>55.500000000000007</v>
      </c>
      <c r="F283" s="2">
        <f>+[3]Employment!F283/[3]Population!F283*100</f>
        <v>53.900001525878906</v>
      </c>
      <c r="G283" s="2">
        <f>+[3]Employment!G283/[3]Population!G283*100</f>
        <v>55.599998474121094</v>
      </c>
      <c r="H283" s="2">
        <f>+[3]Employment!H283/[3]Population!H283*100</f>
        <v>55.200000762939453</v>
      </c>
      <c r="I283" s="2">
        <f>+[3]Employment!I283/[3]Population!I283*100</f>
        <v>55.500000000000007</v>
      </c>
      <c r="J283" s="2">
        <f>+[3]Employment!J283/[3]Population!J283*100</f>
        <v>55.700000762939453</v>
      </c>
      <c r="K283" s="2">
        <f>+[3]Employment!K283/[3]Population!K283*100</f>
        <v>56.499999999999993</v>
      </c>
      <c r="L283" s="2">
        <f>+[3]Employment!L283/[3]Population!L283*100</f>
        <v>55.900001525878906</v>
      </c>
      <c r="M283" s="2">
        <f>+[3]Employment!M283/[3]Population!M283*100</f>
        <v>55.099998474121094</v>
      </c>
      <c r="N283" s="2">
        <f>+[3]Employment!N283/[3]Population!N283*100</f>
        <v>53.799999237060547</v>
      </c>
      <c r="O283" s="2">
        <f>+[3]Employment!O283/[3]Population!O283*100</f>
        <v>55.400001525878906</v>
      </c>
      <c r="P283" s="2">
        <f>+[3]Employment!P283/[3]Population!P283*100</f>
        <v>54.400001525878906</v>
      </c>
      <c r="Q283" s="2">
        <f>+[3]Employment!Q283/[3]Population!Q283*100</f>
        <v>56.499999999999993</v>
      </c>
      <c r="R283" s="2">
        <f>+[3]Employment!R283/[3]Population!R283*100</f>
        <v>56.000000000000007</v>
      </c>
      <c r="S283" s="2">
        <f>+[3]Employment!S283/[3]Population!S283*100</f>
        <v>55.500000000000007</v>
      </c>
      <c r="T283" s="2">
        <f>+[3]Employment!T283/[3]Population!T283*100</f>
        <v>55.400001525878906</v>
      </c>
      <c r="U283" s="2">
        <f>+[3]Employment!U283/[3]Population!U283*100</f>
        <v>57.299999237060547</v>
      </c>
      <c r="V283" s="2">
        <f>+[3]Employment!V283/[3]Population!V283*100</f>
        <v>57.599998474121094</v>
      </c>
      <c r="W283" s="2"/>
    </row>
    <row r="284" spans="1:23" x14ac:dyDescent="0.25">
      <c r="A284" s="5" t="s">
        <v>163</v>
      </c>
      <c r="B284" s="2"/>
      <c r="C284" s="2"/>
      <c r="D284" s="2"/>
      <c r="E284" s="2"/>
      <c r="F284" s="2"/>
      <c r="G284" s="2"/>
      <c r="H284" s="2"/>
      <c r="I284" s="2"/>
      <c r="J284" s="2"/>
      <c r="K284" s="2"/>
      <c r="L284" s="2"/>
      <c r="M284" s="2"/>
      <c r="N284" s="2"/>
      <c r="O284" s="2"/>
      <c r="P284" s="2"/>
      <c r="Q284" s="2"/>
      <c r="R284" s="2"/>
      <c r="S284" s="2"/>
      <c r="T284" s="2"/>
      <c r="U284" s="2"/>
      <c r="V284" s="2"/>
      <c r="W284" s="2"/>
    </row>
    <row r="285" spans="1:23" x14ac:dyDescent="0.25">
      <c r="A285" s="5" t="s">
        <v>167</v>
      </c>
      <c r="B285" s="2">
        <f>+[3]Employment!B285/[3]Population!B285*100</f>
        <v>45.29999923706054</v>
      </c>
      <c r="C285" s="2">
        <f>+[3]Employment!C285/[3]Population!C285*100</f>
        <v>45.5</v>
      </c>
      <c r="D285" s="2">
        <f>+[3]Employment!D285/[3]Population!D285*100</f>
        <v>45.700000762939453</v>
      </c>
      <c r="E285" s="2">
        <f>+[3]Employment!E285/[3]Population!E285*100</f>
        <v>45.700000762939453</v>
      </c>
      <c r="F285" s="2">
        <f>+[3]Employment!F285/[3]Population!F285*100</f>
        <v>45.200000762939453</v>
      </c>
      <c r="G285" s="2">
        <f>+[3]Employment!G285/[3]Population!G285*100</f>
        <v>44.700000762939453</v>
      </c>
      <c r="H285" s="2">
        <f>+[3]Employment!H285/[3]Population!H285*100</f>
        <v>44.200000762939453</v>
      </c>
      <c r="I285" s="2">
        <f>+[3]Employment!I285/[3]Population!I285*100</f>
        <v>44.599998474121094</v>
      </c>
      <c r="J285" s="2">
        <f>+[3]Employment!J285/[3]Population!J285*100</f>
        <v>45</v>
      </c>
      <c r="K285" s="2">
        <f>+[3]Employment!K285/[3]Population!K285*100</f>
        <v>45</v>
      </c>
      <c r="L285" s="2">
        <f>+[3]Employment!L285/[3]Population!L285*100</f>
        <v>46.900001525878906</v>
      </c>
      <c r="M285" s="2">
        <f>+[3]Employment!M285/[3]Population!M285*100</f>
        <v>47.400001525878906</v>
      </c>
      <c r="N285" s="2">
        <f>+[3]Employment!N285/[3]Population!N285*100</f>
        <v>47.599998474121094</v>
      </c>
      <c r="O285" s="2">
        <f>+[3]Employment!O285/[3]Population!O285*100</f>
        <v>47.200000762939453</v>
      </c>
      <c r="P285" s="2">
        <f>+[3]Employment!P285/[3]Population!P285*100</f>
        <v>47.799999237060547</v>
      </c>
      <c r="Q285" s="2">
        <f>+[3]Employment!Q285/[3]Population!Q285*100</f>
        <v>48.400001525878906</v>
      </c>
      <c r="R285" s="2">
        <f>+[3]Employment!R285/[3]Population!R285*100</f>
        <v>48.999999999999993</v>
      </c>
      <c r="S285" s="2">
        <f>+[3]Employment!S285/[3]Population!S285*100</f>
        <v>39.799999237060547</v>
      </c>
      <c r="T285" s="2">
        <f>+[3]Employment!T285/[3]Population!T285*100</f>
        <v>39.900001525878906</v>
      </c>
      <c r="U285" s="2">
        <f>+[3]Employment!U285/[3]Population!U285*100</f>
        <v>40</v>
      </c>
      <c r="V285" s="2">
        <f>+[3]Employment!V285/[3]Population!V285*100</f>
        <v>42.900001525878906</v>
      </c>
      <c r="W285" s="2"/>
    </row>
    <row r="286" spans="1:23" x14ac:dyDescent="0.25">
      <c r="A286" s="5" t="s">
        <v>188</v>
      </c>
      <c r="B286" s="2">
        <f>+[3]Employment!B286/[3]Population!B286*100</f>
        <v>78.900001525878906</v>
      </c>
      <c r="C286" s="2">
        <f>+[3]Employment!C286/[3]Population!C286*100</f>
        <v>79.800003051757813</v>
      </c>
      <c r="D286" s="2">
        <f>+[3]Employment!D286/[3]Population!D286*100</f>
        <v>78.599998474121094</v>
      </c>
      <c r="E286" s="2">
        <f>+[3]Employment!E286/[3]Population!E286*100</f>
        <v>78.400001525878906</v>
      </c>
      <c r="F286" s="2">
        <f>+[3]Employment!F286/[3]Population!F286*100</f>
        <v>78.300003051757812</v>
      </c>
      <c r="G286" s="2">
        <f>+[3]Employment!G286/[3]Population!G286*100</f>
        <v>79.400001525878906</v>
      </c>
      <c r="H286" s="2">
        <f>+[3]Employment!H286/[3]Population!H286*100</f>
        <v>77.900001525878906</v>
      </c>
      <c r="I286" s="2">
        <f>+[3]Employment!I286/[3]Population!I286*100</f>
        <v>77</v>
      </c>
      <c r="J286" s="2">
        <f>+[3]Employment!J286/[3]Population!J286*100</f>
        <v>74.199996948242188</v>
      </c>
      <c r="K286" s="2">
        <f>+[3]Employment!K286/[3]Population!K286*100</f>
        <v>75.599998474121094</v>
      </c>
      <c r="L286" s="2">
        <f>+[3]Employment!L286/[3]Population!L286*100</f>
        <v>73.199996948242188</v>
      </c>
      <c r="M286" s="2">
        <f>+[3]Employment!M286/[3]Population!M286*100</f>
        <v>74</v>
      </c>
      <c r="N286" s="2">
        <f>+[3]Employment!N286/[3]Population!N286*100</f>
        <v>75.699996948242188</v>
      </c>
      <c r="O286" s="2">
        <f>+[3]Employment!O286/[3]Population!O286*100</f>
        <v>77.699996948242188</v>
      </c>
      <c r="P286" s="2">
        <f>+[3]Employment!P286/[3]Population!P286*100</f>
        <v>80.199996948242188</v>
      </c>
      <c r="Q286" s="2">
        <f>+[3]Employment!Q286/[3]Population!Q286*100</f>
        <v>80.699996948242188</v>
      </c>
      <c r="R286" s="2">
        <f>+[3]Employment!R286/[3]Population!R286*100</f>
        <v>81.800003051757812</v>
      </c>
      <c r="S286" s="2">
        <f>+[3]Employment!S286/[3]Population!S286*100</f>
        <v>83.199996948242187</v>
      </c>
      <c r="T286" s="2">
        <f>+[3]Employment!T286/[3]Population!T286*100</f>
        <v>84.800003051757813</v>
      </c>
      <c r="U286" s="2">
        <f>+[3]Employment!U286/[3]Population!U286*100</f>
        <v>86</v>
      </c>
      <c r="V286" s="2">
        <f>+[3]Employment!V286/[3]Population!V286*100</f>
        <v>86</v>
      </c>
      <c r="W286" s="2"/>
    </row>
    <row r="287" spans="1:23" x14ac:dyDescent="0.25">
      <c r="A287" s="5" t="s">
        <v>192</v>
      </c>
      <c r="B287" s="2"/>
      <c r="C287" s="2"/>
      <c r="D287" s="2"/>
      <c r="E287" s="2"/>
      <c r="F287" s="2"/>
      <c r="G287" s="2"/>
      <c r="H287" s="2"/>
      <c r="I287" s="2"/>
      <c r="J287" s="2"/>
      <c r="K287" s="2"/>
      <c r="L287" s="2"/>
      <c r="M287" s="2"/>
      <c r="N287" s="2"/>
      <c r="O287" s="2"/>
      <c r="P287" s="2"/>
      <c r="Q287" s="2"/>
      <c r="R287" s="2"/>
      <c r="S287" s="2"/>
      <c r="T287" s="2"/>
      <c r="U287" s="2"/>
      <c r="V287" s="2"/>
      <c r="W287" s="2"/>
    </row>
    <row r="288" spans="1:23" ht="15.75" x14ac:dyDescent="0.25">
      <c r="A288" s="1" t="s">
        <v>194</v>
      </c>
      <c r="B288" s="2"/>
      <c r="C288" s="2"/>
      <c r="D288" s="2"/>
      <c r="E288" s="2"/>
      <c r="F288" s="2"/>
      <c r="G288" s="2"/>
      <c r="H288" s="2"/>
      <c r="I288" s="2"/>
      <c r="J288" s="2"/>
      <c r="K288" s="2"/>
      <c r="L288" s="2"/>
      <c r="M288" s="2"/>
      <c r="N288" s="2"/>
      <c r="O288" s="2"/>
      <c r="P288" s="2"/>
      <c r="Q288" s="2"/>
      <c r="R288" s="2"/>
      <c r="S288" s="2"/>
      <c r="T288" s="2"/>
      <c r="U288" s="2"/>
      <c r="V288" s="2"/>
      <c r="W288" s="2"/>
    </row>
    <row r="289" spans="1:23" x14ac:dyDescent="0.25">
      <c r="A289" s="5" t="s">
        <v>198</v>
      </c>
      <c r="B289" s="2"/>
      <c r="C289" s="2"/>
      <c r="D289" s="2"/>
      <c r="E289" s="2"/>
      <c r="F289" s="2"/>
      <c r="G289" s="2"/>
      <c r="H289" s="2"/>
      <c r="I289" s="2"/>
      <c r="J289" s="2"/>
      <c r="K289" s="2"/>
      <c r="L289" s="2"/>
      <c r="M289" s="2"/>
      <c r="N289" s="2"/>
      <c r="O289" s="2"/>
      <c r="P289" s="2"/>
      <c r="Q289" s="2"/>
      <c r="R289" s="2"/>
      <c r="S289" s="2"/>
      <c r="T289" s="2"/>
      <c r="U289" s="2"/>
      <c r="V289" s="2"/>
      <c r="W289" s="2"/>
    </row>
    <row r="290" spans="1:23" x14ac:dyDescent="0.25">
      <c r="A290" s="5" t="s">
        <v>203</v>
      </c>
      <c r="B290" s="2">
        <f>+[3]Employment!B290/[3]Population!B290*100</f>
        <v>50.400001525878899</v>
      </c>
      <c r="C290" s="2">
        <f>+[3]Employment!C290/[3]Population!C290*100</f>
        <v>49.5</v>
      </c>
      <c r="D290" s="2">
        <f>+[3]Employment!D290/[3]Population!D290*100</f>
        <v>48.099998474121094</v>
      </c>
      <c r="E290" s="2">
        <f>+[3]Employment!E290/[3]Population!E290*100</f>
        <v>53.5</v>
      </c>
      <c r="F290" s="2">
        <f>+[3]Employment!F290/[3]Population!F290*100</f>
        <v>54.799999237060547</v>
      </c>
      <c r="G290" s="2">
        <f>+[3]Employment!G290/[3]Population!G290*100</f>
        <v>53.5</v>
      </c>
      <c r="H290" s="2">
        <f>+[3]Employment!H290/[3]Population!H290*100</f>
        <v>54.200000762939446</v>
      </c>
      <c r="I290" s="2">
        <f>+[3]Employment!I290/[3]Population!I290*100</f>
        <v>54.900001525878906</v>
      </c>
      <c r="J290" s="2">
        <f>+[3]Employment!J290/[3]Population!J290*100</f>
        <v>53.900001525878906</v>
      </c>
      <c r="K290" s="2">
        <f>+[3]Employment!K290/[3]Population!K290*100</f>
        <v>53.400001525878906</v>
      </c>
      <c r="L290" s="2">
        <f>+[3]Employment!L290/[3]Population!L290*100</f>
        <v>54.299999237060547</v>
      </c>
      <c r="M290" s="2">
        <f>+[3]Employment!M290/[3]Population!M290*100</f>
        <v>53.900001525878906</v>
      </c>
      <c r="N290" s="2">
        <f>+[3]Employment!N290/[3]Population!N290*100</f>
        <v>52.900001525878906</v>
      </c>
      <c r="O290" s="2">
        <f>+[3]Employment!O290/[3]Population!O290*100</f>
        <v>55.400001525878906</v>
      </c>
      <c r="P290" s="2">
        <f>+[3]Employment!P290/[3]Population!P290*100</f>
        <v>55.400001525878906</v>
      </c>
      <c r="Q290" s="2">
        <f>+[3]Employment!Q290/[3]Population!Q290*100</f>
        <v>55.700000762939453</v>
      </c>
      <c r="R290" s="2">
        <f>+[3]Employment!R290/[3]Population!R290*100</f>
        <v>56.799999237060547</v>
      </c>
      <c r="S290" s="2">
        <f>+[3]Employment!S290/[3]Population!S290*100</f>
        <v>56.700000762939453</v>
      </c>
      <c r="T290" s="2">
        <f>+[3]Employment!T290/[3]Population!T290*100</f>
        <v>55.799999237060547</v>
      </c>
      <c r="U290" s="2">
        <f>+[3]Employment!U290/[3]Population!U290*100</f>
        <v>54.700000762939446</v>
      </c>
      <c r="V290" s="2">
        <f>+[3]Employment!V290/[3]Population!V290*100</f>
        <v>54.200000762939446</v>
      </c>
      <c r="W290" s="2"/>
    </row>
    <row r="291" spans="1:23" x14ac:dyDescent="0.25">
      <c r="A291" s="5" t="s">
        <v>204</v>
      </c>
      <c r="B291" s="2">
        <f>+[3]Employment!B291/[3]Population!B291*100</f>
        <v>62.599998474121101</v>
      </c>
      <c r="C291" s="2">
        <f>+[3]Employment!C291/[3]Population!C291*100</f>
        <v>62.700000762939453</v>
      </c>
      <c r="D291" s="2">
        <f>+[3]Employment!D291/[3]Population!D291*100</f>
        <v>62.5</v>
      </c>
      <c r="E291" s="2">
        <f>+[3]Employment!E291/[3]Population!E291*100</f>
        <v>62.700000762939453</v>
      </c>
      <c r="F291" s="2">
        <f>+[3]Employment!F291/[3]Population!F291*100</f>
        <v>62.799999237060547</v>
      </c>
      <c r="G291" s="2">
        <f>+[3]Employment!G291/[3]Population!G291*100</f>
        <v>62.700000762939453</v>
      </c>
      <c r="H291" s="2">
        <f>+[3]Employment!H291/[3]Population!H291*100</f>
        <v>62.799999237060547</v>
      </c>
      <c r="I291" s="2">
        <f>+[3]Employment!I291/[3]Population!I291*100</f>
        <v>63.099998474121087</v>
      </c>
      <c r="J291" s="2">
        <f>+[3]Employment!J291/[3]Population!J291*100</f>
        <v>63.299999237060547</v>
      </c>
      <c r="K291" s="2">
        <f>+[3]Employment!K291/[3]Population!K291*100</f>
        <v>63.099998474121087</v>
      </c>
      <c r="L291" s="2">
        <f>+[3]Employment!L291/[3]Population!L291*100</f>
        <v>63.400001525878899</v>
      </c>
      <c r="M291" s="2">
        <f>+[3]Employment!M291/[3]Population!M291*100</f>
        <v>63.799999237060547</v>
      </c>
      <c r="N291" s="2">
        <f>+[3]Employment!N291/[3]Population!N291*100</f>
        <v>64.199996948242188</v>
      </c>
      <c r="O291" s="2">
        <f>+[3]Employment!O291/[3]Population!O291*100</f>
        <v>64.300003051757812</v>
      </c>
      <c r="P291" s="2">
        <f>+[3]Employment!P291/[3]Population!P291*100</f>
        <v>64.500000000000014</v>
      </c>
      <c r="Q291" s="2">
        <f>+[3]Employment!Q291/[3]Population!Q291*100</f>
        <v>64.400001525878906</v>
      </c>
      <c r="R291" s="2">
        <f>+[3]Employment!R291/[3]Population!R291*100</f>
        <v>64.400001525878906</v>
      </c>
      <c r="S291" s="2">
        <f>+[3]Employment!S291/[3]Population!S291*100</f>
        <v>64.400001525878906</v>
      </c>
      <c r="T291" s="2">
        <f>+[3]Employment!T291/[3]Population!T291*100</f>
        <v>64.099998474121094</v>
      </c>
      <c r="U291" s="2">
        <f>+[3]Employment!U291/[3]Population!U291*100</f>
        <v>64.400001525878906</v>
      </c>
      <c r="V291" s="2">
        <f>+[3]Employment!V291/[3]Population!V291*100</f>
        <v>64.5</v>
      </c>
      <c r="W291" s="2"/>
    </row>
    <row r="292" spans="1:23" x14ac:dyDescent="0.25">
      <c r="A292" s="5" t="s">
        <v>216</v>
      </c>
      <c r="B292" s="2">
        <f>+[3]Employment!B292/[3]Population!B292*100</f>
        <v>43.5</v>
      </c>
      <c r="C292" s="2">
        <f>+[3]Employment!C292/[3]Population!C292*100</f>
        <v>43.700000762939453</v>
      </c>
      <c r="D292" s="2">
        <f>+[3]Employment!D292/[3]Population!D292*100</f>
        <v>43.900001525878899</v>
      </c>
      <c r="E292" s="2">
        <f>+[3]Employment!E292/[3]Population!E292*100</f>
        <v>44</v>
      </c>
      <c r="F292" s="2">
        <f>+[3]Employment!F292/[3]Population!F292*100</f>
        <v>44.299999237060547</v>
      </c>
      <c r="G292" s="2">
        <f>+[3]Employment!G292/[3]Population!G292*100</f>
        <v>44.099998474121094</v>
      </c>
      <c r="H292" s="2">
        <f>+[3]Employment!H292/[3]Population!H292*100</f>
        <v>43.799999237060547</v>
      </c>
      <c r="I292" s="2">
        <f>+[3]Employment!I292/[3]Population!I292*100</f>
        <v>43.700000762939453</v>
      </c>
      <c r="J292" s="2">
        <f>+[3]Employment!J292/[3]Population!J292*100</f>
        <v>43.599998474121094</v>
      </c>
      <c r="K292" s="2">
        <f>+[3]Employment!K292/[3]Population!K292*100</f>
        <v>43.5</v>
      </c>
      <c r="L292" s="2">
        <f>+[3]Employment!L292/[3]Population!L292*100</f>
        <v>43.400001525878906</v>
      </c>
      <c r="M292" s="2">
        <f>+[3]Employment!M292/[3]Population!M292*100</f>
        <v>43.400001525878906</v>
      </c>
      <c r="N292" s="2">
        <f>+[3]Employment!N292/[3]Population!N292*100</f>
        <v>43.299999237060547</v>
      </c>
      <c r="O292" s="2">
        <f>+[3]Employment!O292/[3]Population!O292*100</f>
        <v>43.299999237060547</v>
      </c>
      <c r="P292" s="2">
        <f>+[3]Employment!P292/[3]Population!P292*100</f>
        <v>43.299999237060547</v>
      </c>
      <c r="Q292" s="2">
        <f>+[3]Employment!Q292/[3]Population!Q292*100</f>
        <v>43.299999237060547</v>
      </c>
      <c r="R292" s="2">
        <f>+[3]Employment!R292/[3]Population!R292*100</f>
        <v>43.299999237060547</v>
      </c>
      <c r="S292" s="2">
        <f>+[3]Employment!S292/[3]Population!S292*100</f>
        <v>43.400001525878906</v>
      </c>
      <c r="T292" s="2">
        <f>+[3]Employment!T292/[3]Population!T292*100</f>
        <v>43.5</v>
      </c>
      <c r="U292" s="2">
        <f>+[3]Employment!U292/[3]Population!U292*100</f>
        <v>43.599998474121094</v>
      </c>
      <c r="V292" s="2">
        <f>+[3]Employment!V292/[3]Population!V292*100</f>
        <v>43.799999237060547</v>
      </c>
      <c r="W292" s="2"/>
    </row>
    <row r="293" spans="1:23" x14ac:dyDescent="0.25">
      <c r="A293" s="5" t="s">
        <v>223</v>
      </c>
      <c r="B293" s="2">
        <f>+[3]Employment!B293/[3]Population!B293*100</f>
        <v>57.700000762939453</v>
      </c>
      <c r="C293" s="2">
        <f>+[3]Employment!C293/[3]Population!C293*100</f>
        <v>57.799999237060554</v>
      </c>
      <c r="D293" s="2">
        <f>+[3]Employment!D293/[3]Population!D293*100</f>
        <v>57.900001525878906</v>
      </c>
      <c r="E293" s="2">
        <f>+[3]Employment!E293/[3]Population!E293*100</f>
        <v>57.900001525878906</v>
      </c>
      <c r="F293" s="2">
        <f>+[3]Employment!F293/[3]Population!F293*100</f>
        <v>57.799999237060554</v>
      </c>
      <c r="G293" s="2">
        <f>+[3]Employment!G293/[3]Population!G293*100</f>
        <v>57.599998474121094</v>
      </c>
      <c r="H293" s="2">
        <f>+[3]Employment!H293/[3]Population!H293*100</f>
        <v>57.200000762939453</v>
      </c>
      <c r="I293" s="2">
        <f>+[3]Employment!I293/[3]Population!I293*100</f>
        <v>56.799999237060547</v>
      </c>
      <c r="J293" s="2">
        <f>+[3]Employment!J293/[3]Population!J293*100</f>
        <v>56.099998474121094</v>
      </c>
      <c r="K293" s="2">
        <f>+[3]Employment!K293/[3]Population!K293*100</f>
        <v>54.900001525878906</v>
      </c>
      <c r="L293" s="2">
        <f>+[3]Employment!L293/[3]Population!L293*100</f>
        <v>55.900001525878906</v>
      </c>
      <c r="M293" s="2">
        <f>+[3]Employment!M293/[3]Population!M293*100</f>
        <v>55.500000000000007</v>
      </c>
      <c r="N293" s="2">
        <f>+[3]Employment!N293/[3]Population!N293*100</f>
        <v>55.400001525878906</v>
      </c>
      <c r="O293" s="2">
        <f>+[3]Employment!O293/[3]Population!O293*100</f>
        <v>55.500000000000007</v>
      </c>
      <c r="P293" s="2">
        <f>+[3]Employment!P293/[3]Population!P293*100</f>
        <v>55.599998474121094</v>
      </c>
      <c r="Q293" s="2">
        <f>+[3]Employment!Q293/[3]Population!Q293*100</f>
        <v>55.200000762939453</v>
      </c>
      <c r="R293" s="2">
        <f>+[3]Employment!R293/[3]Population!R293*100</f>
        <v>55.299999237060547</v>
      </c>
      <c r="S293" s="2">
        <f>+[3]Employment!S293/[3]Population!S293*100</f>
        <v>55.099998474121094</v>
      </c>
      <c r="T293" s="2">
        <f>+[3]Employment!T293/[3]Population!T293*100</f>
        <v>54.799999237060547</v>
      </c>
      <c r="U293" s="2">
        <f>+[3]Employment!U293/[3]Population!U293*100</f>
        <v>54.500000000000007</v>
      </c>
      <c r="V293" s="2">
        <f>+[3]Employment!V293/[3]Population!V293*100</f>
        <v>54.299999237060547</v>
      </c>
      <c r="W293" s="2"/>
    </row>
    <row r="294" spans="1:23" x14ac:dyDescent="0.25">
      <c r="A294" s="5" t="s">
        <v>225</v>
      </c>
      <c r="B294" s="2"/>
      <c r="C294" s="2"/>
      <c r="D294" s="2"/>
      <c r="E294" s="2"/>
      <c r="F294" s="2"/>
      <c r="G294" s="2"/>
      <c r="H294" s="2"/>
      <c r="I294" s="2"/>
      <c r="J294" s="2"/>
      <c r="K294" s="2"/>
      <c r="L294" s="2"/>
      <c r="M294" s="2"/>
      <c r="N294" s="2"/>
      <c r="O294" s="2"/>
      <c r="P294" s="2"/>
      <c r="Q294" s="2"/>
      <c r="R294" s="2"/>
      <c r="S294" s="2"/>
      <c r="T294" s="2"/>
      <c r="U294" s="2"/>
      <c r="V294" s="2"/>
      <c r="W294" s="2"/>
    </row>
    <row r="295" spans="1:23" x14ac:dyDescent="0.25">
      <c r="A295" s="5" t="s">
        <v>231</v>
      </c>
      <c r="B295" s="2"/>
      <c r="C295" s="2"/>
      <c r="D295" s="2"/>
      <c r="E295" s="2"/>
      <c r="F295" s="2"/>
      <c r="G295" s="2"/>
      <c r="H295" s="2"/>
      <c r="I295" s="2"/>
      <c r="J295" s="2"/>
      <c r="K295" s="2"/>
      <c r="L295" s="2"/>
      <c r="M295" s="2"/>
      <c r="N295" s="2"/>
      <c r="O295" s="2"/>
      <c r="P295" s="2"/>
      <c r="Q295" s="2"/>
      <c r="R295" s="2"/>
      <c r="S295" s="2"/>
      <c r="T295" s="2"/>
      <c r="U295" s="2"/>
      <c r="V295" s="2"/>
      <c r="W295" s="2"/>
    </row>
    <row r="296" spans="1:23" x14ac:dyDescent="0.25">
      <c r="A296" s="5" t="s">
        <v>239</v>
      </c>
      <c r="B296" s="2"/>
      <c r="C296" s="2"/>
      <c r="D296" s="2"/>
      <c r="E296" s="2"/>
      <c r="F296" s="2"/>
      <c r="G296" s="2"/>
      <c r="H296" s="2"/>
      <c r="I296" s="2"/>
      <c r="J296" s="2"/>
      <c r="K296" s="2"/>
      <c r="L296" s="2"/>
      <c r="M296" s="2"/>
      <c r="N296" s="2"/>
      <c r="O296" s="2"/>
      <c r="P296" s="2"/>
      <c r="Q296" s="2"/>
      <c r="R296" s="2"/>
      <c r="S296" s="2"/>
      <c r="T296" s="2"/>
      <c r="U296" s="2"/>
      <c r="V296" s="2"/>
      <c r="W296" s="2"/>
    </row>
    <row r="297" spans="1:23" s="4" customFormat="1" x14ac:dyDescent="0.25">
      <c r="A297" s="6" t="s">
        <v>250</v>
      </c>
      <c r="B297" s="2">
        <f>+[3]Employment!B297/[3]Population!B297*100</f>
        <v>56.139928740459702</v>
      </c>
      <c r="C297" s="2">
        <f>+[3]Employment!C297/[3]Population!C297*100</f>
        <v>56.090918684722546</v>
      </c>
      <c r="D297" s="2">
        <f>+[3]Employment!D297/[3]Population!D297*100</f>
        <v>55.541883346783749</v>
      </c>
      <c r="E297" s="2">
        <f>+[3]Employment!E297/[3]Population!E297*100</f>
        <v>56.011113747693727</v>
      </c>
      <c r="F297" s="2">
        <f>+[3]Employment!F297/[3]Population!F297*100</f>
        <v>56.045624836292099</v>
      </c>
      <c r="G297" s="2">
        <f>+[3]Employment!G297/[3]Population!G297*100</f>
        <v>56.093857950092108</v>
      </c>
      <c r="H297" s="2">
        <f>+[3]Employment!H297/[3]Population!H297*100</f>
        <v>55.438675325319132</v>
      </c>
      <c r="I297" s="2">
        <f>+[3]Employment!I297/[3]Population!I297*100</f>
        <v>55.902565190141459</v>
      </c>
      <c r="J297" s="2">
        <f>+[3]Employment!J297/[3]Population!J297*100</f>
        <v>56.001014598556964</v>
      </c>
      <c r="K297" s="2">
        <f>+[3]Employment!K297/[3]Population!K297*100</f>
        <v>55.426828770076831</v>
      </c>
      <c r="L297" s="2">
        <f>+[3]Employment!L297/[3]Population!L297*100</f>
        <v>55.741515803132579</v>
      </c>
      <c r="M297" s="2">
        <f>+[3]Employment!M297/[3]Population!M297*100</f>
        <v>56.168199369540417</v>
      </c>
      <c r="N297" s="2">
        <f>+[3]Employment!N297/[3]Population!N297*100</f>
        <v>56.081753927868924</v>
      </c>
      <c r="O297" s="2">
        <f>+[3]Employment!O297/[3]Population!O297*100</f>
        <v>56.425463231607196</v>
      </c>
      <c r="P297" s="2">
        <f>+[3]Employment!P297/[3]Population!P297*100</f>
        <v>56.669269039818651</v>
      </c>
      <c r="Q297" s="2">
        <f>+[3]Employment!Q297/[3]Population!Q297*100</f>
        <v>58.010971624967176</v>
      </c>
      <c r="R297" s="2">
        <f>+[3]Employment!R297/[3]Population!R297*100</f>
        <v>58.610626085673125</v>
      </c>
      <c r="S297" s="2">
        <f>+[3]Employment!S297/[3]Population!S297*100</f>
        <v>58.318912166210659</v>
      </c>
      <c r="T297" s="2">
        <f>+[3]Employment!T297/[3]Population!T297*100</f>
        <v>57.791252005180304</v>
      </c>
      <c r="U297" s="2">
        <f>+[3]Employment!U297/[3]Population!U297*100</f>
        <v>58.162671582823187</v>
      </c>
      <c r="V297" s="2">
        <f>+[3]Employment!V297/[3]Population!V297*100</f>
        <v>58.677407615430134</v>
      </c>
    </row>
    <row r="300" spans="1:23" x14ac:dyDescent="0.25">
      <c r="A300" s="4" t="s">
        <v>251</v>
      </c>
    </row>
    <row r="301" spans="1:23" ht="15.75" x14ac:dyDescent="0.25">
      <c r="A301" s="1" t="s">
        <v>46</v>
      </c>
      <c r="C301" s="7">
        <f t="shared" ref="C301:C306" si="2">+C250/B250*100-100</f>
        <v>-1.872070166626699</v>
      </c>
      <c r="D301" s="7">
        <f t="shared" ref="D301:V306" si="3">+D250/C250*100-100</f>
        <v>3.1796501613392536</v>
      </c>
      <c r="E301" s="7">
        <f t="shared" si="3"/>
        <v>0.46224255055473407</v>
      </c>
      <c r="F301" s="7">
        <f t="shared" si="3"/>
        <v>1.6871260046052612</v>
      </c>
      <c r="G301" s="7">
        <f t="shared" si="3"/>
        <v>-2.2624433347748152</v>
      </c>
      <c r="H301" s="7">
        <f t="shared" si="3"/>
        <v>-0.30864902502700886</v>
      </c>
      <c r="I301" s="7">
        <f t="shared" si="3"/>
        <v>-0.46438920967382558</v>
      </c>
      <c r="J301" s="7">
        <f t="shared" si="3"/>
        <v>0.77760493976575162</v>
      </c>
      <c r="K301" s="7">
        <f t="shared" si="3"/>
        <v>0.92592352756813057</v>
      </c>
      <c r="L301" s="7">
        <f t="shared" si="3"/>
        <v>1.0703317001685235</v>
      </c>
      <c r="M301" s="7">
        <f t="shared" si="3"/>
        <v>-1.6641429644688372</v>
      </c>
      <c r="N301" s="7">
        <f t="shared" si="3"/>
        <v>-1.3846177321213986</v>
      </c>
      <c r="O301" s="7">
        <f t="shared" si="3"/>
        <v>1.4040585761359523</v>
      </c>
      <c r="P301" s="7">
        <f t="shared" si="3"/>
        <v>0.615386962890625</v>
      </c>
      <c r="Q301" s="7">
        <f t="shared" si="3"/>
        <v>3.3639096283073542</v>
      </c>
      <c r="R301" s="7">
        <f t="shared" si="3"/>
        <v>0.14792674020453944</v>
      </c>
      <c r="S301" s="7">
        <f t="shared" si="3"/>
        <v>-0.44312472065934116</v>
      </c>
      <c r="T301" s="7">
        <f t="shared" si="3"/>
        <v>-5.6379865960370523</v>
      </c>
      <c r="U301" s="7">
        <f t="shared" si="3"/>
        <v>1.5723270817481279</v>
      </c>
      <c r="V301" s="7">
        <f t="shared" si="3"/>
        <v>0.61919742310698211</v>
      </c>
    </row>
    <row r="302" spans="1:23" ht="15.75" x14ac:dyDescent="0.25">
      <c r="A302" s="1" t="s">
        <v>49</v>
      </c>
      <c r="C302" s="7">
        <f t="shared" si="2"/>
        <v>-6.0714312962123529</v>
      </c>
      <c r="D302" s="7">
        <f t="shared" ref="D302:R302" si="4">+D251/C251*100-100</f>
        <v>-2.851711109341565</v>
      </c>
      <c r="E302" s="7">
        <f t="shared" si="4"/>
        <v>3.9138944417246506</v>
      </c>
      <c r="F302" s="7">
        <f t="shared" si="4"/>
        <v>5.0847473456243648</v>
      </c>
      <c r="G302" s="7">
        <f t="shared" si="4"/>
        <v>5.1971354220966077</v>
      </c>
      <c r="H302" s="7">
        <f t="shared" si="4"/>
        <v>0.34071679785347442</v>
      </c>
      <c r="I302" s="7">
        <f t="shared" si="4"/>
        <v>3.2258024821049105</v>
      </c>
      <c r="J302" s="7">
        <f t="shared" si="4"/>
        <v>2.3026341175108769</v>
      </c>
      <c r="K302" s="7">
        <f t="shared" si="4"/>
        <v>1.4469416401002348</v>
      </c>
      <c r="L302" s="7">
        <f t="shared" si="4"/>
        <v>-0.15847619102891031</v>
      </c>
      <c r="M302" s="7">
        <f t="shared" si="4"/>
        <v>-1.5873015873015959</v>
      </c>
      <c r="N302" s="7">
        <f t="shared" si="4"/>
        <v>-0.48386973719442494</v>
      </c>
      <c r="O302" s="7">
        <f t="shared" si="4"/>
        <v>2.4311182843631087</v>
      </c>
      <c r="P302" s="7">
        <f t="shared" si="4"/>
        <v>0.94936466278167586</v>
      </c>
      <c r="Q302" s="7">
        <f t="shared" si="4"/>
        <v>0.47021824552982139</v>
      </c>
      <c r="R302" s="7">
        <f t="shared" si="4"/>
        <v>1.4040585761359523</v>
      </c>
      <c r="S302" s="7">
        <f t="shared" si="3"/>
        <v>-0.615386962890625</v>
      </c>
      <c r="T302" s="7">
        <f t="shared" si="3"/>
        <v>-1.8575804591124125</v>
      </c>
      <c r="U302" s="7">
        <f t="shared" si="3"/>
        <v>-0.78864351414236467</v>
      </c>
      <c r="V302" s="7">
        <f t="shared" si="3"/>
        <v>-0.63593245814838895</v>
      </c>
    </row>
    <row r="303" spans="1:23" ht="15.75" x14ac:dyDescent="0.25">
      <c r="A303" s="1" t="s">
        <v>113</v>
      </c>
      <c r="C303" s="7">
        <f t="shared" si="2"/>
        <v>-0.18975766104483682</v>
      </c>
      <c r="D303" s="7">
        <f t="shared" si="3"/>
        <v>0.5703480236894336</v>
      </c>
      <c r="E303" s="7">
        <f t="shared" si="3"/>
        <v>0.3780660538248668</v>
      </c>
      <c r="F303" s="7">
        <f t="shared" si="3"/>
        <v>0.18832823294164314</v>
      </c>
      <c r="G303" s="7">
        <f t="shared" si="3"/>
        <v>0.18796705392298918</v>
      </c>
      <c r="H303" s="7">
        <f t="shared" si="3"/>
        <v>0.18762155769192645</v>
      </c>
      <c r="I303" s="7">
        <f t="shared" si="3"/>
        <v>1.1235926160607477</v>
      </c>
      <c r="J303" s="7">
        <f t="shared" si="3"/>
        <v>0.92592592592592382</v>
      </c>
      <c r="K303" s="7">
        <f t="shared" si="3"/>
        <v>0.55045731570741907</v>
      </c>
      <c r="L303" s="7">
        <f t="shared" si="3"/>
        <v>-0.36496490095603917</v>
      </c>
      <c r="M303" s="7">
        <f t="shared" si="3"/>
        <v>-3.113547611265858</v>
      </c>
      <c r="N303" s="7">
        <f t="shared" si="3"/>
        <v>-0.37807326497259908</v>
      </c>
      <c r="O303" s="7">
        <f t="shared" si="3"/>
        <v>0.37950808357500421</v>
      </c>
      <c r="P303" s="7">
        <f t="shared" si="3"/>
        <v>-0.18904023806017278</v>
      </c>
      <c r="Q303" s="7">
        <f t="shared" si="3"/>
        <v>1.1363679876669579</v>
      </c>
      <c r="R303" s="7">
        <f t="shared" si="3"/>
        <v>0.37452610960183108</v>
      </c>
      <c r="S303" s="7">
        <f t="shared" si="3"/>
        <v>-0.55970008507628677</v>
      </c>
      <c r="T303" s="7">
        <f t="shared" si="3"/>
        <v>0.18762155769192645</v>
      </c>
      <c r="U303" s="7">
        <f t="shared" si="3"/>
        <v>0.18726305480089422</v>
      </c>
      <c r="V303" s="7">
        <f t="shared" si="3"/>
        <v>0.37383320175597134</v>
      </c>
    </row>
    <row r="304" spans="1:23" ht="15.75" x14ac:dyDescent="0.25">
      <c r="A304" s="1" t="s">
        <v>127</v>
      </c>
      <c r="C304" s="7">
        <f t="shared" si="2"/>
        <v>-0.31948395066635271</v>
      </c>
      <c r="D304" s="7">
        <f t="shared" si="3"/>
        <v>-0.48077410965026957</v>
      </c>
      <c r="E304" s="7">
        <f t="shared" si="3"/>
        <v>1.1272154269555301</v>
      </c>
      <c r="F304" s="7">
        <f t="shared" si="3"/>
        <v>-2.0700625045443815</v>
      </c>
      <c r="G304" s="7">
        <f t="shared" si="3"/>
        <v>-2.1138198976594254</v>
      </c>
      <c r="H304" s="7">
        <f t="shared" si="3"/>
        <v>-1.6611295470541307</v>
      </c>
      <c r="I304" s="7">
        <f t="shared" si="3"/>
        <v>-0.67567824446601321</v>
      </c>
      <c r="J304" s="7">
        <f t="shared" si="3"/>
        <v>-1.1904775034389132</v>
      </c>
      <c r="K304" s="7">
        <f t="shared" si="3"/>
        <v>-0.68846423698238368</v>
      </c>
      <c r="L304" s="7">
        <f t="shared" si="3"/>
        <v>-0.17331418976789337</v>
      </c>
      <c r="M304" s="7">
        <f t="shared" si="3"/>
        <v>-0.86805557855117854</v>
      </c>
      <c r="N304" s="7">
        <f t="shared" si="3"/>
        <v>3.1523697020300574</v>
      </c>
      <c r="O304" s="7">
        <f t="shared" si="3"/>
        <v>0</v>
      </c>
      <c r="P304" s="7">
        <f t="shared" si="3"/>
        <v>0.67911324417522678</v>
      </c>
      <c r="Q304" s="7">
        <f t="shared" si="3"/>
        <v>1.6863406625054864</v>
      </c>
      <c r="R304" s="7">
        <f t="shared" si="3"/>
        <v>0.33167622797670049</v>
      </c>
      <c r="S304" s="7">
        <f t="shared" si="3"/>
        <v>-1.1570260544453816</v>
      </c>
      <c r="T304" s="7">
        <f t="shared" si="3"/>
        <v>-4.1806020600258478</v>
      </c>
      <c r="U304" s="7">
        <f t="shared" si="3"/>
        <v>-2.443277015396788</v>
      </c>
      <c r="V304" s="7">
        <f t="shared" si="3"/>
        <v>-0.53667807436271175</v>
      </c>
    </row>
    <row r="305" spans="1:22" ht="15.75" x14ac:dyDescent="0.25">
      <c r="A305" s="1" t="s">
        <v>215</v>
      </c>
      <c r="C305" s="7">
        <f t="shared" si="2"/>
        <v>-8.298755055364154</v>
      </c>
      <c r="D305" s="7">
        <f t="shared" si="3"/>
        <v>-2.0362025120902985</v>
      </c>
      <c r="E305" s="7">
        <f t="shared" si="3"/>
        <v>2.7713643974209816</v>
      </c>
      <c r="F305" s="7">
        <f t="shared" si="3"/>
        <v>3.1460708446716836</v>
      </c>
      <c r="G305" s="7">
        <f t="shared" si="3"/>
        <v>-1.7429259807470032</v>
      </c>
      <c r="H305" s="7">
        <f t="shared" si="3"/>
        <v>1.1086474876200043</v>
      </c>
      <c r="I305" s="7">
        <f t="shared" si="3"/>
        <v>0.2193032722909436</v>
      </c>
      <c r="J305" s="7">
        <f t="shared" si="3"/>
        <v>-3.5010990418098515</v>
      </c>
      <c r="K305" s="7">
        <f t="shared" si="3"/>
        <v>0.68027905246724174</v>
      </c>
      <c r="L305" s="7">
        <f t="shared" si="3"/>
        <v>1.1261260874249501</v>
      </c>
      <c r="M305" s="7">
        <f t="shared" si="3"/>
        <v>0</v>
      </c>
      <c r="N305" s="7">
        <f t="shared" si="3"/>
        <v>0.89086346901589764</v>
      </c>
      <c r="O305" s="7">
        <f t="shared" si="3"/>
        <v>0.88300559076314755</v>
      </c>
      <c r="P305" s="7">
        <f t="shared" si="3"/>
        <v>-0.21882338544610036</v>
      </c>
      <c r="Q305" s="7">
        <f t="shared" si="3"/>
        <v>0.87719635803478013</v>
      </c>
      <c r="R305" s="7">
        <f t="shared" si="3"/>
        <v>0.65217225447943861</v>
      </c>
      <c r="S305" s="7">
        <f t="shared" si="3"/>
        <v>0.64794652700645372</v>
      </c>
      <c r="T305" s="7">
        <f t="shared" si="3"/>
        <v>0.64378339395101136</v>
      </c>
      <c r="U305" s="7">
        <f t="shared" si="3"/>
        <v>0.85287355686102728</v>
      </c>
      <c r="V305" s="7">
        <f t="shared" si="3"/>
        <v>0.84566920154513525</v>
      </c>
    </row>
    <row r="306" spans="1:22" ht="15.75" x14ac:dyDescent="0.25">
      <c r="A306" s="1" t="s">
        <v>226</v>
      </c>
      <c r="C306" s="7">
        <f t="shared" si="2"/>
        <v>2.0044491772743385</v>
      </c>
      <c r="D306" s="7">
        <f t="shared" si="3"/>
        <v>1.9650688665309559</v>
      </c>
      <c r="E306" s="7">
        <f t="shared" si="3"/>
        <v>3.6402585335470832</v>
      </c>
      <c r="F306" s="7">
        <f t="shared" si="3"/>
        <v>3.0991734560131619</v>
      </c>
      <c r="G306" s="7">
        <f t="shared" si="3"/>
        <v>2.6052088122409174</v>
      </c>
      <c r="H306" s="7">
        <f t="shared" si="3"/>
        <v>1.9531249708961695</v>
      </c>
      <c r="I306" s="7">
        <f t="shared" si="3"/>
        <v>1.3409976105525772</v>
      </c>
      <c r="J306" s="7">
        <f t="shared" si="3"/>
        <v>1.1342125837701076</v>
      </c>
      <c r="K306" s="7">
        <f t="shared" si="3"/>
        <v>1.1214924749926922</v>
      </c>
      <c r="L306" s="7">
        <f t="shared" si="3"/>
        <v>1.4787487510567985</v>
      </c>
      <c r="M306" s="7">
        <f t="shared" si="3"/>
        <v>0.72859326059051455</v>
      </c>
      <c r="N306" s="7">
        <f t="shared" si="3"/>
        <v>1.8083182889627096</v>
      </c>
      <c r="O306" s="7">
        <f t="shared" si="3"/>
        <v>4.2628802103056813</v>
      </c>
      <c r="P306" s="7">
        <f t="shared" si="3"/>
        <v>2.2146494380989878</v>
      </c>
      <c r="Q306" s="7">
        <f t="shared" si="3"/>
        <v>2.0000012715657647</v>
      </c>
      <c r="R306" s="7">
        <f t="shared" si="3"/>
        <v>0.49019482568735384</v>
      </c>
      <c r="S306" s="7">
        <f t="shared" si="3"/>
        <v>0.97560727499366351</v>
      </c>
      <c r="T306" s="7">
        <f t="shared" si="3"/>
        <v>0</v>
      </c>
      <c r="U306" s="7">
        <f t="shared" si="3"/>
        <v>1.2882497124234078</v>
      </c>
      <c r="V306" s="7">
        <f t="shared" si="3"/>
        <v>-0.95389868722260474</v>
      </c>
    </row>
    <row r="307" spans="1:22" x14ac:dyDescent="0.25">
      <c r="A307" t="s">
        <v>248</v>
      </c>
      <c r="C307" s="7">
        <f t="shared" ref="C307:V307" si="5">+C297/B297*100-100</f>
        <v>-8.7299818216251879E-2</v>
      </c>
      <c r="D307" s="7">
        <f t="shared" si="5"/>
        <v>-0.97883106715515567</v>
      </c>
      <c r="E307" s="7">
        <f t="shared" si="5"/>
        <v>0.84482263228322552</v>
      </c>
      <c r="F307" s="7">
        <f t="shared" si="5"/>
        <v>6.1614715882683413E-2</v>
      </c>
      <c r="G307" s="7">
        <f t="shared" si="5"/>
        <v>8.6060444398469826E-2</v>
      </c>
      <c r="H307" s="7">
        <f t="shared" si="5"/>
        <v>-1.1680113451207177</v>
      </c>
      <c r="I307" s="7">
        <f t="shared" si="5"/>
        <v>0.83676217387984764</v>
      </c>
      <c r="J307" s="7">
        <f t="shared" si="5"/>
        <v>0.17610892824085056</v>
      </c>
      <c r="K307" s="7">
        <f t="shared" si="5"/>
        <v>-1.0253132601189066</v>
      </c>
      <c r="L307" s="7">
        <f t="shared" si="5"/>
        <v>0.56775218795421267</v>
      </c>
      <c r="M307" s="7">
        <f t="shared" si="5"/>
        <v>0.76546817979401283</v>
      </c>
      <c r="N307" s="7">
        <f t="shared" si="5"/>
        <v>-0.15390459840585891</v>
      </c>
      <c r="O307" s="7">
        <f t="shared" si="5"/>
        <v>0.6128718873171124</v>
      </c>
      <c r="P307" s="7">
        <f t="shared" si="5"/>
        <v>0.43208472602292147</v>
      </c>
      <c r="Q307" s="7">
        <f t="shared" si="5"/>
        <v>2.367601714089119</v>
      </c>
      <c r="R307" s="7">
        <f t="shared" si="5"/>
        <v>1.033691461992106</v>
      </c>
      <c r="S307" s="7">
        <f t="shared" si="5"/>
        <v>-0.49771507138663651</v>
      </c>
      <c r="T307" s="7">
        <f t="shared" si="5"/>
        <v>-0.90478395674890066</v>
      </c>
      <c r="U307" s="7">
        <f t="shared" si="5"/>
        <v>0.64269169598469489</v>
      </c>
      <c r="V307" s="7">
        <f t="shared" si="5"/>
        <v>0.88499379172080239</v>
      </c>
    </row>
    <row r="309" spans="1:22" x14ac:dyDescent="0.25">
      <c r="B309" s="8" t="s">
        <v>252</v>
      </c>
      <c r="C309" s="8" t="s">
        <v>253</v>
      </c>
      <c r="D309" s="8" t="s">
        <v>254</v>
      </c>
      <c r="E309" s="8" t="s">
        <v>255</v>
      </c>
    </row>
    <row r="310" spans="1:22" ht="15.75" x14ac:dyDescent="0.25">
      <c r="A310" s="1" t="s">
        <v>46</v>
      </c>
      <c r="B310" s="7">
        <f t="shared" ref="B310:B315" si="6">+((1+C301/100)*(1+D301/100)*(1+E301/100)*(1+F301/100)*(1+G301/100))^(1/5)*100-100</f>
        <v>0.21746231368130964</v>
      </c>
      <c r="C310" s="7">
        <f t="shared" ref="C310:C316" si="7">+((1+H301/100)*(1+I301/100)*(1+J301/100)*(1+K301/100)*(1+L301/100))^(1/5)*100-100</f>
        <v>0.39805159570971682</v>
      </c>
      <c r="D310" s="7">
        <f t="shared" ref="D310:D315" si="8">+((1+M301/100)*(1+N301/100)*(1+O301/100)*(1+P301/100)*(1+Q301/100))^(1/5)*100-100</f>
        <v>0.44979328092816218</v>
      </c>
      <c r="E310" s="7">
        <f t="shared" ref="E310:E315" si="9">+((1+R301/100)*(1+S301/100)*(1+T301/100)*(1+U301/100)*(1+V301/100))^(1/5)*100-100</f>
        <v>-0.78134531496192494</v>
      </c>
    </row>
    <row r="311" spans="1:22" ht="15.75" x14ac:dyDescent="0.25">
      <c r="A311" s="1" t="s">
        <v>49</v>
      </c>
      <c r="B311" s="7">
        <f t="shared" si="6"/>
        <v>0.94620950450887165</v>
      </c>
      <c r="C311" s="7">
        <f t="shared" si="7"/>
        <v>1.4239425695205483</v>
      </c>
      <c r="D311" s="7">
        <f t="shared" si="8"/>
        <v>0.34679221217628253</v>
      </c>
      <c r="E311" s="7">
        <f t="shared" si="9"/>
        <v>-0.5042798857615054</v>
      </c>
    </row>
    <row r="312" spans="1:22" ht="15.75" x14ac:dyDescent="0.25">
      <c r="A312" s="1" t="s">
        <v>113</v>
      </c>
      <c r="B312" s="7">
        <f t="shared" si="6"/>
        <v>0.22667345337643496</v>
      </c>
      <c r="C312" s="7">
        <f t="shared" si="7"/>
        <v>0.48311400961698325</v>
      </c>
      <c r="D312" s="7">
        <f t="shared" si="8"/>
        <v>-0.4434753364176629</v>
      </c>
      <c r="E312" s="7">
        <f t="shared" si="9"/>
        <v>0.11210761729461183</v>
      </c>
    </row>
    <row r="313" spans="1:22" ht="15.75" x14ac:dyDescent="0.25">
      <c r="A313" s="1" t="s">
        <v>127</v>
      </c>
      <c r="B313" s="7">
        <f t="shared" si="6"/>
        <v>-0.77880921725767394</v>
      </c>
      <c r="C313" s="7">
        <f t="shared" si="7"/>
        <v>-0.87910951066778864</v>
      </c>
      <c r="D313" s="7">
        <f t="shared" si="8"/>
        <v>0.92040087413072058</v>
      </c>
      <c r="E313" s="7">
        <f t="shared" si="9"/>
        <v>-1.6098790139927956</v>
      </c>
    </row>
    <row r="314" spans="1:22" ht="15.75" x14ac:dyDescent="0.25">
      <c r="A314" s="1" t="s">
        <v>215</v>
      </c>
      <c r="B314" s="7">
        <f t="shared" si="6"/>
        <v>-1.3207371876685698</v>
      </c>
      <c r="C314" s="7">
        <f t="shared" si="7"/>
        <v>-8.8848185470155272E-2</v>
      </c>
      <c r="D314" s="7">
        <f t="shared" si="8"/>
        <v>0.48524487331430066</v>
      </c>
      <c r="E314" s="7">
        <f t="shared" si="9"/>
        <v>0.72844066265942331</v>
      </c>
    </row>
    <row r="315" spans="1:22" ht="15.75" x14ac:dyDescent="0.25">
      <c r="A315" s="1" t="s">
        <v>226</v>
      </c>
      <c r="B315" s="7">
        <f t="shared" si="6"/>
        <v>2.6608184599923987</v>
      </c>
      <c r="C315" s="7">
        <f t="shared" si="7"/>
        <v>1.4052588117004348</v>
      </c>
      <c r="D315" s="7">
        <f t="shared" si="8"/>
        <v>2.1964509983561697</v>
      </c>
      <c r="E315" s="7">
        <f t="shared" si="9"/>
        <v>0.35691967796009294</v>
      </c>
    </row>
    <row r="316" spans="1:22" x14ac:dyDescent="0.25">
      <c r="A316" t="s">
        <v>248</v>
      </c>
      <c r="B316" s="7">
        <f>+((1+C307/100)*(1+D307/100)*(1+E307/100)*(1+F307/100)*(1+G307/100))^(1/5)*100-100</f>
        <v>-1.6418232763996343E-2</v>
      </c>
      <c r="C316" s="7">
        <f t="shared" si="7"/>
        <v>-0.12594275992445603</v>
      </c>
      <c r="D316" s="7">
        <f>+((1+M307/100)*(1+N307/100)*(1+O307/100)*(1+P307/100)*(1+Q307/100))^(1/5)*100-100</f>
        <v>0.80133247398413232</v>
      </c>
      <c r="E316" s="7">
        <f>+((1+R307/100)*(1+S307/100)*(1+T307/100)*(1+U307/100)*(1+V307/100))^(1/5)*100-100</f>
        <v>0.22871345834536783</v>
      </c>
    </row>
    <row r="317" spans="1:22" x14ac:dyDescent="0.25">
      <c r="B317" s="7"/>
      <c r="C317" s="7"/>
      <c r="D317" s="7"/>
      <c r="E317" s="7"/>
    </row>
    <row r="318" spans="1:22" x14ac:dyDescent="0.25">
      <c r="B318" s="7"/>
      <c r="C318" s="7"/>
      <c r="D318" s="7"/>
      <c r="E318" s="7"/>
    </row>
    <row r="319" spans="1:22" x14ac:dyDescent="0.25">
      <c r="B319" s="7"/>
      <c r="C319" s="7"/>
      <c r="D319" s="7"/>
      <c r="E319" s="7"/>
    </row>
    <row r="320" spans="1:22" x14ac:dyDescent="0.25">
      <c r="B320" s="7"/>
      <c r="C320" s="7"/>
      <c r="D320" s="7"/>
      <c r="E320" s="7"/>
    </row>
    <row r="321" spans="2:5" x14ac:dyDescent="0.25">
      <c r="B321" s="7"/>
      <c r="C321" s="7"/>
      <c r="D321" s="7"/>
      <c r="E321" s="7"/>
    </row>
    <row r="340" spans="1:22" x14ac:dyDescent="0.25">
      <c r="A340" s="4" t="s">
        <v>256</v>
      </c>
    </row>
    <row r="341" spans="1:22" ht="15.75" x14ac:dyDescent="0.25">
      <c r="A341" s="1" t="s">
        <v>46</v>
      </c>
      <c r="C341" s="9">
        <f t="shared" ref="C341:C346" si="10">+C250-B250</f>
        <v>-1.1999969482421946</v>
      </c>
      <c r="D341" s="9">
        <f t="shared" ref="D341:V346" si="11">+D250-C250</f>
        <v>2.0000000000000071</v>
      </c>
      <c r="E341" s="9">
        <f t="shared" si="11"/>
        <v>0.29999542236328125</v>
      </c>
      <c r="F341" s="9">
        <f t="shared" si="11"/>
        <v>1.100006103515625</v>
      </c>
      <c r="G341" s="9">
        <f t="shared" si="11"/>
        <v>-1.5</v>
      </c>
      <c r="H341" s="9">
        <f t="shared" si="11"/>
        <v>-0.20000457763671875</v>
      </c>
      <c r="I341" s="9">
        <f t="shared" si="11"/>
        <v>-0.29999542236328125</v>
      </c>
      <c r="J341" s="9">
        <f t="shared" si="11"/>
        <v>0.5</v>
      </c>
      <c r="K341" s="9">
        <f t="shared" si="11"/>
        <v>0.59999847412109375</v>
      </c>
      <c r="L341" s="9">
        <f t="shared" si="11"/>
        <v>0.6999969482421875</v>
      </c>
      <c r="M341" s="9">
        <f t="shared" si="11"/>
        <v>-1.0999984741210937</v>
      </c>
      <c r="N341" s="9">
        <f t="shared" si="11"/>
        <v>-0.90000152587890625</v>
      </c>
      <c r="O341" s="9">
        <f t="shared" si="11"/>
        <v>0.90000152587890625</v>
      </c>
      <c r="P341" s="9">
        <f t="shared" si="11"/>
        <v>0.40000152587890625</v>
      </c>
      <c r="Q341" s="9">
        <f t="shared" si="11"/>
        <v>2.1999969482421875</v>
      </c>
      <c r="R341" s="9">
        <f t="shared" si="11"/>
        <v>9.999847412109375E-2</v>
      </c>
      <c r="S341" s="9">
        <f t="shared" si="11"/>
        <v>-0.29999542236328125</v>
      </c>
      <c r="T341" s="9">
        <f t="shared" si="11"/>
        <v>-3.8000030517578196</v>
      </c>
      <c r="U341" s="9">
        <f t="shared" si="11"/>
        <v>1.0000000000000071</v>
      </c>
      <c r="V341" s="9">
        <f t="shared" si="11"/>
        <v>0.40000152587890625</v>
      </c>
    </row>
    <row r="342" spans="1:22" ht="15.75" x14ac:dyDescent="0.25">
      <c r="A342" s="1" t="s">
        <v>49</v>
      </c>
      <c r="C342" s="9">
        <f t="shared" si="10"/>
        <v>-3.4000015258789134</v>
      </c>
      <c r="D342" s="9">
        <f t="shared" ref="D342:R342" si="12">+D251-C251</f>
        <v>-1.5000000000000071</v>
      </c>
      <c r="E342" s="9">
        <f t="shared" si="12"/>
        <v>2.0000000000000071</v>
      </c>
      <c r="F342" s="9">
        <f t="shared" si="12"/>
        <v>2.7000007629394531</v>
      </c>
      <c r="G342" s="9">
        <f t="shared" si="12"/>
        <v>2.9000015258789062</v>
      </c>
      <c r="H342" s="9">
        <f t="shared" si="12"/>
        <v>0.20000076293945313</v>
      </c>
      <c r="I342" s="9">
        <f t="shared" si="12"/>
        <v>1.8999977111816335</v>
      </c>
      <c r="J342" s="9">
        <f t="shared" si="12"/>
        <v>1.4000015258789134</v>
      </c>
      <c r="K342" s="9">
        <f t="shared" si="12"/>
        <v>0.89999771118163352</v>
      </c>
      <c r="L342" s="9">
        <f t="shared" si="12"/>
        <v>-9.9998474121086645E-2</v>
      </c>
      <c r="M342" s="9">
        <f t="shared" si="12"/>
        <v>-1</v>
      </c>
      <c r="N342" s="9">
        <f t="shared" si="12"/>
        <v>-0.29999923706054688</v>
      </c>
      <c r="O342" s="9">
        <f t="shared" si="12"/>
        <v>1.5</v>
      </c>
      <c r="P342" s="9">
        <f t="shared" si="12"/>
        <v>0.59999847412109375</v>
      </c>
      <c r="Q342" s="9">
        <f t="shared" si="12"/>
        <v>0.29999923706054688</v>
      </c>
      <c r="R342" s="9">
        <f t="shared" si="12"/>
        <v>0.90000152587890625</v>
      </c>
      <c r="S342" s="9">
        <f t="shared" si="11"/>
        <v>-0.40000152587890625</v>
      </c>
      <c r="T342" s="9">
        <f t="shared" si="11"/>
        <v>-1.1999969482421946</v>
      </c>
      <c r="U342" s="9">
        <f t="shared" si="11"/>
        <v>-0.5</v>
      </c>
      <c r="V342" s="9">
        <f t="shared" si="11"/>
        <v>-0.40000152587889914</v>
      </c>
    </row>
    <row r="343" spans="1:22" ht="15.75" x14ac:dyDescent="0.25">
      <c r="A343" s="1" t="s">
        <v>113</v>
      </c>
      <c r="C343" s="9">
        <f t="shared" si="10"/>
        <v>-0.10000228881836648</v>
      </c>
      <c r="D343" s="9">
        <f t="shared" si="11"/>
        <v>0.3000030517578125</v>
      </c>
      <c r="E343" s="9">
        <f t="shared" si="11"/>
        <v>0.1999969482421875</v>
      </c>
      <c r="F343" s="9">
        <f t="shared" si="11"/>
        <v>0.10000228881835227</v>
      </c>
      <c r="G343" s="9">
        <f t="shared" si="11"/>
        <v>9.9998474121100855E-2</v>
      </c>
      <c r="H343" s="9">
        <f t="shared" si="11"/>
        <v>0.10000228881835937</v>
      </c>
      <c r="I343" s="9">
        <f t="shared" si="11"/>
        <v>0.59999847412109375</v>
      </c>
      <c r="J343" s="9">
        <f t="shared" si="11"/>
        <v>0.50000000000000711</v>
      </c>
      <c r="K343" s="9">
        <f t="shared" si="11"/>
        <v>0.29999923706053977</v>
      </c>
      <c r="L343" s="9">
        <f t="shared" si="11"/>
        <v>-0.20000076293945313</v>
      </c>
      <c r="M343" s="9">
        <f t="shared" si="11"/>
        <v>-1.6999969482421875</v>
      </c>
      <c r="N343" s="9">
        <f t="shared" si="11"/>
        <v>-0.20000076293944602</v>
      </c>
      <c r="O343" s="9">
        <f t="shared" si="11"/>
        <v>0.20000076293944602</v>
      </c>
      <c r="P343" s="9">
        <f t="shared" si="11"/>
        <v>-0.10000228881835937</v>
      </c>
      <c r="Q343" s="9">
        <f t="shared" si="11"/>
        <v>0.60000228881835938</v>
      </c>
      <c r="R343" s="9">
        <f t="shared" si="11"/>
        <v>0.1999969482421875</v>
      </c>
      <c r="S343" s="9">
        <f t="shared" si="11"/>
        <v>-0.29999923706054688</v>
      </c>
      <c r="T343" s="9">
        <f t="shared" si="11"/>
        <v>0.10000228881835937</v>
      </c>
      <c r="U343" s="9">
        <f t="shared" si="11"/>
        <v>9.999847412109375E-2</v>
      </c>
      <c r="V343" s="9">
        <f t="shared" si="11"/>
        <v>0.20000076293944602</v>
      </c>
    </row>
    <row r="344" spans="1:22" ht="15.75" x14ac:dyDescent="0.25">
      <c r="A344" s="1" t="s">
        <v>127</v>
      </c>
      <c r="C344" s="9">
        <f t="shared" si="10"/>
        <v>-0.19999694824220171</v>
      </c>
      <c r="D344" s="9">
        <f t="shared" si="11"/>
        <v>-0.30000305175779829</v>
      </c>
      <c r="E344" s="9">
        <f t="shared" si="11"/>
        <v>0.70000076293944602</v>
      </c>
      <c r="F344" s="9">
        <f t="shared" si="11"/>
        <v>-1.2999992370605469</v>
      </c>
      <c r="G344" s="9">
        <f t="shared" si="11"/>
        <v>-1.2999992370605469</v>
      </c>
      <c r="H344" s="9">
        <f t="shared" si="11"/>
        <v>-1</v>
      </c>
      <c r="I344" s="9">
        <f t="shared" si="11"/>
        <v>-0.40000152587889914</v>
      </c>
      <c r="J344" s="9">
        <f t="shared" si="11"/>
        <v>-0.70000076293946023</v>
      </c>
      <c r="K344" s="9">
        <f t="shared" si="11"/>
        <v>-0.39999771118164063</v>
      </c>
      <c r="L344" s="9">
        <f t="shared" si="11"/>
        <v>-0.10000228881835937</v>
      </c>
      <c r="M344" s="9">
        <f t="shared" si="11"/>
        <v>-0.5</v>
      </c>
      <c r="N344" s="9">
        <f t="shared" si="11"/>
        <v>1.8000030517578125</v>
      </c>
      <c r="O344" s="9">
        <f t="shared" si="11"/>
        <v>0</v>
      </c>
      <c r="P344" s="9">
        <f t="shared" si="11"/>
        <v>0.39999771118164773</v>
      </c>
      <c r="Q344" s="9">
        <f t="shared" si="11"/>
        <v>0.99999999999998579</v>
      </c>
      <c r="R344" s="9">
        <f t="shared" si="11"/>
        <v>0.20000076293946023</v>
      </c>
      <c r="S344" s="9">
        <f t="shared" si="11"/>
        <v>-0.70000076293946023</v>
      </c>
      <c r="T344" s="9">
        <f t="shared" si="11"/>
        <v>-2.4999999999999929</v>
      </c>
      <c r="U344" s="9">
        <f t="shared" si="11"/>
        <v>-1.3999977111816406</v>
      </c>
      <c r="V344" s="9">
        <f t="shared" si="11"/>
        <v>-0.3000030517578125</v>
      </c>
    </row>
    <row r="345" spans="1:22" ht="15.75" x14ac:dyDescent="0.25">
      <c r="A345" s="1" t="s">
        <v>215</v>
      </c>
      <c r="C345" s="9">
        <f t="shared" si="10"/>
        <v>-4</v>
      </c>
      <c r="D345" s="9">
        <f t="shared" si="11"/>
        <v>-0.90000152587890625</v>
      </c>
      <c r="E345" s="9">
        <f t="shared" si="11"/>
        <v>1.2000007629394531</v>
      </c>
      <c r="F345" s="9">
        <f t="shared" si="11"/>
        <v>1.4000015258789062</v>
      </c>
      <c r="G345" s="9">
        <f t="shared" si="11"/>
        <v>-0.8000030517578125</v>
      </c>
      <c r="H345" s="9">
        <f t="shared" si="11"/>
        <v>0.5</v>
      </c>
      <c r="I345" s="9">
        <f t="shared" si="11"/>
        <v>0.10000228881836648</v>
      </c>
      <c r="J345" s="9">
        <f t="shared" si="11"/>
        <v>-1.6000022888183665</v>
      </c>
      <c r="K345" s="9">
        <f t="shared" si="11"/>
        <v>0.3000030517578125</v>
      </c>
      <c r="L345" s="9">
        <f t="shared" si="11"/>
        <v>0.5</v>
      </c>
      <c r="M345" s="9">
        <f t="shared" si="11"/>
        <v>0</v>
      </c>
      <c r="N345" s="9">
        <f t="shared" si="11"/>
        <v>0.39999771118164063</v>
      </c>
      <c r="O345" s="9">
        <f t="shared" si="11"/>
        <v>0.40000152587890625</v>
      </c>
      <c r="P345" s="9">
        <f t="shared" si="11"/>
        <v>-0.10000228881835937</v>
      </c>
      <c r="Q345" s="9">
        <f t="shared" si="11"/>
        <v>0.40000152587890625</v>
      </c>
      <c r="R345" s="9">
        <f t="shared" si="11"/>
        <v>0.29999923706054688</v>
      </c>
      <c r="S345" s="9">
        <f t="shared" si="11"/>
        <v>0.29999923706054688</v>
      </c>
      <c r="T345" s="9">
        <f t="shared" si="11"/>
        <v>0.3000030517578125</v>
      </c>
      <c r="U345" s="9">
        <f t="shared" si="11"/>
        <v>0.39999771118164063</v>
      </c>
      <c r="V345" s="9">
        <f t="shared" si="11"/>
        <v>0.40000152587890625</v>
      </c>
    </row>
    <row r="346" spans="1:22" ht="15.75" x14ac:dyDescent="0.25">
      <c r="A346" s="1" t="s">
        <v>226</v>
      </c>
      <c r="C346" s="9">
        <f t="shared" si="10"/>
        <v>0.89999771118164773</v>
      </c>
      <c r="D346" s="9">
        <f t="shared" si="11"/>
        <v>0.90000152587889914</v>
      </c>
      <c r="E346" s="9">
        <f t="shared" si="11"/>
        <v>1.7000007629394531</v>
      </c>
      <c r="F346" s="9">
        <f t="shared" si="11"/>
        <v>1.5000000000000071</v>
      </c>
      <c r="G346" s="9">
        <f t="shared" si="11"/>
        <v>1.2999992370605469</v>
      </c>
      <c r="H346" s="9">
        <f t="shared" si="11"/>
        <v>1</v>
      </c>
      <c r="I346" s="9">
        <f t="shared" si="11"/>
        <v>0.70000076293944602</v>
      </c>
      <c r="J346" s="9">
        <f t="shared" si="11"/>
        <v>0.59999847412109375</v>
      </c>
      <c r="K346" s="9">
        <f t="shared" si="11"/>
        <v>0.59999847412109375</v>
      </c>
      <c r="L346" s="9">
        <f t="shared" si="11"/>
        <v>0.8000030517578125</v>
      </c>
      <c r="M346" s="9">
        <f t="shared" si="11"/>
        <v>0.39999771118164063</v>
      </c>
      <c r="N346" s="9">
        <f t="shared" si="11"/>
        <v>1</v>
      </c>
      <c r="O346" s="9">
        <f t="shared" si="11"/>
        <v>2.4000015258789062</v>
      </c>
      <c r="P346" s="9">
        <f t="shared" si="11"/>
        <v>1.2999992370605469</v>
      </c>
      <c r="Q346" s="9">
        <f t="shared" si="11"/>
        <v>1.2000007629394531</v>
      </c>
      <c r="R346" s="9">
        <f t="shared" si="11"/>
        <v>0.29999923706054688</v>
      </c>
      <c r="S346" s="9">
        <f t="shared" si="11"/>
        <v>0.59999847412110086</v>
      </c>
      <c r="T346" s="9">
        <f t="shared" si="11"/>
        <v>0</v>
      </c>
      <c r="U346" s="9">
        <f t="shared" si="11"/>
        <v>0.80000305175779829</v>
      </c>
      <c r="V346" s="9">
        <f t="shared" si="11"/>
        <v>-0.60000228881835227</v>
      </c>
    </row>
    <row r="347" spans="1:22" x14ac:dyDescent="0.25">
      <c r="A347" t="s">
        <v>248</v>
      </c>
      <c r="C347" s="9">
        <f>+C297-B297</f>
        <v>-4.9010055737156222E-2</v>
      </c>
      <c r="D347" s="9">
        <f t="shared" ref="D347:U347" si="13">+D297-C297</f>
        <v>-0.54903533793879689</v>
      </c>
      <c r="E347" s="9">
        <f t="shared" si="13"/>
        <v>0.46923040090997858</v>
      </c>
      <c r="F347" s="9">
        <f t="shared" si="13"/>
        <v>3.4511088598371487E-2</v>
      </c>
      <c r="G347" s="9">
        <f t="shared" si="13"/>
        <v>4.8233113800009164E-2</v>
      </c>
      <c r="H347" s="9">
        <f t="shared" si="13"/>
        <v>-0.6551826247729764</v>
      </c>
      <c r="I347" s="9">
        <f t="shared" si="13"/>
        <v>0.46388986482232752</v>
      </c>
      <c r="J347" s="9">
        <f t="shared" si="13"/>
        <v>9.8449408415504536E-2</v>
      </c>
      <c r="K347" s="9">
        <f t="shared" si="13"/>
        <v>-0.57418582848013244</v>
      </c>
      <c r="L347" s="9">
        <f t="shared" si="13"/>
        <v>0.31468703305574763</v>
      </c>
      <c r="M347" s="9">
        <f t="shared" si="13"/>
        <v>0.42668356640783855</v>
      </c>
      <c r="N347" s="9">
        <f t="shared" si="13"/>
        <v>-8.6445441671493484E-2</v>
      </c>
      <c r="O347" s="9">
        <f t="shared" si="13"/>
        <v>0.34370930373827235</v>
      </c>
      <c r="P347" s="9">
        <f t="shared" si="13"/>
        <v>0.24380580821145514</v>
      </c>
      <c r="Q347" s="9">
        <f t="shared" si="13"/>
        <v>1.3417025851485249</v>
      </c>
      <c r="R347" s="9">
        <f t="shared" si="13"/>
        <v>0.59965446070594908</v>
      </c>
      <c r="S347" s="9">
        <f t="shared" si="13"/>
        <v>-0.29171391946246672</v>
      </c>
      <c r="T347" s="9">
        <f t="shared" si="13"/>
        <v>-0.5276601610303544</v>
      </c>
      <c r="U347" s="9">
        <f t="shared" si="13"/>
        <v>0.37141957764288236</v>
      </c>
      <c r="V347" s="9">
        <f>+V297-U297</f>
        <v>0.51473603260694745</v>
      </c>
    </row>
    <row r="349" spans="1:22" x14ac:dyDescent="0.25">
      <c r="B349" s="8" t="s">
        <v>252</v>
      </c>
      <c r="C349" s="8" t="s">
        <v>253</v>
      </c>
      <c r="D349" s="8" t="s">
        <v>254</v>
      </c>
      <c r="E349" s="8" t="s">
        <v>255</v>
      </c>
    </row>
    <row r="350" spans="1:22" ht="15.75" x14ac:dyDescent="0.25">
      <c r="A350" s="1" t="s">
        <v>46</v>
      </c>
      <c r="B350" s="7">
        <f>+AVERAGE(C341:G341)</f>
        <v>0.14000091552734376</v>
      </c>
      <c r="C350" s="7">
        <f>+AVERAGE(H341:L341)</f>
        <v>0.25999908447265624</v>
      </c>
      <c r="D350" s="7">
        <f>+AVERAGE(M341:Q341)</f>
        <v>0.3</v>
      </c>
      <c r="E350" s="7">
        <f t="shared" ref="E350:E356" si="14">+AVERAGE(R341:V341)</f>
        <v>-0.51999969482421871</v>
      </c>
    </row>
    <row r="351" spans="1:22" ht="15.75" x14ac:dyDescent="0.25">
      <c r="A351" s="1" t="s">
        <v>49</v>
      </c>
      <c r="B351" s="7">
        <f t="shared" ref="B351:B356" si="15">+AVERAGE(C342:G342)</f>
        <v>0.54000015258788925</v>
      </c>
      <c r="C351" s="7">
        <f t="shared" ref="C351:C356" si="16">+AVERAGE(H342:L342)</f>
        <v>0.85999984741210933</v>
      </c>
      <c r="D351" s="7">
        <f t="shared" ref="D351:D356" si="17">+AVERAGE(M342:Q342)</f>
        <v>0.21999969482421874</v>
      </c>
      <c r="E351" s="7">
        <f t="shared" si="14"/>
        <v>-0.31999969482421875</v>
      </c>
    </row>
    <row r="352" spans="1:22" ht="15.75" x14ac:dyDescent="0.25">
      <c r="A352" s="1" t="s">
        <v>113</v>
      </c>
      <c r="B352" s="7">
        <f t="shared" si="15"/>
        <v>0.11999969482421732</v>
      </c>
      <c r="C352" s="7">
        <f t="shared" si="16"/>
        <v>0.25999984741210935</v>
      </c>
      <c r="D352" s="7">
        <f t="shared" si="17"/>
        <v>-0.23999938964843751</v>
      </c>
      <c r="E352" s="7">
        <f t="shared" si="14"/>
        <v>5.9999847412107954E-2</v>
      </c>
    </row>
    <row r="353" spans="1:5" ht="15.75" x14ac:dyDescent="0.25">
      <c r="A353" s="1" t="s">
        <v>127</v>
      </c>
      <c r="B353" s="7">
        <f t="shared" si="15"/>
        <v>-0.47999954223632957</v>
      </c>
      <c r="C353" s="7">
        <f t="shared" si="16"/>
        <v>-0.52000045776367188</v>
      </c>
      <c r="D353" s="7">
        <f t="shared" si="17"/>
        <v>0.54000015258788925</v>
      </c>
      <c r="E353" s="7">
        <f t="shared" si="14"/>
        <v>-0.94000015258788916</v>
      </c>
    </row>
    <row r="354" spans="1:5" ht="15.75" x14ac:dyDescent="0.25">
      <c r="A354" s="1" t="s">
        <v>215</v>
      </c>
      <c r="B354" s="7">
        <f t="shared" si="15"/>
        <v>-0.62000045776367185</v>
      </c>
      <c r="C354" s="7">
        <f t="shared" si="16"/>
        <v>-3.9999389648437501E-2</v>
      </c>
      <c r="D354" s="7">
        <f t="shared" si="17"/>
        <v>0.21999969482421874</v>
      </c>
      <c r="E354" s="7">
        <f t="shared" si="14"/>
        <v>0.34000015258789063</v>
      </c>
    </row>
    <row r="355" spans="1:5" ht="15.75" x14ac:dyDescent="0.25">
      <c r="A355" s="1" t="s">
        <v>226</v>
      </c>
      <c r="B355" s="7">
        <f t="shared" si="15"/>
        <v>1.2599998474121108</v>
      </c>
      <c r="C355" s="7">
        <f t="shared" si="16"/>
        <v>0.7400001525878892</v>
      </c>
      <c r="D355" s="7">
        <f t="shared" si="17"/>
        <v>1.2599998474121095</v>
      </c>
      <c r="E355" s="7">
        <f t="shared" si="14"/>
        <v>0.21999969482421874</v>
      </c>
    </row>
    <row r="356" spans="1:5" x14ac:dyDescent="0.25">
      <c r="A356" t="s">
        <v>248</v>
      </c>
      <c r="B356" s="7">
        <f t="shared" si="15"/>
        <v>-9.2141580735187745E-3</v>
      </c>
      <c r="C356" s="7">
        <f t="shared" si="16"/>
        <v>-7.0468429391905826E-2</v>
      </c>
      <c r="D356" s="7">
        <f t="shared" si="17"/>
        <v>0.45389116436691951</v>
      </c>
      <c r="E356" s="7">
        <f t="shared" si="14"/>
        <v>0.13328719809259154</v>
      </c>
    </row>
    <row r="377" spans="1:5" x14ac:dyDescent="0.25">
      <c r="A377" s="4" t="s">
        <v>257</v>
      </c>
      <c r="B377" s="8" t="s">
        <v>252</v>
      </c>
      <c r="C377" s="8" t="s">
        <v>253</v>
      </c>
      <c r="D377" s="8" t="s">
        <v>254</v>
      </c>
      <c r="E377" s="8" t="s">
        <v>255</v>
      </c>
    </row>
    <row r="378" spans="1:5" ht="15.75" x14ac:dyDescent="0.25">
      <c r="A378" s="1" t="s">
        <v>46</v>
      </c>
      <c r="B378" s="7">
        <f>+AVERAGE(C250:G250)</f>
        <v>64.820001220703119</v>
      </c>
      <c r="C378" s="7">
        <f>+AVERAGE(H250:L250)</f>
        <v>65.040000915527344</v>
      </c>
      <c r="D378" s="7">
        <f>+AVERAGE(M250:Q250)</f>
        <v>65.419999694824213</v>
      </c>
      <c r="E378" s="7">
        <f>+AVERAGE(R250:V250)</f>
        <v>65.659999084472659</v>
      </c>
    </row>
    <row r="379" spans="1:5" ht="15.75" x14ac:dyDescent="0.25">
      <c r="A379" s="1" t="s">
        <v>49</v>
      </c>
      <c r="B379" s="7">
        <f t="shared" ref="B379:B384" si="18">+AVERAGE(C251:G251)</f>
        <v>54.259999084472653</v>
      </c>
      <c r="C379" s="7">
        <f t="shared" ref="C379:C384" si="19">+AVERAGE(H251:L251)</f>
        <v>61.6</v>
      </c>
      <c r="D379" s="7">
        <f t="shared" ref="D379:D384" si="20">+AVERAGE(M251:Q251)</f>
        <v>62.959999847412107</v>
      </c>
      <c r="E379" s="7">
        <f t="shared" ref="E379:E384" si="21">+AVERAGE(R251:V251)</f>
        <v>63.680000305175781</v>
      </c>
    </row>
    <row r="380" spans="1:5" ht="15.75" x14ac:dyDescent="0.25">
      <c r="A380" s="1" t="s">
        <v>113</v>
      </c>
      <c r="B380" s="7">
        <f t="shared" si="18"/>
        <v>53.019999694824222</v>
      </c>
      <c r="C380" s="7">
        <f t="shared" si="19"/>
        <v>54.259999847412111</v>
      </c>
      <c r="D380" s="7">
        <f t="shared" si="20"/>
        <v>52.940000915527342</v>
      </c>
      <c r="E380" s="7">
        <f>+AVERAGE(R252:V252)</f>
        <v>53.5</v>
      </c>
    </row>
    <row r="381" spans="1:5" ht="15.75" x14ac:dyDescent="0.25">
      <c r="A381" s="1" t="s">
        <v>127</v>
      </c>
      <c r="B381" s="7">
        <f t="shared" si="18"/>
        <v>61.8</v>
      </c>
      <c r="C381" s="7">
        <f t="shared" si="19"/>
        <v>58.279999542236325</v>
      </c>
      <c r="D381" s="7">
        <f t="shared" si="20"/>
        <v>58.9</v>
      </c>
      <c r="E381" s="7">
        <f t="shared" si="21"/>
        <v>57.819999694824219</v>
      </c>
    </row>
    <row r="382" spans="1:5" ht="15.75" x14ac:dyDescent="0.25">
      <c r="A382" s="1" t="s">
        <v>215</v>
      </c>
      <c r="B382" s="7">
        <f t="shared" si="18"/>
        <v>44.6</v>
      </c>
      <c r="C382" s="7">
        <f t="shared" si="19"/>
        <v>44.940000152587892</v>
      </c>
      <c r="D382" s="7">
        <f t="shared" si="20"/>
        <v>45.5</v>
      </c>
      <c r="E382" s="7">
        <f t="shared" si="21"/>
        <v>46.959999847412107</v>
      </c>
    </row>
    <row r="383" spans="1:5" ht="15.75" x14ac:dyDescent="0.25">
      <c r="A383" s="1" t="s">
        <v>226</v>
      </c>
      <c r="B383" s="7">
        <f t="shared" si="18"/>
        <v>48.400000762939456</v>
      </c>
      <c r="C383" s="7">
        <f t="shared" si="19"/>
        <v>53.520000457763672</v>
      </c>
      <c r="D383" s="7">
        <f t="shared" si="20"/>
        <v>58.3</v>
      </c>
      <c r="E383" s="7">
        <f t="shared" si="21"/>
        <v>62.179999542236331</v>
      </c>
    </row>
    <row r="384" spans="1:5" ht="15.75" x14ac:dyDescent="0.25">
      <c r="A384" s="10" t="s">
        <v>247</v>
      </c>
      <c r="B384" s="7">
        <f t="shared" si="18"/>
        <v>55.937228740835963</v>
      </c>
      <c r="C384" s="7">
        <f t="shared" si="19"/>
        <v>56.080157754833103</v>
      </c>
      <c r="D384" s="7">
        <f t="shared" si="20"/>
        <v>57.396100081266752</v>
      </c>
      <c r="E384" s="7">
        <f t="shared" si="21"/>
        <v>58.020148780158436</v>
      </c>
    </row>
    <row r="385" spans="1:5" x14ac:dyDescent="0.25">
      <c r="A385" t="s">
        <v>248</v>
      </c>
      <c r="B385" s="7">
        <f>+AVERAGE(C297:G297)</f>
        <v>55.956679713116841</v>
      </c>
      <c r="C385" s="7">
        <f>+AVERAGE(H297:L297)</f>
        <v>55.702119937445389</v>
      </c>
      <c r="D385" s="7">
        <f>+AVERAGE(M297:Q297)</f>
        <v>56.671131438760483</v>
      </c>
      <c r="E385" s="7">
        <f>+AVERAGE(R297:V297)</f>
        <v>58.31217389106348</v>
      </c>
    </row>
    <row r="405" spans="1:5" x14ac:dyDescent="0.25">
      <c r="A405" s="4" t="s">
        <v>258</v>
      </c>
      <c r="B405" s="8" t="s">
        <v>252</v>
      </c>
      <c r="C405" s="8" t="s">
        <v>253</v>
      </c>
      <c r="D405" s="8" t="s">
        <v>254</v>
      </c>
      <c r="E405" s="8" t="s">
        <v>255</v>
      </c>
    </row>
    <row r="406" spans="1:5" ht="15.75" x14ac:dyDescent="0.25">
      <c r="A406" s="1" t="s">
        <v>46</v>
      </c>
      <c r="B406" s="7">
        <f>+[3]Employment!B311-[3]Population!B311</f>
        <v>0.22114255664294546</v>
      </c>
      <c r="C406" s="7">
        <f>+[3]Employment!C311-[3]Population!C311</f>
        <v>0.40296055829287525</v>
      </c>
      <c r="D406" s="7">
        <f>+[3]Employment!D311-[3]Population!D311</f>
        <v>0.45630125361921614</v>
      </c>
      <c r="E406" s="7">
        <f>+[3]Employment!E311-[3]Population!E311</f>
        <v>-0.79218434867239296</v>
      </c>
    </row>
    <row r="407" spans="1:5" ht="15.75" x14ac:dyDescent="0.25">
      <c r="A407" s="1" t="s">
        <v>49</v>
      </c>
      <c r="B407" s="7">
        <f>+[3]Employment!B312-[3]Population!B312</f>
        <v>0.9490174151507631</v>
      </c>
      <c r="C407" s="7">
        <f>+[3]Employment!C312-[3]Population!C312</f>
        <v>1.4281798832212047</v>
      </c>
      <c r="D407" s="7">
        <f>+[3]Employment!D312-[3]Population!D312</f>
        <v>0.34753128003117695</v>
      </c>
      <c r="E407" s="7">
        <f>+[3]Employment!E312-[3]Population!E312</f>
        <v>-0.50534067039662034</v>
      </c>
    </row>
    <row r="408" spans="1:5" ht="15.75" x14ac:dyDescent="0.25">
      <c r="A408" s="1" t="s">
        <v>113</v>
      </c>
      <c r="B408" s="7">
        <f>+[3]Employment!B313-[3]Population!B313</f>
        <v>0.22701968214096269</v>
      </c>
      <c r="C408" s="7">
        <f>+[3]Employment!C313-[3]Population!C313</f>
        <v>0.48395103164077113</v>
      </c>
      <c r="D408" s="7">
        <f>+[3]Employment!D313-[3]Population!D313</f>
        <v>-0.44503170881110066</v>
      </c>
      <c r="E408" s="7">
        <f>+[3]Employment!E313-[3]Population!E313</f>
        <v>0.11233794896665472</v>
      </c>
    </row>
    <row r="409" spans="1:5" ht="15.75" x14ac:dyDescent="0.25">
      <c r="A409" s="1" t="s">
        <v>127</v>
      </c>
      <c r="B409" s="7">
        <f>+[3]Employment!B314-[3]Population!B314</f>
        <v>-0.78542105034489396</v>
      </c>
      <c r="C409" s="7">
        <f>+[3]Employment!C314-[3]Population!C314</f>
        <v>-0.8856566364786147</v>
      </c>
      <c r="D409" s="7">
        <f>+[3]Employment!D314-[3]Population!D314</f>
        <v>0.92448532191515653</v>
      </c>
      <c r="E409" s="7">
        <f>+[3]Employment!E314-[3]Population!E314</f>
        <v>-1.615092314114321</v>
      </c>
    </row>
    <row r="410" spans="1:5" ht="15.75" x14ac:dyDescent="0.25">
      <c r="A410" s="1" t="s">
        <v>215</v>
      </c>
      <c r="B410" s="7">
        <f>+[3]Employment!B315-[3]Population!B315</f>
        <v>-1.3387148985591182</v>
      </c>
      <c r="C410" s="7">
        <f>+[3]Employment!C315-[3]Population!C315</f>
        <v>-9.0081557612364804E-2</v>
      </c>
      <c r="D410" s="7">
        <f>+[3]Employment!D315-[3]Population!D315</f>
        <v>0.4915332801360961</v>
      </c>
      <c r="E410" s="7">
        <f>+[3]Employment!E315-[3]Population!E315</f>
        <v>0.7353782401172424</v>
      </c>
    </row>
    <row r="411" spans="1:5" ht="15.75" x14ac:dyDescent="0.25">
      <c r="A411" s="1" t="s">
        <v>259</v>
      </c>
      <c r="B411" s="7">
        <f>+[3]Employment!B316-[3]Population!B316</f>
        <v>2.6799368087298205</v>
      </c>
      <c r="C411" s="7">
        <f>+[3]Employment!C316-[3]Population!C316</f>
        <v>1.4114309690634599</v>
      </c>
      <c r="D411" s="7">
        <f>+[3]Employment!D316-[3]Population!D316</f>
        <v>2.2043388541303699</v>
      </c>
      <c r="E411" s="7">
        <f>+[3]Employment!E316-[3]Population!E316</f>
        <v>0.35831071879304943</v>
      </c>
    </row>
    <row r="412" spans="1:5" ht="15.75" x14ac:dyDescent="0.25">
      <c r="A412" s="1" t="s">
        <v>247</v>
      </c>
      <c r="B412" s="7">
        <f>+[3]Employment!B317-[3]Population!B317</f>
        <v>0.13956747528023072</v>
      </c>
      <c r="C412" s="7">
        <f>+[3]Employment!C317-[3]Population!C317</f>
        <v>2.9948451900153827E-2</v>
      </c>
      <c r="D412" s="7">
        <f>+[3]Employment!D317-[3]Population!D317</f>
        <v>0.95393712499806327</v>
      </c>
      <c r="E412" s="7">
        <f>+[3]Employment!E317-[3]Population!E317</f>
        <v>-0.66522954621048314</v>
      </c>
    </row>
    <row r="413" spans="1:5" x14ac:dyDescent="0.25">
      <c r="A413" t="s">
        <v>248</v>
      </c>
      <c r="B413" s="7">
        <f>+[3]Employment!B318-[3]Population!B318</f>
        <v>-1.6622438217808622E-2</v>
      </c>
      <c r="C413" s="7">
        <f>+[3]Employment!C318-[3]Population!C318</f>
        <v>-0.12760665749991063</v>
      </c>
      <c r="D413" s="7">
        <f>+[3]Employment!D318-[3]Population!D318</f>
        <v>0.81407370599958995</v>
      </c>
      <c r="E413" s="7">
        <f>+[3]Employment!E318-[3]Population!E318</f>
        <v>0.23339163801233553</v>
      </c>
    </row>
  </sheetData>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N29"/>
  <sheetViews>
    <sheetView topLeftCell="I1" workbookViewId="0">
      <selection activeCell="K23" sqref="K23"/>
    </sheetView>
  </sheetViews>
  <sheetFormatPr defaultRowHeight="15" x14ac:dyDescent="0.25"/>
  <cols>
    <col min="2" max="8" width="9.140625" hidden="1" customWidth="1"/>
  </cols>
  <sheetData>
    <row r="1" spans="2:16" ht="18.75" x14ac:dyDescent="0.25">
      <c r="B1" s="46" t="s">
        <v>690</v>
      </c>
      <c r="J1" s="46" t="s">
        <v>691</v>
      </c>
    </row>
    <row r="3" spans="2:16" x14ac:dyDescent="0.25">
      <c r="K3" s="52" t="s">
        <v>699</v>
      </c>
      <c r="L3" s="47"/>
      <c r="M3" s="47"/>
      <c r="N3" s="47"/>
      <c r="O3" s="47"/>
      <c r="P3" s="47"/>
    </row>
    <row r="21" spans="9:40" x14ac:dyDescent="0.25">
      <c r="K21" s="53" t="s">
        <v>700</v>
      </c>
      <c r="L21" s="47"/>
      <c r="M21" s="47"/>
      <c r="N21" s="47"/>
      <c r="O21" s="47"/>
      <c r="P21" s="47"/>
      <c r="Q21" s="47"/>
      <c r="R21" s="47"/>
      <c r="S21" s="47"/>
      <c r="T21" s="47"/>
      <c r="U21" s="47"/>
      <c r="V21" s="47"/>
      <c r="W21" s="47"/>
      <c r="X21" s="47"/>
      <c r="Y21" s="47"/>
    </row>
    <row r="22" spans="9:40" x14ac:dyDescent="0.25">
      <c r="K22" s="52" t="s">
        <v>728</v>
      </c>
      <c r="L22" s="47"/>
      <c r="M22" s="47"/>
      <c r="N22" s="47"/>
      <c r="O22" s="47"/>
      <c r="P22" s="47"/>
      <c r="Q22" s="47"/>
      <c r="R22" s="47"/>
      <c r="S22" s="47"/>
      <c r="T22" s="47"/>
      <c r="U22" s="47"/>
      <c r="V22" s="47"/>
      <c r="W22" s="47"/>
      <c r="X22" s="47"/>
      <c r="Y22" s="47"/>
    </row>
    <row r="26" spans="9:40" x14ac:dyDescent="0.25">
      <c r="J26">
        <v>1980</v>
      </c>
      <c r="K26">
        <v>1981</v>
      </c>
      <c r="L26">
        <v>1982</v>
      </c>
      <c r="M26">
        <v>1983</v>
      </c>
      <c r="N26">
        <v>1984</v>
      </c>
      <c r="O26">
        <v>1985</v>
      </c>
      <c r="P26">
        <v>1986</v>
      </c>
      <c r="Q26">
        <v>1987</v>
      </c>
      <c r="R26">
        <v>1988</v>
      </c>
      <c r="S26">
        <v>1989</v>
      </c>
      <c r="T26">
        <v>1990</v>
      </c>
      <c r="U26">
        <v>1991</v>
      </c>
      <c r="V26">
        <v>1992</v>
      </c>
      <c r="W26">
        <v>1993</v>
      </c>
      <c r="X26">
        <v>1994</v>
      </c>
      <c r="Y26">
        <v>1995</v>
      </c>
      <c r="Z26">
        <v>1996</v>
      </c>
      <c r="AA26">
        <v>1997</v>
      </c>
      <c r="AB26">
        <v>1998</v>
      </c>
      <c r="AC26">
        <v>1999</v>
      </c>
      <c r="AD26">
        <v>2000</v>
      </c>
      <c r="AE26">
        <v>2001</v>
      </c>
      <c r="AF26">
        <v>2002</v>
      </c>
      <c r="AG26">
        <v>2003</v>
      </c>
      <c r="AH26">
        <v>2004</v>
      </c>
      <c r="AI26">
        <v>2005</v>
      </c>
      <c r="AJ26">
        <v>2006</v>
      </c>
      <c r="AK26">
        <v>2007</v>
      </c>
      <c r="AL26">
        <v>2008</v>
      </c>
      <c r="AM26">
        <v>2009</v>
      </c>
      <c r="AN26">
        <v>2010</v>
      </c>
    </row>
    <row r="27" spans="9:40" x14ac:dyDescent="0.25">
      <c r="I27" t="s">
        <v>692</v>
      </c>
      <c r="J27">
        <v>0.1649052461843315</v>
      </c>
      <c r="K27">
        <v>0.33074773330543428</v>
      </c>
      <c r="L27">
        <v>0.59203397186287088</v>
      </c>
      <c r="M27">
        <v>0.43470927796295022</v>
      </c>
      <c r="N27">
        <v>0.43289515290062675</v>
      </c>
      <c r="O27">
        <v>0.40882102842765072</v>
      </c>
      <c r="P27">
        <v>0.34902428465185231</v>
      </c>
      <c r="Q27">
        <v>0.2879249587222224</v>
      </c>
      <c r="R27">
        <v>0.26838907181737248</v>
      </c>
      <c r="S27">
        <v>0.33974484196206739</v>
      </c>
      <c r="T27">
        <v>0.28592763717026398</v>
      </c>
      <c r="U27">
        <v>0.22479869674131012</v>
      </c>
      <c r="V27">
        <v>0.20385558386157449</v>
      </c>
      <c r="W27">
        <v>0.35628700799218882</v>
      </c>
      <c r="X27">
        <v>0.39998768196331475</v>
      </c>
      <c r="Y27">
        <v>0.42764172135841089</v>
      </c>
      <c r="Z27">
        <v>0.38728939887352243</v>
      </c>
      <c r="AA27">
        <v>0.40329080165791298</v>
      </c>
      <c r="AB27">
        <v>0.47225200925509497</v>
      </c>
      <c r="AC27">
        <v>0.47316967518764586</v>
      </c>
      <c r="AD27">
        <v>0.58097974609464997</v>
      </c>
      <c r="AE27">
        <v>0.3925879436578999</v>
      </c>
      <c r="AF27">
        <v>0.31332162280363529</v>
      </c>
      <c r="AG27">
        <v>0.33302316405270627</v>
      </c>
      <c r="AH27">
        <v>0.37796370849327815</v>
      </c>
      <c r="AI27">
        <v>0.29827881550581836</v>
      </c>
      <c r="AJ27">
        <v>0.24734751920285394</v>
      </c>
      <c r="AK27">
        <v>0.24971376251191027</v>
      </c>
      <c r="AL27">
        <v>0.27315264073925677</v>
      </c>
      <c r="AM27">
        <v>0.31371049555957375</v>
      </c>
      <c r="AN27">
        <v>0.35620159565917786</v>
      </c>
    </row>
    <row r="28" spans="9:40" x14ac:dyDescent="0.25">
      <c r="I28" t="s">
        <v>693</v>
      </c>
      <c r="J28">
        <v>0.10122710411154172</v>
      </c>
      <c r="K28">
        <v>0.29219494424724962</v>
      </c>
      <c r="L28">
        <v>0.38537428044332461</v>
      </c>
      <c r="M28">
        <v>0.20109204568049371</v>
      </c>
      <c r="N28">
        <v>0.22453228485915522</v>
      </c>
      <c r="O28">
        <v>0.24254217485635723</v>
      </c>
      <c r="P28">
        <v>0.2181645904395009</v>
      </c>
      <c r="Q28">
        <v>0.18132732597935419</v>
      </c>
      <c r="R28">
        <v>0.152310240690997</v>
      </c>
      <c r="S28">
        <v>0.14782443183860725</v>
      </c>
      <c r="T28">
        <v>0.12832711304415931</v>
      </c>
      <c r="U28">
        <v>0.14590186515170986</v>
      </c>
      <c r="V28">
        <v>0.24840027441334875</v>
      </c>
      <c r="W28">
        <v>0.48002524278766795</v>
      </c>
      <c r="X28">
        <v>0.54820182952888785</v>
      </c>
      <c r="Y28">
        <v>0.52163918381905061</v>
      </c>
      <c r="Z28">
        <v>0.4023390772034578</v>
      </c>
      <c r="AA28">
        <v>0.3890579570507442</v>
      </c>
      <c r="AB28">
        <v>0.44477305889278146</v>
      </c>
      <c r="AC28">
        <v>0.44369427780162385</v>
      </c>
      <c r="AD28">
        <v>0.59464913015985943</v>
      </c>
      <c r="AE28">
        <v>0.44160247378110573</v>
      </c>
      <c r="AF28">
        <v>0.3574506976131811</v>
      </c>
      <c r="AG28">
        <v>0.35105293275633653</v>
      </c>
      <c r="AH28">
        <v>0.37878203655891057</v>
      </c>
      <c r="AI28">
        <v>0.31652136417411286</v>
      </c>
      <c r="AJ28">
        <v>0.28641466549182149</v>
      </c>
      <c r="AK28">
        <v>0.29303354363863415</v>
      </c>
      <c r="AL28">
        <v>0.31572247038715817</v>
      </c>
      <c r="AM28">
        <v>0.35612231627109364</v>
      </c>
      <c r="AN28">
        <v>0.39457235339490992</v>
      </c>
    </row>
    <row r="29" spans="9:40" x14ac:dyDescent="0.25">
      <c r="J29">
        <v>1</v>
      </c>
      <c r="K29">
        <v>1</v>
      </c>
      <c r="L29">
        <v>1</v>
      </c>
      <c r="M29">
        <v>1</v>
      </c>
      <c r="N29">
        <v>1</v>
      </c>
      <c r="O29">
        <v>1</v>
      </c>
      <c r="P29">
        <v>1</v>
      </c>
      <c r="Q29">
        <v>1</v>
      </c>
      <c r="R29">
        <v>1</v>
      </c>
      <c r="S29">
        <v>1</v>
      </c>
      <c r="T29">
        <v>1</v>
      </c>
      <c r="U29">
        <v>1</v>
      </c>
      <c r="V29">
        <v>1</v>
      </c>
      <c r="W29">
        <v>1</v>
      </c>
      <c r="X29">
        <v>1</v>
      </c>
      <c r="Y29">
        <v>1</v>
      </c>
      <c r="Z29">
        <v>1</v>
      </c>
      <c r="AA29">
        <v>1</v>
      </c>
      <c r="AB29">
        <v>1</v>
      </c>
      <c r="AC29">
        <v>1</v>
      </c>
      <c r="AD29">
        <v>1</v>
      </c>
      <c r="AE29">
        <v>1</v>
      </c>
      <c r="AF29">
        <v>1</v>
      </c>
      <c r="AG29">
        <v>1</v>
      </c>
      <c r="AH29">
        <v>1</v>
      </c>
      <c r="AI29">
        <v>1</v>
      </c>
      <c r="AJ29">
        <v>1</v>
      </c>
      <c r="AK29">
        <v>1</v>
      </c>
      <c r="AL29">
        <v>1</v>
      </c>
      <c r="AM29">
        <v>1</v>
      </c>
      <c r="AN29">
        <v>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34"/>
  <sheetViews>
    <sheetView topLeftCell="A16" workbookViewId="0">
      <selection activeCell="C25" sqref="C25"/>
    </sheetView>
  </sheetViews>
  <sheetFormatPr defaultRowHeight="15" x14ac:dyDescent="0.25"/>
  <cols>
    <col min="10" max="17" width="0" hidden="1" customWidth="1"/>
  </cols>
  <sheetData>
    <row r="1" spans="2:10" ht="18.75" x14ac:dyDescent="0.25">
      <c r="B1" s="46" t="s">
        <v>690</v>
      </c>
      <c r="J1" s="46" t="s">
        <v>691</v>
      </c>
    </row>
    <row r="4" spans="2:10" ht="15.75" x14ac:dyDescent="0.25">
      <c r="C4" s="48" t="s">
        <v>701</v>
      </c>
      <c r="D4" s="47"/>
      <c r="E4" s="47"/>
      <c r="F4" s="47"/>
      <c r="G4" s="47"/>
      <c r="H4" s="47"/>
    </row>
    <row r="23" spans="2:33" x14ac:dyDescent="0.25">
      <c r="C23" s="53" t="s">
        <v>700</v>
      </c>
      <c r="D23" s="47"/>
      <c r="E23" s="47"/>
      <c r="F23" s="47"/>
      <c r="G23" s="47"/>
      <c r="H23" s="47"/>
      <c r="I23" s="47"/>
      <c r="J23" s="47"/>
      <c r="K23" s="47"/>
      <c r="L23" s="47"/>
      <c r="M23" s="47"/>
      <c r="N23" s="47"/>
      <c r="O23" s="47"/>
      <c r="P23" s="47"/>
      <c r="Q23" s="47"/>
      <c r="R23" s="47"/>
      <c r="S23" s="47"/>
      <c r="T23" s="47"/>
      <c r="U23" s="47"/>
      <c r="V23" s="47"/>
      <c r="W23" s="47"/>
      <c r="X23" s="47"/>
      <c r="Y23" s="47"/>
      <c r="Z23" s="47"/>
    </row>
    <row r="24" spans="2:33" x14ac:dyDescent="0.25">
      <c r="C24" s="52" t="s">
        <v>729</v>
      </c>
      <c r="D24" s="47"/>
      <c r="E24" s="47"/>
      <c r="F24" s="47"/>
      <c r="G24" s="47"/>
      <c r="H24" s="47"/>
      <c r="I24" s="47"/>
      <c r="J24" s="47"/>
      <c r="K24" s="47"/>
      <c r="L24" s="47"/>
      <c r="M24" s="47"/>
      <c r="N24" s="47"/>
      <c r="O24" s="47"/>
      <c r="P24" s="47"/>
      <c r="Q24" s="47"/>
      <c r="R24" s="47"/>
      <c r="S24" s="47"/>
      <c r="T24" s="47"/>
      <c r="U24" s="47"/>
      <c r="V24" s="47"/>
      <c r="W24" s="47"/>
      <c r="X24" s="47"/>
      <c r="Y24" s="47"/>
      <c r="Z24" s="47"/>
    </row>
    <row r="29" spans="2:33" x14ac:dyDescent="0.25">
      <c r="C29">
        <v>1980</v>
      </c>
      <c r="D29">
        <v>1981</v>
      </c>
      <c r="E29">
        <v>1982</v>
      </c>
      <c r="F29">
        <v>1983</v>
      </c>
      <c r="G29">
        <v>1984</v>
      </c>
      <c r="H29">
        <v>1985</v>
      </c>
      <c r="I29">
        <v>1986</v>
      </c>
      <c r="J29">
        <v>1987</v>
      </c>
      <c r="K29">
        <v>1988</v>
      </c>
      <c r="L29">
        <v>1989</v>
      </c>
      <c r="M29">
        <v>1990</v>
      </c>
      <c r="N29">
        <v>1991</v>
      </c>
      <c r="O29">
        <v>1992</v>
      </c>
      <c r="P29">
        <v>1993</v>
      </c>
      <c r="Q29">
        <v>1994</v>
      </c>
      <c r="R29">
        <v>1995</v>
      </c>
      <c r="S29">
        <v>1996</v>
      </c>
      <c r="T29">
        <v>1997</v>
      </c>
      <c r="U29">
        <v>1998</v>
      </c>
      <c r="V29">
        <v>1999</v>
      </c>
      <c r="W29">
        <v>2000</v>
      </c>
      <c r="X29">
        <v>2001</v>
      </c>
      <c r="Y29">
        <v>2002</v>
      </c>
      <c r="Z29">
        <v>2003</v>
      </c>
      <c r="AA29">
        <v>2004</v>
      </c>
      <c r="AB29">
        <v>2005</v>
      </c>
      <c r="AC29">
        <v>2006</v>
      </c>
      <c r="AD29">
        <v>2007</v>
      </c>
      <c r="AE29">
        <v>2008</v>
      </c>
      <c r="AF29">
        <v>2009</v>
      </c>
      <c r="AG29">
        <v>2010</v>
      </c>
    </row>
    <row r="30" spans="2:33" x14ac:dyDescent="0.25">
      <c r="B30" t="s">
        <v>692</v>
      </c>
      <c r="C30">
        <v>0.80591892862523495</v>
      </c>
      <c r="D30">
        <v>0.82525212861102948</v>
      </c>
      <c r="E30">
        <v>0.76046592295636595</v>
      </c>
      <c r="F30">
        <v>0.76064329796223107</v>
      </c>
      <c r="G30">
        <v>0.68825957109161073</v>
      </c>
      <c r="H30">
        <v>0.70789742088195928</v>
      </c>
      <c r="I30">
        <v>0.75352942902542874</v>
      </c>
      <c r="J30">
        <v>0.8232004088313305</v>
      </c>
      <c r="K30">
        <v>0.65627508044131477</v>
      </c>
      <c r="L30">
        <v>0.82149412676158839</v>
      </c>
      <c r="M30">
        <v>0.81895211356679076</v>
      </c>
      <c r="N30">
        <v>0.84060640099120587</v>
      </c>
      <c r="O30">
        <v>0.82502485227823497</v>
      </c>
      <c r="P30">
        <v>0.9574371297941261</v>
      </c>
      <c r="Q30">
        <v>1.0382100657773015</v>
      </c>
      <c r="R30">
        <v>1.0769497679296933</v>
      </c>
      <c r="S30">
        <v>0.96833033226835097</v>
      </c>
      <c r="T30">
        <v>1.0766042533197286</v>
      </c>
      <c r="U30">
        <v>1.0052450173324874</v>
      </c>
      <c r="V30">
        <v>1.3229662222353467</v>
      </c>
      <c r="W30">
        <v>1.274197574925626</v>
      </c>
      <c r="X30">
        <v>1.3142771624907226</v>
      </c>
      <c r="Y30">
        <v>1.4151634654710328</v>
      </c>
      <c r="Z30">
        <v>1.3093130908149515</v>
      </c>
      <c r="AA30">
        <v>1.2974905200339737</v>
      </c>
      <c r="AB30">
        <v>1.3006395069378036</v>
      </c>
      <c r="AC30">
        <v>1.2205490260437228</v>
      </c>
      <c r="AD30">
        <v>1.0879768590891041</v>
      </c>
      <c r="AE30">
        <v>1.0040390025725536</v>
      </c>
      <c r="AF30">
        <v>1.0918722335508648</v>
      </c>
      <c r="AG30">
        <v>1.0045964319063687</v>
      </c>
    </row>
    <row r="31" spans="2:33" x14ac:dyDescent="0.25">
      <c r="B31" t="s">
        <v>693</v>
      </c>
      <c r="C31">
        <v>0.93753850541122918</v>
      </c>
      <c r="D31">
        <v>0.92567895913553278</v>
      </c>
      <c r="E31">
        <v>0.86261830279908303</v>
      </c>
      <c r="F31">
        <v>0.81275818253730214</v>
      </c>
      <c r="G31">
        <v>0.76119135691182649</v>
      </c>
      <c r="H31">
        <v>0.77419154032659776</v>
      </c>
      <c r="I31">
        <v>0.83271110682914451</v>
      </c>
      <c r="J31">
        <v>0.94444944217444815</v>
      </c>
      <c r="K31">
        <v>0.9198169330454109</v>
      </c>
      <c r="L31">
        <v>1.0499259413197892</v>
      </c>
      <c r="M31">
        <v>1.008420150441838</v>
      </c>
      <c r="N31">
        <v>1.0198439852143495</v>
      </c>
      <c r="O31">
        <v>0.91506001361131339</v>
      </c>
      <c r="P31">
        <v>1.0471291358435892</v>
      </c>
      <c r="Q31">
        <v>1.0869120491697255</v>
      </c>
      <c r="R31">
        <v>1.1295396379765186</v>
      </c>
      <c r="S31">
        <v>1.0789973752259954</v>
      </c>
      <c r="T31">
        <v>1.1651077368575591</v>
      </c>
      <c r="U31">
        <v>1.1068159027020865</v>
      </c>
      <c r="V31">
        <v>1.2936218773737045</v>
      </c>
      <c r="W31">
        <v>1.3191751080323806</v>
      </c>
      <c r="X31">
        <v>1.304102826882972</v>
      </c>
      <c r="Y31">
        <v>1.3096651790524585</v>
      </c>
      <c r="Z31">
        <v>1.2772292671588616</v>
      </c>
      <c r="AA31">
        <v>1.2338577275815426</v>
      </c>
      <c r="AB31">
        <v>1.2683787642239253</v>
      </c>
      <c r="AC31">
        <v>1.2340459645651582</v>
      </c>
      <c r="AD31">
        <v>1.1183344117496243</v>
      </c>
      <c r="AE31">
        <v>1.0505058560104361</v>
      </c>
      <c r="AF31">
        <v>1.1082894047397767</v>
      </c>
      <c r="AG31">
        <v>1.0567610889964265</v>
      </c>
    </row>
    <row r="32" spans="2:33" x14ac:dyDescent="0.25">
      <c r="B32" t="s">
        <v>578</v>
      </c>
      <c r="C32">
        <v>0.88202530457167583</v>
      </c>
      <c r="D32">
        <v>0.86037028031495466</v>
      </c>
      <c r="E32">
        <v>0.79399861012995387</v>
      </c>
      <c r="F32">
        <v>0.78947464863907491</v>
      </c>
      <c r="G32">
        <v>0.69497794107087119</v>
      </c>
      <c r="H32">
        <v>0.69967914886441762</v>
      </c>
      <c r="I32">
        <v>0.88311185840730655</v>
      </c>
      <c r="J32">
        <v>0.96017091834492196</v>
      </c>
      <c r="K32">
        <v>0.54639431400102079</v>
      </c>
      <c r="L32">
        <v>0.76868539234077526</v>
      </c>
      <c r="M32">
        <v>0.84207189945473171</v>
      </c>
      <c r="N32">
        <v>0.81718490571398661</v>
      </c>
      <c r="O32">
        <v>0.85503356818903842</v>
      </c>
      <c r="P32">
        <v>1.0376634618904454</v>
      </c>
      <c r="Q32">
        <v>1.2204424354966135</v>
      </c>
      <c r="R32">
        <v>1.2650781153166655</v>
      </c>
      <c r="S32">
        <v>1.0506866222119648</v>
      </c>
      <c r="T32">
        <v>1.1293537031981076</v>
      </c>
      <c r="U32">
        <v>0.96264449275731712</v>
      </c>
      <c r="V32">
        <v>1.7086065795847625</v>
      </c>
      <c r="W32">
        <v>1.5229262124502849</v>
      </c>
      <c r="X32">
        <v>1.6133386914845123</v>
      </c>
      <c r="Y32">
        <v>1.8267259703520562</v>
      </c>
      <c r="Z32">
        <v>1.6155223035315025</v>
      </c>
      <c r="AA32">
        <v>1.6607040846412064</v>
      </c>
      <c r="AB32">
        <v>1.6511497775540582</v>
      </c>
      <c r="AC32">
        <v>1.4528957763304835</v>
      </c>
      <c r="AD32">
        <v>1.3375012592022171</v>
      </c>
      <c r="AE32">
        <v>1.2764118012619983</v>
      </c>
      <c r="AF32">
        <v>1.3509232798325306</v>
      </c>
      <c r="AG32">
        <v>1.2511249486548806</v>
      </c>
    </row>
    <row r="33" spans="2:33" x14ac:dyDescent="0.25">
      <c r="B33" t="s">
        <v>579</v>
      </c>
      <c r="C33">
        <v>0.78792922485332662</v>
      </c>
      <c r="D33">
        <v>0.88910431319896088</v>
      </c>
      <c r="E33">
        <v>0.87146841944375442</v>
      </c>
      <c r="F33">
        <v>0.88273561300424908</v>
      </c>
      <c r="G33">
        <v>0.77836389062107925</v>
      </c>
      <c r="H33">
        <v>0.85480807823339966</v>
      </c>
      <c r="I33">
        <v>0.75994295961198488</v>
      </c>
      <c r="J33">
        <v>0.80550385674652292</v>
      </c>
      <c r="K33">
        <v>0.82273856241169074</v>
      </c>
      <c r="L33">
        <v>0.93688836416570742</v>
      </c>
      <c r="M33">
        <v>0.89521182327777782</v>
      </c>
      <c r="N33">
        <v>0.95207620518570335</v>
      </c>
      <c r="O33">
        <v>0.8442224672193277</v>
      </c>
      <c r="P33">
        <v>0.87191905138301695</v>
      </c>
      <c r="Q33">
        <v>0.84080803046906216</v>
      </c>
      <c r="R33">
        <v>0.87850832342678309</v>
      </c>
      <c r="S33">
        <v>0.90204609995944751</v>
      </c>
      <c r="T33">
        <v>1.0650857494676804</v>
      </c>
      <c r="U33">
        <v>1.0630954294655994</v>
      </c>
      <c r="V33">
        <v>0.97372565543552758</v>
      </c>
      <c r="W33">
        <v>1.0758970589410592</v>
      </c>
      <c r="X33">
        <v>1.068230725178513</v>
      </c>
      <c r="Y33">
        <v>1.1224659241782495</v>
      </c>
      <c r="Z33">
        <v>1.0984977148261754</v>
      </c>
      <c r="AA33">
        <v>1.063001649897986</v>
      </c>
      <c r="AB33">
        <v>1.0275483053067076</v>
      </c>
      <c r="AC33">
        <v>1.1032289016726724</v>
      </c>
      <c r="AD33">
        <v>0.91859918729064904</v>
      </c>
      <c r="AE33">
        <v>0.79962981051150162</v>
      </c>
      <c r="AF33">
        <v>0.88127362442466728</v>
      </c>
      <c r="AG33">
        <v>0.75164390998991648</v>
      </c>
    </row>
    <row r="34" spans="2:33" x14ac:dyDescent="0.25">
      <c r="C34">
        <v>1</v>
      </c>
      <c r="D34">
        <v>1</v>
      </c>
      <c r="E34">
        <v>1</v>
      </c>
      <c r="F34">
        <v>1</v>
      </c>
      <c r="G34">
        <v>1</v>
      </c>
      <c r="H34">
        <v>1</v>
      </c>
      <c r="I34">
        <v>1</v>
      </c>
      <c r="J34">
        <v>1</v>
      </c>
      <c r="K34">
        <v>1</v>
      </c>
      <c r="L34">
        <v>1</v>
      </c>
      <c r="M34">
        <v>1</v>
      </c>
      <c r="N34">
        <v>1</v>
      </c>
      <c r="O34">
        <v>1</v>
      </c>
      <c r="P34">
        <v>1</v>
      </c>
      <c r="Q34">
        <v>1</v>
      </c>
      <c r="R34">
        <v>1</v>
      </c>
      <c r="S34">
        <v>1</v>
      </c>
      <c r="T34">
        <v>1</v>
      </c>
      <c r="U34">
        <v>1</v>
      </c>
      <c r="V34">
        <v>1</v>
      </c>
      <c r="W34">
        <v>1</v>
      </c>
      <c r="X34">
        <v>1</v>
      </c>
      <c r="Y34">
        <v>1</v>
      </c>
      <c r="Z34">
        <v>1</v>
      </c>
      <c r="AA34">
        <v>1</v>
      </c>
      <c r="AB34">
        <v>1</v>
      </c>
      <c r="AC34">
        <v>1</v>
      </c>
      <c r="AD34">
        <v>1</v>
      </c>
      <c r="AE34">
        <v>1</v>
      </c>
      <c r="AF34">
        <v>1</v>
      </c>
      <c r="AG34">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0"/>
  <sheetViews>
    <sheetView topLeftCell="N10" zoomScale="85" zoomScaleNormal="85" workbookViewId="0">
      <selection activeCell="R60" sqref="R60"/>
    </sheetView>
  </sheetViews>
  <sheetFormatPr defaultRowHeight="15" x14ac:dyDescent="0.25"/>
  <cols>
    <col min="2" max="2" width="18" hidden="1" customWidth="1"/>
    <col min="3" max="10" width="9.140625" hidden="1" customWidth="1"/>
    <col min="35" max="40" width="9.140625" style="21"/>
  </cols>
  <sheetData>
    <row r="1" spans="1:40" x14ac:dyDescent="0.25">
      <c r="C1" s="4">
        <v>1980</v>
      </c>
      <c r="D1" s="4">
        <v>1981</v>
      </c>
      <c r="E1" s="4">
        <v>1982</v>
      </c>
      <c r="F1" s="4">
        <v>1983</v>
      </c>
      <c r="G1" s="4">
        <v>1984</v>
      </c>
      <c r="H1" s="4">
        <v>1985</v>
      </c>
      <c r="I1" s="4">
        <v>1986</v>
      </c>
      <c r="J1" s="4">
        <v>1987</v>
      </c>
      <c r="K1" s="4">
        <v>1988</v>
      </c>
      <c r="L1" s="4">
        <v>1989</v>
      </c>
      <c r="M1" s="4">
        <v>1990</v>
      </c>
      <c r="N1" s="4">
        <v>1991</v>
      </c>
      <c r="O1" s="4">
        <v>1992</v>
      </c>
      <c r="P1" s="4">
        <v>1993</v>
      </c>
      <c r="Q1" s="4">
        <v>1994</v>
      </c>
      <c r="R1" s="4">
        <v>1995</v>
      </c>
      <c r="S1" s="4">
        <v>1996</v>
      </c>
      <c r="T1" s="4">
        <v>1997</v>
      </c>
      <c r="U1" s="4">
        <v>1998</v>
      </c>
      <c r="V1" s="4">
        <v>1999</v>
      </c>
      <c r="W1" s="4">
        <v>2000</v>
      </c>
      <c r="X1" s="4">
        <v>2001</v>
      </c>
      <c r="Y1" s="4">
        <v>2002</v>
      </c>
      <c r="Z1" s="4">
        <v>2003</v>
      </c>
      <c r="AA1" s="4">
        <v>2004</v>
      </c>
      <c r="AB1" s="4">
        <v>2005</v>
      </c>
      <c r="AC1" s="4">
        <v>2006</v>
      </c>
      <c r="AD1" s="4">
        <v>2007</v>
      </c>
      <c r="AE1" s="4" t="s">
        <v>322</v>
      </c>
      <c r="AF1" s="4">
        <v>2009</v>
      </c>
      <c r="AG1" s="4">
        <v>2010</v>
      </c>
      <c r="AH1" s="4">
        <v>2011</v>
      </c>
      <c r="AI1" s="20">
        <v>2012</v>
      </c>
      <c r="AJ1" s="20">
        <v>2013</v>
      </c>
      <c r="AK1" s="20">
        <v>2014</v>
      </c>
      <c r="AL1" s="20">
        <v>2015</v>
      </c>
      <c r="AM1" s="20">
        <v>2016</v>
      </c>
      <c r="AN1" s="20">
        <v>2017</v>
      </c>
    </row>
    <row r="2" spans="1:40" x14ac:dyDescent="0.25">
      <c r="A2" s="4" t="s">
        <v>323</v>
      </c>
      <c r="B2" s="4"/>
      <c r="C2" s="4" t="s">
        <v>324</v>
      </c>
      <c r="D2" s="4" t="s">
        <v>325</v>
      </c>
      <c r="E2" s="4" t="s">
        <v>326</v>
      </c>
      <c r="F2" s="4" t="s">
        <v>327</v>
      </c>
      <c r="G2" s="4" t="s">
        <v>328</v>
      </c>
      <c r="H2" s="4" t="s">
        <v>329</v>
      </c>
      <c r="I2" s="4" t="s">
        <v>330</v>
      </c>
      <c r="J2" s="4" t="s">
        <v>331</v>
      </c>
      <c r="K2" s="4" t="s">
        <v>332</v>
      </c>
      <c r="L2" s="4" t="s">
        <v>333</v>
      </c>
      <c r="M2" s="4" t="s">
        <v>334</v>
      </c>
      <c r="N2" s="4" t="s">
        <v>335</v>
      </c>
      <c r="O2" s="4" t="s">
        <v>336</v>
      </c>
      <c r="P2" s="4" t="s">
        <v>337</v>
      </c>
      <c r="Q2" s="4" t="s">
        <v>338</v>
      </c>
      <c r="R2" s="4" t="s">
        <v>339</v>
      </c>
      <c r="S2" s="4" t="s">
        <v>340</v>
      </c>
      <c r="T2" s="4" t="s">
        <v>341</v>
      </c>
      <c r="U2" s="4" t="s">
        <v>342</v>
      </c>
      <c r="V2" s="4" t="s">
        <v>343</v>
      </c>
      <c r="W2" s="4" t="s">
        <v>344</v>
      </c>
      <c r="X2" s="4" t="s">
        <v>345</v>
      </c>
      <c r="Y2" s="4" t="s">
        <v>346</v>
      </c>
      <c r="Z2" s="4" t="s">
        <v>347</v>
      </c>
      <c r="AA2" s="4" t="s">
        <v>348</v>
      </c>
      <c r="AB2" s="4" t="s">
        <v>349</v>
      </c>
      <c r="AC2" s="4" t="s">
        <v>350</v>
      </c>
      <c r="AD2" s="4" t="s">
        <v>351</v>
      </c>
      <c r="AE2" s="4" t="s">
        <v>352</v>
      </c>
      <c r="AF2" s="4" t="s">
        <v>353</v>
      </c>
      <c r="AG2" s="4" t="s">
        <v>354</v>
      </c>
      <c r="AH2" s="4" t="s">
        <v>355</v>
      </c>
      <c r="AI2" s="20" t="s">
        <v>356</v>
      </c>
      <c r="AJ2" s="20" t="s">
        <v>357</v>
      </c>
      <c r="AK2" s="20" t="s">
        <v>358</v>
      </c>
      <c r="AL2" s="20" t="s">
        <v>359</v>
      </c>
      <c r="AM2" s="20" t="s">
        <v>360</v>
      </c>
      <c r="AN2" s="20" t="s">
        <v>361</v>
      </c>
    </row>
    <row r="3" spans="1:40" x14ac:dyDescent="0.25">
      <c r="B3" t="s">
        <v>362</v>
      </c>
      <c r="C3">
        <v>0.28337329775729858</v>
      </c>
      <c r="D3">
        <v>0.28445893554078605</v>
      </c>
      <c r="E3">
        <v>0.26773996187252691</v>
      </c>
      <c r="F3">
        <v>0.23223165881478056</v>
      </c>
      <c r="G3">
        <v>0.22554325509915996</v>
      </c>
      <c r="H3">
        <v>0.22304676406198529</v>
      </c>
      <c r="I3">
        <v>0.22402835104846106</v>
      </c>
      <c r="J3">
        <v>0.23113346756786832</v>
      </c>
      <c r="K3">
        <v>0.23351667827072078</v>
      </c>
      <c r="L3">
        <v>0.25670239543601675</v>
      </c>
      <c r="M3">
        <v>0.2532285761174029</v>
      </c>
      <c r="N3">
        <v>0.24132889703024654</v>
      </c>
      <c r="O3">
        <v>0.22903596617839239</v>
      </c>
      <c r="P3">
        <v>0.22501004975566008</v>
      </c>
      <c r="Q3">
        <v>0.22630455984596279</v>
      </c>
      <c r="R3">
        <v>0.24088695208768227</v>
      </c>
      <c r="S3">
        <v>0.24741204377878931</v>
      </c>
      <c r="T3">
        <v>0.25902341130057105</v>
      </c>
      <c r="U3">
        <v>0.26444432000896539</v>
      </c>
      <c r="V3">
        <v>0.24728511977089038</v>
      </c>
      <c r="W3">
        <v>0.25905378170306326</v>
      </c>
      <c r="X3">
        <v>0.25785726687041755</v>
      </c>
      <c r="Y3">
        <v>0.24292943596015651</v>
      </c>
      <c r="Z3">
        <v>0.25633187386593276</v>
      </c>
      <c r="AA3">
        <v>0.25186475464121105</v>
      </c>
      <c r="AB3">
        <v>0.27643345866151176</v>
      </c>
      <c r="AC3">
        <v>0.30922431904776693</v>
      </c>
      <c r="AD3">
        <v>0.28139065343524622</v>
      </c>
      <c r="AE3">
        <v>0.26131984911536649</v>
      </c>
      <c r="AF3">
        <v>0.23831916520853591</v>
      </c>
      <c r="AG3">
        <v>0.24198496309015913</v>
      </c>
      <c r="AH3">
        <v>0.25489418993041552</v>
      </c>
      <c r="AI3" s="21">
        <v>0.25382956129941953</v>
      </c>
      <c r="AJ3" s="21">
        <v>0.25953167446621117</v>
      </c>
      <c r="AK3" s="21">
        <v>0.2619433725746379</v>
      </c>
      <c r="AL3" s="21">
        <v>0.25751360985599703</v>
      </c>
      <c r="AM3" s="21">
        <v>0.24818674971513913</v>
      </c>
      <c r="AN3" s="21">
        <v>0.23744077121087256</v>
      </c>
    </row>
    <row r="4" spans="1:40" x14ac:dyDescent="0.25">
      <c r="B4" t="s">
        <v>248</v>
      </c>
      <c r="C4">
        <v>0.27445325641547391</v>
      </c>
      <c r="D4">
        <v>0.279786166686187</v>
      </c>
      <c r="E4">
        <v>0.30067504515780491</v>
      </c>
      <c r="F4">
        <v>0.26816112612102033</v>
      </c>
      <c r="G4">
        <v>0.26271246846048679</v>
      </c>
      <c r="H4">
        <v>0.24774433273695368</v>
      </c>
      <c r="I4">
        <v>0.23595845772639645</v>
      </c>
      <c r="J4">
        <v>0.24948649720622193</v>
      </c>
      <c r="K4">
        <v>0.25827456112959152</v>
      </c>
      <c r="L4">
        <v>0.26280653862194076</v>
      </c>
      <c r="M4">
        <v>0.24183172137131403</v>
      </c>
      <c r="N4">
        <v>0.24639145343777832</v>
      </c>
      <c r="O4">
        <v>0.24252265338641993</v>
      </c>
      <c r="P4">
        <v>0.24267198730129483</v>
      </c>
      <c r="Q4">
        <v>0.25138169402625909</v>
      </c>
      <c r="R4">
        <v>0.249611189659908</v>
      </c>
      <c r="S4">
        <v>0.26388263766509712</v>
      </c>
      <c r="T4">
        <v>0.24806187757274195</v>
      </c>
      <c r="U4">
        <v>0.2666217355524983</v>
      </c>
      <c r="V4">
        <v>0.24137440900203899</v>
      </c>
      <c r="W4">
        <v>0.23231715474767661</v>
      </c>
      <c r="X4">
        <v>0.24077261470511682</v>
      </c>
      <c r="Y4">
        <v>0.22809167502528216</v>
      </c>
      <c r="Z4">
        <v>0.23966740915147755</v>
      </c>
      <c r="AA4">
        <v>0.24126500055695871</v>
      </c>
      <c r="AB4">
        <v>0.26920493010024193</v>
      </c>
      <c r="AC4">
        <v>0.26296602157700477</v>
      </c>
      <c r="AD4">
        <v>0.27852553587820617</v>
      </c>
      <c r="AE4">
        <v>0.26637410652662535</v>
      </c>
      <c r="AF4">
        <v>0.25861714147701698</v>
      </c>
      <c r="AG4">
        <v>0.25714264911333951</v>
      </c>
      <c r="AH4">
        <v>0.25240120422654483</v>
      </c>
      <c r="AI4" s="21">
        <v>0.25916454882154799</v>
      </c>
      <c r="AJ4" s="21">
        <v>0.25608321055609867</v>
      </c>
      <c r="AK4" s="21">
        <v>0.25289888425309753</v>
      </c>
      <c r="AL4" s="21">
        <v>0.25429881527800846</v>
      </c>
      <c r="AM4" s="21">
        <v>0.24916324651946131</v>
      </c>
      <c r="AN4" s="21">
        <v>0.2480973587145219</v>
      </c>
    </row>
    <row r="6" spans="1:40" x14ac:dyDescent="0.25">
      <c r="A6" s="4" t="s">
        <v>363</v>
      </c>
    </row>
    <row r="7" spans="1:40" x14ac:dyDescent="0.25">
      <c r="B7" t="s">
        <v>362</v>
      </c>
      <c r="C7">
        <v>9.9632919062435002E-2</v>
      </c>
      <c r="D7">
        <v>0.12798771113527541</v>
      </c>
      <c r="E7">
        <v>0.12629208336960077</v>
      </c>
      <c r="F7">
        <v>0.10013117721579384</v>
      </c>
      <c r="G7">
        <v>8.4594474016194146E-2</v>
      </c>
      <c r="H7">
        <v>8.5249441540236642E-2</v>
      </c>
      <c r="I7">
        <v>8.5619939344010798E-2</v>
      </c>
      <c r="J7">
        <v>7.3518355785410786E-2</v>
      </c>
      <c r="K7">
        <v>8.2724137731800998E-2</v>
      </c>
      <c r="L7">
        <v>7.0120104159910421E-2</v>
      </c>
      <c r="M7">
        <v>7.5118255373890164E-2</v>
      </c>
      <c r="N7">
        <v>6.5915813323163569E-2</v>
      </c>
      <c r="O7">
        <v>5.7208529013138915E-2</v>
      </c>
      <c r="P7">
        <v>6.113891727005584E-2</v>
      </c>
      <c r="Q7">
        <v>6.207201902541637E-2</v>
      </c>
      <c r="R7">
        <v>5.6681756579774339E-2</v>
      </c>
      <c r="S7">
        <v>6.6236421418369634E-2</v>
      </c>
      <c r="T7">
        <v>7.1530750575426086E-2</v>
      </c>
      <c r="U7">
        <v>6.1654904225228693E-2</v>
      </c>
      <c r="V7">
        <v>7.373491082725378E-2</v>
      </c>
      <c r="W7">
        <v>7.131722191021922E-2</v>
      </c>
      <c r="X7">
        <v>7.6748647411224946E-2</v>
      </c>
      <c r="Y7">
        <v>7.5754423356493197E-2</v>
      </c>
      <c r="Z7">
        <v>7.1975272052442876E-2</v>
      </c>
      <c r="AA7">
        <v>7.0771629762814453E-2</v>
      </c>
      <c r="AB7">
        <v>8.6182606064081124E-2</v>
      </c>
      <c r="AC7">
        <v>9.4001955076516111E-2</v>
      </c>
      <c r="AD7">
        <v>9.4736498233086774E-2</v>
      </c>
      <c r="AE7">
        <v>8.2164131899335413E-2</v>
      </c>
      <c r="AF7">
        <v>8.5429134479929197E-2</v>
      </c>
      <c r="AG7">
        <v>8.4288074313816769E-2</v>
      </c>
      <c r="AH7">
        <v>8.5819936632665919E-2</v>
      </c>
      <c r="AI7" s="21">
        <v>8.5440090746870034E-2</v>
      </c>
      <c r="AJ7" s="21">
        <v>7.9275491907265808E-2</v>
      </c>
      <c r="AK7" s="21">
        <v>7.2828595455079095E-2</v>
      </c>
      <c r="AL7" s="21">
        <v>7.0670912025459887E-2</v>
      </c>
      <c r="AM7" s="21">
        <v>7.0046478769974357E-2</v>
      </c>
      <c r="AN7" s="21">
        <v>6.8771679489120566E-2</v>
      </c>
    </row>
    <row r="8" spans="1:40" x14ac:dyDescent="0.25">
      <c r="B8" t="s">
        <v>248</v>
      </c>
      <c r="C8">
        <v>0.12074571278677787</v>
      </c>
      <c r="D8">
        <v>0.17792213780233213</v>
      </c>
      <c r="E8">
        <v>0.20714307249708372</v>
      </c>
      <c r="F8">
        <v>0.19841298778280322</v>
      </c>
      <c r="G8">
        <v>0.17453608908668844</v>
      </c>
      <c r="H8">
        <v>0.14244088833354826</v>
      </c>
      <c r="I8">
        <v>0.13640671231102103</v>
      </c>
      <c r="J8">
        <v>0.16270740924518909</v>
      </c>
      <c r="K8">
        <v>0.13945434393566447</v>
      </c>
      <c r="L8">
        <v>0.15204746187587043</v>
      </c>
      <c r="M8">
        <v>0.12701228812328408</v>
      </c>
      <c r="N8">
        <v>0.12235737159710955</v>
      </c>
      <c r="O8">
        <v>0.11878776815507291</v>
      </c>
      <c r="P8">
        <v>0.10952362420657999</v>
      </c>
      <c r="Q8">
        <v>9.7476818920209207E-2</v>
      </c>
      <c r="R8">
        <v>9.0552744581374203E-2</v>
      </c>
      <c r="S8">
        <v>9.630187236372019E-2</v>
      </c>
      <c r="T8">
        <v>9.3887373189233528E-2</v>
      </c>
      <c r="U8">
        <v>9.2069359396965714E-2</v>
      </c>
      <c r="V8">
        <v>8.0130838028340326E-2</v>
      </c>
      <c r="W8">
        <v>7.0399675534029746E-2</v>
      </c>
      <c r="X8">
        <v>8.0451027848752174E-2</v>
      </c>
      <c r="Y8">
        <v>8.1058989031752973E-2</v>
      </c>
      <c r="Z8">
        <v>7.4628796078614792E-2</v>
      </c>
      <c r="AA8">
        <v>6.9138075770237853E-2</v>
      </c>
      <c r="AB8">
        <v>6.6998192933802644E-2</v>
      </c>
      <c r="AC8">
        <v>7.3347585259709025E-2</v>
      </c>
      <c r="AD8">
        <v>7.7360597926345198E-2</v>
      </c>
      <c r="AE8">
        <v>8.1291435626281439E-2</v>
      </c>
      <c r="AF8">
        <v>0.10844253197253058</v>
      </c>
      <c r="AG8">
        <v>0.10248181825748402</v>
      </c>
      <c r="AH8">
        <v>9.891127121662302E-2</v>
      </c>
      <c r="AI8" s="21">
        <v>0.10488612900785983</v>
      </c>
      <c r="AJ8" s="21">
        <v>0.10024507030150533</v>
      </c>
      <c r="AK8" s="21">
        <v>9.5591758160432791E-2</v>
      </c>
      <c r="AL8" s="21">
        <v>9.241072048248028E-2</v>
      </c>
      <c r="AM8" s="21">
        <v>8.9664919597221296E-2</v>
      </c>
      <c r="AN8" s="21">
        <v>8.6920274126357666E-2</v>
      </c>
    </row>
    <row r="10" spans="1:40" x14ac:dyDescent="0.25">
      <c r="A10" s="4" t="s">
        <v>364</v>
      </c>
    </row>
    <row r="11" spans="1:40" x14ac:dyDescent="0.25">
      <c r="B11" t="s">
        <v>362</v>
      </c>
      <c r="C11">
        <v>0.18268620859315876</v>
      </c>
      <c r="D11">
        <v>0.13272034945476965</v>
      </c>
      <c r="E11">
        <v>0.12748518022978964</v>
      </c>
      <c r="F11">
        <v>0.14130809170456246</v>
      </c>
      <c r="G11">
        <v>0.13041172365194301</v>
      </c>
      <c r="H11">
        <v>0.11584066171940267</v>
      </c>
      <c r="I11">
        <v>0.11402883510737667</v>
      </c>
      <c r="J11">
        <v>0.13409287793751271</v>
      </c>
      <c r="K11">
        <v>0.15382589469717872</v>
      </c>
      <c r="L11">
        <v>0.1886472052243667</v>
      </c>
      <c r="M11">
        <v>0.17481438992497556</v>
      </c>
      <c r="N11">
        <v>0.16977954825344801</v>
      </c>
      <c r="O11">
        <v>0.16417648190762926</v>
      </c>
      <c r="P11">
        <v>0.15748859737896878</v>
      </c>
      <c r="Q11">
        <v>0.15776288266566529</v>
      </c>
      <c r="R11">
        <v>0.17629392804344252</v>
      </c>
      <c r="S11">
        <v>0.17295208137907336</v>
      </c>
      <c r="T11">
        <v>0.18381434306716232</v>
      </c>
      <c r="U11">
        <v>0.20008358694324557</v>
      </c>
      <c r="V11">
        <v>0.1662122881896661</v>
      </c>
      <c r="W11">
        <v>0.17446947962496001</v>
      </c>
      <c r="X11">
        <v>0.16025843005481724</v>
      </c>
      <c r="Y11">
        <v>0.14047926947287898</v>
      </c>
      <c r="Z11">
        <v>0.16118580714276581</v>
      </c>
      <c r="AA11">
        <v>0.1575852725848956</v>
      </c>
      <c r="AB11">
        <v>0.16824902329679176</v>
      </c>
      <c r="AC11">
        <v>0.1923962913561103</v>
      </c>
      <c r="AD11">
        <v>0.17282933930371419</v>
      </c>
      <c r="AE11">
        <v>0.17770952605902457</v>
      </c>
      <c r="AF11">
        <v>0.14961866666670032</v>
      </c>
      <c r="AG11">
        <v>0.15661778422044126</v>
      </c>
      <c r="AH11">
        <v>0.16623265716744343</v>
      </c>
      <c r="AI11" s="21">
        <v>0.16442568404189906</v>
      </c>
      <c r="AJ11" s="21">
        <v>0.17748341738815998</v>
      </c>
      <c r="AK11" s="21">
        <v>0.18846222599672036</v>
      </c>
      <c r="AL11" s="21">
        <v>0.18587372332852212</v>
      </c>
      <c r="AM11" s="21">
        <v>0.1762696915342955</v>
      </c>
      <c r="AN11" s="21">
        <v>0.16608824111977802</v>
      </c>
    </row>
    <row r="12" spans="1:40" x14ac:dyDescent="0.25">
      <c r="B12" t="s">
        <v>248</v>
      </c>
      <c r="C12">
        <v>0.19264122021120197</v>
      </c>
      <c r="D12">
        <v>0.13740236013035931</v>
      </c>
      <c r="E12">
        <v>0.14380512125557959</v>
      </c>
      <c r="F12">
        <v>0.10343709112929342</v>
      </c>
      <c r="G12">
        <v>0.12055524040933108</v>
      </c>
      <c r="H12">
        <v>0.13228835089715793</v>
      </c>
      <c r="I12">
        <v>0.12319767130594746</v>
      </c>
      <c r="J12">
        <v>0.11521052769343425</v>
      </c>
      <c r="K12">
        <v>0.15510394857416801</v>
      </c>
      <c r="L12">
        <v>0.14598250438019628</v>
      </c>
      <c r="M12">
        <v>0.13686165410166165</v>
      </c>
      <c r="N12">
        <v>0.14558256117824678</v>
      </c>
      <c r="O12">
        <v>0.15988328407692698</v>
      </c>
      <c r="P12">
        <v>0.16563413487464859</v>
      </c>
      <c r="Q12">
        <v>0.18986373810188512</v>
      </c>
      <c r="R12">
        <v>0.19497515401171395</v>
      </c>
      <c r="S12">
        <v>0.20486787515753024</v>
      </c>
      <c r="T12">
        <v>0.17506684448860718</v>
      </c>
      <c r="U12">
        <v>0.19448721694246657</v>
      </c>
      <c r="V12">
        <v>0.17428661745609339</v>
      </c>
      <c r="W12">
        <v>0.17191807464562092</v>
      </c>
      <c r="X12">
        <v>0.17298512836163427</v>
      </c>
      <c r="Y12">
        <v>0.16041681015883416</v>
      </c>
      <c r="Z12">
        <v>0.17772974523605567</v>
      </c>
      <c r="AA12">
        <v>0.18250382042414415</v>
      </c>
      <c r="AB12">
        <v>0.21430981615448444</v>
      </c>
      <c r="AC12">
        <v>0.19488048371299171</v>
      </c>
      <c r="AD12">
        <v>0.21024611027224704</v>
      </c>
      <c r="AE12">
        <v>0.19478733113853239</v>
      </c>
      <c r="AF12">
        <v>0.17072639670149503</v>
      </c>
      <c r="AG12">
        <v>0.17056205221636878</v>
      </c>
      <c r="AH12">
        <v>0.1742618856370434</v>
      </c>
      <c r="AI12" s="21">
        <v>0.17768215523764308</v>
      </c>
      <c r="AJ12" s="21">
        <v>0.17633417516032579</v>
      </c>
      <c r="AK12" s="21">
        <v>0.17484505188688768</v>
      </c>
      <c r="AL12" s="21">
        <v>0.17956212936945007</v>
      </c>
      <c r="AM12" s="21">
        <v>0.17576033872533617</v>
      </c>
      <c r="AN12" s="21">
        <v>0.17655169328617573</v>
      </c>
    </row>
    <row r="14" spans="1:40" x14ac:dyDescent="0.25">
      <c r="A14" s="4" t="s">
        <v>365</v>
      </c>
      <c r="AE14">
        <v>0.90729217669935225</v>
      </c>
      <c r="AF14">
        <v>2.3327574084182512</v>
      </c>
      <c r="AG14">
        <v>1.0772872357175116</v>
      </c>
    </row>
    <row r="15" spans="1:40" x14ac:dyDescent="0.25">
      <c r="B15" t="s">
        <v>575</v>
      </c>
      <c r="C15">
        <v>0.7259540957491305</v>
      </c>
      <c r="D15">
        <v>1.486760461821661</v>
      </c>
      <c r="E15">
        <v>1.5181943626339718</v>
      </c>
      <c r="F15">
        <v>1.0122819994566796</v>
      </c>
      <c r="G15">
        <v>0.90272132522708903</v>
      </c>
      <c r="H15">
        <v>1.0089159477455054</v>
      </c>
      <c r="I15">
        <v>1.0777501525957758</v>
      </c>
      <c r="J15">
        <v>0.71173684516432978</v>
      </c>
      <c r="K15">
        <v>0.63534391603019091</v>
      </c>
      <c r="L15">
        <v>0.44586762799931923</v>
      </c>
      <c r="M15">
        <v>0.68069065260483474</v>
      </c>
      <c r="N15">
        <v>0.50704887800206366</v>
      </c>
      <c r="O15">
        <v>0.70109281196032625</v>
      </c>
      <c r="P15">
        <v>0.73331983307537496</v>
      </c>
      <c r="Q15">
        <v>0.51678988208110055</v>
      </c>
      <c r="R15">
        <v>0.39366566514389689</v>
      </c>
      <c r="S15">
        <v>0.57929189020111727</v>
      </c>
      <c r="T15">
        <v>0.45956776952278972</v>
      </c>
      <c r="U15">
        <v>0.36881075922879142</v>
      </c>
      <c r="V15">
        <v>0.48654994568962578</v>
      </c>
      <c r="W15">
        <v>0.63404096064900795</v>
      </c>
      <c r="X15">
        <v>0.80694230299355363</v>
      </c>
      <c r="Y15">
        <v>0.75742541786158757</v>
      </c>
      <c r="Z15">
        <v>0.72743940587152434</v>
      </c>
      <c r="AA15">
        <v>0.74370034488777803</v>
      </c>
      <c r="AB15">
        <v>0.80158231074423791</v>
      </c>
      <c r="AC15">
        <v>0.92260639033198977</v>
      </c>
      <c r="AD15">
        <v>0.99690959811823676</v>
      </c>
      <c r="AE15" s="19">
        <v>0.80425765404000082</v>
      </c>
      <c r="AF15" s="19">
        <v>1.2653245082307003</v>
      </c>
      <c r="AG15" s="19">
        <v>1.1695569578372427</v>
      </c>
      <c r="AH15">
        <v>0.95173137469242719</v>
      </c>
      <c r="AI15" s="21">
        <v>1.0174420579629069</v>
      </c>
      <c r="AJ15" s="21">
        <v>0.83880018492616892</v>
      </c>
      <c r="AK15" s="21">
        <v>0.69157688210475221</v>
      </c>
      <c r="AL15" s="21">
        <v>0.65841174142119752</v>
      </c>
      <c r="AM15" s="21">
        <v>0.67452233599649147</v>
      </c>
      <c r="AN15" s="21">
        <v>0.74216910026779193</v>
      </c>
    </row>
    <row r="16" spans="1:40" x14ac:dyDescent="0.25">
      <c r="B16" t="s">
        <v>248</v>
      </c>
      <c r="C16">
        <v>0.95721477996617266</v>
      </c>
      <c r="D16">
        <v>4.511955541654765</v>
      </c>
      <c r="E16">
        <v>2.3751024830064145</v>
      </c>
      <c r="F16">
        <v>-6.7244977958201918E-2</v>
      </c>
      <c r="G16">
        <v>1.8719229616606818</v>
      </c>
      <c r="H16">
        <v>5.5201422355261611</v>
      </c>
      <c r="I16">
        <v>1.3276804624249632</v>
      </c>
      <c r="J16">
        <v>0.79471019971295198</v>
      </c>
      <c r="K16">
        <v>0.42859759773128092</v>
      </c>
      <c r="L16">
        <v>0.37100626989574803</v>
      </c>
      <c r="M16">
        <v>6.1362159684434973E-2</v>
      </c>
      <c r="N16">
        <v>0.97134495723829173</v>
      </c>
      <c r="O16">
        <v>0.94010100749720682</v>
      </c>
      <c r="P16">
        <v>0.72517976381778748</v>
      </c>
      <c r="Q16">
        <v>0.61718655117648547</v>
      </c>
      <c r="R16">
        <v>0.59760532603398286</v>
      </c>
      <c r="S16">
        <v>0.70492513633302911</v>
      </c>
      <c r="T16">
        <v>0.80244970521508852</v>
      </c>
      <c r="U16">
        <v>0.71327251293511873</v>
      </c>
      <c r="V16">
        <v>0.61260817135750956</v>
      </c>
      <c r="W16">
        <v>0.45201475789502699</v>
      </c>
      <c r="X16">
        <v>0.96592668827423833</v>
      </c>
      <c r="Y16">
        <v>0.63130438725176252</v>
      </c>
      <c r="Z16">
        <v>0.65158096283863387</v>
      </c>
      <c r="AA16">
        <v>0.37410722810764813</v>
      </c>
      <c r="AB16">
        <v>0.38515787213168934</v>
      </c>
      <c r="AC16">
        <v>0.68331530503772375</v>
      </c>
      <c r="AD16">
        <v>0.43985439643858321</v>
      </c>
      <c r="AE16">
        <v>0.54812178133670397</v>
      </c>
      <c r="AF16">
        <v>0.72793781165175986</v>
      </c>
      <c r="AG16">
        <v>0.71657355008067203</v>
      </c>
      <c r="AH16">
        <v>0.67139727488791356</v>
      </c>
      <c r="AI16" s="21">
        <v>0.69459583470295083</v>
      </c>
      <c r="AJ16" s="21">
        <v>0.71718726503853292</v>
      </c>
      <c r="AK16" s="21">
        <v>0.67118693760408188</v>
      </c>
      <c r="AL16" s="21">
        <v>0.6814483519554283</v>
      </c>
      <c r="AM16" s="21">
        <v>0.70614758596706684</v>
      </c>
      <c r="AN16" s="21">
        <v>0.69961973458439752</v>
      </c>
    </row>
    <row r="19" spans="1:40" x14ac:dyDescent="0.25">
      <c r="A19" s="4" t="s">
        <v>366</v>
      </c>
    </row>
    <row r="20" spans="1:40" x14ac:dyDescent="0.25">
      <c r="B20" t="s">
        <v>367</v>
      </c>
      <c r="C20">
        <v>0.76842167823326935</v>
      </c>
      <c r="D20">
        <v>1.6151381543159029</v>
      </c>
      <c r="E20">
        <v>1.667116094439768</v>
      </c>
      <c r="F20">
        <v>1.1207306166057764</v>
      </c>
      <c r="G20">
        <v>1.0103509831592157</v>
      </c>
      <c r="H20">
        <v>1.0947648493277742</v>
      </c>
      <c r="I20">
        <v>1.2273381738380265</v>
      </c>
      <c r="J20">
        <v>0.80686738607867881</v>
      </c>
      <c r="K20">
        <v>0.6193420218329887</v>
      </c>
      <c r="L20">
        <v>0.44563209437320983</v>
      </c>
      <c r="M20">
        <v>0.68390156091789389</v>
      </c>
      <c r="N20">
        <v>0.451526439558814</v>
      </c>
      <c r="O20">
        <v>0.69345236502598229</v>
      </c>
      <c r="P20">
        <v>0.7519670644059806</v>
      </c>
      <c r="Q20">
        <v>0.53978236631190235</v>
      </c>
      <c r="R20">
        <v>0.41737497138069912</v>
      </c>
      <c r="S20">
        <v>0.6216998172265874</v>
      </c>
      <c r="T20">
        <v>0.47675447473925431</v>
      </c>
      <c r="U20">
        <v>0.3821249214520806</v>
      </c>
      <c r="V20">
        <v>0.48567970944865768</v>
      </c>
      <c r="W20">
        <v>0.62857087120695432</v>
      </c>
      <c r="X20">
        <v>0.87097876176939826</v>
      </c>
      <c r="Y20">
        <v>0.82620461529723999</v>
      </c>
      <c r="Z20">
        <v>0.79291043188313759</v>
      </c>
      <c r="AA20">
        <v>0.7608537713108775</v>
      </c>
      <c r="AB20">
        <v>0.74520256648133121</v>
      </c>
      <c r="AC20">
        <v>0.73105625694397547</v>
      </c>
      <c r="AD20">
        <v>0.78050883714835551</v>
      </c>
      <c r="AE20">
        <v>0.62967615870819871</v>
      </c>
      <c r="AF20">
        <v>0.99065849340666745</v>
      </c>
      <c r="AG20">
        <v>0.91567935835245873</v>
      </c>
      <c r="AH20">
        <v>0.85543499123414646</v>
      </c>
      <c r="AI20" s="21">
        <v>0.84378110263402228</v>
      </c>
      <c r="AJ20" s="21">
        <v>0.67042530537562572</v>
      </c>
      <c r="AK20" s="21">
        <v>0.52944402119360023</v>
      </c>
      <c r="AL20" s="21">
        <v>0.51389728897022202</v>
      </c>
      <c r="AM20" s="21">
        <v>0.54980240239642719</v>
      </c>
      <c r="AN20" s="21">
        <v>0.64274229534534022</v>
      </c>
    </row>
    <row r="21" spans="1:40" x14ac:dyDescent="0.25">
      <c r="B21" t="s">
        <v>248</v>
      </c>
      <c r="C21">
        <v>0.95721477996617266</v>
      </c>
      <c r="D21">
        <v>4.511955541654765</v>
      </c>
      <c r="E21">
        <v>2.3751024830064145</v>
      </c>
      <c r="F21">
        <v>-6.7244977958201918E-2</v>
      </c>
      <c r="G21">
        <v>1.8719229616606818</v>
      </c>
      <c r="H21">
        <v>5.5201422355261611</v>
      </c>
      <c r="I21">
        <v>1.3276804624249632</v>
      </c>
      <c r="J21">
        <v>0.79471019971295198</v>
      </c>
      <c r="K21">
        <v>0.42859759773128092</v>
      </c>
      <c r="L21">
        <v>0.37100626989574803</v>
      </c>
      <c r="M21">
        <v>6.1362159684434973E-2</v>
      </c>
      <c r="N21">
        <v>0.97134495723829173</v>
      </c>
      <c r="O21">
        <v>0.94010100749720682</v>
      </c>
      <c r="P21">
        <v>0.72517976381778748</v>
      </c>
      <c r="Q21">
        <v>0.61718655117648547</v>
      </c>
      <c r="R21">
        <v>0.59760532603398286</v>
      </c>
      <c r="S21">
        <v>0.70492513633302911</v>
      </c>
      <c r="T21">
        <v>0.80244970521508852</v>
      </c>
      <c r="U21">
        <v>0.71327251293511873</v>
      </c>
      <c r="V21">
        <v>0.61260817135750956</v>
      </c>
      <c r="W21">
        <v>0.45201475789502699</v>
      </c>
      <c r="X21">
        <v>0.96592668827423833</v>
      </c>
      <c r="Y21">
        <v>0.63130438725176252</v>
      </c>
      <c r="Z21">
        <v>0.65158096283863387</v>
      </c>
      <c r="AA21">
        <v>0.37410722810764813</v>
      </c>
      <c r="AB21">
        <v>0.38515787213168934</v>
      </c>
      <c r="AC21">
        <v>0.68331530503772375</v>
      </c>
      <c r="AD21">
        <v>0.43985439643858321</v>
      </c>
      <c r="AE21">
        <v>0.54812178133670397</v>
      </c>
      <c r="AF21">
        <v>0.72793781165175986</v>
      </c>
      <c r="AG21">
        <v>0.71657355008067203</v>
      </c>
      <c r="AH21">
        <v>0.67139727488791356</v>
      </c>
      <c r="AI21" s="21">
        <v>0.69459583470295083</v>
      </c>
      <c r="AJ21" s="21">
        <v>0.71718726503853292</v>
      </c>
      <c r="AK21" s="21">
        <v>0.67118693760408188</v>
      </c>
      <c r="AL21" s="21">
        <v>0.6814483519554283</v>
      </c>
      <c r="AM21" s="21">
        <v>0.70614758596706684</v>
      </c>
      <c r="AN21" s="21">
        <v>0.69961973458439752</v>
      </c>
    </row>
    <row r="23" spans="1:40" x14ac:dyDescent="0.25">
      <c r="B23" s="22" t="s">
        <v>368</v>
      </c>
    </row>
    <row r="24" spans="1:40" x14ac:dyDescent="0.25">
      <c r="C24">
        <v>1980</v>
      </c>
      <c r="D24">
        <v>1981</v>
      </c>
      <c r="E24">
        <v>1982</v>
      </c>
      <c r="F24">
        <v>1983</v>
      </c>
      <c r="G24">
        <v>1984</v>
      </c>
      <c r="H24">
        <v>1985</v>
      </c>
      <c r="I24">
        <v>1986</v>
      </c>
      <c r="J24">
        <v>1987</v>
      </c>
      <c r="K24">
        <v>1988</v>
      </c>
      <c r="L24">
        <v>1989</v>
      </c>
      <c r="M24">
        <v>1990</v>
      </c>
      <c r="N24">
        <v>1991</v>
      </c>
      <c r="O24">
        <v>1992</v>
      </c>
      <c r="P24">
        <v>1993</v>
      </c>
      <c r="Q24">
        <v>1994</v>
      </c>
      <c r="R24">
        <v>1995</v>
      </c>
      <c r="S24">
        <v>1996</v>
      </c>
      <c r="T24">
        <v>1997</v>
      </c>
      <c r="U24">
        <v>1998</v>
      </c>
      <c r="V24">
        <v>1999</v>
      </c>
      <c r="W24">
        <v>2000</v>
      </c>
      <c r="X24">
        <v>2001</v>
      </c>
      <c r="Y24">
        <v>2002</v>
      </c>
      <c r="Z24">
        <v>2003</v>
      </c>
      <c r="AA24">
        <v>2004</v>
      </c>
      <c r="AB24">
        <v>2005</v>
      </c>
      <c r="AC24">
        <v>2006</v>
      </c>
      <c r="AD24">
        <v>2007</v>
      </c>
      <c r="AE24">
        <v>2008</v>
      </c>
      <c r="AF24">
        <v>2009</v>
      </c>
      <c r="AG24">
        <v>2010</v>
      </c>
      <c r="AH24">
        <v>2011</v>
      </c>
      <c r="AI24" s="21">
        <v>2012</v>
      </c>
      <c r="AJ24" s="21">
        <v>2013</v>
      </c>
      <c r="AK24" s="21">
        <v>2014</v>
      </c>
      <c r="AL24" s="21">
        <v>2015</v>
      </c>
      <c r="AM24" s="21">
        <v>2016</v>
      </c>
      <c r="AN24" s="21">
        <v>2017</v>
      </c>
    </row>
    <row r="25" spans="1:40" x14ac:dyDescent="0.25">
      <c r="B25" t="s">
        <v>369</v>
      </c>
      <c r="C25">
        <v>9.9632919062435002E-2</v>
      </c>
      <c r="D25">
        <v>0.12798771113527541</v>
      </c>
      <c r="E25">
        <v>0.12629208336960077</v>
      </c>
      <c r="F25">
        <v>0.10013117721579384</v>
      </c>
      <c r="G25">
        <v>8.4594474016194146E-2</v>
      </c>
      <c r="H25">
        <v>8.5249441540236642E-2</v>
      </c>
      <c r="I25">
        <v>8.5619939344010798E-2</v>
      </c>
      <c r="J25">
        <v>7.3518355785410786E-2</v>
      </c>
      <c r="K25">
        <v>8.2724137731800998E-2</v>
      </c>
      <c r="L25">
        <v>7.0120104159910421E-2</v>
      </c>
      <c r="M25">
        <v>7.5118255373890164E-2</v>
      </c>
      <c r="N25">
        <v>6.5915813323163569E-2</v>
      </c>
      <c r="O25">
        <v>5.7208529013138915E-2</v>
      </c>
      <c r="P25">
        <v>6.113891727005584E-2</v>
      </c>
      <c r="Q25">
        <v>6.207201902541637E-2</v>
      </c>
      <c r="R25">
        <v>5.6681756579774339E-2</v>
      </c>
      <c r="S25">
        <v>6.6236421418369634E-2</v>
      </c>
      <c r="T25">
        <v>7.1530750575426086E-2</v>
      </c>
      <c r="U25">
        <v>6.1654904225228693E-2</v>
      </c>
      <c r="V25">
        <v>7.373491082725378E-2</v>
      </c>
      <c r="W25">
        <v>7.131722191021922E-2</v>
      </c>
      <c r="X25">
        <v>7.6748647411224946E-2</v>
      </c>
      <c r="Y25">
        <v>7.5754423356493197E-2</v>
      </c>
      <c r="Z25">
        <v>7.1975272052442876E-2</v>
      </c>
      <c r="AA25">
        <v>7.0771629762814453E-2</v>
      </c>
      <c r="AB25">
        <v>8.6182606064081124E-2</v>
      </c>
      <c r="AC25">
        <v>9.4001955076516111E-2</v>
      </c>
      <c r="AD25">
        <v>9.4736498233086774E-2</v>
      </c>
      <c r="AE25">
        <v>8.2164131899335413E-2</v>
      </c>
      <c r="AF25">
        <v>8.5429134479929197E-2</v>
      </c>
      <c r="AG25">
        <v>8.4288074313816769E-2</v>
      </c>
      <c r="AH25">
        <v>8.5819936632665919E-2</v>
      </c>
      <c r="AI25" s="21">
        <v>8.5440090746870034E-2</v>
      </c>
      <c r="AJ25" s="21">
        <v>7.9275491907265808E-2</v>
      </c>
      <c r="AK25" s="21">
        <v>7.2828595455079095E-2</v>
      </c>
      <c r="AL25" s="21">
        <v>7.0670912025459887E-2</v>
      </c>
      <c r="AM25" s="21">
        <v>7.0046478769974357E-2</v>
      </c>
      <c r="AN25" s="21">
        <v>6.8771679489120566E-2</v>
      </c>
    </row>
    <row r="26" spans="1:40" x14ac:dyDescent="0.25">
      <c r="B26" t="s">
        <v>370</v>
      </c>
      <c r="C26">
        <v>0.18268620859315876</v>
      </c>
      <c r="D26">
        <v>0.13272034945476965</v>
      </c>
      <c r="E26">
        <v>0.12748518022978964</v>
      </c>
      <c r="F26">
        <v>0.14130809170456246</v>
      </c>
      <c r="G26">
        <v>0.13041172365194301</v>
      </c>
      <c r="H26">
        <v>0.11584066171940267</v>
      </c>
      <c r="I26">
        <v>0.11402883510737667</v>
      </c>
      <c r="J26">
        <v>0.13409287793751271</v>
      </c>
      <c r="K26">
        <v>0.15382589469717872</v>
      </c>
      <c r="L26">
        <v>0.1886472052243667</v>
      </c>
      <c r="M26">
        <v>0.17481438992497556</v>
      </c>
      <c r="N26">
        <v>0.16977954825344801</v>
      </c>
      <c r="O26">
        <v>0.16417648190762926</v>
      </c>
      <c r="P26">
        <v>0.15748859737896878</v>
      </c>
      <c r="Q26">
        <v>0.15776288266566529</v>
      </c>
      <c r="R26">
        <v>0.17629392804344252</v>
      </c>
      <c r="S26">
        <v>0.17295208137907336</v>
      </c>
      <c r="T26">
        <v>0.18381434306716232</v>
      </c>
      <c r="U26">
        <v>0.20008358694324557</v>
      </c>
      <c r="V26">
        <v>0.1662122881896661</v>
      </c>
      <c r="W26">
        <v>0.17446947962496001</v>
      </c>
      <c r="X26">
        <v>0.16025843005481724</v>
      </c>
      <c r="Y26">
        <v>0.14047926947287898</v>
      </c>
      <c r="Z26">
        <v>0.16118580714276581</v>
      </c>
      <c r="AA26">
        <v>0.1575852725848956</v>
      </c>
      <c r="AB26">
        <v>0.16824902329679176</v>
      </c>
      <c r="AC26">
        <v>0.1923962913561103</v>
      </c>
      <c r="AD26">
        <v>0.17282933930371419</v>
      </c>
      <c r="AE26">
        <v>0.17770952605902457</v>
      </c>
      <c r="AF26">
        <v>0.14961866666670032</v>
      </c>
      <c r="AG26">
        <v>0.15661778422044126</v>
      </c>
      <c r="AH26">
        <v>0.16623265716744343</v>
      </c>
      <c r="AI26" s="21">
        <v>0.16442568404189906</v>
      </c>
      <c r="AJ26" s="21">
        <v>0.17748341738815998</v>
      </c>
      <c r="AK26" s="21">
        <v>0.18846222599672036</v>
      </c>
      <c r="AL26" s="21">
        <v>0.18587372332852212</v>
      </c>
      <c r="AM26" s="21">
        <v>0.1762696915342955</v>
      </c>
      <c r="AN26" s="21">
        <v>0.16608824111977802</v>
      </c>
    </row>
    <row r="27" spans="1:40" x14ac:dyDescent="0.25">
      <c r="B27" t="s">
        <v>371</v>
      </c>
      <c r="C27">
        <v>0.12074571278677787</v>
      </c>
      <c r="D27">
        <v>0.17792213780233213</v>
      </c>
      <c r="E27">
        <v>0.20714307249708372</v>
      </c>
      <c r="F27">
        <v>0.19841298778280322</v>
      </c>
      <c r="G27">
        <v>0.17453608908668844</v>
      </c>
      <c r="H27">
        <v>0.14244088833354826</v>
      </c>
      <c r="I27">
        <v>0.13640671231102103</v>
      </c>
      <c r="J27">
        <v>0.16270740924518909</v>
      </c>
      <c r="K27">
        <v>0.13945434393566447</v>
      </c>
      <c r="L27">
        <v>0.15204746187587043</v>
      </c>
      <c r="M27">
        <v>0.12701228812328408</v>
      </c>
      <c r="N27">
        <v>0.12235737159710955</v>
      </c>
      <c r="O27">
        <v>0.11878776815507291</v>
      </c>
      <c r="P27">
        <v>0.10952362420657999</v>
      </c>
      <c r="Q27">
        <v>9.7476818920209207E-2</v>
      </c>
      <c r="R27">
        <v>9.0552744581374203E-2</v>
      </c>
      <c r="S27">
        <v>9.630187236372019E-2</v>
      </c>
      <c r="T27">
        <v>9.3887373189233528E-2</v>
      </c>
      <c r="U27">
        <v>9.2069359396965714E-2</v>
      </c>
      <c r="V27">
        <v>8.0130838028340326E-2</v>
      </c>
      <c r="W27">
        <v>7.0399675534029746E-2</v>
      </c>
      <c r="X27">
        <v>8.0451027848752174E-2</v>
      </c>
      <c r="Y27">
        <v>8.1058989031752973E-2</v>
      </c>
      <c r="Z27">
        <v>7.4628796078614792E-2</v>
      </c>
      <c r="AA27">
        <v>6.9138075770237853E-2</v>
      </c>
      <c r="AB27">
        <v>6.6998192933802644E-2</v>
      </c>
      <c r="AC27">
        <v>7.3347585259709025E-2</v>
      </c>
      <c r="AD27">
        <v>7.7360597926345198E-2</v>
      </c>
      <c r="AE27">
        <v>8.1291435626281439E-2</v>
      </c>
      <c r="AF27">
        <v>0.10844253197253058</v>
      </c>
      <c r="AG27">
        <v>0.10248181825748402</v>
      </c>
      <c r="AH27">
        <v>9.891127121662302E-2</v>
      </c>
      <c r="AI27" s="21">
        <v>0.10488612900785983</v>
      </c>
      <c r="AJ27" s="21">
        <v>0.10024507030150533</v>
      </c>
      <c r="AK27" s="21">
        <v>9.5591758160432791E-2</v>
      </c>
      <c r="AL27" s="21">
        <v>9.241072048248028E-2</v>
      </c>
      <c r="AM27" s="21">
        <v>8.9664919597221296E-2</v>
      </c>
      <c r="AN27" s="21">
        <v>8.6920274126357666E-2</v>
      </c>
    </row>
    <row r="28" spans="1:40" x14ac:dyDescent="0.25">
      <c r="B28" t="s">
        <v>372</v>
      </c>
      <c r="C28">
        <v>0.19264122021120197</v>
      </c>
      <c r="D28">
        <v>0.13740236013035931</v>
      </c>
      <c r="E28">
        <v>0.14380512125557959</v>
      </c>
      <c r="F28">
        <v>0.10343709112929342</v>
      </c>
      <c r="G28">
        <v>0.12055524040933108</v>
      </c>
      <c r="H28">
        <v>0.13228835089715793</v>
      </c>
      <c r="I28">
        <v>0.12319767130594746</v>
      </c>
      <c r="J28">
        <v>0.11521052769343425</v>
      </c>
      <c r="K28">
        <v>0.15510394857416801</v>
      </c>
      <c r="L28">
        <v>0.14598250438019628</v>
      </c>
      <c r="M28">
        <v>0.13686165410166165</v>
      </c>
      <c r="N28">
        <v>0.14558256117824678</v>
      </c>
      <c r="O28">
        <v>0.15988328407692698</v>
      </c>
      <c r="P28">
        <v>0.16563413487464859</v>
      </c>
      <c r="Q28">
        <v>0.18986373810188512</v>
      </c>
      <c r="R28">
        <v>0.19497515401171395</v>
      </c>
      <c r="S28">
        <v>0.20486787515753024</v>
      </c>
      <c r="T28">
        <v>0.17506684448860718</v>
      </c>
      <c r="U28">
        <v>0.19448721694246657</v>
      </c>
      <c r="V28">
        <v>0.17428661745609339</v>
      </c>
      <c r="W28">
        <v>0.17191807464562092</v>
      </c>
      <c r="X28">
        <v>0.17298512836163427</v>
      </c>
      <c r="Y28">
        <v>0.16041681015883416</v>
      </c>
      <c r="Z28">
        <v>0.17772974523605567</v>
      </c>
      <c r="AA28">
        <v>0.18250382042414415</v>
      </c>
      <c r="AB28">
        <v>0.21430981615448444</v>
      </c>
      <c r="AC28">
        <v>0.19488048371299171</v>
      </c>
      <c r="AD28">
        <v>0.21024611027224704</v>
      </c>
      <c r="AE28">
        <v>0.19478733113853239</v>
      </c>
      <c r="AF28">
        <v>0.17072639670149503</v>
      </c>
      <c r="AG28">
        <v>0.17056205221636878</v>
      </c>
      <c r="AH28">
        <v>0.1742618856370434</v>
      </c>
      <c r="AI28" s="21">
        <v>0.17768215523764308</v>
      </c>
      <c r="AJ28" s="21">
        <v>0.17633417516032579</v>
      </c>
      <c r="AK28" s="21">
        <v>0.17484505188688768</v>
      </c>
      <c r="AL28" s="21">
        <v>0.17956212936945007</v>
      </c>
      <c r="AM28" s="21">
        <v>0.17576033872533617</v>
      </c>
      <c r="AN28" s="21">
        <v>0.17655169328617573</v>
      </c>
    </row>
    <row r="30" spans="1:40" x14ac:dyDescent="0.25">
      <c r="M30" s="5"/>
      <c r="N30" s="5"/>
      <c r="O30" s="5"/>
      <c r="P30" s="5"/>
      <c r="Q30" s="5"/>
      <c r="R30" s="5"/>
      <c r="S30" s="5"/>
      <c r="T30" s="5"/>
      <c r="U30" s="5"/>
      <c r="V30" s="5"/>
      <c r="W30" s="5"/>
      <c r="X30" s="5"/>
      <c r="Y30" s="5"/>
      <c r="Z30" s="5"/>
      <c r="AA30" s="5"/>
      <c r="AB30" s="5"/>
    </row>
    <row r="31" spans="1:40" x14ac:dyDescent="0.25">
      <c r="M31" s="5"/>
      <c r="N31" s="5"/>
      <c r="O31" s="5"/>
      <c r="P31" s="5"/>
      <c r="Q31" s="5"/>
      <c r="R31" s="5"/>
      <c r="S31" s="5"/>
      <c r="T31" s="5"/>
      <c r="U31" s="5"/>
      <c r="V31" s="5"/>
      <c r="W31" s="5"/>
      <c r="X31" s="5"/>
      <c r="Y31" s="5"/>
      <c r="Z31" s="5"/>
      <c r="AA31" s="5"/>
      <c r="AB31" s="5"/>
    </row>
    <row r="32" spans="1:40" x14ac:dyDescent="0.25">
      <c r="M32" s="5"/>
      <c r="N32" s="5"/>
      <c r="O32" s="5"/>
      <c r="P32" s="5"/>
      <c r="Q32" s="5"/>
      <c r="R32" s="5"/>
      <c r="S32" s="5"/>
      <c r="T32" s="5"/>
      <c r="U32" s="5"/>
      <c r="V32" s="5"/>
      <c r="W32" s="5"/>
      <c r="X32" s="5"/>
      <c r="Y32" s="5"/>
      <c r="Z32" s="5"/>
      <c r="AA32" s="5"/>
      <c r="AB32" s="5"/>
    </row>
    <row r="33" spans="13:28" x14ac:dyDescent="0.25">
      <c r="M33" s="5"/>
      <c r="N33" s="5"/>
      <c r="O33" s="5"/>
      <c r="P33" s="5"/>
      <c r="Q33" s="5"/>
      <c r="R33" s="5"/>
      <c r="S33" s="52" t="s">
        <v>703</v>
      </c>
      <c r="T33" s="47"/>
      <c r="U33" s="47"/>
      <c r="V33" s="47"/>
      <c r="W33" s="47"/>
      <c r="X33" s="47"/>
      <c r="Y33" s="47"/>
      <c r="Z33" s="47"/>
      <c r="AA33" s="5"/>
      <c r="AB33" s="5"/>
    </row>
    <row r="34" spans="13:28" x14ac:dyDescent="0.25">
      <c r="M34" s="5"/>
      <c r="N34" s="5"/>
      <c r="O34" s="5"/>
      <c r="P34" s="5"/>
      <c r="Q34" s="5"/>
      <c r="R34" s="5"/>
      <c r="S34" s="5"/>
      <c r="T34" s="5"/>
      <c r="U34" s="5"/>
      <c r="V34" s="5"/>
      <c r="W34" s="5"/>
      <c r="X34" s="5"/>
      <c r="Y34" s="5"/>
      <c r="Z34" s="5"/>
      <c r="AA34" s="5"/>
      <c r="AB34" s="5"/>
    </row>
    <row r="35" spans="13:28" x14ac:dyDescent="0.25">
      <c r="M35" s="5"/>
      <c r="N35" s="5" t="s">
        <v>694</v>
      </c>
      <c r="O35" s="5"/>
      <c r="P35" s="5"/>
      <c r="Q35" s="5"/>
      <c r="R35" s="5"/>
      <c r="S35" s="5"/>
      <c r="T35" s="5"/>
      <c r="U35" s="5"/>
      <c r="V35" s="5"/>
      <c r="W35" s="5"/>
      <c r="X35" s="5"/>
      <c r="Y35" s="5"/>
      <c r="Z35" s="5"/>
      <c r="AA35" s="5"/>
      <c r="AB35" s="5"/>
    </row>
    <row r="36" spans="13:28" x14ac:dyDescent="0.25">
      <c r="M36" s="5"/>
      <c r="N36" s="5"/>
      <c r="O36" s="5"/>
      <c r="P36" s="5"/>
      <c r="Q36" s="5"/>
      <c r="R36" s="5"/>
      <c r="S36" s="5"/>
      <c r="T36" s="5"/>
      <c r="U36" s="5"/>
      <c r="V36" s="5"/>
      <c r="W36" s="5"/>
      <c r="X36" s="5"/>
      <c r="Y36" s="5"/>
      <c r="Z36" s="5"/>
      <c r="AA36" s="5"/>
      <c r="AB36" s="5"/>
    </row>
    <row r="37" spans="13:28" x14ac:dyDescent="0.25">
      <c r="M37" s="5"/>
      <c r="N37" s="5"/>
      <c r="O37" s="5"/>
      <c r="P37" s="5"/>
      <c r="Q37" s="5"/>
      <c r="R37" s="5"/>
      <c r="S37" s="5"/>
      <c r="T37" s="5"/>
      <c r="U37" s="5"/>
      <c r="V37" s="5"/>
      <c r="W37" s="5"/>
      <c r="X37" s="5"/>
      <c r="Y37" s="5"/>
      <c r="Z37" s="5"/>
      <c r="AA37" s="5"/>
      <c r="AB37" s="5"/>
    </row>
    <row r="38" spans="13:28" x14ac:dyDescent="0.25">
      <c r="M38" s="5"/>
      <c r="N38" s="5"/>
      <c r="O38" s="5"/>
      <c r="P38" s="5"/>
      <c r="Q38" s="5"/>
      <c r="R38" s="5"/>
      <c r="S38" s="5"/>
      <c r="T38" s="5"/>
      <c r="U38" s="5"/>
      <c r="V38" s="5"/>
      <c r="W38" s="5"/>
      <c r="X38" s="5"/>
      <c r="Y38" s="5"/>
      <c r="Z38" s="5"/>
      <c r="AA38" s="5"/>
      <c r="AB38" s="5"/>
    </row>
    <row r="39" spans="13:28" x14ac:dyDescent="0.25">
      <c r="M39" s="5"/>
      <c r="N39" s="5"/>
      <c r="O39" s="5"/>
      <c r="P39" s="5"/>
      <c r="Q39" s="5"/>
      <c r="R39" s="5"/>
      <c r="S39" s="5"/>
      <c r="T39" s="5"/>
      <c r="U39" s="5"/>
      <c r="V39" s="5"/>
      <c r="W39" s="5"/>
      <c r="X39" s="5"/>
      <c r="Y39" s="5"/>
      <c r="Z39" s="5"/>
      <c r="AA39" s="5"/>
      <c r="AB39" s="5"/>
    </row>
    <row r="40" spans="13:28" x14ac:dyDescent="0.25">
      <c r="M40" s="5"/>
      <c r="N40" s="5"/>
      <c r="O40" s="5"/>
      <c r="P40" s="5"/>
      <c r="Q40" s="5"/>
      <c r="R40" s="5"/>
      <c r="S40" s="5"/>
      <c r="T40" s="5"/>
      <c r="U40" s="5"/>
      <c r="V40" s="5"/>
      <c r="W40" s="5"/>
      <c r="X40" s="5"/>
      <c r="Y40" s="5"/>
      <c r="Z40" s="5"/>
      <c r="AA40" s="5"/>
      <c r="AB40" s="5"/>
    </row>
    <row r="41" spans="13:28" x14ac:dyDescent="0.25">
      <c r="M41" s="5"/>
      <c r="N41" s="5"/>
      <c r="O41" s="5"/>
      <c r="P41" s="5"/>
      <c r="Q41" s="5"/>
      <c r="R41" s="5"/>
      <c r="S41" s="5"/>
      <c r="T41" s="5"/>
      <c r="U41" s="5"/>
      <c r="V41" s="5"/>
      <c r="W41" s="5"/>
      <c r="X41" s="5"/>
      <c r="Y41" s="5"/>
      <c r="Z41" s="5"/>
      <c r="AA41" s="5"/>
      <c r="AB41" s="5"/>
    </row>
    <row r="42" spans="13:28" x14ac:dyDescent="0.25">
      <c r="M42" s="5"/>
      <c r="N42" s="5"/>
      <c r="O42" s="5"/>
      <c r="P42" s="5"/>
      <c r="Q42" s="5"/>
      <c r="R42" s="5"/>
      <c r="S42" s="5"/>
      <c r="T42" s="5"/>
      <c r="U42" s="5"/>
      <c r="V42" s="5"/>
      <c r="W42" s="5"/>
      <c r="X42" s="5"/>
      <c r="Y42" s="5"/>
      <c r="Z42" s="5"/>
      <c r="AA42" s="5"/>
      <c r="AB42" s="5"/>
    </row>
    <row r="43" spans="13:28" x14ac:dyDescent="0.25">
      <c r="M43" s="5"/>
      <c r="N43" s="5"/>
      <c r="O43" s="5"/>
      <c r="P43" s="5"/>
      <c r="Q43" s="5"/>
      <c r="R43" s="5"/>
      <c r="S43" s="5"/>
      <c r="T43" s="5"/>
      <c r="U43" s="5"/>
      <c r="V43" s="5"/>
      <c r="W43" s="5"/>
      <c r="X43" s="5"/>
      <c r="Y43" s="5"/>
      <c r="Z43" s="5"/>
      <c r="AA43" s="5"/>
      <c r="AB43" s="5"/>
    </row>
    <row r="44" spans="13:28" x14ac:dyDescent="0.25">
      <c r="M44" s="5"/>
      <c r="N44" s="5"/>
      <c r="O44" s="5"/>
      <c r="P44" s="5"/>
      <c r="Q44" s="5"/>
      <c r="R44" s="5"/>
      <c r="S44" s="5"/>
      <c r="T44" s="5"/>
      <c r="U44" s="5"/>
      <c r="V44" s="5"/>
      <c r="W44" s="5"/>
      <c r="X44" s="5"/>
      <c r="Y44" s="5"/>
      <c r="Z44" s="5"/>
      <c r="AA44" s="5"/>
      <c r="AB44" s="5"/>
    </row>
    <row r="45" spans="13:28" x14ac:dyDescent="0.25">
      <c r="M45" s="5"/>
      <c r="N45" s="5"/>
      <c r="O45" s="5"/>
      <c r="P45" s="5"/>
      <c r="Q45" s="5"/>
      <c r="R45" s="5"/>
      <c r="S45" s="5"/>
      <c r="T45" s="5"/>
      <c r="U45" s="5"/>
      <c r="V45" s="5"/>
      <c r="W45" s="5"/>
      <c r="X45" s="5"/>
      <c r="Y45" s="5"/>
      <c r="Z45" s="5"/>
      <c r="AA45" s="5"/>
      <c r="AB45" s="5"/>
    </row>
    <row r="46" spans="13:28" x14ac:dyDescent="0.25">
      <c r="M46" s="5"/>
      <c r="N46" s="5"/>
      <c r="O46" s="5"/>
      <c r="P46" s="5"/>
      <c r="Q46" s="5"/>
      <c r="R46" s="5"/>
      <c r="S46" s="5"/>
      <c r="T46" s="5"/>
      <c r="U46" s="5"/>
      <c r="V46" s="5"/>
      <c r="W46" s="5"/>
      <c r="X46" s="5"/>
      <c r="Y46" s="5"/>
      <c r="Z46" s="5"/>
      <c r="AA46" s="5"/>
      <c r="AB46" s="5"/>
    </row>
    <row r="47" spans="13:28" x14ac:dyDescent="0.25">
      <c r="M47" s="5"/>
      <c r="N47" s="5"/>
      <c r="O47" s="5"/>
      <c r="P47" s="5"/>
      <c r="Q47" s="5"/>
      <c r="R47" s="5"/>
      <c r="S47" s="5"/>
      <c r="T47" s="5"/>
      <c r="U47" s="5"/>
      <c r="V47" s="5"/>
      <c r="W47" s="5"/>
      <c r="X47" s="5"/>
      <c r="Y47" s="5"/>
      <c r="Z47" s="5"/>
      <c r="AA47" s="5"/>
      <c r="AB47" s="5"/>
    </row>
    <row r="48" spans="13:28" x14ac:dyDescent="0.25">
      <c r="M48" s="5"/>
      <c r="N48" s="5"/>
      <c r="O48" s="5"/>
      <c r="P48" s="5"/>
      <c r="Q48" s="5"/>
      <c r="R48" s="5"/>
      <c r="S48" s="5"/>
      <c r="T48" s="5"/>
      <c r="U48" s="5"/>
      <c r="V48" s="5"/>
      <c r="W48" s="5"/>
      <c r="X48" s="5"/>
      <c r="Y48" s="5"/>
      <c r="Z48" s="5"/>
      <c r="AA48" s="5"/>
      <c r="AB48" s="5"/>
    </row>
    <row r="49" spans="13:33" x14ac:dyDescent="0.25">
      <c r="M49" s="5"/>
      <c r="N49" s="5"/>
      <c r="O49" s="5"/>
      <c r="P49" s="5"/>
      <c r="Q49" s="5"/>
      <c r="R49" s="5"/>
      <c r="S49" s="5"/>
      <c r="T49" s="5"/>
      <c r="U49" s="5"/>
      <c r="V49" s="5"/>
      <c r="W49" s="5"/>
      <c r="X49" s="5"/>
      <c r="Y49" s="5"/>
      <c r="Z49" s="5"/>
      <c r="AA49" s="5"/>
      <c r="AB49" s="5"/>
    </row>
    <row r="50" spans="13:33" x14ac:dyDescent="0.25">
      <c r="M50" s="5"/>
      <c r="N50" s="5"/>
      <c r="O50" s="5"/>
      <c r="P50" s="5"/>
      <c r="Q50" s="5"/>
      <c r="R50" s="5"/>
      <c r="S50" s="5"/>
      <c r="T50" s="5"/>
      <c r="U50" s="5"/>
      <c r="V50" s="5"/>
      <c r="W50" s="5"/>
      <c r="X50" s="5"/>
      <c r="Y50" s="5"/>
      <c r="Z50" s="5"/>
      <c r="AA50" s="5"/>
      <c r="AB50" s="5"/>
    </row>
    <row r="51" spans="13:33" x14ac:dyDescent="0.25">
      <c r="M51" s="5"/>
      <c r="N51" s="5"/>
      <c r="O51" s="5"/>
      <c r="P51" s="5"/>
      <c r="Q51" s="5"/>
      <c r="R51" s="5"/>
      <c r="S51" s="5"/>
      <c r="T51" s="5"/>
      <c r="U51" s="5"/>
      <c r="V51" s="5"/>
      <c r="W51" s="5"/>
      <c r="X51" s="5"/>
      <c r="Y51" s="5"/>
      <c r="Z51" s="5"/>
      <c r="AA51" s="5"/>
      <c r="AB51" s="5"/>
    </row>
    <row r="52" spans="13:33" x14ac:dyDescent="0.25">
      <c r="M52" s="5"/>
      <c r="N52" s="5"/>
      <c r="O52" s="5"/>
      <c r="P52" s="5"/>
      <c r="Q52" s="5"/>
      <c r="R52" s="5"/>
      <c r="S52" s="5"/>
      <c r="T52" s="5"/>
      <c r="U52" s="5"/>
      <c r="V52" s="5"/>
      <c r="W52" s="5"/>
      <c r="X52" s="5"/>
      <c r="Y52" s="5"/>
      <c r="Z52" s="5"/>
      <c r="AA52" s="5"/>
      <c r="AB52" s="5"/>
    </row>
    <row r="53" spans="13:33" x14ac:dyDescent="0.25">
      <c r="M53" s="5"/>
      <c r="N53" s="5"/>
      <c r="O53" s="5"/>
      <c r="P53" s="5"/>
      <c r="Q53" s="5"/>
      <c r="R53" s="5"/>
      <c r="S53" s="5"/>
      <c r="T53" s="5"/>
      <c r="U53" s="5"/>
      <c r="V53" s="5"/>
      <c r="W53" s="5"/>
      <c r="X53" s="5"/>
      <c r="Y53" s="5"/>
      <c r="Z53" s="5"/>
      <c r="AA53" s="5"/>
      <c r="AB53" s="5"/>
    </row>
    <row r="54" spans="13:33" x14ac:dyDescent="0.25">
      <c r="M54" s="5"/>
      <c r="N54" s="5"/>
      <c r="O54" s="5"/>
      <c r="P54" s="5"/>
      <c r="Q54" s="5"/>
      <c r="R54" s="5"/>
      <c r="S54" s="5"/>
      <c r="T54" s="5"/>
      <c r="U54" s="5"/>
      <c r="V54" s="5"/>
      <c r="W54" s="5"/>
      <c r="X54" s="5"/>
      <c r="Y54" s="5"/>
      <c r="Z54" s="5"/>
      <c r="AA54" s="5"/>
      <c r="AB54" s="5"/>
    </row>
    <row r="55" spans="13:33" x14ac:dyDescent="0.25">
      <c r="M55" s="5"/>
      <c r="N55" s="5"/>
      <c r="O55" s="5"/>
      <c r="P55" s="5"/>
      <c r="Q55" s="5"/>
      <c r="R55" s="5"/>
      <c r="S55" s="5"/>
      <c r="T55" s="5"/>
      <c r="U55" s="5"/>
      <c r="V55" s="5"/>
      <c r="W55" s="5"/>
      <c r="X55" s="5"/>
      <c r="Y55" s="5"/>
      <c r="Z55" s="5"/>
      <c r="AA55" s="5"/>
      <c r="AB55" s="5"/>
    </row>
    <row r="57" spans="13:33" x14ac:dyDescent="0.25">
      <c r="Y57" s="5"/>
      <c r="Z57" s="5"/>
      <c r="AA57" s="5"/>
      <c r="AB57" s="5"/>
      <c r="AC57" s="5"/>
      <c r="AD57" s="5"/>
      <c r="AE57" s="5"/>
      <c r="AF57" s="5"/>
      <c r="AG57" s="5"/>
    </row>
    <row r="58" spans="13:33" x14ac:dyDescent="0.25">
      <c r="R58" s="50" t="s">
        <v>704</v>
      </c>
      <c r="S58" s="47"/>
      <c r="T58" s="47"/>
      <c r="U58" s="47"/>
      <c r="V58" s="47"/>
      <c r="W58" s="47"/>
      <c r="X58" s="47"/>
      <c r="Y58" s="47"/>
      <c r="Z58" s="47"/>
      <c r="AA58" s="47"/>
      <c r="AB58" s="47"/>
      <c r="AC58" s="47"/>
      <c r="AD58" s="47"/>
      <c r="AE58" s="47"/>
      <c r="AF58" s="47"/>
      <c r="AG58" s="47"/>
    </row>
    <row r="59" spans="13:33" x14ac:dyDescent="0.25">
      <c r="R59" s="52" t="s">
        <v>730</v>
      </c>
      <c r="S59" s="47"/>
      <c r="T59" s="47"/>
      <c r="U59" s="47"/>
      <c r="V59" s="47"/>
      <c r="W59" s="47"/>
      <c r="X59" s="47"/>
      <c r="Y59" s="47"/>
      <c r="Z59" s="47"/>
      <c r="AA59" s="47"/>
      <c r="AB59" s="47"/>
      <c r="AC59" s="47"/>
      <c r="AD59" s="47"/>
      <c r="AE59" s="47"/>
      <c r="AF59" s="47"/>
      <c r="AG59" s="47"/>
    </row>
    <row r="60" spans="13:33" x14ac:dyDescent="0.25">
      <c r="Y60" s="5"/>
      <c r="Z60" s="5"/>
      <c r="AA60" s="5"/>
      <c r="AB60" s="5"/>
      <c r="AC60" s="5"/>
      <c r="AD60" s="5"/>
      <c r="AE60" s="5"/>
      <c r="AF60" s="5"/>
      <c r="AG60" s="5"/>
    </row>
  </sheetData>
  <pageMargins left="0.7" right="0.7" top="0.75" bottom="0.75" header="0.3" footer="0.3"/>
  <pageSetup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65"/>
  <sheetViews>
    <sheetView topLeftCell="O1" zoomScale="85" zoomScaleNormal="85" workbookViewId="0">
      <selection activeCell="AB27" sqref="AB27"/>
    </sheetView>
  </sheetViews>
  <sheetFormatPr defaultRowHeight="15" x14ac:dyDescent="0.25"/>
  <cols>
    <col min="18" max="25" width="9.140625" customWidth="1"/>
  </cols>
  <sheetData>
    <row r="1" spans="1:35" x14ac:dyDescent="0.25">
      <c r="A1" t="s">
        <v>317</v>
      </c>
      <c r="B1" t="s">
        <v>260</v>
      </c>
      <c r="C1" t="s">
        <v>318</v>
      </c>
      <c r="D1" t="s">
        <v>319</v>
      </c>
      <c r="E1" t="s">
        <v>320</v>
      </c>
      <c r="G1" t="s">
        <v>248</v>
      </c>
      <c r="H1" t="s">
        <v>318</v>
      </c>
      <c r="I1" t="s">
        <v>319</v>
      </c>
      <c r="J1" t="s">
        <v>320</v>
      </c>
    </row>
    <row r="2" spans="1:35" x14ac:dyDescent="0.25">
      <c r="A2">
        <v>1982</v>
      </c>
      <c r="M2">
        <v>1</v>
      </c>
      <c r="O2">
        <v>1</v>
      </c>
      <c r="P2">
        <v>1</v>
      </c>
    </row>
    <row r="3" spans="1:35" x14ac:dyDescent="0.25">
      <c r="A3">
        <v>1983</v>
      </c>
      <c r="B3" t="s">
        <v>264</v>
      </c>
      <c r="C3">
        <v>1.3428900000000001E-2</v>
      </c>
      <c r="D3">
        <v>1.62915E-2</v>
      </c>
      <c r="E3">
        <v>-2.8625999999999999E-3</v>
      </c>
      <c r="G3">
        <v>1</v>
      </c>
      <c r="H3">
        <v>1.1359299999999999E-2</v>
      </c>
      <c r="I3">
        <v>1.8673700000000001E-2</v>
      </c>
      <c r="J3">
        <v>-1.5807600000000002E-2</v>
      </c>
      <c r="L3" s="18">
        <f>+(1+E3)/(1+J3)-1</f>
        <v>1.3152916035523043E-2</v>
      </c>
      <c r="M3" s="14">
        <f>+$M$2*(1+L3)</f>
        <v>1.013152916035523</v>
      </c>
      <c r="N3" s="18">
        <f>+E3-J3</f>
        <v>1.2945000000000002E-2</v>
      </c>
      <c r="O3" s="14">
        <f>+$O$2*(1+N3)</f>
        <v>1.012945</v>
      </c>
      <c r="P3">
        <v>1</v>
      </c>
    </row>
    <row r="4" spans="1:35" x14ac:dyDescent="0.25">
      <c r="A4">
        <v>1984</v>
      </c>
      <c r="B4" t="s">
        <v>264</v>
      </c>
      <c r="C4">
        <v>0.1328387</v>
      </c>
      <c r="D4">
        <v>0.11621860000000001</v>
      </c>
      <c r="E4">
        <v>1.6620200000000002E-2</v>
      </c>
      <c r="G4">
        <v>1</v>
      </c>
      <c r="H4">
        <v>3.7318499999999998E-2</v>
      </c>
      <c r="I4">
        <v>4.4593099999999997E-2</v>
      </c>
      <c r="J4">
        <v>-2.5218899999999999E-2</v>
      </c>
      <c r="L4" s="18">
        <f t="shared" ref="L4:L30" si="0">+(1+E4)/(1+J4)-1</f>
        <v>4.2921533870527551E-2</v>
      </c>
      <c r="M4" s="14">
        <f t="shared" ref="M4:M67" si="1">+$M$2*(1+L4)</f>
        <v>1.0429215338705276</v>
      </c>
      <c r="N4" s="18">
        <f t="shared" ref="N4:N67" si="2">+E4-J4</f>
        <v>4.1839100000000004E-2</v>
      </c>
      <c r="O4" s="14">
        <f t="shared" ref="O4:O30" si="3">+$O$2*(1+N4)</f>
        <v>1.0418391</v>
      </c>
      <c r="P4">
        <v>1</v>
      </c>
    </row>
    <row r="5" spans="1:35" x14ac:dyDescent="0.25">
      <c r="A5">
        <v>1985</v>
      </c>
      <c r="B5" t="s">
        <v>264</v>
      </c>
      <c r="C5">
        <v>0.16396569999999999</v>
      </c>
      <c r="D5">
        <v>0.1182854</v>
      </c>
      <c r="E5">
        <v>4.56803E-2</v>
      </c>
      <c r="G5">
        <v>1</v>
      </c>
      <c r="H5">
        <v>4.64076E-2</v>
      </c>
      <c r="I5">
        <v>5.5898299999999998E-2</v>
      </c>
      <c r="J5">
        <v>-2.9396499999999999E-2</v>
      </c>
      <c r="L5" s="18">
        <f t="shared" si="0"/>
        <v>7.7350638030874608E-2</v>
      </c>
      <c r="M5" s="14">
        <f t="shared" si="1"/>
        <v>1.0773506380308746</v>
      </c>
      <c r="N5" s="18">
        <f t="shared" si="2"/>
        <v>7.5076799999999999E-2</v>
      </c>
      <c r="O5" s="14">
        <f t="shared" si="3"/>
        <v>1.0750767999999999</v>
      </c>
      <c r="P5">
        <v>1</v>
      </c>
    </row>
    <row r="6" spans="1:35" x14ac:dyDescent="0.25">
      <c r="A6">
        <v>1986</v>
      </c>
      <c r="B6" t="s">
        <v>264</v>
      </c>
      <c r="C6">
        <v>0.16288800000000001</v>
      </c>
      <c r="D6">
        <v>9.0393699999999993E-2</v>
      </c>
      <c r="E6">
        <v>7.2494400000000001E-2</v>
      </c>
      <c r="G6">
        <v>1</v>
      </c>
      <c r="H6">
        <v>7.1498900000000004E-2</v>
      </c>
      <c r="I6">
        <v>6.22464E-2</v>
      </c>
      <c r="J6">
        <v>-2.8204300000000002E-2</v>
      </c>
      <c r="L6" s="18">
        <f t="shared" si="0"/>
        <v>0.10362126525153381</v>
      </c>
      <c r="M6" s="14">
        <f t="shared" si="1"/>
        <v>1.1036212652515338</v>
      </c>
      <c r="N6" s="18">
        <f t="shared" si="2"/>
        <v>0.1006987</v>
      </c>
      <c r="O6" s="14">
        <f t="shared" si="3"/>
        <v>1.1006986999999999</v>
      </c>
      <c r="P6">
        <v>1</v>
      </c>
      <c r="AB6" s="52" t="s">
        <v>705</v>
      </c>
      <c r="AC6" s="49"/>
      <c r="AD6" s="49"/>
      <c r="AE6" s="49"/>
      <c r="AF6" s="49"/>
      <c r="AG6" s="49"/>
      <c r="AH6" s="49"/>
      <c r="AI6" s="49"/>
    </row>
    <row r="7" spans="1:35" x14ac:dyDescent="0.25">
      <c r="A7">
        <v>1987</v>
      </c>
      <c r="B7" t="s">
        <v>264</v>
      </c>
      <c r="C7">
        <v>0.17669000000000001</v>
      </c>
      <c r="D7">
        <v>8.6283799999999994E-2</v>
      </c>
      <c r="E7">
        <v>9.0406200000000006E-2</v>
      </c>
      <c r="G7">
        <v>1</v>
      </c>
      <c r="H7">
        <v>0.105087</v>
      </c>
      <c r="I7">
        <v>9.9710400000000005E-2</v>
      </c>
      <c r="J7">
        <v>-6.3778999999999997E-3</v>
      </c>
      <c r="L7" s="18">
        <f t="shared" si="0"/>
        <v>9.7405341527729838E-2</v>
      </c>
      <c r="M7" s="14">
        <f t="shared" si="1"/>
        <v>1.0974053415277298</v>
      </c>
      <c r="N7" s="18">
        <f t="shared" si="2"/>
        <v>9.6784100000000012E-2</v>
      </c>
      <c r="O7" s="14">
        <f t="shared" si="3"/>
        <v>1.0967841</v>
      </c>
      <c r="P7">
        <v>1</v>
      </c>
    </row>
    <row r="8" spans="1:35" x14ac:dyDescent="0.25">
      <c r="A8">
        <v>1988</v>
      </c>
      <c r="B8" t="s">
        <v>264</v>
      </c>
      <c r="C8">
        <v>0.18357029999999999</v>
      </c>
      <c r="D8">
        <v>8.4824700000000003E-2</v>
      </c>
      <c r="E8">
        <v>9.8745600000000003E-2</v>
      </c>
      <c r="G8">
        <v>1</v>
      </c>
      <c r="H8">
        <v>0.14499380000000001</v>
      </c>
      <c r="I8">
        <v>0.1251457</v>
      </c>
      <c r="J8">
        <v>1.32257E-2</v>
      </c>
      <c r="L8" s="18">
        <f t="shared" si="0"/>
        <v>8.4403603264307181E-2</v>
      </c>
      <c r="M8" s="14">
        <f t="shared" si="1"/>
        <v>1.0844036032643072</v>
      </c>
      <c r="N8" s="18">
        <f t="shared" si="2"/>
        <v>8.551990000000001E-2</v>
      </c>
      <c r="O8" s="14">
        <f t="shared" si="3"/>
        <v>1.0855199</v>
      </c>
      <c r="P8">
        <v>1</v>
      </c>
    </row>
    <row r="9" spans="1:35" x14ac:dyDescent="0.25">
      <c r="A9">
        <v>1989</v>
      </c>
      <c r="B9" t="s">
        <v>264</v>
      </c>
      <c r="C9">
        <v>0.24180380000000001</v>
      </c>
      <c r="D9">
        <v>0.14894830000000001</v>
      </c>
      <c r="E9">
        <v>9.2855499999999994E-2</v>
      </c>
      <c r="G9">
        <v>1</v>
      </c>
      <c r="H9">
        <v>0.1754802</v>
      </c>
      <c r="I9">
        <v>0.14405570000000001</v>
      </c>
      <c r="J9">
        <v>3.58669E-2</v>
      </c>
      <c r="L9" s="18">
        <f t="shared" si="0"/>
        <v>5.5015369252555457E-2</v>
      </c>
      <c r="M9" s="14">
        <f t="shared" si="1"/>
        <v>1.0550153692525555</v>
      </c>
      <c r="N9" s="18">
        <f t="shared" si="2"/>
        <v>5.6988599999999993E-2</v>
      </c>
      <c r="O9" s="14">
        <f t="shared" si="3"/>
        <v>1.0569885999999999</v>
      </c>
      <c r="P9">
        <v>1</v>
      </c>
    </row>
    <row r="10" spans="1:35" x14ac:dyDescent="0.25">
      <c r="A10">
        <v>1990</v>
      </c>
      <c r="B10" t="s">
        <v>264</v>
      </c>
      <c r="C10">
        <v>0.20068800000000001</v>
      </c>
      <c r="D10">
        <v>0.1299275</v>
      </c>
      <c r="E10">
        <v>7.0760500000000004E-2</v>
      </c>
      <c r="G10">
        <v>1</v>
      </c>
      <c r="H10">
        <v>0.2202865</v>
      </c>
      <c r="I10">
        <v>0.1752319</v>
      </c>
      <c r="J10">
        <v>5.53359E-2</v>
      </c>
      <c r="L10" s="18">
        <f t="shared" si="0"/>
        <v>1.4615820422672954E-2</v>
      </c>
      <c r="M10" s="14">
        <f t="shared" si="1"/>
        <v>1.014615820422673</v>
      </c>
      <c r="N10" s="18">
        <f t="shared" si="2"/>
        <v>1.5424600000000004E-2</v>
      </c>
      <c r="O10" s="14">
        <f t="shared" si="3"/>
        <v>1.0154246</v>
      </c>
      <c r="P10">
        <v>1</v>
      </c>
    </row>
    <row r="11" spans="1:35" x14ac:dyDescent="0.25">
      <c r="A11">
        <v>1991</v>
      </c>
      <c r="B11" t="s">
        <v>264</v>
      </c>
      <c r="C11">
        <v>0.12968869999999999</v>
      </c>
      <c r="D11">
        <v>9.4511200000000004E-2</v>
      </c>
      <c r="E11">
        <v>3.51775E-2</v>
      </c>
      <c r="G11">
        <v>1</v>
      </c>
      <c r="H11">
        <v>0.23381660000000001</v>
      </c>
      <c r="I11">
        <v>0.1844016</v>
      </c>
      <c r="J11">
        <v>9.0326900000000002E-2</v>
      </c>
      <c r="L11" s="18">
        <f t="shared" si="0"/>
        <v>-5.058061027385452E-2</v>
      </c>
      <c r="M11" s="14">
        <f t="shared" si="1"/>
        <v>0.94941938972614548</v>
      </c>
      <c r="N11" s="18">
        <f t="shared" si="2"/>
        <v>-5.5149400000000001E-2</v>
      </c>
      <c r="O11" s="14">
        <f t="shared" si="3"/>
        <v>0.94485059999999998</v>
      </c>
      <c r="P11">
        <v>1</v>
      </c>
    </row>
    <row r="12" spans="1:35" x14ac:dyDescent="0.25">
      <c r="A12">
        <v>1992</v>
      </c>
      <c r="B12" t="s">
        <v>264</v>
      </c>
      <c r="C12">
        <v>6.6357200000000005E-2</v>
      </c>
      <c r="D12">
        <v>6.6581199999999993E-2</v>
      </c>
      <c r="E12">
        <v>-2.24E-4</v>
      </c>
      <c r="G12">
        <v>1</v>
      </c>
      <c r="H12">
        <v>0.2638663</v>
      </c>
      <c r="I12">
        <v>0.1994995</v>
      </c>
      <c r="J12">
        <v>0.12189120000000001</v>
      </c>
      <c r="L12" s="18">
        <f t="shared" si="0"/>
        <v>-0.10884763157069066</v>
      </c>
      <c r="M12" s="14">
        <f t="shared" si="1"/>
        <v>0.89115236842930934</v>
      </c>
      <c r="N12" s="18">
        <f t="shared" si="2"/>
        <v>-0.12211520000000001</v>
      </c>
      <c r="O12" s="14">
        <f t="shared" si="3"/>
        <v>0.87788480000000002</v>
      </c>
      <c r="P12">
        <v>1</v>
      </c>
    </row>
    <row r="13" spans="1:35" x14ac:dyDescent="0.25">
      <c r="A13">
        <v>1993</v>
      </c>
      <c r="B13" t="s">
        <v>264</v>
      </c>
      <c r="C13">
        <v>5.0151300000000003E-2</v>
      </c>
      <c r="D13">
        <v>7.3049299999999998E-2</v>
      </c>
      <c r="E13">
        <v>-2.2898000000000002E-2</v>
      </c>
      <c r="G13">
        <v>1</v>
      </c>
      <c r="H13">
        <v>0.29565340000000001</v>
      </c>
      <c r="I13">
        <v>0.2159162</v>
      </c>
      <c r="J13">
        <v>0.15226010000000001</v>
      </c>
      <c r="L13" s="18">
        <f t="shared" si="0"/>
        <v>-0.15201264020163496</v>
      </c>
      <c r="M13" s="14">
        <f t="shared" si="1"/>
        <v>0.84798735979836504</v>
      </c>
      <c r="N13" s="18">
        <f t="shared" si="2"/>
        <v>-0.17515810000000001</v>
      </c>
      <c r="O13" s="14">
        <f t="shared" si="3"/>
        <v>0.82484190000000002</v>
      </c>
      <c r="P13">
        <v>1</v>
      </c>
    </row>
    <row r="14" spans="1:35" x14ac:dyDescent="0.25">
      <c r="A14">
        <v>1994</v>
      </c>
      <c r="B14" t="s">
        <v>264</v>
      </c>
      <c r="C14">
        <v>6.4616400000000004E-2</v>
      </c>
      <c r="D14">
        <v>8.8929999999999995E-2</v>
      </c>
      <c r="E14">
        <v>-2.4313600000000001E-2</v>
      </c>
      <c r="G14">
        <v>1</v>
      </c>
      <c r="H14">
        <v>0.3206677</v>
      </c>
      <c r="I14">
        <v>0.209726</v>
      </c>
      <c r="J14">
        <v>0.1703181</v>
      </c>
      <c r="L14" s="18">
        <f t="shared" si="0"/>
        <v>-0.1663066648289897</v>
      </c>
      <c r="M14" s="14">
        <f t="shared" si="1"/>
        <v>0.8336933351710103</v>
      </c>
      <c r="N14" s="18">
        <f t="shared" si="2"/>
        <v>-0.19463169999999999</v>
      </c>
      <c r="O14" s="14">
        <f t="shared" si="3"/>
        <v>0.80536830000000004</v>
      </c>
      <c r="P14">
        <v>1</v>
      </c>
    </row>
    <row r="15" spans="1:35" x14ac:dyDescent="0.25">
      <c r="A15">
        <v>1995</v>
      </c>
      <c r="B15" t="s">
        <v>264</v>
      </c>
      <c r="C15">
        <v>9.3961100000000006E-2</v>
      </c>
      <c r="D15">
        <v>9.9062300000000006E-2</v>
      </c>
      <c r="E15">
        <v>-5.1012000000000002E-3</v>
      </c>
      <c r="G15">
        <v>1</v>
      </c>
      <c r="H15">
        <v>0.35196820000000001</v>
      </c>
      <c r="I15">
        <v>0.23555319999999999</v>
      </c>
      <c r="J15">
        <v>0.1784396</v>
      </c>
      <c r="L15" s="18">
        <f t="shared" si="0"/>
        <v>-0.15574900911340717</v>
      </c>
      <c r="M15" s="14">
        <f t="shared" si="1"/>
        <v>0.84425099088659283</v>
      </c>
      <c r="N15" s="18">
        <f t="shared" si="2"/>
        <v>-0.1835408</v>
      </c>
      <c r="O15" s="14">
        <f t="shared" si="3"/>
        <v>0.81645919999999994</v>
      </c>
      <c r="P15">
        <v>1</v>
      </c>
    </row>
    <row r="16" spans="1:35" x14ac:dyDescent="0.25">
      <c r="A16">
        <v>1996</v>
      </c>
      <c r="B16" t="s">
        <v>264</v>
      </c>
      <c r="C16">
        <v>0.1245078</v>
      </c>
      <c r="D16">
        <v>9.0113200000000004E-2</v>
      </c>
      <c r="E16">
        <v>3.4394500000000001E-2</v>
      </c>
      <c r="G16">
        <v>1</v>
      </c>
      <c r="H16">
        <v>0.38480110000000001</v>
      </c>
      <c r="I16">
        <v>0.2588374</v>
      </c>
      <c r="J16">
        <v>0.17744119999999999</v>
      </c>
      <c r="L16" s="18">
        <f t="shared" si="0"/>
        <v>-0.1214894637626065</v>
      </c>
      <c r="M16" s="14">
        <f t="shared" si="1"/>
        <v>0.8785105362373935</v>
      </c>
      <c r="N16" s="18">
        <f t="shared" si="2"/>
        <v>-0.1430467</v>
      </c>
      <c r="O16" s="14">
        <f t="shared" si="3"/>
        <v>0.85695330000000003</v>
      </c>
      <c r="P16">
        <v>1</v>
      </c>
    </row>
    <row r="17" spans="1:44" x14ac:dyDescent="0.25">
      <c r="A17">
        <v>1997</v>
      </c>
      <c r="B17" t="s">
        <v>264</v>
      </c>
      <c r="C17">
        <v>0.1335433</v>
      </c>
      <c r="D17">
        <v>4.9377400000000002E-2</v>
      </c>
      <c r="E17">
        <v>8.4165900000000002E-2</v>
      </c>
      <c r="G17">
        <v>1</v>
      </c>
      <c r="H17">
        <v>0.42243399999999998</v>
      </c>
      <c r="I17">
        <v>0.28071420000000002</v>
      </c>
      <c r="J17">
        <v>0.1725544</v>
      </c>
      <c r="L17" s="18">
        <f t="shared" si="0"/>
        <v>-7.5381150759401994E-2</v>
      </c>
      <c r="M17" s="14">
        <f t="shared" si="1"/>
        <v>0.92461884924059801</v>
      </c>
      <c r="N17" s="18">
        <f t="shared" si="2"/>
        <v>-8.8388499999999995E-2</v>
      </c>
      <c r="O17" s="14">
        <f t="shared" si="3"/>
        <v>0.91161150000000002</v>
      </c>
      <c r="P17">
        <v>1</v>
      </c>
    </row>
    <row r="18" spans="1:44" x14ac:dyDescent="0.25">
      <c r="A18">
        <v>1998</v>
      </c>
      <c r="B18" t="s">
        <v>264</v>
      </c>
      <c r="C18">
        <v>0.17329130000000001</v>
      </c>
      <c r="D18">
        <v>3.3971700000000001E-2</v>
      </c>
      <c r="E18">
        <v>0.13931959999999999</v>
      </c>
      <c r="G18">
        <v>1</v>
      </c>
      <c r="H18">
        <v>0.47296480000000002</v>
      </c>
      <c r="I18">
        <v>0.31075659999999999</v>
      </c>
      <c r="J18">
        <v>0.16668769999999999</v>
      </c>
      <c r="L18" s="18">
        <f t="shared" si="0"/>
        <v>-2.3457948515271165E-2</v>
      </c>
      <c r="M18" s="14">
        <f t="shared" si="1"/>
        <v>0.97654205148472883</v>
      </c>
      <c r="N18" s="18">
        <f t="shared" si="2"/>
        <v>-2.7368100000000006E-2</v>
      </c>
      <c r="O18" s="14">
        <f t="shared" si="3"/>
        <v>0.97263189999999999</v>
      </c>
      <c r="P18">
        <v>1</v>
      </c>
    </row>
    <row r="19" spans="1:44" x14ac:dyDescent="0.25">
      <c r="A19">
        <v>1999</v>
      </c>
      <c r="B19" t="s">
        <v>264</v>
      </c>
      <c r="C19">
        <v>0.24250840000000001</v>
      </c>
      <c r="D19">
        <v>5.2949599999999999E-2</v>
      </c>
      <c r="E19">
        <v>0.1895588</v>
      </c>
      <c r="G19">
        <v>1</v>
      </c>
      <c r="H19">
        <v>0.51856919999999995</v>
      </c>
      <c r="I19">
        <v>0.33890320000000002</v>
      </c>
      <c r="J19">
        <v>0.16573009999999999</v>
      </c>
      <c r="L19" s="18">
        <f t="shared" si="0"/>
        <v>2.0441009458364245E-2</v>
      </c>
      <c r="M19" s="14">
        <f t="shared" si="1"/>
        <v>1.0204410094583642</v>
      </c>
      <c r="N19" s="18">
        <f t="shared" si="2"/>
        <v>2.3828700000000008E-2</v>
      </c>
      <c r="O19" s="14">
        <f t="shared" si="3"/>
        <v>1.0238286999999999</v>
      </c>
      <c r="P19">
        <v>1</v>
      </c>
    </row>
    <row r="20" spans="1:44" x14ac:dyDescent="0.25">
      <c r="A20">
        <v>2000</v>
      </c>
      <c r="B20" t="s">
        <v>264</v>
      </c>
      <c r="C20">
        <v>0.27815309999999999</v>
      </c>
      <c r="D20">
        <v>5.3515100000000003E-2</v>
      </c>
      <c r="E20">
        <v>0.224638</v>
      </c>
      <c r="G20">
        <v>1</v>
      </c>
      <c r="H20">
        <v>0.57879170000000002</v>
      </c>
      <c r="I20">
        <v>0.37237490000000001</v>
      </c>
      <c r="J20">
        <v>0.16908480000000001</v>
      </c>
      <c r="L20" s="18">
        <f t="shared" si="0"/>
        <v>4.7518537577428077E-2</v>
      </c>
      <c r="M20" s="14">
        <f t="shared" si="1"/>
        <v>1.0475185375774281</v>
      </c>
      <c r="N20" s="18">
        <f t="shared" si="2"/>
        <v>5.5553199999999997E-2</v>
      </c>
      <c r="O20" s="14">
        <f t="shared" si="3"/>
        <v>1.0555532000000001</v>
      </c>
      <c r="P20">
        <v>1</v>
      </c>
    </row>
    <row r="21" spans="1:44" x14ac:dyDescent="0.25">
      <c r="A21">
        <v>2001</v>
      </c>
      <c r="B21" t="s">
        <v>264</v>
      </c>
      <c r="C21">
        <v>0.2944833</v>
      </c>
      <c r="D21">
        <v>4.3779800000000001E-2</v>
      </c>
      <c r="E21">
        <v>0.25070350000000002</v>
      </c>
      <c r="G21">
        <v>1</v>
      </c>
      <c r="H21">
        <v>0.5957308</v>
      </c>
      <c r="I21">
        <v>0.38917940000000001</v>
      </c>
      <c r="J21">
        <v>0.17522550000000001</v>
      </c>
      <c r="L21" s="18">
        <f t="shared" si="0"/>
        <v>6.4224270150707197E-2</v>
      </c>
      <c r="M21" s="14">
        <f t="shared" si="1"/>
        <v>1.0642242701507072</v>
      </c>
      <c r="N21" s="18">
        <f t="shared" si="2"/>
        <v>7.5478000000000017E-2</v>
      </c>
      <c r="O21" s="14">
        <f t="shared" si="3"/>
        <v>1.0754779999999999</v>
      </c>
      <c r="P21">
        <v>1</v>
      </c>
    </row>
    <row r="22" spans="1:44" x14ac:dyDescent="0.25">
      <c r="A22">
        <v>2002</v>
      </c>
      <c r="B22" t="s">
        <v>264</v>
      </c>
      <c r="C22">
        <v>0.31126949999999998</v>
      </c>
      <c r="D22">
        <v>4.7856900000000001E-2</v>
      </c>
      <c r="E22">
        <v>0.2634126</v>
      </c>
      <c r="G22">
        <v>1</v>
      </c>
      <c r="H22">
        <v>0.62841639999999999</v>
      </c>
      <c r="I22">
        <v>0.41242669999999998</v>
      </c>
      <c r="J22">
        <v>0.1845205</v>
      </c>
      <c r="L22" s="18">
        <f t="shared" si="0"/>
        <v>6.6602561964947071E-2</v>
      </c>
      <c r="M22" s="14">
        <f t="shared" si="1"/>
        <v>1.0666025619649471</v>
      </c>
      <c r="N22" s="18">
        <f t="shared" si="2"/>
        <v>7.8892099999999993E-2</v>
      </c>
      <c r="O22" s="14">
        <f t="shared" si="3"/>
        <v>1.0788921</v>
      </c>
      <c r="P22">
        <v>1</v>
      </c>
    </row>
    <row r="23" spans="1:44" x14ac:dyDescent="0.25">
      <c r="A23">
        <v>2003</v>
      </c>
      <c r="B23" t="s">
        <v>264</v>
      </c>
      <c r="C23">
        <v>0.2763294</v>
      </c>
      <c r="D23">
        <v>7.3448000000000003E-3</v>
      </c>
      <c r="E23">
        <v>0.26898450000000002</v>
      </c>
      <c r="G23">
        <v>1</v>
      </c>
      <c r="H23">
        <v>0.65627089999999999</v>
      </c>
      <c r="I23">
        <v>0.4267106</v>
      </c>
      <c r="J23">
        <v>0.20332600000000001</v>
      </c>
      <c r="L23" s="18">
        <f t="shared" si="0"/>
        <v>5.4564182939618844E-2</v>
      </c>
      <c r="M23" s="14">
        <f t="shared" si="1"/>
        <v>1.0545641829396188</v>
      </c>
      <c r="N23" s="18">
        <f t="shared" si="2"/>
        <v>6.5658500000000009E-2</v>
      </c>
      <c r="O23" s="14">
        <f t="shared" si="3"/>
        <v>1.0656585000000001</v>
      </c>
      <c r="P23">
        <v>1</v>
      </c>
    </row>
    <row r="24" spans="1:44" x14ac:dyDescent="0.25">
      <c r="A24">
        <v>2004</v>
      </c>
      <c r="B24" t="s">
        <v>264</v>
      </c>
      <c r="C24">
        <v>0.26903460000000001</v>
      </c>
      <c r="D24">
        <v>3.2323E-3</v>
      </c>
      <c r="E24">
        <v>0.26580229999999999</v>
      </c>
      <c r="G24">
        <v>1</v>
      </c>
      <c r="H24">
        <v>0.69276519999999997</v>
      </c>
      <c r="I24">
        <v>0.44092710000000002</v>
      </c>
      <c r="J24">
        <v>0.22809380000000001</v>
      </c>
      <c r="L24" s="18">
        <f t="shared" si="0"/>
        <v>3.0704902182553173E-2</v>
      </c>
      <c r="M24" s="14">
        <f t="shared" si="1"/>
        <v>1.0307049021825532</v>
      </c>
      <c r="N24" s="18">
        <f t="shared" si="2"/>
        <v>3.7708499999999978E-2</v>
      </c>
      <c r="O24" s="14">
        <f t="shared" si="3"/>
        <v>1.0377084999999999</v>
      </c>
      <c r="P24">
        <v>1</v>
      </c>
      <c r="Z24" s="53" t="s">
        <v>702</v>
      </c>
      <c r="AA24" s="47"/>
      <c r="AB24" s="47"/>
      <c r="AC24" s="47"/>
      <c r="AD24" s="47"/>
      <c r="AE24" s="47"/>
      <c r="AF24" s="47"/>
      <c r="AG24" s="47"/>
      <c r="AH24" s="47"/>
      <c r="AI24" s="47"/>
      <c r="AJ24" s="47"/>
      <c r="AK24" s="47"/>
      <c r="AL24" s="47"/>
      <c r="AM24" s="47"/>
      <c r="AN24" s="47"/>
      <c r="AO24" s="47"/>
      <c r="AP24" s="47"/>
      <c r="AQ24" s="47"/>
      <c r="AR24" s="47"/>
    </row>
    <row r="25" spans="1:44" x14ac:dyDescent="0.25">
      <c r="A25">
        <v>2005</v>
      </c>
      <c r="B25" t="s">
        <v>264</v>
      </c>
      <c r="C25">
        <v>0.29311549999999997</v>
      </c>
      <c r="D25">
        <v>3.3601600000000002E-2</v>
      </c>
      <c r="E25">
        <v>0.25951390000000002</v>
      </c>
      <c r="G25">
        <v>1</v>
      </c>
      <c r="H25">
        <v>0.73729829999999996</v>
      </c>
      <c r="I25">
        <v>0.47309200000000001</v>
      </c>
      <c r="J25">
        <v>0.25746659999999999</v>
      </c>
      <c r="L25" s="18">
        <f t="shared" si="0"/>
        <v>1.6281148143417745E-3</v>
      </c>
      <c r="M25" s="14">
        <f t="shared" si="1"/>
        <v>1.0016281148143418</v>
      </c>
      <c r="N25" s="18">
        <f t="shared" si="2"/>
        <v>2.0473000000000297E-3</v>
      </c>
      <c r="O25" s="14">
        <f t="shared" si="3"/>
        <v>1.0020473000000001</v>
      </c>
      <c r="P25">
        <v>1</v>
      </c>
      <c r="Z25" s="52" t="s">
        <v>724</v>
      </c>
      <c r="AA25" s="47"/>
      <c r="AB25" s="47"/>
      <c r="AC25" s="47"/>
      <c r="AD25" s="47"/>
      <c r="AE25" s="47"/>
      <c r="AF25" s="47"/>
      <c r="AG25" s="47"/>
      <c r="AH25" s="47"/>
      <c r="AI25" s="47"/>
      <c r="AJ25" s="47"/>
      <c r="AK25" s="47"/>
      <c r="AL25" s="47"/>
      <c r="AM25" s="47"/>
      <c r="AN25" s="47"/>
      <c r="AO25" s="47"/>
      <c r="AP25" s="47"/>
      <c r="AQ25" s="47"/>
      <c r="AR25" s="47"/>
    </row>
    <row r="26" spans="1:44" x14ac:dyDescent="0.25">
      <c r="A26">
        <v>2006</v>
      </c>
      <c r="B26" t="s">
        <v>264</v>
      </c>
      <c r="C26">
        <v>0.30642009999999997</v>
      </c>
      <c r="D26">
        <v>6.1188800000000002E-2</v>
      </c>
      <c r="E26">
        <v>0.24523130000000001</v>
      </c>
      <c r="G26">
        <v>1</v>
      </c>
      <c r="H26">
        <v>0.78630690000000003</v>
      </c>
      <c r="I26">
        <v>0.50446310000000005</v>
      </c>
      <c r="J26">
        <v>0.2925547</v>
      </c>
      <c r="L26" s="18">
        <f t="shared" si="0"/>
        <v>-3.661229965741486E-2</v>
      </c>
      <c r="M26" s="14">
        <f t="shared" si="1"/>
        <v>0.96338770034258514</v>
      </c>
      <c r="N26" s="18">
        <f t="shared" si="2"/>
        <v>-4.7323399999999988E-2</v>
      </c>
      <c r="O26" s="14">
        <f t="shared" si="3"/>
        <v>0.95267659999999998</v>
      </c>
      <c r="P26">
        <v>1</v>
      </c>
    </row>
    <row r="27" spans="1:44" x14ac:dyDescent="0.25">
      <c r="A27">
        <v>2007</v>
      </c>
      <c r="B27" t="s">
        <v>264</v>
      </c>
      <c r="C27">
        <v>0.30600569999999999</v>
      </c>
      <c r="D27">
        <v>8.4481500000000001E-2</v>
      </c>
      <c r="E27">
        <v>0.2215242</v>
      </c>
      <c r="G27">
        <v>1</v>
      </c>
      <c r="H27">
        <v>0.86908459999999998</v>
      </c>
      <c r="I27">
        <v>0.59850449999999999</v>
      </c>
      <c r="J27">
        <v>0.32449709999999998</v>
      </c>
      <c r="L27" s="18">
        <f t="shared" si="0"/>
        <v>-7.7744904084727673E-2</v>
      </c>
      <c r="M27" s="14">
        <f t="shared" si="1"/>
        <v>0.92225509591527233</v>
      </c>
      <c r="N27" s="18">
        <f t="shared" si="2"/>
        <v>-0.10297289999999998</v>
      </c>
      <c r="O27" s="14">
        <f t="shared" si="3"/>
        <v>0.89702710000000008</v>
      </c>
      <c r="P27">
        <v>1</v>
      </c>
    </row>
    <row r="28" spans="1:44" x14ac:dyDescent="0.25">
      <c r="A28">
        <v>2008</v>
      </c>
      <c r="B28" t="s">
        <v>264</v>
      </c>
      <c r="C28">
        <v>0.25730500000000001</v>
      </c>
      <c r="D28">
        <v>7.2744299999999998E-2</v>
      </c>
      <c r="E28">
        <v>0.18456069999999999</v>
      </c>
      <c r="G28">
        <v>1</v>
      </c>
      <c r="H28">
        <v>0.88560000000000005</v>
      </c>
      <c r="I28">
        <v>0.5801463</v>
      </c>
      <c r="J28">
        <v>0.35316809999999998</v>
      </c>
      <c r="L28" s="18">
        <f t="shared" si="0"/>
        <v>-0.12460196187007366</v>
      </c>
      <c r="M28" s="14">
        <f t="shared" si="1"/>
        <v>0.87539803812992634</v>
      </c>
      <c r="N28" s="18">
        <f t="shared" si="2"/>
        <v>-0.16860739999999999</v>
      </c>
      <c r="O28" s="14">
        <f t="shared" si="3"/>
        <v>0.83139260000000004</v>
      </c>
      <c r="P28">
        <v>1</v>
      </c>
    </row>
    <row r="29" spans="1:44" x14ac:dyDescent="0.25">
      <c r="A29">
        <v>2009</v>
      </c>
      <c r="B29" t="s">
        <v>264</v>
      </c>
      <c r="C29">
        <v>0.17959130000000001</v>
      </c>
      <c r="D29">
        <v>4.1927300000000001E-2</v>
      </c>
      <c r="E29">
        <v>0.13766400000000001</v>
      </c>
      <c r="G29">
        <v>1</v>
      </c>
      <c r="H29">
        <v>0.86920419999999998</v>
      </c>
      <c r="I29">
        <v>0.55841419999999997</v>
      </c>
      <c r="J29">
        <v>0.38051020000000002</v>
      </c>
      <c r="L29" s="18">
        <f t="shared" si="0"/>
        <v>-0.17591047136051585</v>
      </c>
      <c r="M29" s="14">
        <f t="shared" si="1"/>
        <v>0.82408952863948415</v>
      </c>
      <c r="N29" s="18">
        <f t="shared" si="2"/>
        <v>-0.24284620000000001</v>
      </c>
      <c r="O29" s="14">
        <f t="shared" si="3"/>
        <v>0.75715379999999999</v>
      </c>
      <c r="P29">
        <v>1</v>
      </c>
    </row>
    <row r="30" spans="1:44" x14ac:dyDescent="0.25">
      <c r="A30">
        <v>2010</v>
      </c>
      <c r="B30" t="s">
        <v>264</v>
      </c>
      <c r="C30">
        <v>0.16612089999999999</v>
      </c>
      <c r="D30">
        <v>7.8068899999999997E-2</v>
      </c>
      <c r="E30">
        <v>8.8052000000000005E-2</v>
      </c>
      <c r="G30">
        <v>1</v>
      </c>
      <c r="H30">
        <v>0.90579560000000003</v>
      </c>
      <c r="I30">
        <v>0.59314389999999995</v>
      </c>
      <c r="J30">
        <v>0.40682770000000001</v>
      </c>
      <c r="L30" s="18">
        <f t="shared" si="0"/>
        <v>-0.22659185627351519</v>
      </c>
      <c r="M30" s="14">
        <f t="shared" si="1"/>
        <v>0.77340814372648481</v>
      </c>
      <c r="N30" s="18">
        <f t="shared" si="2"/>
        <v>-0.3187757</v>
      </c>
      <c r="O30" s="14">
        <f t="shared" si="3"/>
        <v>0.6812243</v>
      </c>
      <c r="P30">
        <v>1</v>
      </c>
    </row>
    <row r="31" spans="1:44" s="19" customFormat="1" x14ac:dyDescent="0.25">
      <c r="A31" s="19">
        <v>1982</v>
      </c>
      <c r="L31"/>
      <c r="M31" s="14">
        <f t="shared" si="1"/>
        <v>1</v>
      </c>
      <c r="N31" s="18">
        <f t="shared" si="2"/>
        <v>0</v>
      </c>
      <c r="O31">
        <v>1</v>
      </c>
      <c r="P31">
        <v>1</v>
      </c>
    </row>
    <row r="32" spans="1:44" s="5" customFormat="1" x14ac:dyDescent="0.25">
      <c r="A32" s="5">
        <v>1983</v>
      </c>
      <c r="B32" s="5" t="s">
        <v>321</v>
      </c>
      <c r="C32" s="5">
        <v>-3.0092000000000001E-3</v>
      </c>
      <c r="D32" s="5">
        <v>2.18853E-2</v>
      </c>
      <c r="E32" s="5">
        <v>-2.4894400000000001E-2</v>
      </c>
      <c r="G32" s="5">
        <v>1</v>
      </c>
      <c r="H32" s="5">
        <v>1.1359299999999999E-2</v>
      </c>
      <c r="I32" s="5">
        <v>1.8673700000000001E-2</v>
      </c>
      <c r="J32" s="5">
        <v>-1.5807600000000002E-2</v>
      </c>
      <c r="L32" s="18">
        <f>+(1+E32)/(1+J32)-1</f>
        <v>-9.2327475806559534E-3</v>
      </c>
      <c r="M32" s="14">
        <f t="shared" si="1"/>
        <v>0.99076725241934405</v>
      </c>
      <c r="N32" s="18">
        <f t="shared" si="2"/>
        <v>-9.086799999999999E-3</v>
      </c>
      <c r="O32" s="14">
        <f>+$O$2*(1+N32)</f>
        <v>0.99091320000000005</v>
      </c>
      <c r="P32">
        <v>1</v>
      </c>
    </row>
    <row r="33" spans="1:16" x14ac:dyDescent="0.25">
      <c r="A33">
        <v>1984</v>
      </c>
      <c r="B33" t="s">
        <v>321</v>
      </c>
      <c r="C33">
        <v>2.5541299999999999E-2</v>
      </c>
      <c r="D33">
        <v>6.1244100000000003E-2</v>
      </c>
      <c r="E33">
        <v>-3.57028E-2</v>
      </c>
      <c r="G33">
        <v>1</v>
      </c>
      <c r="H33">
        <v>3.7318499999999998E-2</v>
      </c>
      <c r="I33">
        <v>4.4593099999999997E-2</v>
      </c>
      <c r="J33">
        <v>-2.5218899999999999E-2</v>
      </c>
      <c r="L33" s="18">
        <f t="shared" ref="L33:L58" si="4">+(1+E33)/(1+J33)-1</f>
        <v>-1.0755132613876062E-2</v>
      </c>
      <c r="M33" s="14">
        <f t="shared" si="1"/>
        <v>0.98924486738612394</v>
      </c>
      <c r="N33" s="18">
        <f t="shared" si="2"/>
        <v>-1.0483900000000001E-2</v>
      </c>
      <c r="O33" s="14">
        <f t="shared" ref="O33:O58" si="5">+$O$2*(1+N33)</f>
        <v>0.98951610000000001</v>
      </c>
      <c r="P33">
        <v>1</v>
      </c>
    </row>
    <row r="34" spans="1:16" x14ac:dyDescent="0.25">
      <c r="A34">
        <v>1985</v>
      </c>
      <c r="B34" t="s">
        <v>321</v>
      </c>
      <c r="C34">
        <v>2.5981600000000001E-2</v>
      </c>
      <c r="D34">
        <v>5.9500900000000002E-2</v>
      </c>
      <c r="E34">
        <v>-3.3519199999999999E-2</v>
      </c>
      <c r="G34">
        <v>1</v>
      </c>
      <c r="H34">
        <v>4.64076E-2</v>
      </c>
      <c r="I34">
        <v>5.5898299999999998E-2</v>
      </c>
      <c r="J34">
        <v>-2.9396499999999999E-2</v>
      </c>
      <c r="L34" s="18">
        <f t="shared" si="4"/>
        <v>-4.2475635004406431E-3</v>
      </c>
      <c r="M34" s="14">
        <f t="shared" si="1"/>
        <v>0.99575243649955936</v>
      </c>
      <c r="N34" s="18">
        <f t="shared" si="2"/>
        <v>-4.1227E-3</v>
      </c>
      <c r="O34" s="14">
        <f t="shared" si="5"/>
        <v>0.99587729999999997</v>
      </c>
      <c r="P34">
        <v>1</v>
      </c>
    </row>
    <row r="35" spans="1:16" x14ac:dyDescent="0.25">
      <c r="A35">
        <v>1986</v>
      </c>
      <c r="B35" t="s">
        <v>321</v>
      </c>
      <c r="C35">
        <v>0.11787160000000001</v>
      </c>
      <c r="D35">
        <v>0.1394359</v>
      </c>
      <c r="E35">
        <v>-2.1564300000000002E-2</v>
      </c>
      <c r="G35">
        <v>1</v>
      </c>
      <c r="H35">
        <v>7.1498900000000004E-2</v>
      </c>
      <c r="I35">
        <v>6.22464E-2</v>
      </c>
      <c r="J35">
        <v>-2.8204300000000002E-2</v>
      </c>
      <c r="L35" s="18">
        <f t="shared" si="4"/>
        <v>6.8327118549711408E-3</v>
      </c>
      <c r="M35" s="14">
        <f t="shared" si="1"/>
        <v>1.0068327118549711</v>
      </c>
      <c r="N35" s="18">
        <f t="shared" si="2"/>
        <v>6.6400000000000001E-3</v>
      </c>
      <c r="O35" s="14">
        <f t="shared" si="5"/>
        <v>1.00664</v>
      </c>
      <c r="P35">
        <v>1</v>
      </c>
    </row>
    <row r="36" spans="1:16" x14ac:dyDescent="0.25">
      <c r="A36">
        <v>1987</v>
      </c>
      <c r="B36" t="s">
        <v>321</v>
      </c>
      <c r="C36">
        <v>0.12455049999999999</v>
      </c>
      <c r="D36">
        <v>0.13242290000000001</v>
      </c>
      <c r="E36">
        <v>-7.8723999999999999E-3</v>
      </c>
      <c r="G36">
        <v>1</v>
      </c>
      <c r="H36">
        <v>0.105087</v>
      </c>
      <c r="I36">
        <v>9.9710400000000005E-2</v>
      </c>
      <c r="J36">
        <v>-6.3778999999999997E-3</v>
      </c>
      <c r="L36" s="18">
        <f t="shared" si="4"/>
        <v>-1.5040929544541948E-3</v>
      </c>
      <c r="M36" s="14">
        <f t="shared" si="1"/>
        <v>0.99849590704554581</v>
      </c>
      <c r="N36" s="18">
        <f t="shared" si="2"/>
        <v>-1.4945000000000002E-3</v>
      </c>
      <c r="O36" s="14">
        <f t="shared" si="5"/>
        <v>0.99850550000000005</v>
      </c>
      <c r="P36">
        <v>1</v>
      </c>
    </row>
    <row r="37" spans="1:16" x14ac:dyDescent="0.25">
      <c r="A37">
        <v>1988</v>
      </c>
      <c r="B37" t="s">
        <v>321</v>
      </c>
      <c r="C37">
        <v>0.1901651</v>
      </c>
      <c r="D37">
        <v>0.19118959999999999</v>
      </c>
      <c r="E37">
        <v>-1.0245E-3</v>
      </c>
      <c r="G37">
        <v>1</v>
      </c>
      <c r="H37">
        <v>0.14499380000000001</v>
      </c>
      <c r="I37">
        <v>0.1251457</v>
      </c>
      <c r="J37">
        <v>1.32257E-2</v>
      </c>
      <c r="L37" s="18">
        <f t="shared" si="4"/>
        <v>-1.4064191226100919E-2</v>
      </c>
      <c r="M37" s="14">
        <f t="shared" si="1"/>
        <v>0.98593580877389908</v>
      </c>
      <c r="N37" s="18">
        <f t="shared" si="2"/>
        <v>-1.4250199999999999E-2</v>
      </c>
      <c r="O37" s="14">
        <f t="shared" si="5"/>
        <v>0.98574980000000001</v>
      </c>
      <c r="P37">
        <v>1</v>
      </c>
    </row>
    <row r="38" spans="1:16" x14ac:dyDescent="0.25">
      <c r="A38">
        <v>1989</v>
      </c>
      <c r="B38" t="s">
        <v>321</v>
      </c>
      <c r="C38">
        <v>0.24543119999999999</v>
      </c>
      <c r="D38">
        <v>0.2526524</v>
      </c>
      <c r="E38">
        <v>-7.2211999999999997E-3</v>
      </c>
      <c r="G38">
        <v>1</v>
      </c>
      <c r="H38">
        <v>0.1754802</v>
      </c>
      <c r="I38">
        <v>0.14405570000000001</v>
      </c>
      <c r="J38">
        <v>3.58669E-2</v>
      </c>
      <c r="L38" s="18">
        <f t="shared" si="4"/>
        <v>-4.1596174180292933E-2</v>
      </c>
      <c r="M38" s="14">
        <f t="shared" si="1"/>
        <v>0.95840382581970707</v>
      </c>
      <c r="N38" s="18">
        <f t="shared" si="2"/>
        <v>-4.3088099999999997E-2</v>
      </c>
      <c r="O38" s="14">
        <f t="shared" si="5"/>
        <v>0.95691190000000004</v>
      </c>
      <c r="P38">
        <v>1</v>
      </c>
    </row>
    <row r="39" spans="1:16" x14ac:dyDescent="0.25">
      <c r="A39">
        <v>1990</v>
      </c>
      <c r="B39" t="s">
        <v>321</v>
      </c>
      <c r="C39">
        <v>0.18135780000000001</v>
      </c>
      <c r="D39">
        <v>0.2095043</v>
      </c>
      <c r="E39">
        <v>-2.8146500000000001E-2</v>
      </c>
      <c r="G39">
        <v>1</v>
      </c>
      <c r="H39">
        <v>0.2202865</v>
      </c>
      <c r="I39">
        <v>0.1752319</v>
      </c>
      <c r="J39">
        <v>5.53359E-2</v>
      </c>
      <c r="L39" s="18">
        <f t="shared" si="4"/>
        <v>-7.9105050818417122E-2</v>
      </c>
      <c r="M39" s="14">
        <f t="shared" si="1"/>
        <v>0.92089494918158288</v>
      </c>
      <c r="N39" s="18">
        <f t="shared" si="2"/>
        <v>-8.3482399999999998E-2</v>
      </c>
      <c r="O39" s="14">
        <f t="shared" si="5"/>
        <v>0.91651760000000004</v>
      </c>
      <c r="P39">
        <v>1</v>
      </c>
    </row>
    <row r="40" spans="1:16" x14ac:dyDescent="0.25">
      <c r="A40">
        <v>1991</v>
      </c>
      <c r="B40" t="s">
        <v>321</v>
      </c>
      <c r="C40">
        <v>0.14326610000000001</v>
      </c>
      <c r="D40">
        <v>0.20086570000000001</v>
      </c>
      <c r="E40">
        <v>-5.7599600000000001E-2</v>
      </c>
      <c r="G40">
        <v>1</v>
      </c>
      <c r="H40">
        <v>0.23381660000000001</v>
      </c>
      <c r="I40">
        <v>0.1844016</v>
      </c>
      <c r="J40">
        <v>9.0326900000000002E-2</v>
      </c>
      <c r="L40" s="18">
        <f t="shared" si="4"/>
        <v>-0.13567169625916775</v>
      </c>
      <c r="M40" s="14">
        <f t="shared" si="1"/>
        <v>0.86432830374083225</v>
      </c>
      <c r="N40" s="18">
        <f t="shared" si="2"/>
        <v>-0.14792650000000002</v>
      </c>
      <c r="O40" s="14">
        <f t="shared" si="5"/>
        <v>0.85207349999999993</v>
      </c>
      <c r="P40">
        <v>1</v>
      </c>
    </row>
    <row r="41" spans="1:16" x14ac:dyDescent="0.25">
      <c r="A41">
        <v>1992</v>
      </c>
      <c r="B41" t="s">
        <v>321</v>
      </c>
      <c r="C41">
        <v>8.3082600000000006E-2</v>
      </c>
      <c r="D41">
        <v>0.1714733</v>
      </c>
      <c r="E41">
        <v>-8.8390700000000003E-2</v>
      </c>
      <c r="G41">
        <v>1</v>
      </c>
      <c r="H41">
        <v>0.2638663</v>
      </c>
      <c r="I41">
        <v>0.1994995</v>
      </c>
      <c r="J41">
        <v>0.12189120000000001</v>
      </c>
      <c r="L41" s="18">
        <f t="shared" si="4"/>
        <v>-0.18743519870732572</v>
      </c>
      <c r="M41" s="14">
        <f t="shared" si="1"/>
        <v>0.81256480129267428</v>
      </c>
      <c r="N41" s="18">
        <f t="shared" si="2"/>
        <v>-0.21028190000000002</v>
      </c>
      <c r="O41" s="14">
        <f t="shared" si="5"/>
        <v>0.78971809999999998</v>
      </c>
      <c r="P41">
        <v>1</v>
      </c>
    </row>
    <row r="42" spans="1:16" x14ac:dyDescent="0.25">
      <c r="A42">
        <v>1993</v>
      </c>
      <c r="B42" t="s">
        <v>321</v>
      </c>
      <c r="C42">
        <v>9.0642200000000006E-2</v>
      </c>
      <c r="D42">
        <v>0.1984447</v>
      </c>
      <c r="E42">
        <v>-0.1078025</v>
      </c>
      <c r="G42">
        <v>1</v>
      </c>
      <c r="H42">
        <v>0.29565340000000001</v>
      </c>
      <c r="I42">
        <v>0.2159162</v>
      </c>
      <c r="J42">
        <v>0.15226010000000001</v>
      </c>
      <c r="L42" s="18">
        <f t="shared" si="4"/>
        <v>-0.22569782638485869</v>
      </c>
      <c r="M42" s="14">
        <f t="shared" si="1"/>
        <v>0.77430217361514131</v>
      </c>
      <c r="N42" s="18">
        <f t="shared" si="2"/>
        <v>-0.26006260000000003</v>
      </c>
      <c r="O42" s="14">
        <f t="shared" si="5"/>
        <v>0.73993739999999997</v>
      </c>
      <c r="P42">
        <v>1</v>
      </c>
    </row>
    <row r="43" spans="1:16" x14ac:dyDescent="0.25">
      <c r="A43">
        <v>1994</v>
      </c>
      <c r="B43" t="s">
        <v>321</v>
      </c>
      <c r="C43">
        <v>0.13071559999999999</v>
      </c>
      <c r="D43">
        <v>0.24203379999999999</v>
      </c>
      <c r="E43">
        <v>-0.11131820000000001</v>
      </c>
      <c r="G43">
        <v>1</v>
      </c>
      <c r="H43">
        <v>0.3206677</v>
      </c>
      <c r="I43">
        <v>0.209726</v>
      </c>
      <c r="J43">
        <v>0.1703181</v>
      </c>
      <c r="L43" s="18">
        <f t="shared" si="4"/>
        <v>-0.24064935849492552</v>
      </c>
      <c r="M43" s="14">
        <f t="shared" si="1"/>
        <v>0.75935064150507448</v>
      </c>
      <c r="N43" s="18">
        <f t="shared" si="2"/>
        <v>-0.28163630000000001</v>
      </c>
      <c r="O43" s="14">
        <f t="shared" si="5"/>
        <v>0.71836370000000005</v>
      </c>
      <c r="P43">
        <v>1</v>
      </c>
    </row>
    <row r="44" spans="1:16" x14ac:dyDescent="0.25">
      <c r="A44">
        <v>1995</v>
      </c>
      <c r="B44" t="s">
        <v>321</v>
      </c>
      <c r="C44">
        <v>0.14422019999999999</v>
      </c>
      <c r="D44">
        <v>0.2453082</v>
      </c>
      <c r="E44">
        <v>-0.101088</v>
      </c>
      <c r="G44">
        <v>1</v>
      </c>
      <c r="H44">
        <v>0.35196820000000001</v>
      </c>
      <c r="I44">
        <v>0.23555319999999999</v>
      </c>
      <c r="J44">
        <v>0.1784396</v>
      </c>
      <c r="L44" s="18">
        <f t="shared" si="4"/>
        <v>-0.23720146539542619</v>
      </c>
      <c r="M44" s="14">
        <f t="shared" si="1"/>
        <v>0.76279853460457381</v>
      </c>
      <c r="N44" s="18">
        <f t="shared" si="2"/>
        <v>-0.27952759999999999</v>
      </c>
      <c r="O44" s="14">
        <f t="shared" si="5"/>
        <v>0.72047240000000001</v>
      </c>
      <c r="P44">
        <v>1</v>
      </c>
    </row>
    <row r="45" spans="1:16" x14ac:dyDescent="0.25">
      <c r="A45">
        <v>1996</v>
      </c>
      <c r="B45" t="s">
        <v>321</v>
      </c>
      <c r="C45">
        <v>0.1615413</v>
      </c>
      <c r="D45">
        <v>0.24179829999999999</v>
      </c>
      <c r="E45">
        <v>-8.0257099999999998E-2</v>
      </c>
      <c r="G45">
        <v>1</v>
      </c>
      <c r="H45">
        <v>0.38480110000000001</v>
      </c>
      <c r="I45">
        <v>0.2588374</v>
      </c>
      <c r="J45">
        <v>0.17744119999999999</v>
      </c>
      <c r="L45" s="18">
        <f t="shared" si="4"/>
        <v>-0.21886298865709819</v>
      </c>
      <c r="M45" s="14">
        <f t="shared" si="1"/>
        <v>0.78113701134290181</v>
      </c>
      <c r="N45" s="18">
        <f t="shared" si="2"/>
        <v>-0.25769829999999999</v>
      </c>
      <c r="O45" s="14">
        <f t="shared" si="5"/>
        <v>0.74230170000000006</v>
      </c>
      <c r="P45">
        <v>1</v>
      </c>
    </row>
    <row r="46" spans="1:16" x14ac:dyDescent="0.25">
      <c r="A46">
        <v>1997</v>
      </c>
      <c r="B46" t="s">
        <v>321</v>
      </c>
      <c r="C46">
        <v>0.23185320000000001</v>
      </c>
      <c r="D46">
        <v>0.28699089999999999</v>
      </c>
      <c r="E46">
        <v>-5.5137600000000002E-2</v>
      </c>
      <c r="G46">
        <v>1</v>
      </c>
      <c r="H46">
        <v>0.42243399999999998</v>
      </c>
      <c r="I46">
        <v>0.28071420000000002</v>
      </c>
      <c r="J46">
        <v>0.1725544</v>
      </c>
      <c r="L46" s="18">
        <f t="shared" si="4"/>
        <v>-0.19418459390882004</v>
      </c>
      <c r="M46" s="14">
        <f t="shared" si="1"/>
        <v>0.80581540609117996</v>
      </c>
      <c r="N46" s="18">
        <f t="shared" si="2"/>
        <v>-0.22769200000000001</v>
      </c>
      <c r="O46" s="14">
        <f t="shared" si="5"/>
        <v>0.77230799999999999</v>
      </c>
      <c r="P46">
        <v>1</v>
      </c>
    </row>
    <row r="47" spans="1:16" x14ac:dyDescent="0.25">
      <c r="A47">
        <v>1998</v>
      </c>
      <c r="B47" t="s">
        <v>321</v>
      </c>
      <c r="C47">
        <v>0.2783853</v>
      </c>
      <c r="D47">
        <v>0.31066660000000001</v>
      </c>
      <c r="E47">
        <v>-3.2281200000000003E-2</v>
      </c>
      <c r="G47">
        <v>1</v>
      </c>
      <c r="H47">
        <v>0.47296480000000002</v>
      </c>
      <c r="I47">
        <v>0.31075659999999999</v>
      </c>
      <c r="J47">
        <v>0.16668769999999999</v>
      </c>
      <c r="L47" s="18">
        <f t="shared" si="4"/>
        <v>-0.17054169680540898</v>
      </c>
      <c r="M47" s="14">
        <f t="shared" si="1"/>
        <v>0.82945830319459102</v>
      </c>
      <c r="N47" s="18">
        <f t="shared" si="2"/>
        <v>-0.1989689</v>
      </c>
      <c r="O47" s="14">
        <f t="shared" si="5"/>
        <v>0.8010311</v>
      </c>
      <c r="P47">
        <v>1</v>
      </c>
    </row>
    <row r="48" spans="1:16" x14ac:dyDescent="0.25">
      <c r="A48">
        <v>1999</v>
      </c>
      <c r="B48" t="s">
        <v>321</v>
      </c>
      <c r="C48">
        <v>0.30752299999999999</v>
      </c>
      <c r="D48">
        <v>0.3246328</v>
      </c>
      <c r="E48">
        <v>-1.7109800000000001E-2</v>
      </c>
      <c r="G48">
        <v>1</v>
      </c>
      <c r="H48">
        <v>0.51856919999999995</v>
      </c>
      <c r="I48">
        <v>0.33890320000000002</v>
      </c>
      <c r="J48">
        <v>0.16573009999999999</v>
      </c>
      <c r="L48" s="18">
        <f t="shared" si="4"/>
        <v>-0.15684582563322325</v>
      </c>
      <c r="M48" s="14">
        <f t="shared" si="1"/>
        <v>0.84315417436677675</v>
      </c>
      <c r="N48" s="18">
        <f t="shared" si="2"/>
        <v>-0.1828399</v>
      </c>
      <c r="O48" s="14">
        <f t="shared" si="5"/>
        <v>0.81716009999999994</v>
      </c>
      <c r="P48">
        <v>1</v>
      </c>
    </row>
    <row r="49" spans="1:16" x14ac:dyDescent="0.25">
      <c r="A49">
        <v>2000</v>
      </c>
      <c r="B49" t="s">
        <v>321</v>
      </c>
      <c r="C49">
        <v>0.33401839999999999</v>
      </c>
      <c r="D49">
        <v>0.34722209999999998</v>
      </c>
      <c r="E49">
        <v>-1.32038E-2</v>
      </c>
      <c r="G49">
        <v>1</v>
      </c>
      <c r="H49">
        <v>0.57879170000000002</v>
      </c>
      <c r="I49">
        <v>0.37237490000000001</v>
      </c>
      <c r="J49">
        <v>0.16908480000000001</v>
      </c>
      <c r="L49" s="18">
        <f t="shared" si="4"/>
        <v>-0.15592418958830023</v>
      </c>
      <c r="M49" s="14">
        <f t="shared" si="1"/>
        <v>0.84407581041169977</v>
      </c>
      <c r="N49" s="18">
        <f t="shared" si="2"/>
        <v>-0.1822886</v>
      </c>
      <c r="O49" s="14">
        <f t="shared" si="5"/>
        <v>0.81771139999999998</v>
      </c>
      <c r="P49">
        <v>1</v>
      </c>
    </row>
    <row r="50" spans="1:16" x14ac:dyDescent="0.25">
      <c r="A50">
        <v>2001</v>
      </c>
      <c r="B50" t="s">
        <v>321</v>
      </c>
      <c r="C50">
        <v>0.2633395</v>
      </c>
      <c r="D50">
        <v>0.28322229999999998</v>
      </c>
      <c r="E50">
        <v>-1.9882899999999998E-2</v>
      </c>
      <c r="G50">
        <v>1</v>
      </c>
      <c r="H50">
        <v>0.5957308</v>
      </c>
      <c r="I50">
        <v>0.38917940000000001</v>
      </c>
      <c r="J50">
        <v>0.17522550000000001</v>
      </c>
      <c r="L50" s="18">
        <f t="shared" si="4"/>
        <v>-0.16601784083139792</v>
      </c>
      <c r="M50" s="14">
        <f t="shared" si="1"/>
        <v>0.83398215916860208</v>
      </c>
      <c r="N50" s="18">
        <f t="shared" si="2"/>
        <v>-0.19510840000000002</v>
      </c>
      <c r="O50" s="14">
        <f t="shared" si="5"/>
        <v>0.80489159999999993</v>
      </c>
      <c r="P50">
        <v>1</v>
      </c>
    </row>
    <row r="51" spans="1:16" x14ac:dyDescent="0.25">
      <c r="A51">
        <v>2002</v>
      </c>
      <c r="B51" t="s">
        <v>321</v>
      </c>
      <c r="C51">
        <v>0.2157799</v>
      </c>
      <c r="D51">
        <v>0.2442367</v>
      </c>
      <c r="E51">
        <v>-2.84569E-2</v>
      </c>
      <c r="G51">
        <v>1</v>
      </c>
      <c r="H51">
        <v>0.62841639999999999</v>
      </c>
      <c r="I51">
        <v>0.41242669999999998</v>
      </c>
      <c r="J51">
        <v>0.1845205</v>
      </c>
      <c r="L51" s="18">
        <f t="shared" si="4"/>
        <v>-0.17980051843762945</v>
      </c>
      <c r="M51" s="14">
        <f t="shared" si="1"/>
        <v>0.82019948156237055</v>
      </c>
      <c r="N51" s="18">
        <f t="shared" si="2"/>
        <v>-0.21297740000000001</v>
      </c>
      <c r="O51" s="14">
        <f t="shared" si="5"/>
        <v>0.78702260000000002</v>
      </c>
      <c r="P51">
        <v>1</v>
      </c>
    </row>
    <row r="52" spans="1:16" x14ac:dyDescent="0.25">
      <c r="A52">
        <v>2003</v>
      </c>
      <c r="B52" t="s">
        <v>321</v>
      </c>
      <c r="C52">
        <v>0.23750460000000001</v>
      </c>
      <c r="D52">
        <v>0.2702927</v>
      </c>
      <c r="E52">
        <v>-3.2788100000000001E-2</v>
      </c>
      <c r="G52">
        <v>1</v>
      </c>
      <c r="H52">
        <v>0.65627089999999999</v>
      </c>
      <c r="I52">
        <v>0.4267106</v>
      </c>
      <c r="J52">
        <v>0.20332600000000001</v>
      </c>
      <c r="L52" s="18">
        <f t="shared" si="4"/>
        <v>-0.19621789938886058</v>
      </c>
      <c r="M52" s="14">
        <f t="shared" si="1"/>
        <v>0.80378210061113942</v>
      </c>
      <c r="N52" s="18">
        <f t="shared" si="2"/>
        <v>-0.23611409999999999</v>
      </c>
      <c r="O52" s="14">
        <f t="shared" si="5"/>
        <v>0.76388590000000001</v>
      </c>
      <c r="P52">
        <v>1</v>
      </c>
    </row>
    <row r="53" spans="1:16" x14ac:dyDescent="0.25">
      <c r="A53">
        <v>2004</v>
      </c>
      <c r="B53" t="s">
        <v>321</v>
      </c>
      <c r="C53">
        <v>0.28051379999999998</v>
      </c>
      <c r="D53">
        <v>0.31654189999999999</v>
      </c>
      <c r="E53">
        <v>-3.6027999999999998E-2</v>
      </c>
      <c r="G53">
        <v>1</v>
      </c>
      <c r="H53">
        <v>0.69276519999999997</v>
      </c>
      <c r="I53">
        <v>0.44092710000000002</v>
      </c>
      <c r="J53">
        <v>0.22809380000000001</v>
      </c>
      <c r="L53" s="18">
        <f t="shared" si="4"/>
        <v>-0.21506647130699619</v>
      </c>
      <c r="M53" s="14">
        <f t="shared" si="1"/>
        <v>0.78493352869300381</v>
      </c>
      <c r="N53" s="18">
        <f t="shared" si="2"/>
        <v>-0.26412180000000002</v>
      </c>
      <c r="O53" s="14">
        <f t="shared" si="5"/>
        <v>0.73587819999999993</v>
      </c>
      <c r="P53">
        <v>1</v>
      </c>
    </row>
    <row r="54" spans="1:16" x14ac:dyDescent="0.25">
      <c r="A54">
        <v>2005</v>
      </c>
      <c r="B54" t="s">
        <v>321</v>
      </c>
      <c r="C54">
        <v>0.31853219999999999</v>
      </c>
      <c r="D54">
        <v>0.35883399999999999</v>
      </c>
      <c r="E54">
        <v>-4.0301900000000002E-2</v>
      </c>
      <c r="G54">
        <v>1</v>
      </c>
      <c r="H54">
        <v>0.73729829999999996</v>
      </c>
      <c r="I54">
        <v>0.47309200000000001</v>
      </c>
      <c r="J54">
        <v>0.25746659999999999</v>
      </c>
      <c r="L54" s="18">
        <f t="shared" si="4"/>
        <v>-0.23680032535257789</v>
      </c>
      <c r="M54" s="14">
        <f t="shared" si="1"/>
        <v>0.76319967464742211</v>
      </c>
      <c r="N54" s="18">
        <f t="shared" si="2"/>
        <v>-0.29776849999999999</v>
      </c>
      <c r="O54" s="14">
        <f t="shared" si="5"/>
        <v>0.70223150000000001</v>
      </c>
      <c r="P54">
        <v>1</v>
      </c>
    </row>
    <row r="55" spans="1:16" x14ac:dyDescent="0.25">
      <c r="A55">
        <v>2006</v>
      </c>
      <c r="B55" t="s">
        <v>321</v>
      </c>
      <c r="C55">
        <v>0.3608074</v>
      </c>
      <c r="D55">
        <v>0.408385</v>
      </c>
      <c r="E55">
        <v>-4.7577599999999998E-2</v>
      </c>
      <c r="G55">
        <v>1</v>
      </c>
      <c r="H55">
        <v>0.78630690000000003</v>
      </c>
      <c r="I55">
        <v>0.50446310000000005</v>
      </c>
      <c r="J55">
        <v>0.2925547</v>
      </c>
      <c r="L55" s="18">
        <f t="shared" si="4"/>
        <v>-0.26314731593177443</v>
      </c>
      <c r="M55" s="14">
        <f t="shared" si="1"/>
        <v>0.73685268406822557</v>
      </c>
      <c r="N55" s="18">
        <f t="shared" si="2"/>
        <v>-0.3401323</v>
      </c>
      <c r="O55" s="14">
        <f t="shared" si="5"/>
        <v>0.65986769999999995</v>
      </c>
      <c r="P55">
        <v>1</v>
      </c>
    </row>
    <row r="56" spans="1:16" x14ac:dyDescent="0.25">
      <c r="A56">
        <v>2007</v>
      </c>
      <c r="B56" t="s">
        <v>321</v>
      </c>
      <c r="C56">
        <v>0.3644771</v>
      </c>
      <c r="D56">
        <v>0.42311130000000002</v>
      </c>
      <c r="E56">
        <v>-5.8634199999999997E-2</v>
      </c>
      <c r="G56">
        <v>1</v>
      </c>
      <c r="H56">
        <v>0.86908459999999998</v>
      </c>
      <c r="I56">
        <v>0.59850449999999999</v>
      </c>
      <c r="J56">
        <v>0.32449709999999998</v>
      </c>
      <c r="L56" s="18">
        <f t="shared" si="4"/>
        <v>-0.28926548801050589</v>
      </c>
      <c r="M56" s="14">
        <f t="shared" si="1"/>
        <v>0.71073451198949411</v>
      </c>
      <c r="N56" s="18">
        <f t="shared" si="2"/>
        <v>-0.38313129999999995</v>
      </c>
      <c r="O56" s="14">
        <f t="shared" si="5"/>
        <v>0.61686870000000005</v>
      </c>
      <c r="P56">
        <v>1</v>
      </c>
    </row>
    <row r="57" spans="1:16" x14ac:dyDescent="0.25">
      <c r="A57">
        <v>2008</v>
      </c>
      <c r="B57" t="s">
        <v>321</v>
      </c>
      <c r="C57">
        <v>0.36411009999999999</v>
      </c>
      <c r="D57">
        <v>0.44146000000000002</v>
      </c>
      <c r="E57">
        <v>-7.7349799999999996E-2</v>
      </c>
      <c r="G57">
        <v>1</v>
      </c>
      <c r="H57">
        <v>0.88560000000000005</v>
      </c>
      <c r="I57">
        <v>0.5801463</v>
      </c>
      <c r="J57">
        <v>0.35316809999999998</v>
      </c>
      <c r="L57" s="18">
        <f t="shared" si="4"/>
        <v>-0.31815551962834476</v>
      </c>
      <c r="M57" s="14">
        <f t="shared" si="1"/>
        <v>0.68184448037165524</v>
      </c>
      <c r="N57" s="18">
        <f t="shared" si="2"/>
        <v>-0.43051790000000001</v>
      </c>
      <c r="O57" s="14">
        <f t="shared" si="5"/>
        <v>0.56948209999999999</v>
      </c>
      <c r="P57">
        <v>1</v>
      </c>
    </row>
    <row r="58" spans="1:16" x14ac:dyDescent="0.25">
      <c r="A58">
        <v>2009</v>
      </c>
      <c r="B58" t="s">
        <v>321</v>
      </c>
      <c r="C58">
        <v>0.289101</v>
      </c>
      <c r="D58">
        <v>0.38932450000000002</v>
      </c>
      <c r="E58">
        <v>-0.1002236</v>
      </c>
      <c r="G58">
        <v>1</v>
      </c>
      <c r="H58">
        <v>0.86920419999999998</v>
      </c>
      <c r="I58">
        <v>0.55841419999999997</v>
      </c>
      <c r="J58">
        <v>0.38051020000000002</v>
      </c>
      <c r="L58" s="18">
        <f t="shared" si="4"/>
        <v>-0.34822908226248528</v>
      </c>
      <c r="M58" s="14">
        <f t="shared" si="1"/>
        <v>0.65177091773751472</v>
      </c>
      <c r="N58" s="18">
        <f t="shared" si="2"/>
        <v>-0.48073379999999999</v>
      </c>
      <c r="O58" s="14">
        <f t="shared" si="5"/>
        <v>0.51926620000000001</v>
      </c>
      <c r="P58">
        <v>1</v>
      </c>
    </row>
    <row r="59" spans="1:16" x14ac:dyDescent="0.25">
      <c r="A59">
        <v>2010</v>
      </c>
      <c r="B59" t="s">
        <v>321</v>
      </c>
      <c r="E59">
        <v>-0.1223622</v>
      </c>
      <c r="G59">
        <v>1</v>
      </c>
      <c r="H59">
        <v>0.90579560000000003</v>
      </c>
      <c r="I59">
        <v>0.59314389999999995</v>
      </c>
      <c r="J59">
        <v>0.40682770000000001</v>
      </c>
      <c r="L59" s="18"/>
      <c r="M59" s="14">
        <f t="shared" si="1"/>
        <v>1</v>
      </c>
      <c r="N59" s="18"/>
      <c r="O59" s="14"/>
    </row>
    <row r="60" spans="1:16" s="19" customFormat="1" x14ac:dyDescent="0.25">
      <c r="A60" s="19">
        <v>1982</v>
      </c>
      <c r="L60"/>
      <c r="M60" s="14">
        <f t="shared" si="1"/>
        <v>1</v>
      </c>
      <c r="N60" s="18">
        <f t="shared" si="2"/>
        <v>0</v>
      </c>
      <c r="O60">
        <v>1</v>
      </c>
      <c r="P60">
        <v>1</v>
      </c>
    </row>
    <row r="61" spans="1:16" x14ac:dyDescent="0.25">
      <c r="A61">
        <v>1983</v>
      </c>
      <c r="B61" t="s">
        <v>266</v>
      </c>
      <c r="C61">
        <v>-6.0241000000000003E-2</v>
      </c>
      <c r="D61">
        <v>8.2083E-3</v>
      </c>
      <c r="E61">
        <v>-6.8449200000000002E-2</v>
      </c>
      <c r="G61">
        <v>1</v>
      </c>
      <c r="H61">
        <v>1.1359299999999999E-2</v>
      </c>
      <c r="I61">
        <v>1.8673700000000001E-2</v>
      </c>
      <c r="J61">
        <v>-1.5807600000000002E-2</v>
      </c>
      <c r="L61" s="18">
        <f>+(1+E61)/(1+J61)-1</f>
        <v>-5.3487102725036206E-2</v>
      </c>
      <c r="M61" s="14">
        <f t="shared" si="1"/>
        <v>0.94651289727496379</v>
      </c>
      <c r="N61" s="18">
        <f t="shared" si="2"/>
        <v>-5.2641599999999997E-2</v>
      </c>
      <c r="O61" s="14">
        <f>+$O$2*(1+N61)</f>
        <v>0.94735840000000004</v>
      </c>
      <c r="P61">
        <v>1</v>
      </c>
    </row>
    <row r="62" spans="1:16" x14ac:dyDescent="0.25">
      <c r="A62">
        <v>1984</v>
      </c>
      <c r="B62" t="s">
        <v>266</v>
      </c>
      <c r="C62">
        <v>-9.9671399999999993E-2</v>
      </c>
      <c r="D62">
        <v>2.6926599999999998E-2</v>
      </c>
      <c r="E62">
        <v>-0.12659799999999999</v>
      </c>
      <c r="G62">
        <v>1</v>
      </c>
      <c r="H62">
        <v>3.7318499999999998E-2</v>
      </c>
      <c r="I62">
        <v>4.4593099999999997E-2</v>
      </c>
      <c r="J62">
        <v>-2.5218899999999999E-2</v>
      </c>
      <c r="L62" s="18">
        <f t="shared" ref="L62:L88" si="6">+(1+E62)/(1+J62)-1</f>
        <v>-0.10400191386558477</v>
      </c>
      <c r="M62" s="14">
        <f t="shared" si="1"/>
        <v>0.89599808613441523</v>
      </c>
      <c r="N62" s="18">
        <f t="shared" si="2"/>
        <v>-0.10137909999999999</v>
      </c>
      <c r="O62" s="14">
        <f t="shared" ref="O62:O88" si="7">+$O$2*(1+N62)</f>
        <v>0.89862090000000006</v>
      </c>
      <c r="P62">
        <v>1</v>
      </c>
    </row>
    <row r="63" spans="1:16" x14ac:dyDescent="0.25">
      <c r="A63">
        <v>1985</v>
      </c>
      <c r="B63" t="s">
        <v>266</v>
      </c>
      <c r="C63">
        <v>-6.9550899999999999E-2</v>
      </c>
      <c r="D63">
        <v>9.9081000000000002E-2</v>
      </c>
      <c r="E63">
        <v>-0.1686319</v>
      </c>
      <c r="G63">
        <v>1</v>
      </c>
      <c r="H63">
        <v>4.64076E-2</v>
      </c>
      <c r="I63">
        <v>5.5898299999999998E-2</v>
      </c>
      <c r="J63">
        <v>-2.9396499999999999E-2</v>
      </c>
      <c r="L63" s="18">
        <f t="shared" si="6"/>
        <v>-0.14345239843046109</v>
      </c>
      <c r="M63" s="14">
        <f t="shared" si="1"/>
        <v>0.85654760156953891</v>
      </c>
      <c r="N63" s="18">
        <f t="shared" si="2"/>
        <v>-0.13923540000000001</v>
      </c>
      <c r="O63" s="14">
        <f t="shared" si="7"/>
        <v>0.86076459999999999</v>
      </c>
      <c r="P63">
        <v>1</v>
      </c>
    </row>
    <row r="64" spans="1:16" x14ac:dyDescent="0.25">
      <c r="A64">
        <v>1986</v>
      </c>
      <c r="B64" t="s">
        <v>266</v>
      </c>
      <c r="C64">
        <v>-6.9550899999999999E-2</v>
      </c>
      <c r="D64">
        <v>0.13260669999999999</v>
      </c>
      <c r="E64">
        <v>-0.20215759999999999</v>
      </c>
      <c r="G64">
        <v>1</v>
      </c>
      <c r="H64">
        <v>7.1498900000000004E-2</v>
      </c>
      <c r="I64">
        <v>6.22464E-2</v>
      </c>
      <c r="J64">
        <v>-2.8204300000000002E-2</v>
      </c>
      <c r="L64" s="18">
        <f t="shared" si="6"/>
        <v>-0.17900192396405956</v>
      </c>
      <c r="M64" s="14">
        <f t="shared" si="1"/>
        <v>0.82099807603594044</v>
      </c>
      <c r="N64" s="18">
        <f t="shared" si="2"/>
        <v>-0.17395329999999998</v>
      </c>
      <c r="O64" s="14">
        <f t="shared" si="7"/>
        <v>0.82604670000000002</v>
      </c>
      <c r="P64">
        <v>1</v>
      </c>
    </row>
    <row r="65" spans="1:16" x14ac:dyDescent="0.25">
      <c r="A65">
        <v>1987</v>
      </c>
      <c r="B65" t="s">
        <v>266</v>
      </c>
      <c r="C65">
        <v>-5.3121599999999998E-2</v>
      </c>
      <c r="D65">
        <v>0.17836379999999999</v>
      </c>
      <c r="E65">
        <v>-0.23148540000000001</v>
      </c>
      <c r="G65">
        <v>1</v>
      </c>
      <c r="H65">
        <v>0.105087</v>
      </c>
      <c r="I65">
        <v>9.9710400000000005E-2</v>
      </c>
      <c r="J65">
        <v>-6.3778999999999997E-3</v>
      </c>
      <c r="L65" s="18">
        <f t="shared" si="6"/>
        <v>-0.22655242873523029</v>
      </c>
      <c r="M65" s="14">
        <f t="shared" si="1"/>
        <v>0.77344757126476971</v>
      </c>
      <c r="N65" s="18">
        <f t="shared" si="2"/>
        <v>-0.22510750000000002</v>
      </c>
      <c r="O65" s="14">
        <f t="shared" si="7"/>
        <v>0.77489249999999998</v>
      </c>
      <c r="P65">
        <v>1</v>
      </c>
    </row>
    <row r="66" spans="1:16" x14ac:dyDescent="0.25">
      <c r="A66">
        <v>1988</v>
      </c>
      <c r="B66" t="s">
        <v>266</v>
      </c>
      <c r="C66">
        <v>-8.1051499999999999E-2</v>
      </c>
      <c r="D66">
        <v>0.17813470000000001</v>
      </c>
      <c r="E66">
        <v>-0.25918619999999998</v>
      </c>
      <c r="G66">
        <v>1</v>
      </c>
      <c r="H66">
        <v>0.14499380000000001</v>
      </c>
      <c r="I66">
        <v>0.1251457</v>
      </c>
      <c r="J66">
        <v>1.32257E-2</v>
      </c>
      <c r="L66" s="18">
        <f t="shared" si="6"/>
        <v>-0.26885609001035016</v>
      </c>
      <c r="M66" s="14">
        <f t="shared" si="1"/>
        <v>0.73114390998964984</v>
      </c>
      <c r="N66" s="18">
        <f t="shared" si="2"/>
        <v>-0.27241189999999998</v>
      </c>
      <c r="O66" s="14">
        <f t="shared" si="7"/>
        <v>0.72758809999999996</v>
      </c>
      <c r="P66">
        <v>1</v>
      </c>
    </row>
    <row r="67" spans="1:16" x14ac:dyDescent="0.25">
      <c r="A67">
        <v>1989</v>
      </c>
      <c r="B67" t="s">
        <v>266</v>
      </c>
      <c r="C67">
        <v>-0.1204819</v>
      </c>
      <c r="D67">
        <v>0.16415830000000001</v>
      </c>
      <c r="E67">
        <v>-0.28464030000000001</v>
      </c>
      <c r="G67">
        <v>1</v>
      </c>
      <c r="H67">
        <v>0.1754802</v>
      </c>
      <c r="I67">
        <v>0.14405570000000001</v>
      </c>
      <c r="J67">
        <v>3.58669E-2</v>
      </c>
      <c r="L67" s="18">
        <f t="shared" si="6"/>
        <v>-0.30940963554294476</v>
      </c>
      <c r="M67" s="14">
        <f t="shared" si="1"/>
        <v>0.69059036445705524</v>
      </c>
      <c r="N67" s="18">
        <f t="shared" si="2"/>
        <v>-0.32050719999999999</v>
      </c>
      <c r="O67" s="14">
        <f t="shared" si="7"/>
        <v>0.67949280000000001</v>
      </c>
      <c r="P67">
        <v>1</v>
      </c>
    </row>
    <row r="68" spans="1:16" x14ac:dyDescent="0.25">
      <c r="A68">
        <v>1990</v>
      </c>
      <c r="B68" t="s">
        <v>266</v>
      </c>
      <c r="C68">
        <v>-0.143483</v>
      </c>
      <c r="D68">
        <v>0.15449289999999999</v>
      </c>
      <c r="E68">
        <v>-0.29797590000000002</v>
      </c>
      <c r="G68">
        <v>1</v>
      </c>
      <c r="H68">
        <v>0.2202865</v>
      </c>
      <c r="I68">
        <v>0.1752319</v>
      </c>
      <c r="J68">
        <v>5.53359E-2</v>
      </c>
      <c r="L68" s="18">
        <f t="shared" si="6"/>
        <v>-0.33478610933258313</v>
      </c>
      <c r="M68" s="14">
        <f t="shared" ref="M68:M131" si="8">+$M$2*(1+L68)</f>
        <v>0.66521389066741687</v>
      </c>
      <c r="N68" s="18">
        <f t="shared" ref="N68:N131" si="9">+E68-J68</f>
        <v>-0.35331180000000001</v>
      </c>
      <c r="O68" s="14">
        <f t="shared" si="7"/>
        <v>0.64668820000000005</v>
      </c>
      <c r="P68">
        <v>1</v>
      </c>
    </row>
    <row r="69" spans="1:16" x14ac:dyDescent="0.25">
      <c r="A69">
        <v>1991</v>
      </c>
      <c r="B69" t="s">
        <v>266</v>
      </c>
      <c r="C69">
        <v>-9.0361399999999995E-2</v>
      </c>
      <c r="D69">
        <v>0.194748</v>
      </c>
      <c r="E69">
        <v>-0.28510940000000001</v>
      </c>
      <c r="G69">
        <v>1</v>
      </c>
      <c r="H69">
        <v>0.23381660000000001</v>
      </c>
      <c r="I69">
        <v>0.1844016</v>
      </c>
      <c r="J69">
        <v>9.0326900000000002E-2</v>
      </c>
      <c r="L69" s="18">
        <f t="shared" si="6"/>
        <v>-0.3443337039561255</v>
      </c>
      <c r="M69" s="14">
        <f t="shared" si="8"/>
        <v>0.6556662960438745</v>
      </c>
      <c r="N69" s="18">
        <f t="shared" si="9"/>
        <v>-0.3754363</v>
      </c>
      <c r="O69" s="14">
        <f t="shared" si="7"/>
        <v>0.62456369999999994</v>
      </c>
      <c r="P69">
        <v>1</v>
      </c>
    </row>
    <row r="70" spans="1:16" x14ac:dyDescent="0.25">
      <c r="A70">
        <v>1992</v>
      </c>
      <c r="B70" t="s">
        <v>266</v>
      </c>
      <c r="C70">
        <v>-1.9715199999999999E-2</v>
      </c>
      <c r="D70">
        <v>0.23035410000000001</v>
      </c>
      <c r="E70">
        <v>-0.25006929999999999</v>
      </c>
      <c r="G70">
        <v>1</v>
      </c>
      <c r="H70">
        <v>0.2638663</v>
      </c>
      <c r="I70">
        <v>0.1994995</v>
      </c>
      <c r="J70">
        <v>0.12189120000000001</v>
      </c>
      <c r="L70" s="18">
        <f t="shared" si="6"/>
        <v>-0.33154774723253033</v>
      </c>
      <c r="M70" s="14">
        <f t="shared" si="8"/>
        <v>0.66845225276746967</v>
      </c>
      <c r="N70" s="18">
        <f t="shared" si="9"/>
        <v>-0.37196050000000003</v>
      </c>
      <c r="O70" s="14">
        <f t="shared" si="7"/>
        <v>0.62803949999999997</v>
      </c>
      <c r="P70">
        <v>1</v>
      </c>
    </row>
    <row r="71" spans="1:16" x14ac:dyDescent="0.25">
      <c r="A71">
        <v>1993</v>
      </c>
      <c r="B71" t="s">
        <v>266</v>
      </c>
      <c r="C71">
        <v>5.9145700000000002E-2</v>
      </c>
      <c r="D71">
        <v>0.25827650000000002</v>
      </c>
      <c r="E71">
        <v>-0.1991308</v>
      </c>
      <c r="G71">
        <v>1</v>
      </c>
      <c r="H71">
        <v>0.29565340000000001</v>
      </c>
      <c r="I71">
        <v>0.2159162</v>
      </c>
      <c r="J71">
        <v>0.15226010000000001</v>
      </c>
      <c r="L71" s="18">
        <f t="shared" si="6"/>
        <v>-0.30495796912520012</v>
      </c>
      <c r="M71" s="14">
        <f t="shared" si="8"/>
        <v>0.69504203087479988</v>
      </c>
      <c r="N71" s="18">
        <f t="shared" si="9"/>
        <v>-0.35139090000000001</v>
      </c>
      <c r="O71" s="14">
        <f t="shared" si="7"/>
        <v>0.64860910000000005</v>
      </c>
      <c r="P71">
        <v>1</v>
      </c>
    </row>
    <row r="72" spans="1:16" x14ac:dyDescent="0.25">
      <c r="A72">
        <v>1994</v>
      </c>
      <c r="B72" t="s">
        <v>266</v>
      </c>
      <c r="C72">
        <v>0.14676890000000001</v>
      </c>
      <c r="D72">
        <v>0.3002956</v>
      </c>
      <c r="E72">
        <v>-0.15352669999999999</v>
      </c>
      <c r="G72">
        <v>1</v>
      </c>
      <c r="H72">
        <v>0.3206677</v>
      </c>
      <c r="I72">
        <v>0.209726</v>
      </c>
      <c r="J72">
        <v>0.1703181</v>
      </c>
      <c r="L72" s="18">
        <f t="shared" si="6"/>
        <v>-0.27671519392889854</v>
      </c>
      <c r="M72" s="14">
        <f t="shared" si="8"/>
        <v>0.72328480607110146</v>
      </c>
      <c r="N72" s="18">
        <f t="shared" si="9"/>
        <v>-0.32384479999999999</v>
      </c>
      <c r="O72" s="14">
        <f t="shared" si="7"/>
        <v>0.67615519999999996</v>
      </c>
      <c r="P72">
        <v>1</v>
      </c>
    </row>
    <row r="73" spans="1:16" x14ac:dyDescent="0.25">
      <c r="A73">
        <v>1995</v>
      </c>
      <c r="B73" t="s">
        <v>266</v>
      </c>
      <c r="C73">
        <v>0.2015334</v>
      </c>
      <c r="D73">
        <v>0.3077241</v>
      </c>
      <c r="E73">
        <v>-0.1061907</v>
      </c>
      <c r="G73">
        <v>1</v>
      </c>
      <c r="H73">
        <v>0.35196820000000001</v>
      </c>
      <c r="I73">
        <v>0.23555319999999999</v>
      </c>
      <c r="J73">
        <v>0.1784396</v>
      </c>
      <c r="L73" s="18">
        <f t="shared" si="6"/>
        <v>-0.24153151336733758</v>
      </c>
      <c r="M73" s="14">
        <f t="shared" si="8"/>
        <v>0.75846848663266242</v>
      </c>
      <c r="N73" s="18">
        <f t="shared" si="9"/>
        <v>-0.2846303</v>
      </c>
      <c r="O73" s="14">
        <f t="shared" si="7"/>
        <v>0.7153697</v>
      </c>
      <c r="P73">
        <v>1</v>
      </c>
    </row>
    <row r="74" spans="1:16" x14ac:dyDescent="0.25">
      <c r="A74">
        <v>1996</v>
      </c>
      <c r="B74" t="s">
        <v>266</v>
      </c>
      <c r="C74">
        <v>0.29463309999999998</v>
      </c>
      <c r="D74">
        <v>0.35822080000000001</v>
      </c>
      <c r="E74">
        <v>-6.3587699999999997E-2</v>
      </c>
      <c r="G74">
        <v>1</v>
      </c>
      <c r="H74">
        <v>0.38480110000000001</v>
      </c>
      <c r="I74">
        <v>0.2588374</v>
      </c>
      <c r="J74">
        <v>0.17744119999999999</v>
      </c>
      <c r="L74" s="18">
        <f t="shared" si="6"/>
        <v>-0.2047056787209417</v>
      </c>
      <c r="M74" s="14">
        <f t="shared" si="8"/>
        <v>0.7952943212790583</v>
      </c>
      <c r="N74" s="18">
        <f t="shared" si="9"/>
        <v>-0.24102889999999999</v>
      </c>
      <c r="O74" s="14">
        <f t="shared" si="7"/>
        <v>0.75897110000000001</v>
      </c>
      <c r="P74">
        <v>1</v>
      </c>
    </row>
    <row r="75" spans="1:16" x14ac:dyDescent="0.25">
      <c r="A75">
        <v>1997</v>
      </c>
      <c r="B75" t="s">
        <v>266</v>
      </c>
      <c r="C75">
        <v>0.37349399999999999</v>
      </c>
      <c r="D75">
        <v>0.40416940000000001</v>
      </c>
      <c r="E75">
        <v>-3.0675399999999999E-2</v>
      </c>
      <c r="G75">
        <v>1</v>
      </c>
      <c r="H75">
        <v>0.42243399999999998</v>
      </c>
      <c r="I75">
        <v>0.28071420000000002</v>
      </c>
      <c r="J75">
        <v>0.1725544</v>
      </c>
      <c r="L75" s="18">
        <f t="shared" si="6"/>
        <v>-0.17332227826700419</v>
      </c>
      <c r="M75" s="14">
        <f t="shared" si="8"/>
        <v>0.82667772173299581</v>
      </c>
      <c r="N75" s="18">
        <f t="shared" si="9"/>
        <v>-0.20322979999999999</v>
      </c>
      <c r="O75" s="14">
        <f t="shared" si="7"/>
        <v>0.79677019999999998</v>
      </c>
      <c r="P75">
        <v>1</v>
      </c>
    </row>
    <row r="76" spans="1:16" x14ac:dyDescent="0.25">
      <c r="A76">
        <v>1998</v>
      </c>
      <c r="B76" t="s">
        <v>266</v>
      </c>
      <c r="C76">
        <v>0.34884999999999999</v>
      </c>
      <c r="D76">
        <v>0.36371759999999997</v>
      </c>
      <c r="E76">
        <v>-1.48676E-2</v>
      </c>
      <c r="G76">
        <v>1</v>
      </c>
      <c r="H76">
        <v>0.47296480000000002</v>
      </c>
      <c r="I76">
        <v>0.31075659999999999</v>
      </c>
      <c r="J76">
        <v>0.16668769999999999</v>
      </c>
      <c r="L76" s="18">
        <f t="shared" si="6"/>
        <v>-0.15561602303684186</v>
      </c>
      <c r="M76" s="14">
        <f t="shared" si="8"/>
        <v>0.84438397696315814</v>
      </c>
      <c r="N76" s="18">
        <f t="shared" si="9"/>
        <v>-0.1815553</v>
      </c>
      <c r="O76" s="14">
        <f t="shared" si="7"/>
        <v>0.81844470000000002</v>
      </c>
      <c r="P76">
        <v>1</v>
      </c>
    </row>
    <row r="77" spans="1:16" x14ac:dyDescent="0.25">
      <c r="A77">
        <v>1999</v>
      </c>
      <c r="B77" t="s">
        <v>266</v>
      </c>
      <c r="C77">
        <v>0.38718520000000001</v>
      </c>
      <c r="D77">
        <v>0.39780470000000001</v>
      </c>
      <c r="E77">
        <v>-1.06196E-2</v>
      </c>
      <c r="G77">
        <v>1</v>
      </c>
      <c r="H77">
        <v>0.51856919999999995</v>
      </c>
      <c r="I77">
        <v>0.33890320000000002</v>
      </c>
      <c r="J77">
        <v>0.16573009999999999</v>
      </c>
      <c r="L77" s="18">
        <f t="shared" si="6"/>
        <v>-0.15127832763347193</v>
      </c>
      <c r="M77" s="14">
        <f t="shared" si="8"/>
        <v>0.84872167236652807</v>
      </c>
      <c r="N77" s="18">
        <f t="shared" si="9"/>
        <v>-0.1763497</v>
      </c>
      <c r="O77" s="14">
        <f t="shared" si="7"/>
        <v>0.82365029999999995</v>
      </c>
      <c r="P77">
        <v>1</v>
      </c>
    </row>
    <row r="78" spans="1:16" x14ac:dyDescent="0.25">
      <c r="A78">
        <v>2000</v>
      </c>
      <c r="B78" t="s">
        <v>266</v>
      </c>
      <c r="C78">
        <v>0.36473169999999999</v>
      </c>
      <c r="D78">
        <v>0.35941620000000002</v>
      </c>
      <c r="E78">
        <v>5.3154999999999999E-3</v>
      </c>
      <c r="G78">
        <v>1</v>
      </c>
      <c r="H78">
        <v>0.57879170000000002</v>
      </c>
      <c r="I78">
        <v>0.37237490000000001</v>
      </c>
      <c r="J78">
        <v>0.16908480000000001</v>
      </c>
      <c r="L78" s="18">
        <f t="shared" si="6"/>
        <v>-0.14008333698291175</v>
      </c>
      <c r="M78" s="14">
        <f t="shared" si="8"/>
        <v>0.85991666301708825</v>
      </c>
      <c r="N78" s="18">
        <f t="shared" si="9"/>
        <v>-0.16376930000000001</v>
      </c>
      <c r="O78" s="14">
        <f t="shared" si="7"/>
        <v>0.83623069999999999</v>
      </c>
      <c r="P78">
        <v>1</v>
      </c>
    </row>
    <row r="79" spans="1:16" x14ac:dyDescent="0.25">
      <c r="A79">
        <v>2001</v>
      </c>
      <c r="B79" t="s">
        <v>266</v>
      </c>
      <c r="C79">
        <v>0.39156629999999998</v>
      </c>
      <c r="D79">
        <v>0.38316620000000001</v>
      </c>
      <c r="E79">
        <v>8.4001000000000006E-3</v>
      </c>
      <c r="G79">
        <v>1</v>
      </c>
      <c r="H79">
        <v>0.5957308</v>
      </c>
      <c r="I79">
        <v>0.38917940000000001</v>
      </c>
      <c r="J79">
        <v>0.17522550000000001</v>
      </c>
      <c r="L79" s="18">
        <f t="shared" si="6"/>
        <v>-0.14195182116113036</v>
      </c>
      <c r="M79" s="14">
        <f t="shared" si="8"/>
        <v>0.85804817883886964</v>
      </c>
      <c r="N79" s="18">
        <f t="shared" si="9"/>
        <v>-0.16682540000000001</v>
      </c>
      <c r="O79" s="14">
        <f t="shared" si="7"/>
        <v>0.83317459999999999</v>
      </c>
      <c r="P79">
        <v>1</v>
      </c>
    </row>
    <row r="80" spans="1:16" x14ac:dyDescent="0.25">
      <c r="A80">
        <v>2002</v>
      </c>
      <c r="B80" t="s">
        <v>266</v>
      </c>
      <c r="C80">
        <v>0.40087630000000002</v>
      </c>
      <c r="D80">
        <v>0.37261569999999999</v>
      </c>
      <c r="E80">
        <v>2.82606E-2</v>
      </c>
      <c r="G80">
        <v>1</v>
      </c>
      <c r="H80">
        <v>0.62841639999999999</v>
      </c>
      <c r="I80">
        <v>0.41242669999999998</v>
      </c>
      <c r="J80">
        <v>0.1845205</v>
      </c>
      <c r="L80" s="18">
        <f t="shared" si="6"/>
        <v>-0.13191827410331858</v>
      </c>
      <c r="M80" s="14">
        <f t="shared" si="8"/>
        <v>0.86808172589668142</v>
      </c>
      <c r="N80" s="18">
        <f t="shared" si="9"/>
        <v>-0.15625990000000001</v>
      </c>
      <c r="O80" s="14">
        <f t="shared" si="7"/>
        <v>0.84374009999999999</v>
      </c>
      <c r="P80">
        <v>1</v>
      </c>
    </row>
    <row r="81" spans="1:16" x14ac:dyDescent="0.25">
      <c r="A81">
        <v>2003</v>
      </c>
      <c r="B81" t="s">
        <v>266</v>
      </c>
      <c r="C81">
        <v>0.38116109999999997</v>
      </c>
      <c r="D81">
        <v>0.32931589999999999</v>
      </c>
      <c r="E81">
        <v>5.1845099999999998E-2</v>
      </c>
      <c r="G81">
        <v>1</v>
      </c>
      <c r="H81">
        <v>0.65627089999999999</v>
      </c>
      <c r="I81">
        <v>0.4267106</v>
      </c>
      <c r="J81">
        <v>0.20332600000000001</v>
      </c>
      <c r="L81" s="18">
        <f t="shared" si="6"/>
        <v>-0.12588517159938384</v>
      </c>
      <c r="M81" s="14">
        <f t="shared" si="8"/>
        <v>0.87411482840061616</v>
      </c>
      <c r="N81" s="18">
        <f t="shared" si="9"/>
        <v>-0.1514809</v>
      </c>
      <c r="O81" s="14">
        <f t="shared" si="7"/>
        <v>0.84851909999999997</v>
      </c>
      <c r="P81">
        <v>1</v>
      </c>
    </row>
    <row r="82" spans="1:16" x14ac:dyDescent="0.25">
      <c r="A82">
        <v>2004</v>
      </c>
      <c r="B82" t="s">
        <v>266</v>
      </c>
      <c r="C82">
        <v>0.42168679999999997</v>
      </c>
      <c r="D82">
        <v>0.343808</v>
      </c>
      <c r="E82">
        <v>7.7878799999999998E-2</v>
      </c>
      <c r="G82">
        <v>1</v>
      </c>
      <c r="H82">
        <v>0.69276519999999997</v>
      </c>
      <c r="I82">
        <v>0.44092710000000002</v>
      </c>
      <c r="J82">
        <v>0.22809380000000001</v>
      </c>
      <c r="L82" s="18">
        <f t="shared" si="6"/>
        <v>-0.12231557556922767</v>
      </c>
      <c r="M82" s="14">
        <f t="shared" si="8"/>
        <v>0.87768442443077233</v>
      </c>
      <c r="N82" s="18">
        <f t="shared" si="9"/>
        <v>-0.15021500000000002</v>
      </c>
      <c r="O82" s="14">
        <f t="shared" si="7"/>
        <v>0.84978500000000001</v>
      </c>
      <c r="P82">
        <v>1</v>
      </c>
    </row>
    <row r="83" spans="1:16" x14ac:dyDescent="0.25">
      <c r="A83">
        <v>2005</v>
      </c>
      <c r="B83" t="s">
        <v>266</v>
      </c>
      <c r="C83">
        <v>0.38882810000000001</v>
      </c>
      <c r="D83">
        <v>0.259604</v>
      </c>
      <c r="E83">
        <v>0.12922410000000001</v>
      </c>
      <c r="G83">
        <v>1</v>
      </c>
      <c r="H83">
        <v>0.73729829999999996</v>
      </c>
      <c r="I83">
        <v>0.47309200000000001</v>
      </c>
      <c r="J83">
        <v>0.25746659999999999</v>
      </c>
      <c r="L83" s="18">
        <f t="shared" si="6"/>
        <v>-0.10198481613746224</v>
      </c>
      <c r="M83" s="14">
        <f t="shared" si="8"/>
        <v>0.89801518386253776</v>
      </c>
      <c r="N83" s="18">
        <f t="shared" si="9"/>
        <v>-0.12824249999999998</v>
      </c>
      <c r="O83" s="14">
        <f t="shared" si="7"/>
        <v>0.87175749999999996</v>
      </c>
      <c r="P83">
        <v>1</v>
      </c>
    </row>
    <row r="84" spans="1:16" x14ac:dyDescent="0.25">
      <c r="A84">
        <v>2006</v>
      </c>
      <c r="B84" t="s">
        <v>266</v>
      </c>
      <c r="C84">
        <v>0.45618839999999999</v>
      </c>
      <c r="D84">
        <v>0.29601850000000002</v>
      </c>
      <c r="E84">
        <v>0.1601699</v>
      </c>
      <c r="G84">
        <v>1</v>
      </c>
      <c r="H84">
        <v>0.78630690000000003</v>
      </c>
      <c r="I84">
        <v>0.50446310000000005</v>
      </c>
      <c r="J84">
        <v>0.2925547</v>
      </c>
      <c r="L84" s="18">
        <f t="shared" si="6"/>
        <v>-0.1024210426065526</v>
      </c>
      <c r="M84" s="14">
        <f t="shared" si="8"/>
        <v>0.8975789573934474</v>
      </c>
      <c r="N84" s="18">
        <f t="shared" si="9"/>
        <v>-0.1323848</v>
      </c>
      <c r="O84" s="14">
        <f t="shared" si="7"/>
        <v>0.86761520000000003</v>
      </c>
      <c r="P84">
        <v>1</v>
      </c>
    </row>
    <row r="85" spans="1:16" x14ac:dyDescent="0.25">
      <c r="A85">
        <v>2007</v>
      </c>
      <c r="B85" t="s">
        <v>266</v>
      </c>
      <c r="C85">
        <v>0.55476460000000005</v>
      </c>
      <c r="D85">
        <v>0.34271990000000002</v>
      </c>
      <c r="E85">
        <v>0.2120447</v>
      </c>
      <c r="G85">
        <v>1</v>
      </c>
      <c r="H85">
        <v>0.86908459999999998</v>
      </c>
      <c r="I85">
        <v>0.59850449999999999</v>
      </c>
      <c r="J85">
        <v>0.32449709999999998</v>
      </c>
      <c r="L85" s="18">
        <f t="shared" si="6"/>
        <v>-8.4901960147741984E-2</v>
      </c>
      <c r="M85" s="14">
        <f t="shared" si="8"/>
        <v>0.91509803985225802</v>
      </c>
      <c r="N85" s="18">
        <f t="shared" si="9"/>
        <v>-0.11245239999999998</v>
      </c>
      <c r="O85" s="14">
        <f t="shared" si="7"/>
        <v>0.88754759999999999</v>
      </c>
      <c r="P85">
        <v>1</v>
      </c>
    </row>
    <row r="86" spans="1:16" x14ac:dyDescent="0.25">
      <c r="A86">
        <v>2008</v>
      </c>
      <c r="B86" t="s">
        <v>266</v>
      </c>
      <c r="C86">
        <v>0.58214679999999996</v>
      </c>
      <c r="D86">
        <v>0.31879030000000003</v>
      </c>
      <c r="E86">
        <v>0.26335649999999999</v>
      </c>
      <c r="G86">
        <v>1</v>
      </c>
      <c r="H86">
        <v>0.88560000000000005</v>
      </c>
      <c r="I86">
        <v>0.5801463</v>
      </c>
      <c r="J86">
        <v>0.35316809999999998</v>
      </c>
      <c r="L86" s="18">
        <f t="shared" si="6"/>
        <v>-6.6371354748903655E-2</v>
      </c>
      <c r="M86" s="14">
        <f t="shared" si="8"/>
        <v>0.93362864525109635</v>
      </c>
      <c r="N86" s="18">
        <f t="shared" si="9"/>
        <v>-8.9811599999999991E-2</v>
      </c>
      <c r="O86" s="14">
        <f t="shared" si="7"/>
        <v>0.91018840000000001</v>
      </c>
      <c r="P86">
        <v>1</v>
      </c>
    </row>
    <row r="87" spans="1:16" x14ac:dyDescent="0.25">
      <c r="A87">
        <v>2009</v>
      </c>
      <c r="B87" t="s">
        <v>266</v>
      </c>
      <c r="C87">
        <v>0.6319825</v>
      </c>
      <c r="D87">
        <v>0.32048690000000002</v>
      </c>
      <c r="E87">
        <v>0.31149559999999998</v>
      </c>
      <c r="G87">
        <v>1</v>
      </c>
      <c r="H87">
        <v>0.86920419999999998</v>
      </c>
      <c r="I87">
        <v>0.55841419999999997</v>
      </c>
      <c r="J87">
        <v>0.38051020000000002</v>
      </c>
      <c r="L87" s="18">
        <f t="shared" si="6"/>
        <v>-4.9992097124671786E-2</v>
      </c>
      <c r="M87" s="14">
        <f t="shared" si="8"/>
        <v>0.95000790287532821</v>
      </c>
      <c r="N87" s="18">
        <f t="shared" si="9"/>
        <v>-6.9014600000000037E-2</v>
      </c>
      <c r="O87" s="14">
        <f t="shared" si="7"/>
        <v>0.93098539999999996</v>
      </c>
      <c r="P87">
        <v>1</v>
      </c>
    </row>
    <row r="88" spans="1:16" x14ac:dyDescent="0.25">
      <c r="A88">
        <v>2010</v>
      </c>
      <c r="B88" t="s">
        <v>266</v>
      </c>
      <c r="C88">
        <v>0.69989049999999997</v>
      </c>
      <c r="D88">
        <v>0.34254089999999998</v>
      </c>
      <c r="E88">
        <v>0.35734959999999999</v>
      </c>
      <c r="G88">
        <v>1</v>
      </c>
      <c r="H88">
        <v>0.90579560000000003</v>
      </c>
      <c r="I88">
        <v>0.59314389999999995</v>
      </c>
      <c r="J88">
        <v>0.40682770000000001</v>
      </c>
      <c r="L88" s="18">
        <f t="shared" si="6"/>
        <v>-3.5169978526865764E-2</v>
      </c>
      <c r="M88" s="14">
        <f t="shared" si="8"/>
        <v>0.96483002147313424</v>
      </c>
      <c r="N88" s="18">
        <f t="shared" si="9"/>
        <v>-4.9478100000000025E-2</v>
      </c>
      <c r="O88" s="14">
        <f t="shared" si="7"/>
        <v>0.95052190000000003</v>
      </c>
      <c r="P88">
        <v>1</v>
      </c>
    </row>
    <row r="89" spans="1:16" s="19" customFormat="1" x14ac:dyDescent="0.25">
      <c r="A89" s="19">
        <v>1982</v>
      </c>
      <c r="L89"/>
      <c r="M89" s="14">
        <f t="shared" si="8"/>
        <v>1</v>
      </c>
      <c r="N89" s="18">
        <f t="shared" si="9"/>
        <v>0</v>
      </c>
      <c r="O89">
        <v>1</v>
      </c>
      <c r="P89">
        <v>1</v>
      </c>
    </row>
    <row r="90" spans="1:16" x14ac:dyDescent="0.25">
      <c r="A90">
        <v>1983</v>
      </c>
      <c r="B90" t="s">
        <v>267</v>
      </c>
      <c r="C90">
        <v>5.6249999999999996E-4</v>
      </c>
      <c r="D90">
        <v>-1.436E-3</v>
      </c>
      <c r="E90">
        <v>1.9986000000000001E-3</v>
      </c>
      <c r="G90">
        <v>1</v>
      </c>
      <c r="H90">
        <v>1.1359299999999999E-2</v>
      </c>
      <c r="I90">
        <v>1.8673700000000001E-2</v>
      </c>
      <c r="J90">
        <v>-1.5807600000000002E-2</v>
      </c>
      <c r="L90" s="18">
        <f>+(1+E90)/(1+J90)-1</f>
        <v>1.80921941685388E-2</v>
      </c>
      <c r="M90" s="14">
        <f t="shared" si="8"/>
        <v>1.0180921941685388</v>
      </c>
      <c r="N90" s="18">
        <f t="shared" si="9"/>
        <v>1.7806200000000001E-2</v>
      </c>
      <c r="O90" s="14">
        <f>+$O$2*(1+N90)</f>
        <v>1.0178062000000001</v>
      </c>
      <c r="P90">
        <v>1</v>
      </c>
    </row>
    <row r="91" spans="1:16" x14ac:dyDescent="0.25">
      <c r="A91">
        <v>1984</v>
      </c>
      <c r="B91" t="s">
        <v>267</v>
      </c>
      <c r="C91">
        <v>-3.1877000000000003E-2</v>
      </c>
      <c r="D91">
        <v>-3.5118200000000002E-2</v>
      </c>
      <c r="E91">
        <v>3.2412000000000001E-3</v>
      </c>
      <c r="G91">
        <v>1</v>
      </c>
      <c r="H91">
        <v>3.7318499999999998E-2</v>
      </c>
      <c r="I91">
        <v>4.4593099999999997E-2</v>
      </c>
      <c r="J91">
        <v>-2.5218899999999999E-2</v>
      </c>
      <c r="L91" s="18">
        <f t="shared" ref="L91:L117" si="10">+(1+E91)/(1+J91)-1</f>
        <v>2.919640112021038E-2</v>
      </c>
      <c r="M91" s="14">
        <f t="shared" si="8"/>
        <v>1.0291964011202104</v>
      </c>
      <c r="N91" s="18">
        <f t="shared" si="9"/>
        <v>2.8460099999999999E-2</v>
      </c>
      <c r="O91" s="14">
        <f t="shared" ref="O91:O117" si="11">+$O$2*(1+N91)</f>
        <v>1.0284601</v>
      </c>
      <c r="P91">
        <v>1</v>
      </c>
    </row>
    <row r="92" spans="1:16" x14ac:dyDescent="0.25">
      <c r="A92">
        <v>1985</v>
      </c>
      <c r="B92" t="s">
        <v>267</v>
      </c>
      <c r="C92">
        <v>-7.2942099999999996E-2</v>
      </c>
      <c r="D92">
        <v>-8.1615999999999994E-2</v>
      </c>
      <c r="E92">
        <v>8.6739999999999994E-3</v>
      </c>
      <c r="G92">
        <v>1</v>
      </c>
      <c r="H92">
        <v>4.64076E-2</v>
      </c>
      <c r="I92">
        <v>5.5898299999999998E-2</v>
      </c>
      <c r="J92">
        <v>-2.9396499999999999E-2</v>
      </c>
      <c r="L92" s="18">
        <f t="shared" si="10"/>
        <v>3.9223534635925095E-2</v>
      </c>
      <c r="M92" s="14">
        <f t="shared" si="8"/>
        <v>1.0392235346359251</v>
      </c>
      <c r="N92" s="18">
        <f t="shared" si="9"/>
        <v>3.80705E-2</v>
      </c>
      <c r="O92" s="14">
        <f t="shared" si="11"/>
        <v>1.0380704999999999</v>
      </c>
      <c r="P92">
        <v>1</v>
      </c>
    </row>
    <row r="93" spans="1:16" x14ac:dyDescent="0.25">
      <c r="A93">
        <v>1986</v>
      </c>
      <c r="B93" t="s">
        <v>267</v>
      </c>
      <c r="C93">
        <v>-6.5629099999999996E-2</v>
      </c>
      <c r="D93">
        <v>-9.1528899999999996E-2</v>
      </c>
      <c r="E93">
        <v>2.5899800000000001E-2</v>
      </c>
      <c r="G93">
        <v>1</v>
      </c>
      <c r="H93">
        <v>7.1498900000000004E-2</v>
      </c>
      <c r="I93">
        <v>6.22464E-2</v>
      </c>
      <c r="J93">
        <v>-2.8204300000000002E-2</v>
      </c>
      <c r="L93" s="18">
        <f t="shared" si="10"/>
        <v>5.5674356245865031E-2</v>
      </c>
      <c r="M93" s="14">
        <f t="shared" si="8"/>
        <v>1.055674356245865</v>
      </c>
      <c r="N93" s="18">
        <f t="shared" si="9"/>
        <v>5.4104100000000002E-2</v>
      </c>
      <c r="O93" s="14">
        <f t="shared" si="11"/>
        <v>1.0541041</v>
      </c>
      <c r="P93">
        <v>1</v>
      </c>
    </row>
    <row r="94" spans="1:16" x14ac:dyDescent="0.25">
      <c r="A94">
        <v>1987</v>
      </c>
      <c r="B94" t="s">
        <v>267</v>
      </c>
      <c r="C94">
        <v>1.5001000000000001E-3</v>
      </c>
      <c r="D94">
        <v>-5.5073299999999999E-2</v>
      </c>
      <c r="E94">
        <v>5.6573400000000003E-2</v>
      </c>
      <c r="G94">
        <v>1</v>
      </c>
      <c r="H94">
        <v>0.105087</v>
      </c>
      <c r="I94">
        <v>9.9710400000000005E-2</v>
      </c>
      <c r="J94">
        <v>-6.3778999999999997E-3</v>
      </c>
      <c r="L94" s="18">
        <f t="shared" si="10"/>
        <v>6.3355374241374163E-2</v>
      </c>
      <c r="M94" s="14">
        <f t="shared" si="8"/>
        <v>1.0633553742413742</v>
      </c>
      <c r="N94" s="18">
        <f t="shared" si="9"/>
        <v>6.2951300000000002E-2</v>
      </c>
      <c r="O94" s="14">
        <f t="shared" si="11"/>
        <v>1.0629512999999999</v>
      </c>
      <c r="P94">
        <v>1</v>
      </c>
    </row>
    <row r="95" spans="1:16" x14ac:dyDescent="0.25">
      <c r="A95">
        <v>1988</v>
      </c>
      <c r="B95" t="s">
        <v>267</v>
      </c>
      <c r="C95">
        <v>3.8627399999999999E-2</v>
      </c>
      <c r="D95">
        <v>-6.09846E-2</v>
      </c>
      <c r="E95">
        <v>9.9612000000000006E-2</v>
      </c>
      <c r="G95">
        <v>1</v>
      </c>
      <c r="H95">
        <v>0.14499380000000001</v>
      </c>
      <c r="I95">
        <v>0.1251457</v>
      </c>
      <c r="J95">
        <v>1.32257E-2</v>
      </c>
      <c r="L95" s="18">
        <f t="shared" si="10"/>
        <v>8.5258694089579423E-2</v>
      </c>
      <c r="M95" s="14">
        <f t="shared" si="8"/>
        <v>1.0852586940895794</v>
      </c>
      <c r="N95" s="18">
        <f t="shared" si="9"/>
        <v>8.6386299999999999E-2</v>
      </c>
      <c r="O95" s="14">
        <f t="shared" si="11"/>
        <v>1.0863863</v>
      </c>
      <c r="P95">
        <v>1</v>
      </c>
    </row>
    <row r="96" spans="1:16" x14ac:dyDescent="0.25">
      <c r="A96">
        <v>1989</v>
      </c>
      <c r="B96" t="s">
        <v>267</v>
      </c>
      <c r="C96">
        <v>0.10463160000000001</v>
      </c>
      <c r="D96">
        <v>-4.6636799999999999E-2</v>
      </c>
      <c r="E96">
        <v>0.15126829999999999</v>
      </c>
      <c r="G96">
        <v>1</v>
      </c>
      <c r="H96">
        <v>0.1754802</v>
      </c>
      <c r="I96">
        <v>0.14405570000000001</v>
      </c>
      <c r="J96">
        <v>3.58669E-2</v>
      </c>
      <c r="L96" s="18">
        <f t="shared" si="10"/>
        <v>0.11140562556830402</v>
      </c>
      <c r="M96" s="14">
        <f t="shared" si="8"/>
        <v>1.111405625568304</v>
      </c>
      <c r="N96" s="18">
        <f t="shared" si="9"/>
        <v>0.11540139999999999</v>
      </c>
      <c r="O96" s="14">
        <f t="shared" si="11"/>
        <v>1.1154014000000001</v>
      </c>
      <c r="P96">
        <v>1</v>
      </c>
    </row>
    <row r="97" spans="1:16" x14ac:dyDescent="0.25">
      <c r="A97">
        <v>1990</v>
      </c>
      <c r="B97" t="s">
        <v>267</v>
      </c>
      <c r="C97">
        <v>0.14363400000000001</v>
      </c>
      <c r="D97">
        <v>-6.3329099999999999E-2</v>
      </c>
      <c r="E97">
        <v>0.20696310000000001</v>
      </c>
      <c r="G97">
        <v>1</v>
      </c>
      <c r="H97">
        <v>0.2202865</v>
      </c>
      <c r="I97">
        <v>0.1752319</v>
      </c>
      <c r="J97">
        <v>5.53359E-2</v>
      </c>
      <c r="L97" s="18">
        <f t="shared" si="10"/>
        <v>0.14367671942175009</v>
      </c>
      <c r="M97" s="14">
        <f t="shared" si="8"/>
        <v>1.1436767194217501</v>
      </c>
      <c r="N97" s="18">
        <f t="shared" si="9"/>
        <v>0.15162720000000002</v>
      </c>
      <c r="O97" s="14">
        <f t="shared" si="11"/>
        <v>1.1516272000000001</v>
      </c>
      <c r="P97">
        <v>1</v>
      </c>
    </row>
    <row r="98" spans="1:16" x14ac:dyDescent="0.25">
      <c r="A98">
        <v>1991</v>
      </c>
      <c r="B98" t="s">
        <v>267</v>
      </c>
      <c r="C98">
        <v>0.19107450000000001</v>
      </c>
      <c r="D98">
        <v>2.4686400000000001E-2</v>
      </c>
      <c r="E98">
        <v>0.16638800000000001</v>
      </c>
      <c r="G98">
        <v>1</v>
      </c>
      <c r="H98">
        <v>0.23381660000000001</v>
      </c>
      <c r="I98">
        <v>0.1844016</v>
      </c>
      <c r="J98">
        <v>9.0326900000000002E-2</v>
      </c>
      <c r="L98" s="18">
        <f t="shared" si="10"/>
        <v>6.975990411682953E-2</v>
      </c>
      <c r="M98" s="14">
        <f t="shared" si="8"/>
        <v>1.0697599041168295</v>
      </c>
      <c r="N98" s="18">
        <f t="shared" si="9"/>
        <v>7.6061100000000006E-2</v>
      </c>
      <c r="O98" s="14">
        <f t="shared" si="11"/>
        <v>1.0760611</v>
      </c>
      <c r="P98">
        <v>1</v>
      </c>
    </row>
    <row r="99" spans="1:16" x14ac:dyDescent="0.25">
      <c r="A99">
        <v>1992</v>
      </c>
      <c r="B99" t="s">
        <v>267</v>
      </c>
      <c r="C99">
        <v>0.20570040000000001</v>
      </c>
      <c r="D99">
        <v>2.947E-3</v>
      </c>
      <c r="E99">
        <v>0.2027534</v>
      </c>
      <c r="G99">
        <v>1</v>
      </c>
      <c r="H99">
        <v>0.2638663</v>
      </c>
      <c r="I99">
        <v>0.1994995</v>
      </c>
      <c r="J99">
        <v>0.12189120000000001</v>
      </c>
      <c r="L99" s="18">
        <f t="shared" si="10"/>
        <v>7.2076686224118669E-2</v>
      </c>
      <c r="M99" s="14">
        <f t="shared" si="8"/>
        <v>1.0720766862241187</v>
      </c>
      <c r="N99" s="18">
        <f t="shared" si="9"/>
        <v>8.0862199999999995E-2</v>
      </c>
      <c r="O99" s="14">
        <f t="shared" si="11"/>
        <v>1.0808621999999999</v>
      </c>
      <c r="P99">
        <v>1</v>
      </c>
    </row>
    <row r="100" spans="1:16" x14ac:dyDescent="0.25">
      <c r="A100">
        <v>1993</v>
      </c>
      <c r="B100" t="s">
        <v>267</v>
      </c>
      <c r="C100">
        <v>0.30958190000000002</v>
      </c>
      <c r="D100">
        <v>8.4572099999999997E-2</v>
      </c>
      <c r="E100">
        <v>0.22500980000000001</v>
      </c>
      <c r="G100">
        <v>1</v>
      </c>
      <c r="H100">
        <v>0.29565340000000001</v>
      </c>
      <c r="I100">
        <v>0.2159162</v>
      </c>
      <c r="J100">
        <v>0.15226010000000001</v>
      </c>
      <c r="L100" s="18">
        <f t="shared" si="10"/>
        <v>6.31365262061927E-2</v>
      </c>
      <c r="M100" s="14">
        <f t="shared" si="8"/>
        <v>1.0631365262061927</v>
      </c>
      <c r="N100" s="18">
        <f t="shared" si="9"/>
        <v>7.27497E-2</v>
      </c>
      <c r="O100" s="14">
        <f t="shared" si="11"/>
        <v>1.0727496999999999</v>
      </c>
      <c r="P100">
        <v>1</v>
      </c>
    </row>
    <row r="101" spans="1:16" x14ac:dyDescent="0.25">
      <c r="A101">
        <v>1994</v>
      </c>
      <c r="B101" t="s">
        <v>267</v>
      </c>
      <c r="C101">
        <v>0.3174574</v>
      </c>
      <c r="D101">
        <v>8.3978700000000003E-2</v>
      </c>
      <c r="E101">
        <v>0.23347870000000001</v>
      </c>
      <c r="G101">
        <v>1</v>
      </c>
      <c r="H101">
        <v>0.3206677</v>
      </c>
      <c r="I101">
        <v>0.209726</v>
      </c>
      <c r="J101">
        <v>0.1703181</v>
      </c>
      <c r="L101" s="18">
        <f t="shared" si="10"/>
        <v>5.3968745762370096E-2</v>
      </c>
      <c r="M101" s="14">
        <f t="shared" si="8"/>
        <v>1.0539687457623701</v>
      </c>
      <c r="N101" s="18">
        <f t="shared" si="9"/>
        <v>6.3160600000000011E-2</v>
      </c>
      <c r="O101" s="14">
        <f t="shared" si="11"/>
        <v>1.0631606</v>
      </c>
      <c r="P101">
        <v>1</v>
      </c>
    </row>
    <row r="102" spans="1:16" x14ac:dyDescent="0.25">
      <c r="A102">
        <v>1995</v>
      </c>
      <c r="B102" t="s">
        <v>267</v>
      </c>
      <c r="C102">
        <v>0.33752110000000002</v>
      </c>
      <c r="D102">
        <v>0.108848</v>
      </c>
      <c r="E102">
        <v>0.22867309999999999</v>
      </c>
      <c r="G102">
        <v>1</v>
      </c>
      <c r="H102">
        <v>0.35196820000000001</v>
      </c>
      <c r="I102">
        <v>0.23555319999999999</v>
      </c>
      <c r="J102">
        <v>0.1784396</v>
      </c>
      <c r="L102" s="18">
        <f t="shared" si="10"/>
        <v>4.2627131674801255E-2</v>
      </c>
      <c r="M102" s="14">
        <f t="shared" si="8"/>
        <v>1.0426271316748013</v>
      </c>
      <c r="N102" s="18">
        <f t="shared" si="9"/>
        <v>5.0233499999999986E-2</v>
      </c>
      <c r="O102" s="14">
        <f t="shared" si="11"/>
        <v>1.0502335</v>
      </c>
      <c r="P102">
        <v>1</v>
      </c>
    </row>
    <row r="103" spans="1:16" x14ac:dyDescent="0.25">
      <c r="A103">
        <v>1996</v>
      </c>
      <c r="B103" t="s">
        <v>267</v>
      </c>
      <c r="C103">
        <v>0.32008249999999999</v>
      </c>
      <c r="D103">
        <v>0.10704139999999999</v>
      </c>
      <c r="E103">
        <v>0.21304119999999999</v>
      </c>
      <c r="G103">
        <v>1</v>
      </c>
      <c r="H103">
        <v>0.38480110000000001</v>
      </c>
      <c r="I103">
        <v>0.2588374</v>
      </c>
      <c r="J103">
        <v>0.17744119999999999</v>
      </c>
      <c r="L103" s="18">
        <f t="shared" si="10"/>
        <v>3.0235055474532313E-2</v>
      </c>
      <c r="M103" s="14">
        <f t="shared" si="8"/>
        <v>1.0302350554745323</v>
      </c>
      <c r="N103" s="18">
        <f t="shared" si="9"/>
        <v>3.5599999999999993E-2</v>
      </c>
      <c r="O103" s="14">
        <f t="shared" si="11"/>
        <v>1.0356000000000001</v>
      </c>
      <c r="P103">
        <v>1</v>
      </c>
    </row>
    <row r="104" spans="1:16" x14ac:dyDescent="0.25">
      <c r="A104">
        <v>1997</v>
      </c>
      <c r="B104" t="s">
        <v>267</v>
      </c>
      <c r="C104">
        <v>0.29270580000000002</v>
      </c>
      <c r="D104">
        <v>0.10194689999999999</v>
      </c>
      <c r="E104">
        <v>0.19075900000000001</v>
      </c>
      <c r="G104">
        <v>1</v>
      </c>
      <c r="H104">
        <v>0.42243399999999998</v>
      </c>
      <c r="I104">
        <v>0.28071420000000002</v>
      </c>
      <c r="J104">
        <v>0.1725544</v>
      </c>
      <c r="L104" s="18">
        <f t="shared" si="10"/>
        <v>1.5525590966184444E-2</v>
      </c>
      <c r="M104" s="14">
        <f t="shared" si="8"/>
        <v>1.0155255909661844</v>
      </c>
      <c r="N104" s="18">
        <f t="shared" si="9"/>
        <v>1.8204600000000015E-2</v>
      </c>
      <c r="O104" s="14">
        <f t="shared" si="11"/>
        <v>1.0182046</v>
      </c>
      <c r="P104">
        <v>1</v>
      </c>
    </row>
    <row r="105" spans="1:16" x14ac:dyDescent="0.25">
      <c r="A105">
        <v>1998</v>
      </c>
      <c r="B105" t="s">
        <v>267</v>
      </c>
      <c r="C105">
        <v>0.25126569999999998</v>
      </c>
      <c r="D105">
        <v>8.2739400000000005E-2</v>
      </c>
      <c r="E105">
        <v>0.16852629999999999</v>
      </c>
      <c r="G105">
        <v>1</v>
      </c>
      <c r="H105">
        <v>0.47296480000000002</v>
      </c>
      <c r="I105">
        <v>0.31075659999999999</v>
      </c>
      <c r="J105">
        <v>0.16668769999999999</v>
      </c>
      <c r="L105" s="18">
        <f t="shared" si="10"/>
        <v>1.5759144456566343E-3</v>
      </c>
      <c r="M105" s="14">
        <f t="shared" si="8"/>
        <v>1.0015759144456566</v>
      </c>
      <c r="N105" s="18">
        <f t="shared" si="9"/>
        <v>1.8385999999999958E-3</v>
      </c>
      <c r="O105" s="14">
        <f t="shared" si="11"/>
        <v>1.0018385999999999</v>
      </c>
      <c r="P105">
        <v>1</v>
      </c>
    </row>
    <row r="106" spans="1:16" x14ac:dyDescent="0.25">
      <c r="A106">
        <v>1999</v>
      </c>
      <c r="B106" t="s">
        <v>267</v>
      </c>
      <c r="C106">
        <v>0.25576599999999999</v>
      </c>
      <c r="D106">
        <v>0.1044553</v>
      </c>
      <c r="E106">
        <v>0.15131069999999999</v>
      </c>
      <c r="G106">
        <v>1</v>
      </c>
      <c r="H106">
        <v>0.51856919999999995</v>
      </c>
      <c r="I106">
        <v>0.33890320000000002</v>
      </c>
      <c r="J106">
        <v>0.16573009999999999</v>
      </c>
      <c r="L106" s="18">
        <f t="shared" si="10"/>
        <v>-1.2369415527659466E-2</v>
      </c>
      <c r="M106" s="14">
        <f t="shared" si="8"/>
        <v>0.98763058447234053</v>
      </c>
      <c r="N106" s="18">
        <f t="shared" si="9"/>
        <v>-1.4419399999999999E-2</v>
      </c>
      <c r="O106" s="14">
        <f t="shared" si="11"/>
        <v>0.98558060000000003</v>
      </c>
      <c r="P106">
        <v>1</v>
      </c>
    </row>
    <row r="107" spans="1:16" x14ac:dyDescent="0.25">
      <c r="A107">
        <v>2000</v>
      </c>
      <c r="B107" t="s">
        <v>267</v>
      </c>
      <c r="C107">
        <v>0.25932870000000002</v>
      </c>
      <c r="D107">
        <v>0.1184991</v>
      </c>
      <c r="E107">
        <v>0.1408297</v>
      </c>
      <c r="G107">
        <v>1</v>
      </c>
      <c r="H107">
        <v>0.57879170000000002</v>
      </c>
      <c r="I107">
        <v>0.37237490000000001</v>
      </c>
      <c r="J107">
        <v>0.16908480000000001</v>
      </c>
      <c r="L107" s="18">
        <f t="shared" si="10"/>
        <v>-2.4168563306955937E-2</v>
      </c>
      <c r="M107" s="14">
        <f t="shared" si="8"/>
        <v>0.97583143669304406</v>
      </c>
      <c r="N107" s="18">
        <f t="shared" si="9"/>
        <v>-2.8255100000000005E-2</v>
      </c>
      <c r="O107" s="14">
        <f t="shared" si="11"/>
        <v>0.97174490000000002</v>
      </c>
      <c r="P107">
        <v>1</v>
      </c>
    </row>
    <row r="108" spans="1:16" x14ac:dyDescent="0.25">
      <c r="A108">
        <v>2001</v>
      </c>
      <c r="B108" t="s">
        <v>267</v>
      </c>
      <c r="C108">
        <v>0.26889180000000001</v>
      </c>
      <c r="D108">
        <v>0.13184290000000001</v>
      </c>
      <c r="E108">
        <v>0.1370489</v>
      </c>
      <c r="G108">
        <v>1</v>
      </c>
      <c r="H108">
        <v>0.5957308</v>
      </c>
      <c r="I108">
        <v>0.38917940000000001</v>
      </c>
      <c r="J108">
        <v>0.17522550000000001</v>
      </c>
      <c r="L108" s="18">
        <f t="shared" si="10"/>
        <v>-3.2484489146976547E-2</v>
      </c>
      <c r="M108" s="14">
        <f t="shared" si="8"/>
        <v>0.96751551085302345</v>
      </c>
      <c r="N108" s="18">
        <f t="shared" si="9"/>
        <v>-3.8176600000000005E-2</v>
      </c>
      <c r="O108" s="14">
        <f t="shared" si="11"/>
        <v>0.9618234</v>
      </c>
      <c r="P108">
        <v>1</v>
      </c>
    </row>
    <row r="109" spans="1:16" x14ac:dyDescent="0.25">
      <c r="A109">
        <v>2002</v>
      </c>
      <c r="B109" t="s">
        <v>267</v>
      </c>
      <c r="C109">
        <v>0.27489219999999998</v>
      </c>
      <c r="D109">
        <v>0.1362196</v>
      </c>
      <c r="E109">
        <v>0.13867260000000001</v>
      </c>
      <c r="G109">
        <v>1</v>
      </c>
      <c r="H109">
        <v>0.62841639999999999</v>
      </c>
      <c r="I109">
        <v>0.41242669999999998</v>
      </c>
      <c r="J109">
        <v>0.1845205</v>
      </c>
      <c r="L109" s="18">
        <f t="shared" si="10"/>
        <v>-3.8705872967162658E-2</v>
      </c>
      <c r="M109" s="14">
        <f t="shared" si="8"/>
        <v>0.96129412703283734</v>
      </c>
      <c r="N109" s="18">
        <f t="shared" si="9"/>
        <v>-4.5847899999999997E-2</v>
      </c>
      <c r="O109" s="14">
        <f t="shared" si="11"/>
        <v>0.95415209999999995</v>
      </c>
      <c r="P109">
        <v>1</v>
      </c>
    </row>
    <row r="110" spans="1:16" x14ac:dyDescent="0.25">
      <c r="A110">
        <v>2003</v>
      </c>
      <c r="B110" t="s">
        <v>267</v>
      </c>
      <c r="C110">
        <v>0.33489590000000002</v>
      </c>
      <c r="D110">
        <v>0.19143650000000001</v>
      </c>
      <c r="E110">
        <v>0.14345949999999999</v>
      </c>
      <c r="G110">
        <v>1</v>
      </c>
      <c r="H110">
        <v>0.65627089999999999</v>
      </c>
      <c r="I110">
        <v>0.4267106</v>
      </c>
      <c r="J110">
        <v>0.20332600000000001</v>
      </c>
      <c r="L110" s="18">
        <f t="shared" si="10"/>
        <v>-4.9750857207440102E-2</v>
      </c>
      <c r="M110" s="14">
        <f t="shared" si="8"/>
        <v>0.9502491427925599</v>
      </c>
      <c r="N110" s="18">
        <f t="shared" si="9"/>
        <v>-5.9866500000000017E-2</v>
      </c>
      <c r="O110" s="14">
        <f t="shared" si="11"/>
        <v>0.94013349999999996</v>
      </c>
      <c r="P110">
        <v>1</v>
      </c>
    </row>
    <row r="111" spans="1:16" x14ac:dyDescent="0.25">
      <c r="A111">
        <v>2004</v>
      </c>
      <c r="B111" t="s">
        <v>267</v>
      </c>
      <c r="C111">
        <v>0.34708420000000001</v>
      </c>
      <c r="D111">
        <v>0.20134450000000001</v>
      </c>
      <c r="E111">
        <v>0.1457397</v>
      </c>
      <c r="G111">
        <v>1</v>
      </c>
      <c r="H111">
        <v>0.69276519999999997</v>
      </c>
      <c r="I111">
        <v>0.44092710000000002</v>
      </c>
      <c r="J111">
        <v>0.22809380000000001</v>
      </c>
      <c r="L111" s="18">
        <f t="shared" si="10"/>
        <v>-6.7058477129352756E-2</v>
      </c>
      <c r="M111" s="14">
        <f t="shared" si="8"/>
        <v>0.93294152287064724</v>
      </c>
      <c r="N111" s="18">
        <f t="shared" si="9"/>
        <v>-8.2354100000000013E-2</v>
      </c>
      <c r="O111" s="14">
        <f t="shared" si="11"/>
        <v>0.91764590000000001</v>
      </c>
      <c r="P111">
        <v>1</v>
      </c>
    </row>
    <row r="112" spans="1:16" x14ac:dyDescent="0.25">
      <c r="A112">
        <v>2005</v>
      </c>
      <c r="B112" t="s">
        <v>267</v>
      </c>
      <c r="C112">
        <v>0.35458469999999997</v>
      </c>
      <c r="D112">
        <v>0.20904039999999999</v>
      </c>
      <c r="E112">
        <v>0.14554429999999999</v>
      </c>
      <c r="G112">
        <v>1</v>
      </c>
      <c r="H112">
        <v>0.73729829999999996</v>
      </c>
      <c r="I112">
        <v>0.47309200000000001</v>
      </c>
      <c r="J112">
        <v>0.25746659999999999</v>
      </c>
      <c r="L112" s="18">
        <f t="shared" si="10"/>
        <v>-8.9006181158211128E-2</v>
      </c>
      <c r="M112" s="14">
        <f t="shared" si="8"/>
        <v>0.91099381884178887</v>
      </c>
      <c r="N112" s="18">
        <f t="shared" si="9"/>
        <v>-0.1119223</v>
      </c>
      <c r="O112" s="14">
        <f t="shared" si="11"/>
        <v>0.88807769999999997</v>
      </c>
      <c r="P112">
        <v>1</v>
      </c>
    </row>
    <row r="113" spans="1:16" x14ac:dyDescent="0.25">
      <c r="A113">
        <v>2006</v>
      </c>
      <c r="B113" t="s">
        <v>267</v>
      </c>
      <c r="C113">
        <v>0.39133689999999999</v>
      </c>
      <c r="D113">
        <v>0.2494258</v>
      </c>
      <c r="E113">
        <v>0.14191119999999999</v>
      </c>
      <c r="G113">
        <v>1</v>
      </c>
      <c r="H113">
        <v>0.78630690000000003</v>
      </c>
      <c r="I113">
        <v>0.50446310000000005</v>
      </c>
      <c r="J113">
        <v>0.2925547</v>
      </c>
      <c r="L113" s="18">
        <f t="shared" si="10"/>
        <v>-0.11654709854832446</v>
      </c>
      <c r="M113" s="14">
        <f t="shared" si="8"/>
        <v>0.88345290145167554</v>
      </c>
      <c r="N113" s="18">
        <f t="shared" si="9"/>
        <v>-0.15064350000000001</v>
      </c>
      <c r="O113" s="14">
        <f t="shared" si="11"/>
        <v>0.84935649999999996</v>
      </c>
      <c r="P113">
        <v>1</v>
      </c>
    </row>
    <row r="114" spans="1:16" x14ac:dyDescent="0.25">
      <c r="A114">
        <v>2007</v>
      </c>
      <c r="B114" t="s">
        <v>267</v>
      </c>
      <c r="C114">
        <v>0.3930246</v>
      </c>
      <c r="D114">
        <v>0.2585211</v>
      </c>
      <c r="E114">
        <v>0.1345035</v>
      </c>
      <c r="G114">
        <v>1</v>
      </c>
      <c r="H114">
        <v>0.86908459999999998</v>
      </c>
      <c r="I114">
        <v>0.59850449999999999</v>
      </c>
      <c r="J114">
        <v>0.32449709999999998</v>
      </c>
      <c r="L114" s="18">
        <f t="shared" si="10"/>
        <v>-0.1434458406892698</v>
      </c>
      <c r="M114" s="14">
        <f t="shared" si="8"/>
        <v>0.8565541593107302</v>
      </c>
      <c r="N114" s="18">
        <f t="shared" si="9"/>
        <v>-0.18999359999999998</v>
      </c>
      <c r="O114" s="14">
        <f t="shared" si="11"/>
        <v>0.81000640000000002</v>
      </c>
      <c r="P114">
        <v>1</v>
      </c>
    </row>
    <row r="115" spans="1:16" x14ac:dyDescent="0.25">
      <c r="A115">
        <v>2008</v>
      </c>
      <c r="B115" t="s">
        <v>267</v>
      </c>
      <c r="C115">
        <v>0.3635852</v>
      </c>
      <c r="D115">
        <v>0.24252270000000001</v>
      </c>
      <c r="E115">
        <v>0.1210625</v>
      </c>
      <c r="G115">
        <v>1</v>
      </c>
      <c r="H115">
        <v>0.88560000000000005</v>
      </c>
      <c r="I115">
        <v>0.5801463</v>
      </c>
      <c r="J115">
        <v>0.35316809999999998</v>
      </c>
      <c r="L115" s="18">
        <f t="shared" si="10"/>
        <v>-0.17152754339981846</v>
      </c>
      <c r="M115" s="14">
        <f t="shared" si="8"/>
        <v>0.82847245660018154</v>
      </c>
      <c r="N115" s="18">
        <f t="shared" si="9"/>
        <v>-0.23210559999999997</v>
      </c>
      <c r="O115" s="14">
        <f t="shared" si="11"/>
        <v>0.76789440000000009</v>
      </c>
      <c r="P115">
        <v>1</v>
      </c>
    </row>
    <row r="116" spans="1:16" x14ac:dyDescent="0.25">
      <c r="A116">
        <v>2009</v>
      </c>
      <c r="B116" t="s">
        <v>267</v>
      </c>
      <c r="C116">
        <v>0.32402029999999998</v>
      </c>
      <c r="D116">
        <v>0.22166369999999999</v>
      </c>
      <c r="E116">
        <v>0.1023565</v>
      </c>
      <c r="G116">
        <v>1</v>
      </c>
      <c r="H116">
        <v>0.86920419999999998</v>
      </c>
      <c r="I116">
        <v>0.55841419999999997</v>
      </c>
      <c r="J116">
        <v>0.38051020000000002</v>
      </c>
      <c r="L116" s="18">
        <f t="shared" si="10"/>
        <v>-0.20148616069624115</v>
      </c>
      <c r="M116" s="14">
        <f t="shared" si="8"/>
        <v>0.79851383930375885</v>
      </c>
      <c r="N116" s="18">
        <f t="shared" si="9"/>
        <v>-0.2781537</v>
      </c>
      <c r="O116" s="14">
        <f t="shared" si="11"/>
        <v>0.72184629999999994</v>
      </c>
      <c r="P116">
        <v>1</v>
      </c>
    </row>
    <row r="117" spans="1:16" x14ac:dyDescent="0.25">
      <c r="A117">
        <v>2010</v>
      </c>
      <c r="B117" t="s">
        <v>267</v>
      </c>
      <c r="C117">
        <v>0.31276959999999998</v>
      </c>
      <c r="D117">
        <v>0.233628</v>
      </c>
      <c r="E117">
        <v>7.9141500000000004E-2</v>
      </c>
      <c r="G117">
        <v>1</v>
      </c>
      <c r="H117">
        <v>0.90579560000000003</v>
      </c>
      <c r="I117">
        <v>0.59314389999999995</v>
      </c>
      <c r="J117">
        <v>0.40682770000000001</v>
      </c>
      <c r="L117" s="18">
        <f t="shared" si="10"/>
        <v>-0.23292560986679467</v>
      </c>
      <c r="M117" s="14">
        <f t="shared" si="8"/>
        <v>0.76707439013320533</v>
      </c>
      <c r="N117" s="18">
        <f t="shared" si="9"/>
        <v>-0.32768620000000004</v>
      </c>
      <c r="O117" s="14">
        <f t="shared" si="11"/>
        <v>0.67231379999999996</v>
      </c>
      <c r="P117">
        <v>1</v>
      </c>
    </row>
    <row r="118" spans="1:16" s="19" customFormat="1" x14ac:dyDescent="0.25">
      <c r="A118" s="19">
        <v>1982</v>
      </c>
      <c r="L118"/>
      <c r="M118" s="14">
        <f t="shared" si="8"/>
        <v>1</v>
      </c>
      <c r="N118" s="18">
        <f t="shared" si="9"/>
        <v>0</v>
      </c>
      <c r="O118">
        <v>1</v>
      </c>
      <c r="P118">
        <v>1</v>
      </c>
    </row>
    <row r="119" spans="1:16" x14ac:dyDescent="0.25">
      <c r="A119">
        <v>1983</v>
      </c>
      <c r="B119" t="s">
        <v>268</v>
      </c>
      <c r="C119">
        <v>-3.4809600000000003E-2</v>
      </c>
      <c r="D119">
        <v>-4.9115600000000002E-2</v>
      </c>
      <c r="E119">
        <v>1.4305999999999999E-2</v>
      </c>
      <c r="G119">
        <v>1</v>
      </c>
      <c r="H119">
        <v>1.1359299999999999E-2</v>
      </c>
      <c r="I119">
        <v>1.8673700000000001E-2</v>
      </c>
      <c r="J119">
        <v>-1.5807600000000002E-2</v>
      </c>
      <c r="L119" s="18">
        <f>+(1+E119)/(1+J119)-1</f>
        <v>3.0597269395699511E-2</v>
      </c>
      <c r="M119" s="14">
        <f t="shared" si="8"/>
        <v>1.0305972693956995</v>
      </c>
      <c r="N119" s="18">
        <f t="shared" si="9"/>
        <v>3.0113600000000001E-2</v>
      </c>
      <c r="O119" s="14">
        <f>+$O$2*(1+N119)</f>
        <v>1.0301136</v>
      </c>
      <c r="P119">
        <v>1</v>
      </c>
    </row>
    <row r="120" spans="1:16" x14ac:dyDescent="0.25">
      <c r="A120">
        <v>1984</v>
      </c>
      <c r="B120" t="s">
        <v>268</v>
      </c>
      <c r="C120">
        <v>-7.8321699999999994E-2</v>
      </c>
      <c r="D120">
        <v>-0.11401119999999999</v>
      </c>
      <c r="E120">
        <v>3.5689600000000002E-2</v>
      </c>
      <c r="G120">
        <v>1</v>
      </c>
      <c r="H120">
        <v>3.7318499999999998E-2</v>
      </c>
      <c r="I120">
        <v>4.4593099999999997E-2</v>
      </c>
      <c r="J120">
        <v>-2.5218899999999999E-2</v>
      </c>
      <c r="L120" s="18">
        <f t="shared" ref="L120:L146" si="12">+(1+E120)/(1+J120)-1</f>
        <v>6.248428493330449E-2</v>
      </c>
      <c r="M120" s="14">
        <f t="shared" si="8"/>
        <v>1.0624842849333045</v>
      </c>
      <c r="N120" s="18">
        <f t="shared" si="9"/>
        <v>6.0908500000000004E-2</v>
      </c>
      <c r="O120" s="14">
        <f t="shared" ref="O120:O146" si="13">+$O$2*(1+N120)</f>
        <v>1.0609085</v>
      </c>
      <c r="P120">
        <v>1</v>
      </c>
    </row>
    <row r="121" spans="1:16" x14ac:dyDescent="0.25">
      <c r="A121">
        <v>1985</v>
      </c>
      <c r="B121" t="s">
        <v>268</v>
      </c>
      <c r="C121">
        <v>-0.10256410000000001</v>
      </c>
      <c r="D121">
        <v>-0.16289390000000001</v>
      </c>
      <c r="E121">
        <v>6.0329800000000003E-2</v>
      </c>
      <c r="G121">
        <v>1</v>
      </c>
      <c r="H121">
        <v>4.64076E-2</v>
      </c>
      <c r="I121">
        <v>5.5898299999999998E-2</v>
      </c>
      <c r="J121">
        <v>-2.9396499999999999E-2</v>
      </c>
      <c r="L121" s="18">
        <f t="shared" si="12"/>
        <v>9.2443824898632787E-2</v>
      </c>
      <c r="M121" s="14">
        <f t="shared" si="8"/>
        <v>1.0924438248986328</v>
      </c>
      <c r="N121" s="18">
        <f t="shared" si="9"/>
        <v>8.9726300000000009E-2</v>
      </c>
      <c r="O121" s="14">
        <f t="shared" si="13"/>
        <v>1.0897262999999999</v>
      </c>
      <c r="P121">
        <v>1</v>
      </c>
    </row>
    <row r="122" spans="1:16" x14ac:dyDescent="0.25">
      <c r="A122">
        <v>1986</v>
      </c>
      <c r="B122" t="s">
        <v>268</v>
      </c>
      <c r="C122">
        <v>-0.14358969999999999</v>
      </c>
      <c r="D122">
        <v>-0.21727949999999999</v>
      </c>
      <c r="E122">
        <v>7.36898E-2</v>
      </c>
      <c r="G122">
        <v>1</v>
      </c>
      <c r="H122">
        <v>7.1498900000000004E-2</v>
      </c>
      <c r="I122">
        <v>6.22464E-2</v>
      </c>
      <c r="J122">
        <v>-2.8204300000000002E-2</v>
      </c>
      <c r="L122" s="18">
        <f t="shared" si="12"/>
        <v>0.10485135919000244</v>
      </c>
      <c r="M122" s="14">
        <f t="shared" si="8"/>
        <v>1.1048513591900024</v>
      </c>
      <c r="N122" s="18">
        <f t="shared" si="9"/>
        <v>0.1018941</v>
      </c>
      <c r="O122" s="14">
        <f t="shared" si="13"/>
        <v>1.1018941</v>
      </c>
      <c r="P122">
        <v>1</v>
      </c>
    </row>
    <row r="123" spans="1:16" x14ac:dyDescent="0.25">
      <c r="A123">
        <v>1987</v>
      </c>
      <c r="B123" t="s">
        <v>268</v>
      </c>
      <c r="C123">
        <v>-0.27008549999999998</v>
      </c>
      <c r="D123">
        <v>-0.34079949999999998</v>
      </c>
      <c r="E123">
        <v>7.0713999999999999E-2</v>
      </c>
      <c r="G123">
        <v>1</v>
      </c>
      <c r="H123">
        <v>0.105087</v>
      </c>
      <c r="I123">
        <v>9.9710400000000005E-2</v>
      </c>
      <c r="J123">
        <v>-6.3778999999999997E-3</v>
      </c>
      <c r="L123" s="18">
        <f t="shared" si="12"/>
        <v>7.7586740472056714E-2</v>
      </c>
      <c r="M123" s="14">
        <f t="shared" si="8"/>
        <v>1.0775867404720567</v>
      </c>
      <c r="N123" s="18">
        <f t="shared" si="9"/>
        <v>7.7091900000000005E-2</v>
      </c>
      <c r="O123" s="14">
        <f t="shared" si="13"/>
        <v>1.0770919000000001</v>
      </c>
      <c r="P123">
        <v>1</v>
      </c>
    </row>
    <row r="124" spans="1:16" x14ac:dyDescent="0.25">
      <c r="A124">
        <v>1988</v>
      </c>
      <c r="B124" t="s">
        <v>268</v>
      </c>
      <c r="C124">
        <v>-0.22175600000000001</v>
      </c>
      <c r="D124">
        <v>-0.27299440000000003</v>
      </c>
      <c r="E124">
        <v>5.1238400000000003E-2</v>
      </c>
      <c r="G124">
        <v>1</v>
      </c>
      <c r="H124">
        <v>0.14499380000000001</v>
      </c>
      <c r="I124">
        <v>0.1251457</v>
      </c>
      <c r="J124">
        <v>1.32257E-2</v>
      </c>
      <c r="L124" s="18">
        <f t="shared" si="12"/>
        <v>3.7516517790656012E-2</v>
      </c>
      <c r="M124" s="14">
        <f t="shared" si="8"/>
        <v>1.037516517790656</v>
      </c>
      <c r="N124" s="18">
        <f t="shared" si="9"/>
        <v>3.8012700000000003E-2</v>
      </c>
      <c r="O124" s="14">
        <f t="shared" si="13"/>
        <v>1.0380126999999999</v>
      </c>
      <c r="P124">
        <v>1</v>
      </c>
    </row>
    <row r="125" spans="1:16" x14ac:dyDescent="0.25">
      <c r="A125">
        <v>1989</v>
      </c>
      <c r="B125" t="s">
        <v>268</v>
      </c>
      <c r="C125">
        <v>-0.15508930000000001</v>
      </c>
      <c r="D125">
        <v>-0.1601265</v>
      </c>
      <c r="E125">
        <v>5.0372000000000004E-3</v>
      </c>
      <c r="G125">
        <v>1</v>
      </c>
      <c r="H125">
        <v>0.1754802</v>
      </c>
      <c r="I125">
        <v>0.14405570000000001</v>
      </c>
      <c r="J125">
        <v>3.58669E-2</v>
      </c>
      <c r="L125" s="18">
        <f t="shared" si="12"/>
        <v>-2.9762221381916865E-2</v>
      </c>
      <c r="M125" s="14">
        <f t="shared" si="8"/>
        <v>0.97023777861808314</v>
      </c>
      <c r="N125" s="18">
        <f t="shared" si="9"/>
        <v>-3.0829700000000002E-2</v>
      </c>
      <c r="O125" s="14">
        <f t="shared" si="13"/>
        <v>0.96917030000000004</v>
      </c>
      <c r="P125">
        <v>1</v>
      </c>
    </row>
    <row r="126" spans="1:16" x14ac:dyDescent="0.25">
      <c r="A126">
        <v>1990</v>
      </c>
      <c r="B126" t="s">
        <v>268</v>
      </c>
      <c r="C126">
        <v>-0.17264959999999999</v>
      </c>
      <c r="D126">
        <v>-0.11452859999999999</v>
      </c>
      <c r="E126">
        <v>-5.8120900000000003E-2</v>
      </c>
      <c r="G126">
        <v>1</v>
      </c>
      <c r="H126">
        <v>0.2202865</v>
      </c>
      <c r="I126">
        <v>0.1752319</v>
      </c>
      <c r="J126">
        <v>5.53359E-2</v>
      </c>
      <c r="L126" s="18">
        <f t="shared" si="12"/>
        <v>-0.10750776127297479</v>
      </c>
      <c r="M126" s="14">
        <f t="shared" si="8"/>
        <v>0.89249223872702521</v>
      </c>
      <c r="N126" s="18">
        <f t="shared" si="9"/>
        <v>-0.1134568</v>
      </c>
      <c r="O126" s="14">
        <f t="shared" si="13"/>
        <v>0.88654319999999998</v>
      </c>
      <c r="P126">
        <v>1</v>
      </c>
    </row>
    <row r="127" spans="1:16" x14ac:dyDescent="0.25">
      <c r="A127">
        <v>1991</v>
      </c>
      <c r="B127" t="s">
        <v>268</v>
      </c>
      <c r="C127">
        <v>-0.16223770000000001</v>
      </c>
      <c r="D127">
        <v>0.1516912</v>
      </c>
      <c r="E127">
        <v>-0.31392900000000001</v>
      </c>
      <c r="G127">
        <v>1</v>
      </c>
      <c r="H127">
        <v>0.23381660000000001</v>
      </c>
      <c r="I127">
        <v>0.1844016</v>
      </c>
      <c r="J127">
        <v>9.0326900000000002E-2</v>
      </c>
      <c r="L127" s="18">
        <f t="shared" si="12"/>
        <v>-0.37076577675924538</v>
      </c>
      <c r="M127" s="14">
        <f t="shared" si="8"/>
        <v>0.62923422324075462</v>
      </c>
      <c r="N127" s="18">
        <f t="shared" si="9"/>
        <v>-0.4042559</v>
      </c>
      <c r="O127" s="14">
        <f t="shared" si="13"/>
        <v>0.5957441</v>
      </c>
      <c r="P127">
        <v>1</v>
      </c>
    </row>
    <row r="128" spans="1:16" x14ac:dyDescent="0.25">
      <c r="A128">
        <v>1992</v>
      </c>
      <c r="B128" t="s">
        <v>268</v>
      </c>
      <c r="C128">
        <v>-0.17560220000000001</v>
      </c>
      <c r="D128">
        <v>0.18469250000000001</v>
      </c>
      <c r="E128">
        <v>-0.36029470000000002</v>
      </c>
      <c r="G128">
        <v>1</v>
      </c>
      <c r="H128">
        <v>0.2638663</v>
      </c>
      <c r="I128">
        <v>0.1994995</v>
      </c>
      <c r="J128">
        <v>0.12189120000000001</v>
      </c>
      <c r="L128" s="18">
        <f t="shared" si="12"/>
        <v>-0.42979738142165669</v>
      </c>
      <c r="M128" s="14">
        <f t="shared" si="8"/>
        <v>0.57020261857834331</v>
      </c>
      <c r="N128" s="18">
        <f t="shared" si="9"/>
        <v>-0.48218590000000006</v>
      </c>
      <c r="O128" s="14">
        <f t="shared" si="13"/>
        <v>0.51781409999999994</v>
      </c>
      <c r="P128">
        <v>1</v>
      </c>
    </row>
    <row r="129" spans="1:16" x14ac:dyDescent="0.25">
      <c r="A129">
        <v>1993</v>
      </c>
      <c r="B129" t="s">
        <v>268</v>
      </c>
      <c r="C129">
        <v>-0.24553220000000001</v>
      </c>
      <c r="D129">
        <v>0.14938100000000001</v>
      </c>
      <c r="E129">
        <v>-0.39491320000000002</v>
      </c>
      <c r="G129">
        <v>1</v>
      </c>
      <c r="H129">
        <v>0.29565340000000001</v>
      </c>
      <c r="I129">
        <v>0.2159162</v>
      </c>
      <c r="J129">
        <v>0.15226010000000001</v>
      </c>
      <c r="L129" s="18">
        <f t="shared" si="12"/>
        <v>-0.47486960626337749</v>
      </c>
      <c r="M129" s="14">
        <f t="shared" si="8"/>
        <v>0.52513039373662251</v>
      </c>
      <c r="N129" s="18">
        <f t="shared" si="9"/>
        <v>-0.54717330000000008</v>
      </c>
      <c r="O129" s="14">
        <f t="shared" si="13"/>
        <v>0.45282669999999992</v>
      </c>
      <c r="P129">
        <v>1</v>
      </c>
    </row>
    <row r="130" spans="1:16" x14ac:dyDescent="0.25">
      <c r="A130">
        <v>1994</v>
      </c>
      <c r="B130" t="s">
        <v>268</v>
      </c>
      <c r="C130">
        <v>-0.23123540000000001</v>
      </c>
      <c r="D130">
        <v>0.183225</v>
      </c>
      <c r="E130">
        <v>-0.41446040000000001</v>
      </c>
      <c r="G130">
        <v>1</v>
      </c>
      <c r="H130">
        <v>0.3206677</v>
      </c>
      <c r="I130">
        <v>0.209726</v>
      </c>
      <c r="J130">
        <v>0.1703181</v>
      </c>
      <c r="L130" s="18">
        <f t="shared" si="12"/>
        <v>-0.49967483199653162</v>
      </c>
      <c r="M130" s="14">
        <f t="shared" si="8"/>
        <v>0.50032516800346838</v>
      </c>
      <c r="N130" s="18">
        <f t="shared" si="9"/>
        <v>-0.58477849999999998</v>
      </c>
      <c r="O130" s="14">
        <f t="shared" si="13"/>
        <v>0.41522150000000002</v>
      </c>
      <c r="P130">
        <v>1</v>
      </c>
    </row>
    <row r="131" spans="1:16" x14ac:dyDescent="0.25">
      <c r="A131">
        <v>1995</v>
      </c>
      <c r="B131" t="s">
        <v>268</v>
      </c>
      <c r="C131">
        <v>-0.23310020000000001</v>
      </c>
      <c r="D131">
        <v>0.1852162</v>
      </c>
      <c r="E131">
        <v>-0.41831649999999998</v>
      </c>
      <c r="G131">
        <v>1</v>
      </c>
      <c r="H131">
        <v>0.35196820000000001</v>
      </c>
      <c r="I131">
        <v>0.23555319999999999</v>
      </c>
      <c r="J131">
        <v>0.1784396</v>
      </c>
      <c r="L131" s="18">
        <f t="shared" si="12"/>
        <v>-0.50639515169042171</v>
      </c>
      <c r="M131" s="14">
        <f t="shared" si="8"/>
        <v>0.49360484830957829</v>
      </c>
      <c r="N131" s="18">
        <f t="shared" si="9"/>
        <v>-0.59675610000000001</v>
      </c>
      <c r="O131" s="14">
        <f t="shared" si="13"/>
        <v>0.40324389999999999</v>
      </c>
      <c r="P131">
        <v>1</v>
      </c>
    </row>
    <row r="132" spans="1:16" x14ac:dyDescent="0.25">
      <c r="A132">
        <v>1996</v>
      </c>
      <c r="B132" t="s">
        <v>268</v>
      </c>
      <c r="C132">
        <v>-0.23387720000000001</v>
      </c>
      <c r="D132">
        <v>0.17777499999999999</v>
      </c>
      <c r="E132">
        <v>-0.41165220000000002</v>
      </c>
      <c r="G132">
        <v>1</v>
      </c>
      <c r="H132">
        <v>0.38480110000000001</v>
      </c>
      <c r="I132">
        <v>0.2588374</v>
      </c>
      <c r="J132">
        <v>0.17744119999999999</v>
      </c>
      <c r="L132" s="18">
        <f t="shared" si="12"/>
        <v>-0.50031661878317157</v>
      </c>
      <c r="M132" s="14">
        <f t="shared" ref="M132:M177" si="14">+$M$2*(1+L132)</f>
        <v>0.49968338121682843</v>
      </c>
      <c r="N132" s="18">
        <f t="shared" ref="N132:N177" si="15">+E132-J132</f>
        <v>-0.58909339999999999</v>
      </c>
      <c r="O132" s="14">
        <f t="shared" si="13"/>
        <v>0.41090660000000001</v>
      </c>
      <c r="P132">
        <v>1</v>
      </c>
    </row>
    <row r="133" spans="1:16" x14ac:dyDescent="0.25">
      <c r="A133">
        <v>1997</v>
      </c>
      <c r="B133" t="s">
        <v>268</v>
      </c>
      <c r="C133">
        <v>-0.20093240000000001</v>
      </c>
      <c r="D133">
        <v>0.20759659999999999</v>
      </c>
      <c r="E133">
        <v>-0.40852899999999998</v>
      </c>
      <c r="G133">
        <v>1</v>
      </c>
      <c r="H133">
        <v>0.42243399999999998</v>
      </c>
      <c r="I133">
        <v>0.28071420000000002</v>
      </c>
      <c r="J133">
        <v>0.1725544</v>
      </c>
      <c r="L133" s="18">
        <f t="shared" si="12"/>
        <v>-0.49557052534193724</v>
      </c>
      <c r="M133" s="14">
        <f t="shared" si="14"/>
        <v>0.50442947465806276</v>
      </c>
      <c r="N133" s="18">
        <f t="shared" si="15"/>
        <v>-0.58108340000000003</v>
      </c>
      <c r="O133" s="14">
        <f t="shared" si="13"/>
        <v>0.41891659999999997</v>
      </c>
      <c r="P133">
        <v>1</v>
      </c>
    </row>
    <row r="134" spans="1:16" x14ac:dyDescent="0.25">
      <c r="A134">
        <v>1998</v>
      </c>
      <c r="B134" t="s">
        <v>268</v>
      </c>
      <c r="C134">
        <v>-0.19953380000000001</v>
      </c>
      <c r="D134">
        <v>0.22192000000000001</v>
      </c>
      <c r="E134">
        <v>-0.42145379999999999</v>
      </c>
      <c r="G134">
        <v>1</v>
      </c>
      <c r="H134">
        <v>0.47296480000000002</v>
      </c>
      <c r="I134">
        <v>0.31075659999999999</v>
      </c>
      <c r="J134">
        <v>0.16668769999999999</v>
      </c>
      <c r="L134" s="18">
        <f t="shared" si="12"/>
        <v>-0.50411219729152879</v>
      </c>
      <c r="M134" s="14">
        <f t="shared" si="14"/>
        <v>0.49588780270847121</v>
      </c>
      <c r="N134" s="18">
        <f t="shared" si="15"/>
        <v>-0.58814149999999998</v>
      </c>
      <c r="O134" s="14">
        <f t="shared" si="13"/>
        <v>0.41185850000000002</v>
      </c>
      <c r="P134">
        <v>1</v>
      </c>
    </row>
    <row r="135" spans="1:16" x14ac:dyDescent="0.25">
      <c r="A135">
        <v>1999</v>
      </c>
      <c r="B135" t="s">
        <v>268</v>
      </c>
      <c r="C135">
        <v>-0.21740480000000001</v>
      </c>
      <c r="D135">
        <v>0.236621</v>
      </c>
      <c r="E135">
        <v>-0.45402589999999998</v>
      </c>
      <c r="G135">
        <v>1</v>
      </c>
      <c r="H135">
        <v>0.51856919999999995</v>
      </c>
      <c r="I135">
        <v>0.33890320000000002</v>
      </c>
      <c r="J135">
        <v>0.16573009999999999</v>
      </c>
      <c r="L135" s="18">
        <f t="shared" si="12"/>
        <v>-0.53164621896612263</v>
      </c>
      <c r="M135" s="14">
        <f t="shared" si="14"/>
        <v>0.46835378103387737</v>
      </c>
      <c r="N135" s="18">
        <f t="shared" si="15"/>
        <v>-0.61975599999999997</v>
      </c>
      <c r="O135" s="14">
        <f t="shared" si="13"/>
        <v>0.38024400000000003</v>
      </c>
      <c r="P135">
        <v>1</v>
      </c>
    </row>
    <row r="136" spans="1:16" x14ac:dyDescent="0.25">
      <c r="A136">
        <v>2000</v>
      </c>
      <c r="B136" t="s">
        <v>268</v>
      </c>
      <c r="C136">
        <v>-0.22859360000000001</v>
      </c>
      <c r="D136">
        <v>0.24700250000000001</v>
      </c>
      <c r="E136">
        <v>-0.47559610000000002</v>
      </c>
      <c r="G136">
        <v>1</v>
      </c>
      <c r="H136">
        <v>0.57879170000000002</v>
      </c>
      <c r="I136">
        <v>0.37237490000000001</v>
      </c>
      <c r="J136">
        <v>0.16908480000000001</v>
      </c>
      <c r="L136" s="18">
        <f t="shared" si="12"/>
        <v>-0.55144066538201497</v>
      </c>
      <c r="M136" s="14">
        <f t="shared" si="14"/>
        <v>0.44855933461798503</v>
      </c>
      <c r="N136" s="18">
        <f t="shared" si="15"/>
        <v>-0.6446809</v>
      </c>
      <c r="O136" s="14">
        <f t="shared" si="13"/>
        <v>0.3553191</v>
      </c>
      <c r="P136">
        <v>1</v>
      </c>
    </row>
    <row r="137" spans="1:16" x14ac:dyDescent="0.25">
      <c r="A137">
        <v>2001</v>
      </c>
      <c r="B137" t="s">
        <v>268</v>
      </c>
      <c r="C137">
        <v>-0.20466200000000001</v>
      </c>
      <c r="D137">
        <v>0.27610820000000003</v>
      </c>
      <c r="E137">
        <v>-0.48077019999999998</v>
      </c>
      <c r="G137">
        <v>1</v>
      </c>
      <c r="H137">
        <v>0.5957308</v>
      </c>
      <c r="I137">
        <v>0.38917940000000001</v>
      </c>
      <c r="J137">
        <v>0.17522550000000001</v>
      </c>
      <c r="L137" s="18">
        <f t="shared" si="12"/>
        <v>-0.55818708835027842</v>
      </c>
      <c r="M137" s="14">
        <f t="shared" si="14"/>
        <v>0.44181291164972158</v>
      </c>
      <c r="N137" s="18">
        <f t="shared" si="15"/>
        <v>-0.65599569999999996</v>
      </c>
      <c r="O137" s="14">
        <f t="shared" si="13"/>
        <v>0.34400430000000004</v>
      </c>
      <c r="P137">
        <v>1</v>
      </c>
    </row>
    <row r="138" spans="1:16" x14ac:dyDescent="0.25">
      <c r="A138">
        <v>2002</v>
      </c>
      <c r="B138" t="s">
        <v>268</v>
      </c>
      <c r="C138">
        <v>-0.17793320000000001</v>
      </c>
      <c r="D138">
        <v>0.28994110000000001</v>
      </c>
      <c r="E138">
        <v>-0.46787430000000002</v>
      </c>
      <c r="G138">
        <v>1</v>
      </c>
      <c r="H138">
        <v>0.62841639999999999</v>
      </c>
      <c r="I138">
        <v>0.41242669999999998</v>
      </c>
      <c r="J138">
        <v>0.1845205</v>
      </c>
      <c r="L138" s="18">
        <f t="shared" si="12"/>
        <v>-0.55076699812286922</v>
      </c>
      <c r="M138" s="14">
        <f t="shared" si="14"/>
        <v>0.44923300187713078</v>
      </c>
      <c r="N138" s="18">
        <f t="shared" si="15"/>
        <v>-0.65239480000000005</v>
      </c>
      <c r="O138" s="14">
        <f t="shared" si="13"/>
        <v>0.34760519999999995</v>
      </c>
      <c r="P138">
        <v>1</v>
      </c>
    </row>
    <row r="139" spans="1:16" x14ac:dyDescent="0.25">
      <c r="A139">
        <v>2003</v>
      </c>
      <c r="B139" t="s">
        <v>268</v>
      </c>
      <c r="C139">
        <v>-0.14048179999999999</v>
      </c>
      <c r="D139">
        <v>0.29889789999999999</v>
      </c>
      <c r="E139">
        <v>-0.43937969999999998</v>
      </c>
      <c r="G139">
        <v>1</v>
      </c>
      <c r="H139">
        <v>0.65627089999999999</v>
      </c>
      <c r="I139">
        <v>0.4267106</v>
      </c>
      <c r="J139">
        <v>0.20332600000000001</v>
      </c>
      <c r="L139" s="18">
        <f t="shared" si="12"/>
        <v>-0.53410771478385732</v>
      </c>
      <c r="M139" s="14">
        <f t="shared" si="14"/>
        <v>0.46589228521614268</v>
      </c>
      <c r="N139" s="18">
        <f t="shared" si="15"/>
        <v>-0.64270570000000005</v>
      </c>
      <c r="O139" s="14">
        <f t="shared" si="13"/>
        <v>0.35729429999999995</v>
      </c>
      <c r="P139">
        <v>1</v>
      </c>
    </row>
    <row r="140" spans="1:16" x14ac:dyDescent="0.25">
      <c r="A140">
        <v>2004</v>
      </c>
      <c r="B140" t="s">
        <v>268</v>
      </c>
      <c r="C140">
        <v>-7.8010899999999994E-2</v>
      </c>
      <c r="D140">
        <v>0.32694050000000002</v>
      </c>
      <c r="E140">
        <v>-0.40495140000000002</v>
      </c>
      <c r="G140">
        <v>1</v>
      </c>
      <c r="H140">
        <v>0.69276519999999997</v>
      </c>
      <c r="I140">
        <v>0.44092710000000002</v>
      </c>
      <c r="J140">
        <v>0.22809380000000001</v>
      </c>
      <c r="L140" s="18">
        <f t="shared" si="12"/>
        <v>-0.51546974669198731</v>
      </c>
      <c r="M140" s="14">
        <f t="shared" si="14"/>
        <v>0.48453025330801269</v>
      </c>
      <c r="N140" s="18">
        <f t="shared" si="15"/>
        <v>-0.63304519999999997</v>
      </c>
      <c r="O140" s="14">
        <f t="shared" si="13"/>
        <v>0.36695480000000003</v>
      </c>
      <c r="P140">
        <v>1</v>
      </c>
    </row>
    <row r="141" spans="1:16" x14ac:dyDescent="0.25">
      <c r="A141">
        <v>2005</v>
      </c>
      <c r="B141" t="s">
        <v>268</v>
      </c>
      <c r="C141">
        <v>-4.7552499999999998E-2</v>
      </c>
      <c r="D141">
        <v>0.3206464</v>
      </c>
      <c r="E141">
        <v>-0.3681989</v>
      </c>
      <c r="G141">
        <v>1</v>
      </c>
      <c r="H141">
        <v>0.73729829999999996</v>
      </c>
      <c r="I141">
        <v>0.47309200000000001</v>
      </c>
      <c r="J141">
        <v>0.25746659999999999</v>
      </c>
      <c r="L141" s="18">
        <f t="shared" si="12"/>
        <v>-0.49756033281520151</v>
      </c>
      <c r="M141" s="14">
        <f t="shared" si="14"/>
        <v>0.50243966718479849</v>
      </c>
      <c r="N141" s="18">
        <f t="shared" si="15"/>
        <v>-0.62566549999999999</v>
      </c>
      <c r="O141" s="14">
        <f t="shared" si="13"/>
        <v>0.37433450000000001</v>
      </c>
      <c r="P141">
        <v>1</v>
      </c>
    </row>
    <row r="142" spans="1:16" x14ac:dyDescent="0.25">
      <c r="A142">
        <v>2006</v>
      </c>
      <c r="B142" t="s">
        <v>268</v>
      </c>
      <c r="C142">
        <v>-2.2066800000000001E-2</v>
      </c>
      <c r="D142">
        <v>0.31119049999999998</v>
      </c>
      <c r="E142">
        <v>-0.33325739999999998</v>
      </c>
      <c r="G142">
        <v>1</v>
      </c>
      <c r="H142">
        <v>0.78630690000000003</v>
      </c>
      <c r="I142">
        <v>0.50446310000000005</v>
      </c>
      <c r="J142">
        <v>0.2925547</v>
      </c>
      <c r="L142" s="18">
        <f t="shared" si="12"/>
        <v>-0.4841668209476937</v>
      </c>
      <c r="M142" s="14">
        <f t="shared" si="14"/>
        <v>0.5158331790523063</v>
      </c>
      <c r="N142" s="18">
        <f t="shared" si="15"/>
        <v>-0.62581209999999998</v>
      </c>
      <c r="O142" s="14">
        <f t="shared" si="13"/>
        <v>0.37418790000000002</v>
      </c>
      <c r="P142">
        <v>1</v>
      </c>
    </row>
    <row r="143" spans="1:16" x14ac:dyDescent="0.25">
      <c r="A143">
        <v>2007</v>
      </c>
      <c r="B143" t="s">
        <v>268</v>
      </c>
      <c r="C143">
        <v>1.7404800000000002E-2</v>
      </c>
      <c r="D143">
        <v>0.32601570000000002</v>
      </c>
      <c r="E143">
        <v>-0.30861090000000002</v>
      </c>
      <c r="G143">
        <v>1</v>
      </c>
      <c r="H143">
        <v>0.86908459999999998</v>
      </c>
      <c r="I143">
        <v>0.59850449999999999</v>
      </c>
      <c r="J143">
        <v>0.32449709999999998</v>
      </c>
      <c r="L143" s="18">
        <f t="shared" si="12"/>
        <v>-0.47799878157528619</v>
      </c>
      <c r="M143" s="14">
        <f t="shared" si="14"/>
        <v>0.52200121842471381</v>
      </c>
      <c r="N143" s="18">
        <f t="shared" si="15"/>
        <v>-0.633108</v>
      </c>
      <c r="O143" s="14">
        <f t="shared" si="13"/>
        <v>0.366892</v>
      </c>
      <c r="P143">
        <v>1</v>
      </c>
    </row>
    <row r="144" spans="1:16" x14ac:dyDescent="0.25">
      <c r="A144">
        <v>2008</v>
      </c>
      <c r="B144" t="s">
        <v>268</v>
      </c>
      <c r="C144">
        <v>4.9417200000000001E-2</v>
      </c>
      <c r="D144">
        <v>0.34277249999999998</v>
      </c>
      <c r="E144">
        <v>-0.29335519999999998</v>
      </c>
      <c r="G144">
        <v>1</v>
      </c>
      <c r="H144">
        <v>0.88560000000000005</v>
      </c>
      <c r="I144">
        <v>0.5801463</v>
      </c>
      <c r="J144">
        <v>0.35316809999999998</v>
      </c>
      <c r="L144" s="18">
        <f t="shared" si="12"/>
        <v>-0.47778491083258612</v>
      </c>
      <c r="M144" s="14">
        <f t="shared" si="14"/>
        <v>0.52221508916741388</v>
      </c>
      <c r="N144" s="18">
        <f t="shared" si="15"/>
        <v>-0.64652329999999991</v>
      </c>
      <c r="O144" s="14">
        <f t="shared" si="13"/>
        <v>0.35347670000000009</v>
      </c>
      <c r="P144">
        <v>1</v>
      </c>
    </row>
    <row r="145" spans="1:16" x14ac:dyDescent="0.25">
      <c r="A145">
        <v>2009</v>
      </c>
      <c r="B145" t="s">
        <v>268</v>
      </c>
      <c r="C145">
        <v>7.1173299999999995E-2</v>
      </c>
      <c r="D145">
        <v>0.35535070000000002</v>
      </c>
      <c r="E145">
        <v>-0.28417750000000003</v>
      </c>
      <c r="G145">
        <v>1</v>
      </c>
      <c r="H145">
        <v>0.86920419999999998</v>
      </c>
      <c r="I145">
        <v>0.55841419999999997</v>
      </c>
      <c r="J145">
        <v>0.38051020000000002</v>
      </c>
      <c r="L145" s="18">
        <f t="shared" si="12"/>
        <v>-0.48147974567663465</v>
      </c>
      <c r="M145" s="14">
        <f t="shared" si="14"/>
        <v>0.51852025432336535</v>
      </c>
      <c r="N145" s="18">
        <f t="shared" si="15"/>
        <v>-0.66468769999999999</v>
      </c>
      <c r="O145" s="14">
        <f t="shared" si="13"/>
        <v>0.33531230000000001</v>
      </c>
      <c r="P145">
        <v>1</v>
      </c>
    </row>
    <row r="146" spans="1:16" x14ac:dyDescent="0.25">
      <c r="A146">
        <v>2010</v>
      </c>
      <c r="B146" t="s">
        <v>268</v>
      </c>
      <c r="C146">
        <v>0.10489510000000001</v>
      </c>
      <c r="D146">
        <v>0.38195659999999998</v>
      </c>
      <c r="E146">
        <v>-0.27706150000000002</v>
      </c>
      <c r="G146">
        <v>1</v>
      </c>
      <c r="H146">
        <v>0.90579560000000003</v>
      </c>
      <c r="I146">
        <v>0.59314389999999995</v>
      </c>
      <c r="J146">
        <v>0.40682770000000001</v>
      </c>
      <c r="L146" s="18">
        <f t="shared" si="12"/>
        <v>-0.48612150585320435</v>
      </c>
      <c r="M146" s="14">
        <f t="shared" si="14"/>
        <v>0.51387849414679565</v>
      </c>
      <c r="N146" s="18">
        <f t="shared" si="15"/>
        <v>-0.68388920000000009</v>
      </c>
      <c r="O146" s="14">
        <f t="shared" si="13"/>
        <v>0.31611079999999991</v>
      </c>
      <c r="P146">
        <v>1</v>
      </c>
    </row>
    <row r="147" spans="1:16" s="19" customFormat="1" x14ac:dyDescent="0.25">
      <c r="A147" s="19">
        <v>1982</v>
      </c>
      <c r="L147"/>
      <c r="M147" s="14">
        <f t="shared" si="14"/>
        <v>1</v>
      </c>
      <c r="N147" s="18">
        <f t="shared" si="15"/>
        <v>0</v>
      </c>
      <c r="O147">
        <v>1</v>
      </c>
      <c r="P147">
        <v>1</v>
      </c>
    </row>
    <row r="148" spans="1:16" x14ac:dyDescent="0.25">
      <c r="A148">
        <v>1983</v>
      </c>
      <c r="B148" t="s">
        <v>269</v>
      </c>
      <c r="C148">
        <v>-0.1084495</v>
      </c>
      <c r="D148">
        <v>-2.48308E-2</v>
      </c>
      <c r="E148">
        <v>-8.3618700000000004E-2</v>
      </c>
      <c r="G148">
        <v>1</v>
      </c>
      <c r="H148">
        <v>1.1359299999999999E-2</v>
      </c>
      <c r="I148">
        <v>1.8673700000000001E-2</v>
      </c>
      <c r="J148">
        <v>-1.5807600000000002E-2</v>
      </c>
      <c r="L148" s="18">
        <f>+(1+E148)/(1+J148)-1</f>
        <v>-6.8900247553222327E-2</v>
      </c>
      <c r="M148" s="14">
        <f t="shared" si="14"/>
        <v>0.93109975244677767</v>
      </c>
      <c r="N148" s="18">
        <f t="shared" si="15"/>
        <v>-6.7811099999999999E-2</v>
      </c>
      <c r="O148" s="14">
        <f>+$O$2*(1+N148)</f>
        <v>0.93218889999999999</v>
      </c>
      <c r="P148">
        <v>1</v>
      </c>
    </row>
    <row r="149" spans="1:16" x14ac:dyDescent="0.25">
      <c r="A149">
        <v>1984</v>
      </c>
      <c r="B149" t="s">
        <v>269</v>
      </c>
      <c r="C149">
        <v>-0.17340720000000001</v>
      </c>
      <c r="D149">
        <v>-1.45729E-2</v>
      </c>
      <c r="E149">
        <v>-0.15883420000000001</v>
      </c>
      <c r="G149">
        <v>1</v>
      </c>
      <c r="H149">
        <v>3.7318499999999998E-2</v>
      </c>
      <c r="I149">
        <v>4.4593099999999997E-2</v>
      </c>
      <c r="J149">
        <v>-2.5218899999999999E-2</v>
      </c>
      <c r="L149" s="18">
        <f t="shared" ref="L149:L175" si="16">+(1+E149)/(1+J149)-1</f>
        <v>-0.13707210777886436</v>
      </c>
      <c r="M149" s="14">
        <f t="shared" si="14"/>
        <v>0.86292789222113564</v>
      </c>
      <c r="N149" s="18">
        <f t="shared" si="15"/>
        <v>-0.13361530000000002</v>
      </c>
      <c r="O149" s="14">
        <f t="shared" ref="O149:O175" si="17">+$O$2*(1+N149)</f>
        <v>0.86638470000000001</v>
      </c>
      <c r="P149">
        <v>1</v>
      </c>
    </row>
    <row r="150" spans="1:16" x14ac:dyDescent="0.25">
      <c r="A150">
        <v>1985</v>
      </c>
      <c r="B150" t="s">
        <v>269</v>
      </c>
      <c r="C150">
        <v>-0.2182056</v>
      </c>
      <c r="D150">
        <v>9.6062999999999999E-3</v>
      </c>
      <c r="E150">
        <v>-0.22781180000000001</v>
      </c>
      <c r="G150">
        <v>1</v>
      </c>
      <c r="H150">
        <v>4.64076E-2</v>
      </c>
      <c r="I150">
        <v>5.5898299999999998E-2</v>
      </c>
      <c r="J150">
        <v>-2.9396499999999999E-2</v>
      </c>
      <c r="L150" s="18">
        <f t="shared" si="16"/>
        <v>-0.20442466980595064</v>
      </c>
      <c r="M150" s="14">
        <f t="shared" si="14"/>
        <v>0.79557533019404936</v>
      </c>
      <c r="N150" s="18">
        <f t="shared" si="15"/>
        <v>-0.19841530000000002</v>
      </c>
      <c r="O150" s="14">
        <f t="shared" si="17"/>
        <v>0.80158470000000004</v>
      </c>
      <c r="P150">
        <v>1</v>
      </c>
    </row>
    <row r="151" spans="1:16" x14ac:dyDescent="0.25">
      <c r="A151">
        <v>1986</v>
      </c>
      <c r="B151" t="s">
        <v>269</v>
      </c>
      <c r="C151">
        <v>-0.25167990000000001</v>
      </c>
      <c r="D151">
        <v>4.0096600000000003E-2</v>
      </c>
      <c r="E151">
        <v>-0.29177649999999999</v>
      </c>
      <c r="G151">
        <v>1</v>
      </c>
      <c r="H151">
        <v>7.1498900000000004E-2</v>
      </c>
      <c r="I151">
        <v>6.22464E-2</v>
      </c>
      <c r="J151">
        <v>-2.8204300000000002E-2</v>
      </c>
      <c r="L151" s="18">
        <f t="shared" si="16"/>
        <v>-0.27122182162361907</v>
      </c>
      <c r="M151" s="14">
        <f t="shared" si="14"/>
        <v>0.72877817837638093</v>
      </c>
      <c r="N151" s="18">
        <f t="shared" si="15"/>
        <v>-0.26357219999999998</v>
      </c>
      <c r="O151" s="14">
        <f t="shared" si="17"/>
        <v>0.73642779999999997</v>
      </c>
      <c r="P151">
        <v>1</v>
      </c>
    </row>
    <row r="152" spans="1:16" x14ac:dyDescent="0.25">
      <c r="A152">
        <v>1987</v>
      </c>
      <c r="B152" t="s">
        <v>269</v>
      </c>
      <c r="C152">
        <v>-0.29131410000000002</v>
      </c>
      <c r="D152">
        <v>5.1314400000000003E-2</v>
      </c>
      <c r="E152">
        <v>-0.3426285</v>
      </c>
      <c r="G152">
        <v>1</v>
      </c>
      <c r="H152">
        <v>0.105087</v>
      </c>
      <c r="I152">
        <v>9.9710400000000005E-2</v>
      </c>
      <c r="J152">
        <v>-6.3778999999999997E-3</v>
      </c>
      <c r="L152" s="18">
        <f t="shared" si="16"/>
        <v>-0.33840893836801733</v>
      </c>
      <c r="M152" s="14">
        <f t="shared" si="14"/>
        <v>0.66159106163198267</v>
      </c>
      <c r="N152" s="18">
        <f t="shared" si="15"/>
        <v>-0.33625060000000001</v>
      </c>
      <c r="O152" s="14">
        <f t="shared" si="17"/>
        <v>0.66374939999999993</v>
      </c>
      <c r="P152">
        <v>1</v>
      </c>
    </row>
    <row r="153" spans="1:16" x14ac:dyDescent="0.25">
      <c r="A153">
        <v>1988</v>
      </c>
      <c r="B153" t="s">
        <v>269</v>
      </c>
      <c r="C153">
        <v>-0.32304630000000001</v>
      </c>
      <c r="D153">
        <v>5.3791499999999999E-2</v>
      </c>
      <c r="E153">
        <v>-0.3768378</v>
      </c>
      <c r="G153">
        <v>1</v>
      </c>
      <c r="H153">
        <v>0.14499380000000001</v>
      </c>
      <c r="I153">
        <v>0.1251457</v>
      </c>
      <c r="J153">
        <v>1.32257E-2</v>
      </c>
      <c r="L153" s="18">
        <f t="shared" si="16"/>
        <v>-0.38497197613522827</v>
      </c>
      <c r="M153" s="14">
        <f t="shared" si="14"/>
        <v>0.61502802386477173</v>
      </c>
      <c r="N153" s="18">
        <f t="shared" si="15"/>
        <v>-0.39006350000000001</v>
      </c>
      <c r="O153" s="14">
        <f>+$O$2*(1+N153)</f>
        <v>0.60993649999999999</v>
      </c>
      <c r="P153">
        <v>1</v>
      </c>
    </row>
    <row r="154" spans="1:16" x14ac:dyDescent="0.25">
      <c r="A154">
        <v>1989</v>
      </c>
      <c r="B154" t="s">
        <v>269</v>
      </c>
      <c r="C154">
        <v>-0.33237929999999999</v>
      </c>
      <c r="D154">
        <v>6.23738E-2</v>
      </c>
      <c r="E154">
        <v>-0.39475310000000002</v>
      </c>
      <c r="G154">
        <v>1</v>
      </c>
      <c r="H154">
        <v>0.1754802</v>
      </c>
      <c r="I154">
        <v>0.14405570000000001</v>
      </c>
      <c r="J154">
        <v>3.58669E-2</v>
      </c>
      <c r="L154" s="18">
        <f t="shared" si="16"/>
        <v>-0.41570977893009231</v>
      </c>
      <c r="M154" s="14">
        <f t="shared" si="14"/>
        <v>0.58429022106990769</v>
      </c>
      <c r="N154" s="18">
        <f t="shared" si="15"/>
        <v>-0.43062</v>
      </c>
      <c r="O154" s="14">
        <f t="shared" si="17"/>
        <v>0.56938</v>
      </c>
      <c r="P154">
        <v>1</v>
      </c>
    </row>
    <row r="155" spans="1:16" x14ac:dyDescent="0.25">
      <c r="A155">
        <v>1990</v>
      </c>
      <c r="B155" t="s">
        <v>269</v>
      </c>
      <c r="C155">
        <v>-0.3265306</v>
      </c>
      <c r="D155">
        <v>7.5267899999999999E-2</v>
      </c>
      <c r="E155">
        <v>-0.4017985</v>
      </c>
      <c r="G155">
        <v>1</v>
      </c>
      <c r="H155">
        <v>0.2202865</v>
      </c>
      <c r="I155">
        <v>0.1752319</v>
      </c>
      <c r="J155">
        <v>5.53359E-2</v>
      </c>
      <c r="L155" s="18">
        <f t="shared" si="16"/>
        <v>-0.43316483405899486</v>
      </c>
      <c r="M155" s="14">
        <f t="shared" si="14"/>
        <v>0.56683516594100514</v>
      </c>
      <c r="N155" s="18">
        <f t="shared" si="15"/>
        <v>-0.4571344</v>
      </c>
      <c r="O155" s="14">
        <f t="shared" si="17"/>
        <v>0.54286560000000006</v>
      </c>
      <c r="P155">
        <v>1</v>
      </c>
    </row>
    <row r="156" spans="1:16" x14ac:dyDescent="0.25">
      <c r="A156">
        <v>1991</v>
      </c>
      <c r="B156" t="s">
        <v>269</v>
      </c>
      <c r="C156">
        <v>-0.31340220000000002</v>
      </c>
      <c r="D156">
        <v>0.17954210000000001</v>
      </c>
      <c r="E156">
        <v>-0.4929443</v>
      </c>
      <c r="G156">
        <v>1</v>
      </c>
      <c r="H156">
        <v>0.23381660000000001</v>
      </c>
      <c r="I156">
        <v>0.1844016</v>
      </c>
      <c r="J156">
        <v>9.0326900000000002E-2</v>
      </c>
      <c r="L156" s="18">
        <f t="shared" si="16"/>
        <v>-0.53495075651164803</v>
      </c>
      <c r="M156" s="14">
        <f t="shared" si="14"/>
        <v>0.46504924348835197</v>
      </c>
      <c r="N156" s="18">
        <f t="shared" si="15"/>
        <v>-0.58327119999999999</v>
      </c>
      <c r="O156" s="14">
        <f t="shared" si="17"/>
        <v>0.41672880000000001</v>
      </c>
      <c r="P156">
        <v>1</v>
      </c>
    </row>
    <row r="157" spans="1:16" x14ac:dyDescent="0.25">
      <c r="A157">
        <v>1992</v>
      </c>
      <c r="B157" t="s">
        <v>269</v>
      </c>
      <c r="C157">
        <v>-0.32995269999999999</v>
      </c>
      <c r="D157">
        <v>0.1686811</v>
      </c>
      <c r="E157">
        <v>-0.49863380000000002</v>
      </c>
      <c r="G157">
        <v>1</v>
      </c>
      <c r="H157">
        <v>0.2638663</v>
      </c>
      <c r="I157">
        <v>0.1994995</v>
      </c>
      <c r="J157">
        <v>0.12189120000000001</v>
      </c>
      <c r="L157" s="18">
        <f t="shared" si="16"/>
        <v>-0.55310621921270087</v>
      </c>
      <c r="M157" s="14">
        <f t="shared" si="14"/>
        <v>0.44689378078729913</v>
      </c>
      <c r="N157" s="18">
        <f t="shared" si="15"/>
        <v>-0.62052499999999999</v>
      </c>
      <c r="O157" s="14">
        <f t="shared" si="17"/>
        <v>0.37947500000000001</v>
      </c>
      <c r="P157">
        <v>1</v>
      </c>
    </row>
    <row r="158" spans="1:16" x14ac:dyDescent="0.25">
      <c r="A158">
        <v>1993</v>
      </c>
      <c r="B158" t="s">
        <v>269</v>
      </c>
      <c r="C158">
        <v>-0.34488550000000001</v>
      </c>
      <c r="D158">
        <v>0.15543709999999999</v>
      </c>
      <c r="E158">
        <v>-0.50032259999999995</v>
      </c>
      <c r="G158">
        <v>1</v>
      </c>
      <c r="H158">
        <v>0.29565340000000001</v>
      </c>
      <c r="I158">
        <v>0.2159162</v>
      </c>
      <c r="J158">
        <v>0.15226010000000001</v>
      </c>
      <c r="L158" s="18">
        <f t="shared" si="16"/>
        <v>-0.56635016694581364</v>
      </c>
      <c r="M158" s="14">
        <f t="shared" si="14"/>
        <v>0.43364983305418636</v>
      </c>
      <c r="N158" s="18">
        <f t="shared" si="15"/>
        <v>-0.65258269999999996</v>
      </c>
      <c r="O158" s="14">
        <f t="shared" si="17"/>
        <v>0.34741730000000004</v>
      </c>
      <c r="P158">
        <v>1</v>
      </c>
    </row>
    <row r="159" spans="1:16" x14ac:dyDescent="0.25">
      <c r="A159">
        <v>1994</v>
      </c>
      <c r="B159" t="s">
        <v>269</v>
      </c>
      <c r="C159">
        <v>-0.32665499999999997</v>
      </c>
      <c r="D159">
        <v>0.17117080000000001</v>
      </c>
      <c r="E159">
        <v>-0.49782579999999998</v>
      </c>
      <c r="G159">
        <v>1</v>
      </c>
      <c r="H159">
        <v>0.3206677</v>
      </c>
      <c r="I159">
        <v>0.209726</v>
      </c>
      <c r="J159">
        <v>0.1703181</v>
      </c>
      <c r="L159" s="18">
        <f t="shared" si="16"/>
        <v>-0.57090794374623444</v>
      </c>
      <c r="M159" s="14">
        <f t="shared" si="14"/>
        <v>0.42909205625376556</v>
      </c>
      <c r="N159" s="18">
        <f t="shared" si="15"/>
        <v>-0.66814390000000001</v>
      </c>
      <c r="O159" s="14">
        <f t="shared" si="17"/>
        <v>0.33185609999999999</v>
      </c>
      <c r="P159">
        <v>1</v>
      </c>
    </row>
    <row r="160" spans="1:16" x14ac:dyDescent="0.25">
      <c r="A160">
        <v>1995</v>
      </c>
      <c r="B160" t="s">
        <v>269</v>
      </c>
      <c r="C160">
        <v>-0.3046914</v>
      </c>
      <c r="D160">
        <v>0.18950069999999999</v>
      </c>
      <c r="E160">
        <v>-0.49419200000000002</v>
      </c>
      <c r="G160">
        <v>1</v>
      </c>
      <c r="H160">
        <v>0.35196820000000001</v>
      </c>
      <c r="I160">
        <v>0.23555319999999999</v>
      </c>
      <c r="J160">
        <v>0.1784396</v>
      </c>
      <c r="L160" s="18">
        <f t="shared" si="16"/>
        <v>-0.57078156572470906</v>
      </c>
      <c r="M160" s="14">
        <f t="shared" si="14"/>
        <v>0.42921843427529094</v>
      </c>
      <c r="N160" s="18">
        <f t="shared" si="15"/>
        <v>-0.6726316</v>
      </c>
      <c r="O160" s="14">
        <f t="shared" si="17"/>
        <v>0.3273684</v>
      </c>
      <c r="P160">
        <v>1</v>
      </c>
    </row>
    <row r="161" spans="1:16" x14ac:dyDescent="0.25">
      <c r="A161">
        <v>1996</v>
      </c>
      <c r="B161" t="s">
        <v>269</v>
      </c>
      <c r="C161">
        <v>-0.28148329999999999</v>
      </c>
      <c r="D161">
        <v>0.208899</v>
      </c>
      <c r="E161">
        <v>-0.49038229999999999</v>
      </c>
      <c r="G161">
        <v>1</v>
      </c>
      <c r="H161">
        <v>0.38480110000000001</v>
      </c>
      <c r="I161">
        <v>0.2588374</v>
      </c>
      <c r="J161">
        <v>0.17744119999999999</v>
      </c>
      <c r="L161" s="18">
        <f t="shared" si="16"/>
        <v>-0.56718203847461779</v>
      </c>
      <c r="M161" s="14">
        <f t="shared" si="14"/>
        <v>0.43281796152538221</v>
      </c>
      <c r="N161" s="18">
        <f t="shared" si="15"/>
        <v>-0.66782350000000001</v>
      </c>
      <c r="O161" s="14">
        <f t="shared" si="17"/>
        <v>0.33217649999999999</v>
      </c>
      <c r="P161">
        <v>1</v>
      </c>
    </row>
    <row r="162" spans="1:16" x14ac:dyDescent="0.25">
      <c r="A162">
        <v>1997</v>
      </c>
      <c r="B162" t="s">
        <v>269</v>
      </c>
      <c r="C162">
        <v>-0.26586609999999999</v>
      </c>
      <c r="D162">
        <v>0.2197364</v>
      </c>
      <c r="E162">
        <v>-0.48560249999999999</v>
      </c>
      <c r="G162">
        <v>1</v>
      </c>
      <c r="H162">
        <v>0.42243399999999998</v>
      </c>
      <c r="I162">
        <v>0.28071420000000002</v>
      </c>
      <c r="J162">
        <v>0.1725544</v>
      </c>
      <c r="L162" s="18">
        <f t="shared" si="16"/>
        <v>-0.56130180399305996</v>
      </c>
      <c r="M162" s="14">
        <f t="shared" si="14"/>
        <v>0.43869819600694004</v>
      </c>
      <c r="N162" s="18">
        <f t="shared" si="15"/>
        <v>-0.65815690000000004</v>
      </c>
      <c r="O162" s="14">
        <f t="shared" si="17"/>
        <v>0.34184309999999996</v>
      </c>
      <c r="P162">
        <v>1</v>
      </c>
    </row>
    <row r="163" spans="1:16" x14ac:dyDescent="0.25">
      <c r="A163">
        <v>1998</v>
      </c>
      <c r="B163" t="s">
        <v>269</v>
      </c>
      <c r="C163">
        <v>-0.21248130000000001</v>
      </c>
      <c r="D163">
        <v>0.2640691</v>
      </c>
      <c r="E163">
        <v>-0.47655049999999999</v>
      </c>
      <c r="G163">
        <v>1</v>
      </c>
      <c r="H163">
        <v>0.47296480000000002</v>
      </c>
      <c r="I163">
        <v>0.31075659999999999</v>
      </c>
      <c r="J163">
        <v>0.16668769999999999</v>
      </c>
      <c r="L163" s="18">
        <f t="shared" si="16"/>
        <v>-0.5513370887513428</v>
      </c>
      <c r="M163" s="14">
        <f t="shared" si="14"/>
        <v>0.4486629112486572</v>
      </c>
      <c r="N163" s="18">
        <f t="shared" si="15"/>
        <v>-0.64323819999999998</v>
      </c>
      <c r="O163" s="14">
        <f t="shared" si="17"/>
        <v>0.35676180000000002</v>
      </c>
      <c r="P163">
        <v>1</v>
      </c>
    </row>
    <row r="164" spans="1:16" x14ac:dyDescent="0.25">
      <c r="A164">
        <v>1999</v>
      </c>
      <c r="B164" t="s">
        <v>269</v>
      </c>
      <c r="C164">
        <v>-0.1814335</v>
      </c>
      <c r="D164">
        <v>0.2767944</v>
      </c>
      <c r="E164">
        <v>-0.45822790000000002</v>
      </c>
      <c r="G164">
        <v>1</v>
      </c>
      <c r="H164">
        <v>0.51856919999999995</v>
      </c>
      <c r="I164">
        <v>0.33890320000000002</v>
      </c>
      <c r="J164">
        <v>0.16573009999999999</v>
      </c>
      <c r="L164" s="18">
        <f t="shared" si="16"/>
        <v>-0.53525082692811998</v>
      </c>
      <c r="M164" s="14">
        <f t="shared" si="14"/>
        <v>0.46474917307188002</v>
      </c>
      <c r="N164" s="18">
        <f t="shared" si="15"/>
        <v>-0.62395800000000001</v>
      </c>
      <c r="O164" s="14">
        <f t="shared" si="17"/>
        <v>0.37604199999999999</v>
      </c>
      <c r="P164">
        <v>1</v>
      </c>
    </row>
    <row r="165" spans="1:16" x14ac:dyDescent="0.25">
      <c r="A165">
        <v>2000</v>
      </c>
      <c r="B165" t="s">
        <v>269</v>
      </c>
      <c r="C165">
        <v>-0.1347063</v>
      </c>
      <c r="D165">
        <v>0.29604979999999997</v>
      </c>
      <c r="E165">
        <v>-0.43075609999999998</v>
      </c>
      <c r="G165">
        <v>1</v>
      </c>
      <c r="H165">
        <v>0.57879170000000002</v>
      </c>
      <c r="I165">
        <v>0.37237490000000001</v>
      </c>
      <c r="J165">
        <v>0.16908480000000001</v>
      </c>
      <c r="L165" s="18">
        <f t="shared" si="16"/>
        <v>-0.51308587708949771</v>
      </c>
      <c r="M165" s="14">
        <f t="shared" si="14"/>
        <v>0.48691412291050229</v>
      </c>
      <c r="N165" s="18">
        <f t="shared" si="15"/>
        <v>-0.59984090000000001</v>
      </c>
      <c r="O165" s="14">
        <f t="shared" si="17"/>
        <v>0.40015909999999999</v>
      </c>
      <c r="P165">
        <v>1</v>
      </c>
    </row>
    <row r="166" spans="1:16" x14ac:dyDescent="0.25">
      <c r="A166">
        <v>2001</v>
      </c>
      <c r="B166" t="s">
        <v>269</v>
      </c>
      <c r="C166">
        <v>-0.102663</v>
      </c>
      <c r="D166">
        <v>0.29192960000000001</v>
      </c>
      <c r="E166">
        <v>-0.39459260000000002</v>
      </c>
      <c r="G166">
        <v>1</v>
      </c>
      <c r="H166">
        <v>0.5957308</v>
      </c>
      <c r="I166">
        <v>0.38917940000000001</v>
      </c>
      <c r="J166">
        <v>0.17522550000000001</v>
      </c>
      <c r="L166" s="18">
        <f t="shared" si="16"/>
        <v>-0.4848585228962442</v>
      </c>
      <c r="M166" s="14">
        <f t="shared" si="14"/>
        <v>0.5151414771037558</v>
      </c>
      <c r="N166" s="18">
        <f t="shared" si="15"/>
        <v>-0.56981809999999999</v>
      </c>
      <c r="O166" s="14">
        <f t="shared" si="17"/>
        <v>0.43018190000000001</v>
      </c>
      <c r="P166">
        <v>1</v>
      </c>
    </row>
    <row r="167" spans="1:16" x14ac:dyDescent="0.25">
      <c r="A167">
        <v>2002</v>
      </c>
      <c r="B167" t="s">
        <v>269</v>
      </c>
      <c r="C167">
        <v>-3.4221000000000001E-2</v>
      </c>
      <c r="D167">
        <v>0.30812929999999999</v>
      </c>
      <c r="E167">
        <v>-0.3423503</v>
      </c>
      <c r="G167">
        <v>1</v>
      </c>
      <c r="H167">
        <v>0.62841639999999999</v>
      </c>
      <c r="I167">
        <v>0.41242669999999998</v>
      </c>
      <c r="J167">
        <v>0.1845205</v>
      </c>
      <c r="L167" s="18">
        <f t="shared" si="16"/>
        <v>-0.44479669199477767</v>
      </c>
      <c r="M167" s="14">
        <f t="shared" si="14"/>
        <v>0.55520330800522233</v>
      </c>
      <c r="N167" s="18">
        <f t="shared" si="15"/>
        <v>-0.52687079999999997</v>
      </c>
      <c r="O167" s="14">
        <f t="shared" si="17"/>
        <v>0.47312920000000003</v>
      </c>
      <c r="P167">
        <v>1</v>
      </c>
    </row>
    <row r="168" spans="1:16" x14ac:dyDescent="0.25">
      <c r="A168">
        <v>2003</v>
      </c>
      <c r="B168" t="s">
        <v>269</v>
      </c>
      <c r="C168">
        <v>0.1014186</v>
      </c>
      <c r="D168">
        <v>0.37419239999999998</v>
      </c>
      <c r="E168">
        <v>-0.27277380000000001</v>
      </c>
      <c r="G168">
        <v>1</v>
      </c>
      <c r="H168">
        <v>0.65627089999999999</v>
      </c>
      <c r="I168">
        <v>0.4267106</v>
      </c>
      <c r="J168">
        <v>0.20332600000000001</v>
      </c>
      <c r="L168" s="18">
        <f t="shared" si="16"/>
        <v>-0.39565321450712443</v>
      </c>
      <c r="M168" s="14">
        <f t="shared" si="14"/>
        <v>0.60434678549287557</v>
      </c>
      <c r="N168" s="18">
        <f t="shared" si="15"/>
        <v>-0.47609980000000002</v>
      </c>
      <c r="O168" s="14">
        <f t="shared" si="17"/>
        <v>0.52390019999999993</v>
      </c>
      <c r="P168">
        <v>1</v>
      </c>
    </row>
    <row r="169" spans="1:16" x14ac:dyDescent="0.25">
      <c r="A169">
        <v>2004</v>
      </c>
      <c r="B169" t="s">
        <v>269</v>
      </c>
      <c r="C169">
        <v>0.18429570000000001</v>
      </c>
      <c r="D169">
        <v>0.37875370000000003</v>
      </c>
      <c r="E169">
        <v>-0.19445799999999999</v>
      </c>
      <c r="G169">
        <v>1</v>
      </c>
      <c r="H169">
        <v>0.69276519999999997</v>
      </c>
      <c r="I169">
        <v>0.44092710000000002</v>
      </c>
      <c r="J169">
        <v>0.22809380000000001</v>
      </c>
      <c r="L169" s="18">
        <f t="shared" si="16"/>
        <v>-0.34407127533743753</v>
      </c>
      <c r="M169" s="14">
        <f t="shared" si="14"/>
        <v>0.65592872466256247</v>
      </c>
      <c r="N169" s="18">
        <f t="shared" si="15"/>
        <v>-0.42255180000000003</v>
      </c>
      <c r="O169" s="14">
        <f t="shared" si="17"/>
        <v>0.57744819999999997</v>
      </c>
      <c r="P169">
        <v>1</v>
      </c>
    </row>
    <row r="170" spans="1:16" x14ac:dyDescent="0.25">
      <c r="A170">
        <v>2005</v>
      </c>
      <c r="B170" t="s">
        <v>269</v>
      </c>
      <c r="C170">
        <v>0.24800900000000001</v>
      </c>
      <c r="D170">
        <v>0.36722840000000001</v>
      </c>
      <c r="E170">
        <v>-0.1192194</v>
      </c>
      <c r="G170">
        <v>1</v>
      </c>
      <c r="H170">
        <v>0.73729829999999996</v>
      </c>
      <c r="I170">
        <v>0.47309200000000001</v>
      </c>
      <c r="J170">
        <v>0.25746659999999999</v>
      </c>
      <c r="L170" s="18">
        <f t="shared" si="16"/>
        <v>-0.2995594475431792</v>
      </c>
      <c r="M170" s="14">
        <f t="shared" si="14"/>
        <v>0.7004405524568208</v>
      </c>
      <c r="N170" s="18">
        <f t="shared" si="15"/>
        <v>-0.37668599999999997</v>
      </c>
      <c r="O170" s="14">
        <f t="shared" si="17"/>
        <v>0.62331400000000003</v>
      </c>
      <c r="P170">
        <v>1</v>
      </c>
    </row>
    <row r="171" spans="1:16" x14ac:dyDescent="0.25">
      <c r="A171">
        <v>2006</v>
      </c>
      <c r="B171" t="s">
        <v>269</v>
      </c>
      <c r="C171">
        <v>0.40735440000000001</v>
      </c>
      <c r="D171">
        <v>0.46305750000000001</v>
      </c>
      <c r="E171">
        <v>-5.5703000000000003E-2</v>
      </c>
      <c r="G171">
        <v>1</v>
      </c>
      <c r="H171">
        <v>0.78630690000000003</v>
      </c>
      <c r="I171">
        <v>0.50446310000000005</v>
      </c>
      <c r="J171">
        <v>0.2925547</v>
      </c>
      <c r="L171" s="18">
        <f t="shared" si="16"/>
        <v>-0.26943362629063206</v>
      </c>
      <c r="M171" s="14">
        <f t="shared" si="14"/>
        <v>0.73056637370936794</v>
      </c>
      <c r="N171" s="18">
        <f t="shared" si="15"/>
        <v>-0.3482577</v>
      </c>
      <c r="O171" s="14">
        <f t="shared" si="17"/>
        <v>0.6517423</v>
      </c>
      <c r="P171">
        <v>1</v>
      </c>
    </row>
    <row r="172" spans="1:16" x14ac:dyDescent="0.25">
      <c r="A172">
        <v>2007</v>
      </c>
      <c r="B172" t="s">
        <v>269</v>
      </c>
      <c r="C172">
        <v>0.46907670000000001</v>
      </c>
      <c r="D172">
        <v>0.4863516</v>
      </c>
      <c r="E172">
        <v>-1.7274899999999999E-2</v>
      </c>
      <c r="G172">
        <v>1</v>
      </c>
      <c r="H172">
        <v>0.86908459999999998</v>
      </c>
      <c r="I172">
        <v>0.59850449999999999</v>
      </c>
      <c r="J172">
        <v>0.32449709999999998</v>
      </c>
      <c r="L172" s="18">
        <f t="shared" si="16"/>
        <v>-0.258039070074219</v>
      </c>
      <c r="M172" s="14">
        <f t="shared" si="14"/>
        <v>0.741960929925781</v>
      </c>
      <c r="N172" s="18">
        <f t="shared" si="15"/>
        <v>-0.34177199999999996</v>
      </c>
      <c r="O172" s="14">
        <f t="shared" si="17"/>
        <v>0.65822800000000004</v>
      </c>
      <c r="P172">
        <v>1</v>
      </c>
    </row>
    <row r="173" spans="1:16" x14ac:dyDescent="0.25">
      <c r="A173">
        <v>2008</v>
      </c>
      <c r="B173" t="s">
        <v>269</v>
      </c>
      <c r="C173">
        <v>0.50267550000000005</v>
      </c>
      <c r="D173">
        <v>0.51208609999999999</v>
      </c>
      <c r="E173">
        <v>-9.4105999999999999E-3</v>
      </c>
      <c r="G173">
        <v>1</v>
      </c>
      <c r="H173">
        <v>0.88560000000000005</v>
      </c>
      <c r="I173">
        <v>0.5801463</v>
      </c>
      <c r="J173">
        <v>0.35316809999999998</v>
      </c>
      <c r="L173" s="18">
        <f t="shared" si="16"/>
        <v>-0.26794801030263726</v>
      </c>
      <c r="M173" s="14">
        <f t="shared" si="14"/>
        <v>0.73205198969736274</v>
      </c>
      <c r="N173" s="18">
        <f t="shared" si="15"/>
        <v>-0.36257869999999998</v>
      </c>
      <c r="O173" s="14">
        <f t="shared" si="17"/>
        <v>0.63742129999999997</v>
      </c>
      <c r="P173">
        <v>1</v>
      </c>
    </row>
    <row r="174" spans="1:16" x14ac:dyDescent="0.25">
      <c r="A174">
        <v>2009</v>
      </c>
      <c r="B174" t="s">
        <v>269</v>
      </c>
      <c r="C174">
        <v>0.44729970000000002</v>
      </c>
      <c r="D174">
        <v>0.47885480000000002</v>
      </c>
      <c r="E174">
        <v>-3.1555199999999999E-2</v>
      </c>
      <c r="G174">
        <v>1</v>
      </c>
      <c r="H174">
        <v>0.86920419999999998</v>
      </c>
      <c r="I174">
        <v>0.55841419999999997</v>
      </c>
      <c r="J174">
        <v>0.38051020000000002</v>
      </c>
      <c r="L174" s="18">
        <f t="shared" si="16"/>
        <v>-0.29848776198828519</v>
      </c>
      <c r="M174" s="14">
        <f t="shared" si="14"/>
        <v>0.70151223801171481</v>
      </c>
      <c r="N174" s="18">
        <f t="shared" si="15"/>
        <v>-0.41206540000000003</v>
      </c>
      <c r="O174" s="14">
        <f t="shared" si="17"/>
        <v>0.58793459999999997</v>
      </c>
      <c r="P174">
        <v>1</v>
      </c>
    </row>
    <row r="175" spans="1:16" x14ac:dyDescent="0.25">
      <c r="A175">
        <v>2010</v>
      </c>
      <c r="B175" t="s">
        <v>269</v>
      </c>
      <c r="C175">
        <v>0.44151319999999999</v>
      </c>
      <c r="D175">
        <v>0.5051312</v>
      </c>
      <c r="E175">
        <v>-6.3617999999999994E-2</v>
      </c>
      <c r="G175">
        <v>1</v>
      </c>
      <c r="H175">
        <v>0.90579560000000003</v>
      </c>
      <c r="I175">
        <v>0.59314389999999995</v>
      </c>
      <c r="J175">
        <v>0.40682770000000001</v>
      </c>
      <c r="L175" s="18">
        <f t="shared" si="16"/>
        <v>-0.33440178921697372</v>
      </c>
      <c r="M175" s="14">
        <f t="shared" si="14"/>
        <v>0.66559821078302628</v>
      </c>
      <c r="N175" s="18">
        <f t="shared" si="15"/>
        <v>-0.47044570000000002</v>
      </c>
      <c r="O175" s="14">
        <f t="shared" si="17"/>
        <v>0.52955430000000003</v>
      </c>
      <c r="P175">
        <v>1</v>
      </c>
    </row>
    <row r="177" spans="1:16" x14ac:dyDescent="0.25">
      <c r="A177" s="19">
        <v>1982</v>
      </c>
      <c r="B177" t="s">
        <v>576</v>
      </c>
      <c r="M177" s="14">
        <f t="shared" si="14"/>
        <v>1</v>
      </c>
      <c r="N177" s="18">
        <f t="shared" si="15"/>
        <v>0</v>
      </c>
      <c r="O177">
        <v>1</v>
      </c>
      <c r="P177">
        <v>1</v>
      </c>
    </row>
    <row r="178" spans="1:16" x14ac:dyDescent="0.25">
      <c r="A178">
        <v>1983</v>
      </c>
      <c r="B178" t="s">
        <v>576</v>
      </c>
      <c r="C178">
        <f t="shared" ref="C178:C205" si="18">+AVERAGE(C61,C119,C148)</f>
        <v>-6.7833366666666672E-2</v>
      </c>
      <c r="D178">
        <f t="shared" ref="D178:E178" si="19">+AVERAGE(D61,D119,D148)</f>
        <v>-2.1912699999999997E-2</v>
      </c>
      <c r="E178">
        <f t="shared" si="19"/>
        <v>-4.5920633333333329E-2</v>
      </c>
      <c r="G178">
        <v>1</v>
      </c>
      <c r="H178">
        <f t="shared" ref="H178:J178" si="20">+AVERAGE(H61,H119,H148)</f>
        <v>1.1359299999999998E-2</v>
      </c>
      <c r="I178">
        <f t="shared" si="20"/>
        <v>1.8673700000000001E-2</v>
      </c>
      <c r="J178">
        <f t="shared" si="20"/>
        <v>-1.5807600000000002E-2</v>
      </c>
      <c r="L178" s="18">
        <f t="shared" ref="L178:L205" si="21">+(1+E178)/(1+J178)-1</f>
        <v>-3.05966936275196E-2</v>
      </c>
      <c r="M178" s="14">
        <f t="shared" ref="M178:M205" si="22">+$M$2*(1+L178)</f>
        <v>0.9694033063724804</v>
      </c>
      <c r="N178" s="18">
        <f t="shared" ref="N178:N205" si="23">+E178-J178</f>
        <v>-3.0113033333333327E-2</v>
      </c>
      <c r="O178" s="14">
        <f>+$O$2*(1+N178)</f>
        <v>0.96988696666666663</v>
      </c>
      <c r="P178">
        <v>1</v>
      </c>
    </row>
    <row r="179" spans="1:16" x14ac:dyDescent="0.25">
      <c r="A179">
        <v>1984</v>
      </c>
      <c r="B179" t="s">
        <v>576</v>
      </c>
      <c r="C179">
        <f t="shared" si="18"/>
        <v>-0.11713343333333333</v>
      </c>
      <c r="D179">
        <f t="shared" ref="D179:E179" si="24">+AVERAGE(D62,D120,D149)</f>
        <v>-3.388583333333333E-2</v>
      </c>
      <c r="E179">
        <f t="shared" si="24"/>
        <v>-8.3247533333333332E-2</v>
      </c>
      <c r="G179">
        <v>1</v>
      </c>
      <c r="H179">
        <f t="shared" ref="H179:J179" si="25">+AVERAGE(H62,H120,H149)</f>
        <v>3.7318499999999998E-2</v>
      </c>
      <c r="I179">
        <f t="shared" si="25"/>
        <v>4.4593099999999997E-2</v>
      </c>
      <c r="J179">
        <f t="shared" si="25"/>
        <v>-2.5218899999999999E-2</v>
      </c>
      <c r="L179" s="18">
        <f t="shared" si="21"/>
        <v>-5.9529912237048177E-2</v>
      </c>
      <c r="M179" s="14">
        <f t="shared" si="22"/>
        <v>0.94047008776295182</v>
      </c>
      <c r="N179" s="18">
        <f t="shared" si="23"/>
        <v>-5.8028633333333329E-2</v>
      </c>
      <c r="O179" s="14">
        <f t="shared" ref="O179:O205" si="26">+$O$2*(1+N179)</f>
        <v>0.9419713666666667</v>
      </c>
      <c r="P179">
        <v>1</v>
      </c>
    </row>
    <row r="180" spans="1:16" x14ac:dyDescent="0.25">
      <c r="A180">
        <v>1985</v>
      </c>
      <c r="B180" t="s">
        <v>576</v>
      </c>
      <c r="C180">
        <f t="shared" si="18"/>
        <v>-0.13010686666666668</v>
      </c>
      <c r="D180">
        <f t="shared" ref="D180:E180" si="27">+AVERAGE(D63,D121,D150)</f>
        <v>-1.8068866666666669E-2</v>
      </c>
      <c r="E180">
        <f t="shared" si="27"/>
        <v>-0.11203796666666667</v>
      </c>
      <c r="G180">
        <v>1</v>
      </c>
      <c r="H180">
        <f t="shared" ref="H180:J180" si="28">+AVERAGE(H63,H121,H150)</f>
        <v>4.64076E-2</v>
      </c>
      <c r="I180">
        <f t="shared" si="28"/>
        <v>5.5898299999999991E-2</v>
      </c>
      <c r="J180">
        <f t="shared" si="28"/>
        <v>-2.9396500000000002E-2</v>
      </c>
      <c r="L180" s="18">
        <f t="shared" si="21"/>
        <v>-8.5144414445926242E-2</v>
      </c>
      <c r="M180" s="14">
        <f t="shared" si="22"/>
        <v>0.91485558555407376</v>
      </c>
      <c r="N180" s="18">
        <f t="shared" si="23"/>
        <v>-8.2641466666666663E-2</v>
      </c>
      <c r="O180" s="14">
        <f t="shared" si="26"/>
        <v>0.91735853333333339</v>
      </c>
      <c r="P180">
        <v>1</v>
      </c>
    </row>
    <row r="181" spans="1:16" x14ac:dyDescent="0.25">
      <c r="A181">
        <v>1986</v>
      </c>
      <c r="B181" t="s">
        <v>576</v>
      </c>
      <c r="C181">
        <f t="shared" si="18"/>
        <v>-0.15494016666666666</v>
      </c>
      <c r="D181">
        <f t="shared" ref="D181:E181" si="29">+AVERAGE(D64,D122,D151)</f>
        <v>-1.485873333333333E-2</v>
      </c>
      <c r="E181">
        <f t="shared" si="29"/>
        <v>-0.14008143333333334</v>
      </c>
      <c r="G181">
        <v>1</v>
      </c>
      <c r="H181">
        <f t="shared" ref="H181:J181" si="30">+AVERAGE(H64,H122,H151)</f>
        <v>7.1498900000000004E-2</v>
      </c>
      <c r="I181">
        <f t="shared" si="30"/>
        <v>6.22464E-2</v>
      </c>
      <c r="J181">
        <f t="shared" si="30"/>
        <v>-2.8204300000000002E-2</v>
      </c>
      <c r="L181" s="18">
        <f t="shared" si="21"/>
        <v>-0.1151241287992254</v>
      </c>
      <c r="M181" s="14">
        <f t="shared" si="22"/>
        <v>0.8848758712007746</v>
      </c>
      <c r="N181" s="18">
        <f t="shared" si="23"/>
        <v>-0.11187713333333334</v>
      </c>
      <c r="O181" s="14">
        <f t="shared" si="26"/>
        <v>0.88812286666666662</v>
      </c>
      <c r="P181">
        <v>1</v>
      </c>
    </row>
    <row r="182" spans="1:16" x14ac:dyDescent="0.25">
      <c r="A182">
        <v>1987</v>
      </c>
      <c r="B182" t="s">
        <v>576</v>
      </c>
      <c r="C182">
        <f t="shared" si="18"/>
        <v>-0.20484040000000001</v>
      </c>
      <c r="D182">
        <f t="shared" ref="D182:E182" si="31">+AVERAGE(D65,D123,D152)</f>
        <v>-3.7040433333333324E-2</v>
      </c>
      <c r="E182">
        <f t="shared" si="31"/>
        <v>-0.16779996666666666</v>
      </c>
      <c r="G182">
        <v>1</v>
      </c>
      <c r="H182">
        <f t="shared" ref="H182:J182" si="32">+AVERAGE(H65,H123,H152)</f>
        <v>0.105087</v>
      </c>
      <c r="I182">
        <f t="shared" si="32"/>
        <v>9.9710400000000018E-2</v>
      </c>
      <c r="J182">
        <f t="shared" si="32"/>
        <v>-6.3778999999999997E-3</v>
      </c>
      <c r="L182" s="18">
        <f t="shared" si="21"/>
        <v>-0.16245820887706364</v>
      </c>
      <c r="M182" s="14">
        <f t="shared" si="22"/>
        <v>0.83754179112293636</v>
      </c>
      <c r="N182" s="18">
        <f t="shared" si="23"/>
        <v>-0.16142206666666667</v>
      </c>
      <c r="O182" s="14">
        <f t="shared" si="26"/>
        <v>0.8385779333333333</v>
      </c>
      <c r="P182">
        <v>1</v>
      </c>
    </row>
    <row r="183" spans="1:16" x14ac:dyDescent="0.25">
      <c r="A183">
        <v>1988</v>
      </c>
      <c r="B183" t="s">
        <v>576</v>
      </c>
      <c r="C183">
        <f t="shared" si="18"/>
        <v>-0.20861793333333334</v>
      </c>
      <c r="D183">
        <f t="shared" ref="D183:E183" si="33">+AVERAGE(D66,D124,D153)</f>
        <v>-1.3689400000000006E-2</v>
      </c>
      <c r="E183">
        <f t="shared" si="33"/>
        <v>-0.19492853333333335</v>
      </c>
      <c r="G183">
        <v>1</v>
      </c>
      <c r="H183">
        <f t="shared" ref="H183:J183" si="34">+AVERAGE(H66,H124,H153)</f>
        <v>0.14499380000000001</v>
      </c>
      <c r="I183">
        <f t="shared" si="34"/>
        <v>0.1251457</v>
      </c>
      <c r="J183">
        <f t="shared" si="34"/>
        <v>1.32257E-2</v>
      </c>
      <c r="L183" s="18">
        <f t="shared" si="21"/>
        <v>-0.20543718278497414</v>
      </c>
      <c r="M183" s="14">
        <f t="shared" si="22"/>
        <v>0.79456281721502586</v>
      </c>
      <c r="N183" s="18">
        <f t="shared" si="23"/>
        <v>-0.20815423333333335</v>
      </c>
      <c r="O183" s="14">
        <f t="shared" si="26"/>
        <v>0.79184576666666662</v>
      </c>
      <c r="P183">
        <v>1</v>
      </c>
    </row>
    <row r="184" spans="1:16" x14ac:dyDescent="0.25">
      <c r="A184">
        <v>1989</v>
      </c>
      <c r="B184" t="s">
        <v>576</v>
      </c>
      <c r="C184">
        <f t="shared" si="18"/>
        <v>-0.20265016666666669</v>
      </c>
      <c r="D184">
        <f t="shared" ref="D184:E184" si="35">+AVERAGE(D67,D125,D154)</f>
        <v>2.2135200000000004E-2</v>
      </c>
      <c r="E184">
        <f t="shared" si="35"/>
        <v>-0.22478540000000002</v>
      </c>
      <c r="G184">
        <v>1</v>
      </c>
      <c r="H184">
        <f t="shared" ref="H184:J184" si="36">+AVERAGE(H67,H125,H154)</f>
        <v>0.1754802</v>
      </c>
      <c r="I184">
        <f t="shared" si="36"/>
        <v>0.14405570000000001</v>
      </c>
      <c r="J184">
        <f t="shared" si="36"/>
        <v>3.58669E-2</v>
      </c>
      <c r="L184" s="18">
        <f t="shared" si="21"/>
        <v>-0.25162721195165139</v>
      </c>
      <c r="M184" s="14">
        <f t="shared" si="22"/>
        <v>0.74837278804834861</v>
      </c>
      <c r="N184" s="18">
        <f t="shared" si="23"/>
        <v>-0.2606523</v>
      </c>
      <c r="O184" s="14">
        <f t="shared" si="26"/>
        <v>0.73934769999999994</v>
      </c>
      <c r="P184">
        <v>1</v>
      </c>
    </row>
    <row r="185" spans="1:16" x14ac:dyDescent="0.25">
      <c r="A185">
        <v>1990</v>
      </c>
      <c r="B185" t="s">
        <v>576</v>
      </c>
      <c r="C185">
        <f t="shared" si="18"/>
        <v>-0.21422106666666665</v>
      </c>
      <c r="D185">
        <f t="shared" ref="D185:E185" si="37">+AVERAGE(D68,D126,D155)</f>
        <v>3.8410733333333329E-2</v>
      </c>
      <c r="E185">
        <f t="shared" si="37"/>
        <v>-0.25263176666666665</v>
      </c>
      <c r="G185">
        <v>1</v>
      </c>
      <c r="H185">
        <f t="shared" ref="H185:J185" si="38">+AVERAGE(H68,H126,H155)</f>
        <v>0.22028649999999997</v>
      </c>
      <c r="I185">
        <f t="shared" si="38"/>
        <v>0.1752319</v>
      </c>
      <c r="J185">
        <f t="shared" si="38"/>
        <v>5.53359E-2</v>
      </c>
      <c r="L185" s="18">
        <f t="shared" si="21"/>
        <v>-0.29181956822151756</v>
      </c>
      <c r="M185" s="14">
        <f t="shared" si="22"/>
        <v>0.70818043177848244</v>
      </c>
      <c r="N185" s="18">
        <f t="shared" si="23"/>
        <v>-0.30796766666666664</v>
      </c>
      <c r="O185" s="14">
        <f t="shared" si="26"/>
        <v>0.69203233333333336</v>
      </c>
      <c r="P185">
        <v>1</v>
      </c>
    </row>
    <row r="186" spans="1:16" x14ac:dyDescent="0.25">
      <c r="A186">
        <v>1991</v>
      </c>
      <c r="B186" t="s">
        <v>576</v>
      </c>
      <c r="C186">
        <f t="shared" si="18"/>
        <v>-0.1886671</v>
      </c>
      <c r="D186">
        <f t="shared" ref="D186:E186" si="39">+AVERAGE(D69,D127,D156)</f>
        <v>0.17532709999999999</v>
      </c>
      <c r="E186">
        <f t="shared" si="39"/>
        <v>-0.36399423333333331</v>
      </c>
      <c r="G186">
        <v>1</v>
      </c>
      <c r="H186">
        <f t="shared" ref="H186:J186" si="40">+AVERAGE(H69,H127,H156)</f>
        <v>0.23381660000000001</v>
      </c>
      <c r="I186">
        <f t="shared" si="40"/>
        <v>0.18440160000000003</v>
      </c>
      <c r="J186">
        <f t="shared" si="40"/>
        <v>9.0326900000000002E-2</v>
      </c>
      <c r="L186" s="18">
        <f t="shared" si="21"/>
        <v>-0.41668341240900619</v>
      </c>
      <c r="M186" s="14">
        <f t="shared" si="22"/>
        <v>0.58331658759099381</v>
      </c>
      <c r="N186" s="18">
        <f t="shared" si="23"/>
        <v>-0.45432113333333329</v>
      </c>
      <c r="O186" s="14">
        <f t="shared" si="26"/>
        <v>0.54567886666666676</v>
      </c>
      <c r="P186">
        <v>1</v>
      </c>
    </row>
    <row r="187" spans="1:16" x14ac:dyDescent="0.25">
      <c r="A187">
        <v>1992</v>
      </c>
      <c r="B187" t="s">
        <v>576</v>
      </c>
      <c r="C187">
        <f t="shared" si="18"/>
        <v>-0.17509003333333331</v>
      </c>
      <c r="D187">
        <f t="shared" ref="D187:E187" si="41">+AVERAGE(D70,D128,D157)</f>
        <v>0.19457590000000002</v>
      </c>
      <c r="E187">
        <f t="shared" si="41"/>
        <v>-0.36966593333333336</v>
      </c>
      <c r="G187">
        <v>1</v>
      </c>
      <c r="H187">
        <f t="shared" ref="H187:J187" si="42">+AVERAGE(H70,H128,H157)</f>
        <v>0.2638663</v>
      </c>
      <c r="I187">
        <f t="shared" si="42"/>
        <v>0.19949950000000002</v>
      </c>
      <c r="J187">
        <f t="shared" si="42"/>
        <v>0.12189120000000002</v>
      </c>
      <c r="L187" s="18">
        <f t="shared" si="21"/>
        <v>-0.43815044928896263</v>
      </c>
      <c r="M187" s="14">
        <f t="shared" si="22"/>
        <v>0.56184955071103737</v>
      </c>
      <c r="N187" s="18">
        <f t="shared" si="23"/>
        <v>-0.4915571333333334</v>
      </c>
      <c r="O187" s="14">
        <f t="shared" si="26"/>
        <v>0.5084428666666666</v>
      </c>
      <c r="P187">
        <v>1</v>
      </c>
    </row>
    <row r="188" spans="1:16" x14ac:dyDescent="0.25">
      <c r="A188">
        <v>1993</v>
      </c>
      <c r="B188" t="s">
        <v>576</v>
      </c>
      <c r="C188">
        <f t="shared" si="18"/>
        <v>-0.17709066666666665</v>
      </c>
      <c r="D188">
        <f t="shared" ref="D188:E188" si="43">+AVERAGE(D71,D129,D158)</f>
        <v>0.18769820000000001</v>
      </c>
      <c r="E188">
        <f t="shared" si="43"/>
        <v>-0.3647888666666666</v>
      </c>
      <c r="G188">
        <v>1</v>
      </c>
      <c r="H188">
        <f t="shared" ref="H188:J188" si="44">+AVERAGE(H71,H129,H158)</f>
        <v>0.29565340000000001</v>
      </c>
      <c r="I188">
        <f t="shared" si="44"/>
        <v>0.2159162</v>
      </c>
      <c r="J188">
        <f t="shared" si="44"/>
        <v>0.15226010000000001</v>
      </c>
      <c r="L188" s="18">
        <f t="shared" si="21"/>
        <v>-0.44872591411146368</v>
      </c>
      <c r="M188" s="14">
        <f t="shared" si="22"/>
        <v>0.55127408588853632</v>
      </c>
      <c r="N188" s="18">
        <f t="shared" si="23"/>
        <v>-0.51704896666666667</v>
      </c>
      <c r="O188" s="14">
        <f t="shared" si="26"/>
        <v>0.48295103333333333</v>
      </c>
      <c r="P188">
        <v>1</v>
      </c>
    </row>
    <row r="189" spans="1:16" x14ac:dyDescent="0.25">
      <c r="A189">
        <v>1994</v>
      </c>
      <c r="B189" t="s">
        <v>576</v>
      </c>
      <c r="C189">
        <f t="shared" si="18"/>
        <v>-0.13704049999999998</v>
      </c>
      <c r="D189">
        <f t="shared" ref="D189:E189" si="45">+AVERAGE(D72,D130,D159)</f>
        <v>0.21823046666666665</v>
      </c>
      <c r="E189">
        <f t="shared" si="45"/>
        <v>-0.35527096666666669</v>
      </c>
      <c r="G189">
        <v>1</v>
      </c>
      <c r="H189">
        <f t="shared" ref="H189:J189" si="46">+AVERAGE(H72,H130,H159)</f>
        <v>0.3206677</v>
      </c>
      <c r="I189">
        <f t="shared" si="46"/>
        <v>0.209726</v>
      </c>
      <c r="J189">
        <f t="shared" si="46"/>
        <v>0.1703181</v>
      </c>
      <c r="L189" s="18">
        <f t="shared" si="21"/>
        <v>-0.44909932322388824</v>
      </c>
      <c r="M189" s="14">
        <f t="shared" si="22"/>
        <v>0.55090067677611176</v>
      </c>
      <c r="N189" s="18">
        <f t="shared" si="23"/>
        <v>-0.52558906666666672</v>
      </c>
      <c r="O189" s="14">
        <f t="shared" si="26"/>
        <v>0.47441093333333328</v>
      </c>
      <c r="P189">
        <v>1</v>
      </c>
    </row>
    <row r="190" spans="1:16" x14ac:dyDescent="0.25">
      <c r="A190">
        <v>1995</v>
      </c>
      <c r="B190" t="s">
        <v>576</v>
      </c>
      <c r="C190">
        <f t="shared" si="18"/>
        <v>-0.11208606666666666</v>
      </c>
      <c r="D190">
        <f t="shared" ref="D190:E190" si="47">+AVERAGE(D73,D131,D160)</f>
        <v>0.22748033333333331</v>
      </c>
      <c r="E190">
        <f t="shared" si="47"/>
        <v>-0.33956639999999999</v>
      </c>
      <c r="G190">
        <v>1</v>
      </c>
      <c r="H190">
        <f t="shared" ref="H190:J190" si="48">+AVERAGE(H73,H131,H160)</f>
        <v>0.35196820000000001</v>
      </c>
      <c r="I190">
        <f t="shared" si="48"/>
        <v>0.23555319999999999</v>
      </c>
      <c r="J190">
        <f t="shared" si="48"/>
        <v>0.1784396</v>
      </c>
      <c r="L190" s="18">
        <f t="shared" si="21"/>
        <v>-0.43956941026082286</v>
      </c>
      <c r="M190" s="14">
        <f t="shared" si="22"/>
        <v>0.56043058973917714</v>
      </c>
      <c r="N190" s="18">
        <f t="shared" si="23"/>
        <v>-0.51800599999999997</v>
      </c>
      <c r="O190" s="14">
        <f t="shared" si="26"/>
        <v>0.48199400000000003</v>
      </c>
      <c r="P190">
        <v>1</v>
      </c>
    </row>
    <row r="191" spans="1:16" x14ac:dyDescent="0.25">
      <c r="A191">
        <v>1996</v>
      </c>
      <c r="B191" t="s">
        <v>576</v>
      </c>
      <c r="C191">
        <f t="shared" si="18"/>
        <v>-7.3575800000000011E-2</v>
      </c>
      <c r="D191">
        <f t="shared" ref="D191:E191" si="49">+AVERAGE(D74,D132,D161)</f>
        <v>0.24829826666666666</v>
      </c>
      <c r="E191">
        <f t="shared" si="49"/>
        <v>-0.32187406666666668</v>
      </c>
      <c r="G191">
        <v>1</v>
      </c>
      <c r="H191">
        <f t="shared" ref="H191:J191" si="50">+AVERAGE(H74,H132,H161)</f>
        <v>0.38480110000000001</v>
      </c>
      <c r="I191">
        <f t="shared" si="50"/>
        <v>0.2588374</v>
      </c>
      <c r="J191">
        <f t="shared" si="50"/>
        <v>0.17744119999999999</v>
      </c>
      <c r="L191" s="18">
        <f t="shared" si="21"/>
        <v>-0.42406811199291028</v>
      </c>
      <c r="M191" s="14">
        <f t="shared" si="22"/>
        <v>0.57593188800708972</v>
      </c>
      <c r="N191" s="18">
        <f t="shared" si="23"/>
        <v>-0.4993152666666667</v>
      </c>
      <c r="O191" s="14">
        <f t="shared" si="26"/>
        <v>0.5006847333333333</v>
      </c>
      <c r="P191">
        <v>1</v>
      </c>
    </row>
    <row r="192" spans="1:16" x14ac:dyDescent="0.25">
      <c r="A192">
        <v>1997</v>
      </c>
      <c r="B192" t="s">
        <v>576</v>
      </c>
      <c r="C192">
        <f t="shared" si="18"/>
        <v>-3.1101500000000004E-2</v>
      </c>
      <c r="D192">
        <f t="shared" ref="D192:E192" si="51">+AVERAGE(D75,D133,D162)</f>
        <v>0.27716746666666664</v>
      </c>
      <c r="E192">
        <f t="shared" si="51"/>
        <v>-0.30826896666666664</v>
      </c>
      <c r="G192">
        <v>1</v>
      </c>
      <c r="H192">
        <f t="shared" ref="H192:J192" si="52">+AVERAGE(H75,H133,H162)</f>
        <v>0.42243399999999998</v>
      </c>
      <c r="I192">
        <f t="shared" si="52"/>
        <v>0.28071420000000002</v>
      </c>
      <c r="J192">
        <f t="shared" si="52"/>
        <v>0.1725544</v>
      </c>
      <c r="L192" s="18">
        <f t="shared" si="21"/>
        <v>-0.4100648692006672</v>
      </c>
      <c r="M192" s="14">
        <f t="shared" si="22"/>
        <v>0.5899351307993328</v>
      </c>
      <c r="N192" s="18">
        <f t="shared" si="23"/>
        <v>-0.48082336666666664</v>
      </c>
      <c r="O192" s="14">
        <f t="shared" si="26"/>
        <v>0.51917663333333341</v>
      </c>
      <c r="P192">
        <v>1</v>
      </c>
    </row>
    <row r="193" spans="1:16" x14ac:dyDescent="0.25">
      <c r="A193">
        <v>1998</v>
      </c>
      <c r="B193" t="s">
        <v>576</v>
      </c>
      <c r="C193">
        <f t="shared" si="18"/>
        <v>-2.1055033333333344E-2</v>
      </c>
      <c r="D193">
        <f t="shared" ref="D193:E193" si="53">+AVERAGE(D76,D134,D163)</f>
        <v>0.28323556666666666</v>
      </c>
      <c r="E193">
        <f t="shared" si="53"/>
        <v>-0.30429063333333334</v>
      </c>
      <c r="G193">
        <v>1</v>
      </c>
      <c r="H193">
        <f t="shared" ref="H193:J193" si="54">+AVERAGE(H76,H134,H163)</f>
        <v>0.47296480000000002</v>
      </c>
      <c r="I193">
        <f t="shared" si="54"/>
        <v>0.31075659999999999</v>
      </c>
      <c r="J193">
        <f t="shared" si="54"/>
        <v>0.16668769999999999</v>
      </c>
      <c r="L193" s="18">
        <f t="shared" si="21"/>
        <v>-0.40368843635990448</v>
      </c>
      <c r="M193" s="14">
        <f t="shared" si="22"/>
        <v>0.59631156364009552</v>
      </c>
      <c r="N193" s="18">
        <f t="shared" si="23"/>
        <v>-0.47097833333333333</v>
      </c>
      <c r="O193" s="14">
        <f t="shared" si="26"/>
        <v>0.52902166666666672</v>
      </c>
      <c r="P193">
        <v>1</v>
      </c>
    </row>
    <row r="194" spans="1:16" x14ac:dyDescent="0.25">
      <c r="A194">
        <v>1999</v>
      </c>
      <c r="B194" t="s">
        <v>576</v>
      </c>
      <c r="C194">
        <f t="shared" si="18"/>
        <v>-3.8843666666666665E-3</v>
      </c>
      <c r="D194">
        <f t="shared" ref="D194:E194" si="55">+AVERAGE(D77,D135,D164)</f>
        <v>0.30374003333333333</v>
      </c>
      <c r="E194">
        <f t="shared" si="55"/>
        <v>-0.30762446666666671</v>
      </c>
      <c r="G194">
        <v>1</v>
      </c>
      <c r="H194">
        <f t="shared" ref="H194:J194" si="56">+AVERAGE(H77,H135,H164)</f>
        <v>0.51856919999999995</v>
      </c>
      <c r="I194">
        <f t="shared" si="56"/>
        <v>0.33890320000000002</v>
      </c>
      <c r="J194">
        <f t="shared" si="56"/>
        <v>0.16573009999999999</v>
      </c>
      <c r="L194" s="18">
        <f t="shared" si="21"/>
        <v>-0.40605845784257155</v>
      </c>
      <c r="M194" s="14">
        <f t="shared" si="22"/>
        <v>0.59394154215742845</v>
      </c>
      <c r="N194" s="18">
        <f t="shared" si="23"/>
        <v>-0.4733545666666667</v>
      </c>
      <c r="O194" s="14">
        <f t="shared" si="26"/>
        <v>0.52664543333333325</v>
      </c>
      <c r="P194">
        <v>1</v>
      </c>
    </row>
    <row r="195" spans="1:16" x14ac:dyDescent="0.25">
      <c r="A195">
        <v>2000</v>
      </c>
      <c r="B195" t="s">
        <v>576</v>
      </c>
      <c r="C195">
        <f t="shared" si="18"/>
        <v>4.7726666666666101E-4</v>
      </c>
      <c r="D195">
        <f t="shared" ref="D195:E195" si="57">+AVERAGE(D78,D136,D165)</f>
        <v>0.30082283333333337</v>
      </c>
      <c r="E195">
        <f t="shared" si="57"/>
        <v>-0.30034556666666667</v>
      </c>
      <c r="G195">
        <v>1</v>
      </c>
      <c r="H195">
        <f t="shared" ref="H195:J195" si="58">+AVERAGE(H78,H136,H165)</f>
        <v>0.57879170000000002</v>
      </c>
      <c r="I195">
        <f t="shared" si="58"/>
        <v>0.37237490000000001</v>
      </c>
      <c r="J195">
        <f t="shared" si="58"/>
        <v>0.16908480000000001</v>
      </c>
      <c r="L195" s="18">
        <f t="shared" si="21"/>
        <v>-0.40153662648480815</v>
      </c>
      <c r="M195" s="14">
        <f t="shared" si="22"/>
        <v>0.59846337351519185</v>
      </c>
      <c r="N195" s="18">
        <f t="shared" si="23"/>
        <v>-0.46943036666666671</v>
      </c>
      <c r="O195" s="14">
        <f t="shared" si="26"/>
        <v>0.53056963333333329</v>
      </c>
      <c r="P195">
        <v>1</v>
      </c>
    </row>
    <row r="196" spans="1:16" x14ac:dyDescent="0.25">
      <c r="A196">
        <v>2001</v>
      </c>
      <c r="B196" t="s">
        <v>576</v>
      </c>
      <c r="C196">
        <f t="shared" si="18"/>
        <v>2.8080433333333321E-2</v>
      </c>
      <c r="D196">
        <f t="shared" ref="D196:E196" si="59">+AVERAGE(D79,D137,D166)</f>
        <v>0.31706800000000002</v>
      </c>
      <c r="E196">
        <f t="shared" si="59"/>
        <v>-0.28898756666666664</v>
      </c>
      <c r="G196">
        <v>1</v>
      </c>
      <c r="H196">
        <f t="shared" ref="H196:J196" si="60">+AVERAGE(H79,H137,H166)</f>
        <v>0.5957308</v>
      </c>
      <c r="I196">
        <f t="shared" si="60"/>
        <v>0.38917940000000001</v>
      </c>
      <c r="J196">
        <f t="shared" si="60"/>
        <v>0.17522550000000001</v>
      </c>
      <c r="L196" s="18">
        <f t="shared" si="21"/>
        <v>-0.39499914413588422</v>
      </c>
      <c r="M196" s="14">
        <f t="shared" si="22"/>
        <v>0.60500085586411578</v>
      </c>
      <c r="N196" s="18">
        <f t="shared" si="23"/>
        <v>-0.46421306666666662</v>
      </c>
      <c r="O196" s="14">
        <f t="shared" si="26"/>
        <v>0.53578693333333338</v>
      </c>
      <c r="P196">
        <v>1</v>
      </c>
    </row>
    <row r="197" spans="1:16" x14ac:dyDescent="0.25">
      <c r="A197">
        <v>2002</v>
      </c>
      <c r="B197" t="s">
        <v>576</v>
      </c>
      <c r="C197">
        <f t="shared" si="18"/>
        <v>6.2907366666666673E-2</v>
      </c>
      <c r="D197">
        <f t="shared" ref="D197:E197" si="61">+AVERAGE(D80,D138,D167)</f>
        <v>0.32356203333333333</v>
      </c>
      <c r="E197">
        <f t="shared" si="61"/>
        <v>-0.26065466666666665</v>
      </c>
      <c r="G197">
        <v>1</v>
      </c>
      <c r="H197">
        <f t="shared" ref="H197:J197" si="62">+AVERAGE(H80,H138,H167)</f>
        <v>0.62841639999999999</v>
      </c>
      <c r="I197">
        <f t="shared" si="62"/>
        <v>0.41242669999999998</v>
      </c>
      <c r="J197">
        <f t="shared" si="62"/>
        <v>0.1845205</v>
      </c>
      <c r="L197" s="18">
        <f t="shared" si="21"/>
        <v>-0.37582732140698849</v>
      </c>
      <c r="M197" s="14">
        <f t="shared" si="22"/>
        <v>0.62417267859301151</v>
      </c>
      <c r="N197" s="18">
        <f t="shared" si="23"/>
        <v>-0.44517516666666668</v>
      </c>
      <c r="O197" s="14">
        <f t="shared" si="26"/>
        <v>0.55482483333333332</v>
      </c>
      <c r="P197">
        <v>1</v>
      </c>
    </row>
    <row r="198" spans="1:16" x14ac:dyDescent="0.25">
      <c r="A198">
        <v>2003</v>
      </c>
      <c r="B198" t="s">
        <v>576</v>
      </c>
      <c r="C198">
        <f t="shared" si="18"/>
        <v>0.11403263333333331</v>
      </c>
      <c r="D198">
        <f t="shared" ref="D198:E198" si="63">+AVERAGE(D81,D139,D168)</f>
        <v>0.33413539999999992</v>
      </c>
      <c r="E198">
        <f t="shared" si="63"/>
        <v>-0.22010280000000002</v>
      </c>
      <c r="G198">
        <v>1</v>
      </c>
      <c r="H198">
        <f t="shared" ref="H198:J198" si="64">+AVERAGE(H81,H139,H168)</f>
        <v>0.65627089999999999</v>
      </c>
      <c r="I198">
        <f t="shared" si="64"/>
        <v>0.4267106</v>
      </c>
      <c r="J198">
        <f t="shared" si="64"/>
        <v>0.20332600000000001</v>
      </c>
      <c r="L198" s="18">
        <f t="shared" si="21"/>
        <v>-0.35188203363012194</v>
      </c>
      <c r="M198" s="14">
        <f t="shared" si="22"/>
        <v>0.64811796636987806</v>
      </c>
      <c r="N198" s="18">
        <f t="shared" si="23"/>
        <v>-0.42342880000000005</v>
      </c>
      <c r="O198" s="14">
        <f t="shared" si="26"/>
        <v>0.57657119999999995</v>
      </c>
      <c r="P198">
        <v>1</v>
      </c>
    </row>
    <row r="199" spans="1:16" x14ac:dyDescent="0.25">
      <c r="A199">
        <v>2004</v>
      </c>
      <c r="B199" t="s">
        <v>576</v>
      </c>
      <c r="C199">
        <f t="shared" si="18"/>
        <v>0.17599053333333334</v>
      </c>
      <c r="D199">
        <f t="shared" ref="D199:E199" si="65">+AVERAGE(D82,D140,D169)</f>
        <v>0.34983406666666667</v>
      </c>
      <c r="E199">
        <f t="shared" si="65"/>
        <v>-0.17384353333333336</v>
      </c>
      <c r="G199">
        <v>1</v>
      </c>
      <c r="H199">
        <f t="shared" ref="H199:J199" si="66">+AVERAGE(H82,H140,H169)</f>
        <v>0.69276519999999986</v>
      </c>
      <c r="I199">
        <f t="shared" si="66"/>
        <v>0.44092709999999996</v>
      </c>
      <c r="J199">
        <f t="shared" si="66"/>
        <v>0.22809380000000001</v>
      </c>
      <c r="L199" s="18">
        <f t="shared" si="21"/>
        <v>-0.32728553253288417</v>
      </c>
      <c r="M199" s="14">
        <f t="shared" si="22"/>
        <v>0.67271446746711583</v>
      </c>
      <c r="N199" s="18">
        <f t="shared" si="23"/>
        <v>-0.40193733333333337</v>
      </c>
      <c r="O199" s="14">
        <f t="shared" si="26"/>
        <v>0.59806266666666663</v>
      </c>
      <c r="P199">
        <v>1</v>
      </c>
    </row>
    <row r="200" spans="1:16" x14ac:dyDescent="0.25">
      <c r="A200">
        <v>2005</v>
      </c>
      <c r="B200" t="s">
        <v>576</v>
      </c>
      <c r="C200">
        <f t="shared" si="18"/>
        <v>0.19642820000000003</v>
      </c>
      <c r="D200">
        <f t="shared" ref="D200:E200" si="67">+AVERAGE(D83,D141,D170)</f>
        <v>0.31582626666666663</v>
      </c>
      <c r="E200">
        <f t="shared" si="67"/>
        <v>-0.11939806666666668</v>
      </c>
      <c r="G200">
        <v>1</v>
      </c>
      <c r="H200">
        <f t="shared" ref="H200:J200" si="68">+AVERAGE(H83,H141,H170)</f>
        <v>0.73729829999999996</v>
      </c>
      <c r="I200">
        <f t="shared" si="68"/>
        <v>0.47309200000000001</v>
      </c>
      <c r="J200">
        <f t="shared" si="68"/>
        <v>0.25746659999999999</v>
      </c>
      <c r="L200" s="18">
        <f t="shared" si="21"/>
        <v>-0.29970153216528106</v>
      </c>
      <c r="M200" s="14">
        <f t="shared" si="22"/>
        <v>0.70029846783471894</v>
      </c>
      <c r="N200" s="18">
        <f t="shared" si="23"/>
        <v>-0.37686466666666668</v>
      </c>
      <c r="O200" s="14">
        <f t="shared" si="26"/>
        <v>0.62313533333333337</v>
      </c>
      <c r="P200">
        <v>1</v>
      </c>
    </row>
    <row r="201" spans="1:16" x14ac:dyDescent="0.25">
      <c r="A201">
        <v>2006</v>
      </c>
      <c r="B201" t="s">
        <v>576</v>
      </c>
      <c r="C201">
        <f t="shared" si="18"/>
        <v>0.28049200000000002</v>
      </c>
      <c r="D201">
        <f t="shared" ref="D201:E201" si="69">+AVERAGE(D84,D142,D171)</f>
        <v>0.3567555</v>
      </c>
      <c r="E201">
        <f t="shared" si="69"/>
        <v>-7.6263499999999998E-2</v>
      </c>
      <c r="G201">
        <v>1</v>
      </c>
      <c r="H201">
        <f t="shared" ref="H201:J201" si="70">+AVERAGE(H84,H142,H171)</f>
        <v>0.78630690000000003</v>
      </c>
      <c r="I201">
        <f t="shared" si="70"/>
        <v>0.50446310000000005</v>
      </c>
      <c r="J201">
        <f t="shared" si="70"/>
        <v>0.2925547</v>
      </c>
      <c r="L201" s="18">
        <f t="shared" si="21"/>
        <v>-0.28534049661495953</v>
      </c>
      <c r="M201" s="14">
        <f t="shared" si="22"/>
        <v>0.71465950338504047</v>
      </c>
      <c r="N201" s="18">
        <f t="shared" si="23"/>
        <v>-0.36881819999999998</v>
      </c>
      <c r="O201" s="14">
        <f t="shared" si="26"/>
        <v>0.63118180000000002</v>
      </c>
      <c r="P201">
        <v>1</v>
      </c>
    </row>
    <row r="202" spans="1:16" x14ac:dyDescent="0.25">
      <c r="A202">
        <v>2007</v>
      </c>
      <c r="B202" t="s">
        <v>576</v>
      </c>
      <c r="C202">
        <f t="shared" si="18"/>
        <v>0.34708203333333332</v>
      </c>
      <c r="D202">
        <f t="shared" ref="D202:E202" si="71">+AVERAGE(D85,D143,D172)</f>
        <v>0.3850290666666667</v>
      </c>
      <c r="E202">
        <f t="shared" si="71"/>
        <v>-3.7947033333333338E-2</v>
      </c>
      <c r="G202">
        <v>1</v>
      </c>
      <c r="H202">
        <f t="shared" ref="H202:J202" si="72">+AVERAGE(H85,H143,H172)</f>
        <v>0.86908459999999998</v>
      </c>
      <c r="I202">
        <f t="shared" si="72"/>
        <v>0.59850449999999999</v>
      </c>
      <c r="J202">
        <f t="shared" si="72"/>
        <v>0.32449709999999998</v>
      </c>
      <c r="L202" s="18">
        <f t="shared" si="21"/>
        <v>-0.2736466039324158</v>
      </c>
      <c r="M202" s="14">
        <f t="shared" si="22"/>
        <v>0.7263533960675842</v>
      </c>
      <c r="N202" s="18">
        <f t="shared" si="23"/>
        <v>-0.36244413333333331</v>
      </c>
      <c r="O202" s="14">
        <f t="shared" si="26"/>
        <v>0.63755586666666675</v>
      </c>
      <c r="P202">
        <v>1</v>
      </c>
    </row>
    <row r="203" spans="1:16" x14ac:dyDescent="0.25">
      <c r="A203">
        <v>2008</v>
      </c>
      <c r="B203" t="s">
        <v>576</v>
      </c>
      <c r="C203">
        <f t="shared" si="18"/>
        <v>0.37807983333333334</v>
      </c>
      <c r="D203">
        <f t="shared" ref="D203:E203" si="73">+AVERAGE(D86,D144,D173)</f>
        <v>0.39121629999999996</v>
      </c>
      <c r="E203">
        <f t="shared" si="73"/>
        <v>-1.3136433333333329E-2</v>
      </c>
      <c r="G203">
        <v>1</v>
      </c>
      <c r="H203">
        <f t="shared" ref="H203:J203" si="74">+AVERAGE(H86,H144,H173)</f>
        <v>0.88560000000000005</v>
      </c>
      <c r="I203">
        <f t="shared" si="74"/>
        <v>0.5801463</v>
      </c>
      <c r="J203">
        <f t="shared" si="74"/>
        <v>0.35316809999999998</v>
      </c>
      <c r="L203" s="18">
        <f t="shared" si="21"/>
        <v>-0.27070142529470897</v>
      </c>
      <c r="M203" s="14">
        <f t="shared" si="22"/>
        <v>0.72929857470529103</v>
      </c>
      <c r="N203" s="18">
        <f t="shared" si="23"/>
        <v>-0.36630453333333329</v>
      </c>
      <c r="O203" s="14">
        <f t="shared" si="26"/>
        <v>0.63369546666666676</v>
      </c>
      <c r="P203">
        <v>1</v>
      </c>
    </row>
    <row r="204" spans="1:16" x14ac:dyDescent="0.25">
      <c r="A204">
        <v>2009</v>
      </c>
      <c r="B204" t="s">
        <v>576</v>
      </c>
      <c r="C204">
        <f t="shared" si="18"/>
        <v>0.38348516666666671</v>
      </c>
      <c r="D204">
        <f t="shared" ref="D204:E204" si="75">+AVERAGE(D87,D145,D174)</f>
        <v>0.38489746666666669</v>
      </c>
      <c r="E204">
        <f t="shared" si="75"/>
        <v>-1.4123666666666808E-3</v>
      </c>
      <c r="G204">
        <v>1</v>
      </c>
      <c r="H204">
        <f t="shared" ref="H204:J204" si="76">+AVERAGE(H87,H145,H174)</f>
        <v>0.86920419999999998</v>
      </c>
      <c r="I204">
        <f t="shared" si="76"/>
        <v>0.55841419999999997</v>
      </c>
      <c r="J204">
        <f t="shared" si="76"/>
        <v>0.38051020000000002</v>
      </c>
      <c r="L204" s="18">
        <f t="shared" si="21"/>
        <v>-0.27665320159653051</v>
      </c>
      <c r="M204" s="14">
        <f t="shared" si="22"/>
        <v>0.72334679840346949</v>
      </c>
      <c r="N204" s="18">
        <f t="shared" si="23"/>
        <v>-0.38192256666666669</v>
      </c>
      <c r="O204" s="14">
        <f t="shared" si="26"/>
        <v>0.61807743333333331</v>
      </c>
      <c r="P204">
        <v>1</v>
      </c>
    </row>
    <row r="205" spans="1:16" x14ac:dyDescent="0.25">
      <c r="A205">
        <v>2010</v>
      </c>
      <c r="B205" t="s">
        <v>576</v>
      </c>
      <c r="C205">
        <f t="shared" si="18"/>
        <v>0.41543293333333331</v>
      </c>
      <c r="D205">
        <f t="shared" ref="D205:E205" si="77">+AVERAGE(D88,D146,D175)</f>
        <v>0.4098762333333334</v>
      </c>
      <c r="E205">
        <f t="shared" si="77"/>
        <v>5.5566999999999934E-3</v>
      </c>
      <c r="G205">
        <v>1</v>
      </c>
      <c r="H205">
        <f t="shared" ref="H205:J205" si="78">+AVERAGE(H88,H146,H175)</f>
        <v>0.90579559999999992</v>
      </c>
      <c r="I205">
        <f t="shared" si="78"/>
        <v>0.59314389999999995</v>
      </c>
      <c r="J205">
        <f t="shared" si="78"/>
        <v>0.40682770000000001</v>
      </c>
      <c r="L205" s="18">
        <f t="shared" si="21"/>
        <v>-0.28523109119901457</v>
      </c>
      <c r="M205" s="14">
        <f t="shared" si="22"/>
        <v>0.71476890880098543</v>
      </c>
      <c r="N205" s="18">
        <f t="shared" si="23"/>
        <v>-0.40127100000000004</v>
      </c>
      <c r="O205" s="14">
        <f t="shared" si="26"/>
        <v>0.59872899999999996</v>
      </c>
      <c r="P205">
        <v>1</v>
      </c>
    </row>
    <row r="207" spans="1:16" x14ac:dyDescent="0.25">
      <c r="A207" s="19">
        <v>1982</v>
      </c>
      <c r="B207" t="s">
        <v>577</v>
      </c>
      <c r="M207" s="14">
        <f t="shared" ref="M207:M235" si="79">+$M$2*(1+L207)</f>
        <v>1</v>
      </c>
      <c r="N207" s="18">
        <f t="shared" ref="N207:N235" si="80">+E207-J207</f>
        <v>0</v>
      </c>
      <c r="O207">
        <v>1</v>
      </c>
      <c r="P207">
        <v>1</v>
      </c>
    </row>
    <row r="208" spans="1:16" x14ac:dyDescent="0.25">
      <c r="A208">
        <v>1983</v>
      </c>
      <c r="B208" t="s">
        <v>577</v>
      </c>
      <c r="C208">
        <f t="shared" ref="C208:E235" si="81">+AVERAGE(C3,C32,C90)</f>
        <v>3.6607333333333338E-3</v>
      </c>
      <c r="D208">
        <f t="shared" si="81"/>
        <v>1.2246933333333333E-2</v>
      </c>
      <c r="E208">
        <f t="shared" si="81"/>
        <v>-8.5861333333333342E-3</v>
      </c>
      <c r="G208">
        <v>1</v>
      </c>
      <c r="H208">
        <f t="shared" ref="H208:J235" si="82">+AVERAGE(H3,H32,H90)</f>
        <v>1.1359299999999998E-2</v>
      </c>
      <c r="I208">
        <f t="shared" si="82"/>
        <v>1.8673700000000001E-2</v>
      </c>
      <c r="J208">
        <f t="shared" si="82"/>
        <v>-1.5807600000000002E-2</v>
      </c>
      <c r="L208" s="18">
        <f t="shared" ref="L208:L235" si="83">+(1+E208)/(1+J208)-1</f>
        <v>7.3374542078019633E-3</v>
      </c>
      <c r="M208" s="14">
        <f t="shared" si="79"/>
        <v>1.007337454207802</v>
      </c>
      <c r="N208" s="18">
        <f t="shared" si="80"/>
        <v>7.2214666666666674E-3</v>
      </c>
      <c r="O208" s="14">
        <f>+$O$2*(1+N208)</f>
        <v>1.0072214666666666</v>
      </c>
      <c r="P208">
        <v>1</v>
      </c>
    </row>
    <row r="209" spans="1:16" x14ac:dyDescent="0.25">
      <c r="A209">
        <v>1984</v>
      </c>
      <c r="B209" t="s">
        <v>577</v>
      </c>
      <c r="C209">
        <f t="shared" si="81"/>
        <v>4.2167666666666659E-2</v>
      </c>
      <c r="D209">
        <f t="shared" si="81"/>
        <v>4.7448166666666659E-2</v>
      </c>
      <c r="E209">
        <f t="shared" si="81"/>
        <v>-5.2804666666666665E-3</v>
      </c>
      <c r="G209">
        <v>1</v>
      </c>
      <c r="H209">
        <f t="shared" si="82"/>
        <v>3.7318499999999998E-2</v>
      </c>
      <c r="I209">
        <f t="shared" si="82"/>
        <v>4.4593099999999997E-2</v>
      </c>
      <c r="J209">
        <f t="shared" si="82"/>
        <v>-2.5218899999999999E-2</v>
      </c>
      <c r="L209" s="18">
        <f t="shared" si="83"/>
        <v>2.0454267458953845E-2</v>
      </c>
      <c r="M209" s="14">
        <f t="shared" si="79"/>
        <v>1.0204542674589538</v>
      </c>
      <c r="N209" s="18">
        <f t="shared" si="80"/>
        <v>1.9938433333333332E-2</v>
      </c>
      <c r="O209" s="14">
        <f t="shared" ref="O209:O235" si="84">+$O$2*(1+N209)</f>
        <v>1.0199384333333332</v>
      </c>
      <c r="P209">
        <v>1</v>
      </c>
    </row>
    <row r="210" spans="1:16" x14ac:dyDescent="0.25">
      <c r="A210">
        <v>1985</v>
      </c>
      <c r="B210" t="s">
        <v>577</v>
      </c>
      <c r="C210">
        <f t="shared" si="81"/>
        <v>3.900173333333333E-2</v>
      </c>
      <c r="D210">
        <f t="shared" si="81"/>
        <v>3.2056766666666674E-2</v>
      </c>
      <c r="E210">
        <f t="shared" si="81"/>
        <v>6.9450333333333338E-3</v>
      </c>
      <c r="G210">
        <v>1</v>
      </c>
      <c r="H210">
        <f t="shared" si="82"/>
        <v>4.64076E-2</v>
      </c>
      <c r="I210">
        <f t="shared" si="82"/>
        <v>5.5898299999999991E-2</v>
      </c>
      <c r="J210">
        <f t="shared" si="82"/>
        <v>-2.9396500000000002E-2</v>
      </c>
      <c r="L210" s="18">
        <f t="shared" si="83"/>
        <v>3.7442203055453094E-2</v>
      </c>
      <c r="M210" s="14">
        <f t="shared" si="79"/>
        <v>1.0374422030554531</v>
      </c>
      <c r="N210" s="18">
        <f t="shared" si="80"/>
        <v>3.6341533333333335E-2</v>
      </c>
      <c r="O210" s="14">
        <f t="shared" si="84"/>
        <v>1.0363415333333332</v>
      </c>
      <c r="P210">
        <v>1</v>
      </c>
    </row>
    <row r="211" spans="1:16" x14ac:dyDescent="0.25">
      <c r="A211">
        <v>1986</v>
      </c>
      <c r="B211" t="s">
        <v>577</v>
      </c>
      <c r="C211">
        <f t="shared" si="81"/>
        <v>7.1710166666666672E-2</v>
      </c>
      <c r="D211">
        <f t="shared" si="81"/>
        <v>4.6100233333333331E-2</v>
      </c>
      <c r="E211">
        <f t="shared" si="81"/>
        <v>2.5609966666666668E-2</v>
      </c>
      <c r="G211">
        <v>1</v>
      </c>
      <c r="H211">
        <f t="shared" si="82"/>
        <v>7.1498900000000004E-2</v>
      </c>
      <c r="I211">
        <f t="shared" si="82"/>
        <v>6.22464E-2</v>
      </c>
      <c r="J211">
        <f t="shared" si="82"/>
        <v>-2.8204300000000002E-2</v>
      </c>
      <c r="L211" s="18">
        <f t="shared" si="83"/>
        <v>5.5376111117456661E-2</v>
      </c>
      <c r="M211" s="14">
        <f t="shared" si="79"/>
        <v>1.0553761111174567</v>
      </c>
      <c r="N211" s="18">
        <f t="shared" si="80"/>
        <v>5.3814266666666666E-2</v>
      </c>
      <c r="O211" s="14">
        <f t="shared" si="84"/>
        <v>1.0538142666666666</v>
      </c>
      <c r="P211">
        <v>1</v>
      </c>
    </row>
    <row r="212" spans="1:16" x14ac:dyDescent="0.25">
      <c r="A212">
        <v>1987</v>
      </c>
      <c r="B212" t="s">
        <v>577</v>
      </c>
      <c r="C212">
        <f t="shared" si="81"/>
        <v>0.10091353333333335</v>
      </c>
      <c r="D212">
        <f t="shared" si="81"/>
        <v>5.4544466666666673E-2</v>
      </c>
      <c r="E212">
        <f t="shared" si="81"/>
        <v>4.6369066666666674E-2</v>
      </c>
      <c r="G212">
        <v>1</v>
      </c>
      <c r="H212">
        <f t="shared" si="82"/>
        <v>0.105087</v>
      </c>
      <c r="I212">
        <f t="shared" si="82"/>
        <v>9.9710400000000018E-2</v>
      </c>
      <c r="J212">
        <f t="shared" si="82"/>
        <v>-6.3778999999999997E-3</v>
      </c>
      <c r="L212" s="18">
        <f t="shared" si="83"/>
        <v>5.3085540938216713E-2</v>
      </c>
      <c r="M212" s="14">
        <f t="shared" si="79"/>
        <v>1.0530855409382167</v>
      </c>
      <c r="N212" s="18">
        <f t="shared" si="80"/>
        <v>5.2746966666666673E-2</v>
      </c>
      <c r="O212" s="14">
        <f t="shared" si="84"/>
        <v>1.0527469666666667</v>
      </c>
      <c r="P212">
        <v>1</v>
      </c>
    </row>
    <row r="213" spans="1:16" x14ac:dyDescent="0.25">
      <c r="A213">
        <v>1988</v>
      </c>
      <c r="B213" t="s">
        <v>577</v>
      </c>
      <c r="C213">
        <f t="shared" si="81"/>
        <v>0.13745426666666666</v>
      </c>
      <c r="D213">
        <f t="shared" si="81"/>
        <v>7.1676566666666663E-2</v>
      </c>
      <c r="E213">
        <f t="shared" si="81"/>
        <v>6.5777700000000008E-2</v>
      </c>
      <c r="G213">
        <v>1</v>
      </c>
      <c r="H213">
        <f t="shared" si="82"/>
        <v>0.14499380000000001</v>
      </c>
      <c r="I213">
        <f t="shared" si="82"/>
        <v>0.1251457</v>
      </c>
      <c r="J213">
        <f t="shared" si="82"/>
        <v>1.32257E-2</v>
      </c>
      <c r="L213" s="18">
        <f t="shared" si="83"/>
        <v>5.1866035375928599E-2</v>
      </c>
      <c r="M213" s="14">
        <f t="shared" si="79"/>
        <v>1.0518660353759286</v>
      </c>
      <c r="N213" s="18">
        <f t="shared" si="80"/>
        <v>5.2552000000000008E-2</v>
      </c>
      <c r="O213" s="14">
        <f t="shared" si="84"/>
        <v>1.0525519999999999</v>
      </c>
      <c r="P213">
        <v>1</v>
      </c>
    </row>
    <row r="214" spans="1:16" x14ac:dyDescent="0.25">
      <c r="A214">
        <v>1989</v>
      </c>
      <c r="B214" t="s">
        <v>577</v>
      </c>
      <c r="C214">
        <f t="shared" si="81"/>
        <v>0.19728886666666667</v>
      </c>
      <c r="D214">
        <f t="shared" si="81"/>
        <v>0.11832130000000002</v>
      </c>
      <c r="E214">
        <f t="shared" si="81"/>
        <v>7.8967533333333326E-2</v>
      </c>
      <c r="G214">
        <v>1</v>
      </c>
      <c r="H214">
        <f t="shared" si="82"/>
        <v>0.1754802</v>
      </c>
      <c r="I214">
        <f t="shared" si="82"/>
        <v>0.14405570000000001</v>
      </c>
      <c r="J214">
        <f t="shared" si="82"/>
        <v>3.58669E-2</v>
      </c>
      <c r="L214" s="18">
        <f t="shared" si="83"/>
        <v>4.1608273546855479E-2</v>
      </c>
      <c r="M214" s="14">
        <f t="shared" si="79"/>
        <v>1.0416082735468555</v>
      </c>
      <c r="N214" s="18">
        <f t="shared" si="80"/>
        <v>4.3100633333333326E-2</v>
      </c>
      <c r="O214" s="14">
        <f t="shared" si="84"/>
        <v>1.0431006333333332</v>
      </c>
      <c r="P214">
        <v>1</v>
      </c>
    </row>
    <row r="215" spans="1:16" x14ac:dyDescent="0.25">
      <c r="A215">
        <v>1990</v>
      </c>
      <c r="B215" t="s">
        <v>577</v>
      </c>
      <c r="C215">
        <f t="shared" si="81"/>
        <v>0.17522660000000001</v>
      </c>
      <c r="D215">
        <f t="shared" si="81"/>
        <v>9.203423333333334E-2</v>
      </c>
      <c r="E215">
        <f t="shared" si="81"/>
        <v>8.319236666666667E-2</v>
      </c>
      <c r="G215">
        <v>1</v>
      </c>
      <c r="H215">
        <f t="shared" si="82"/>
        <v>0.22028649999999997</v>
      </c>
      <c r="I215">
        <f t="shared" si="82"/>
        <v>0.1752319</v>
      </c>
      <c r="J215">
        <f t="shared" si="82"/>
        <v>5.53359E-2</v>
      </c>
      <c r="L215" s="18">
        <f t="shared" si="83"/>
        <v>2.6395829675335269E-2</v>
      </c>
      <c r="M215" s="14">
        <f t="shared" si="79"/>
        <v>1.0263958296753353</v>
      </c>
      <c r="N215" s="18">
        <f t="shared" si="80"/>
        <v>2.785646666666667E-2</v>
      </c>
      <c r="O215" s="14">
        <f t="shared" si="84"/>
        <v>1.0278564666666667</v>
      </c>
      <c r="P215">
        <v>1</v>
      </c>
    </row>
    <row r="216" spans="1:16" x14ac:dyDescent="0.25">
      <c r="A216">
        <v>1991</v>
      </c>
      <c r="B216" t="s">
        <v>577</v>
      </c>
      <c r="C216">
        <f t="shared" si="81"/>
        <v>0.15467643333333334</v>
      </c>
      <c r="D216">
        <f t="shared" si="81"/>
        <v>0.10668776666666667</v>
      </c>
      <c r="E216">
        <f t="shared" si="81"/>
        <v>4.7988633333333336E-2</v>
      </c>
      <c r="G216">
        <v>1</v>
      </c>
      <c r="H216">
        <f t="shared" si="82"/>
        <v>0.23381660000000001</v>
      </c>
      <c r="I216">
        <f t="shared" si="82"/>
        <v>0.18440160000000003</v>
      </c>
      <c r="J216">
        <f t="shared" si="82"/>
        <v>9.0326900000000002E-2</v>
      </c>
      <c r="L216" s="18">
        <f t="shared" si="83"/>
        <v>-3.8830800805397692E-2</v>
      </c>
      <c r="M216" s="14">
        <f t="shared" si="79"/>
        <v>0.96116919919460231</v>
      </c>
      <c r="N216" s="18">
        <f t="shared" si="80"/>
        <v>-4.2338266666666666E-2</v>
      </c>
      <c r="O216" s="14">
        <f t="shared" si="84"/>
        <v>0.95766173333333338</v>
      </c>
      <c r="P216">
        <v>1</v>
      </c>
    </row>
    <row r="217" spans="1:16" x14ac:dyDescent="0.25">
      <c r="A217">
        <v>1992</v>
      </c>
      <c r="B217" t="s">
        <v>577</v>
      </c>
      <c r="C217">
        <f t="shared" si="81"/>
        <v>0.11838006666666667</v>
      </c>
      <c r="D217">
        <f t="shared" si="81"/>
        <v>8.033383333333334E-2</v>
      </c>
      <c r="E217">
        <f t="shared" si="81"/>
        <v>3.8046233333333332E-2</v>
      </c>
      <c r="G217">
        <v>1</v>
      </c>
      <c r="H217">
        <f t="shared" si="82"/>
        <v>0.2638663</v>
      </c>
      <c r="I217">
        <f t="shared" si="82"/>
        <v>0.19949950000000002</v>
      </c>
      <c r="J217">
        <f t="shared" si="82"/>
        <v>0.12189120000000002</v>
      </c>
      <c r="L217" s="18">
        <f t="shared" si="83"/>
        <v>-7.4735381351299202E-2</v>
      </c>
      <c r="M217" s="14">
        <f t="shared" si="79"/>
        <v>0.9252646186487008</v>
      </c>
      <c r="N217" s="18">
        <f t="shared" si="80"/>
        <v>-8.3844966666666687E-2</v>
      </c>
      <c r="O217" s="14">
        <f t="shared" si="84"/>
        <v>0.91615503333333326</v>
      </c>
      <c r="P217">
        <v>1</v>
      </c>
    </row>
    <row r="218" spans="1:16" x14ac:dyDescent="0.25">
      <c r="A218">
        <v>1993</v>
      </c>
      <c r="B218" t="s">
        <v>577</v>
      </c>
      <c r="C218">
        <f t="shared" si="81"/>
        <v>0.15012513333333335</v>
      </c>
      <c r="D218">
        <f t="shared" si="81"/>
        <v>0.11868869999999999</v>
      </c>
      <c r="E218">
        <f t="shared" si="81"/>
        <v>3.143643333333334E-2</v>
      </c>
      <c r="G218">
        <v>1</v>
      </c>
      <c r="H218">
        <f t="shared" si="82"/>
        <v>0.29565340000000001</v>
      </c>
      <c r="I218">
        <f t="shared" si="82"/>
        <v>0.2159162</v>
      </c>
      <c r="J218">
        <f t="shared" si="82"/>
        <v>0.15226010000000001</v>
      </c>
      <c r="L218" s="18">
        <f t="shared" si="83"/>
        <v>-0.10485798012676706</v>
      </c>
      <c r="M218" s="14">
        <f t="shared" si="79"/>
        <v>0.89514201987323294</v>
      </c>
      <c r="N218" s="18">
        <f t="shared" si="80"/>
        <v>-0.12082366666666666</v>
      </c>
      <c r="O218" s="14">
        <f t="shared" si="84"/>
        <v>0.87917633333333334</v>
      </c>
      <c r="P218">
        <v>1</v>
      </c>
    </row>
    <row r="219" spans="1:16" x14ac:dyDescent="0.25">
      <c r="A219">
        <v>1994</v>
      </c>
      <c r="B219" t="s">
        <v>577</v>
      </c>
      <c r="C219">
        <f t="shared" si="81"/>
        <v>0.17092979999999999</v>
      </c>
      <c r="D219">
        <f t="shared" si="81"/>
        <v>0.13831416666666665</v>
      </c>
      <c r="E219">
        <f t="shared" si="81"/>
        <v>3.2615633333333338E-2</v>
      </c>
      <c r="G219">
        <v>1</v>
      </c>
      <c r="H219">
        <f t="shared" si="82"/>
        <v>0.3206677</v>
      </c>
      <c r="I219">
        <f t="shared" si="82"/>
        <v>0.209726</v>
      </c>
      <c r="J219">
        <f t="shared" si="82"/>
        <v>0.1703181</v>
      </c>
      <c r="L219" s="18">
        <f t="shared" si="83"/>
        <v>-0.11766242585384834</v>
      </c>
      <c r="M219" s="14">
        <f t="shared" si="79"/>
        <v>0.88233757414615166</v>
      </c>
      <c r="N219" s="18">
        <f t="shared" si="80"/>
        <v>-0.13770246666666666</v>
      </c>
      <c r="O219" s="14">
        <f t="shared" si="84"/>
        <v>0.86229753333333337</v>
      </c>
      <c r="P219">
        <v>1</v>
      </c>
    </row>
    <row r="220" spans="1:16" x14ac:dyDescent="0.25">
      <c r="A220">
        <v>1995</v>
      </c>
      <c r="B220" t="s">
        <v>577</v>
      </c>
      <c r="C220">
        <f t="shared" si="81"/>
        <v>0.19190079999999998</v>
      </c>
      <c r="D220">
        <f t="shared" si="81"/>
        <v>0.15107283333333335</v>
      </c>
      <c r="E220">
        <f t="shared" si="81"/>
        <v>4.0827966666666667E-2</v>
      </c>
      <c r="G220">
        <v>1</v>
      </c>
      <c r="H220">
        <f t="shared" si="82"/>
        <v>0.35196820000000001</v>
      </c>
      <c r="I220">
        <f t="shared" si="82"/>
        <v>0.23555319999999999</v>
      </c>
      <c r="J220">
        <f t="shared" si="82"/>
        <v>0.1784396</v>
      </c>
      <c r="L220" s="18">
        <f t="shared" si="83"/>
        <v>-0.11677444761134403</v>
      </c>
      <c r="M220" s="14">
        <f t="shared" si="79"/>
        <v>0.88322555238865597</v>
      </c>
      <c r="N220" s="18">
        <f t="shared" si="80"/>
        <v>-0.13761163333333334</v>
      </c>
      <c r="O220" s="14">
        <f t="shared" si="84"/>
        <v>0.86238836666666663</v>
      </c>
      <c r="P220">
        <v>1</v>
      </c>
    </row>
    <row r="221" spans="1:16" x14ac:dyDescent="0.25">
      <c r="A221">
        <v>1996</v>
      </c>
      <c r="B221" t="s">
        <v>577</v>
      </c>
      <c r="C221">
        <f t="shared" si="81"/>
        <v>0.20204386666666665</v>
      </c>
      <c r="D221">
        <f t="shared" si="81"/>
        <v>0.14631763333333334</v>
      </c>
      <c r="E221">
        <f t="shared" si="81"/>
        <v>5.5726199999999997E-2</v>
      </c>
      <c r="G221">
        <v>1</v>
      </c>
      <c r="H221">
        <f t="shared" si="82"/>
        <v>0.38480110000000001</v>
      </c>
      <c r="I221">
        <f t="shared" si="82"/>
        <v>0.2588374</v>
      </c>
      <c r="J221">
        <f t="shared" si="82"/>
        <v>0.17744119999999999</v>
      </c>
      <c r="L221" s="18">
        <f t="shared" si="83"/>
        <v>-0.10337246564839075</v>
      </c>
      <c r="M221" s="14">
        <f t="shared" si="79"/>
        <v>0.89662753435160925</v>
      </c>
      <c r="N221" s="18">
        <f t="shared" si="80"/>
        <v>-0.12171499999999999</v>
      </c>
      <c r="O221" s="14">
        <f t="shared" si="84"/>
        <v>0.87828499999999998</v>
      </c>
      <c r="P221">
        <v>1</v>
      </c>
    </row>
    <row r="222" spans="1:16" x14ac:dyDescent="0.25">
      <c r="A222">
        <v>1997</v>
      </c>
      <c r="B222" t="s">
        <v>577</v>
      </c>
      <c r="C222">
        <f t="shared" si="81"/>
        <v>0.21936743333333333</v>
      </c>
      <c r="D222">
        <f t="shared" si="81"/>
        <v>0.14610506666666667</v>
      </c>
      <c r="E222">
        <f t="shared" si="81"/>
        <v>7.3262433333333335E-2</v>
      </c>
      <c r="G222">
        <v>1</v>
      </c>
      <c r="H222">
        <f t="shared" si="82"/>
        <v>0.42243399999999998</v>
      </c>
      <c r="I222">
        <f t="shared" si="82"/>
        <v>0.28071420000000002</v>
      </c>
      <c r="J222">
        <f t="shared" si="82"/>
        <v>0.1725544</v>
      </c>
      <c r="L222" s="18">
        <f t="shared" si="83"/>
        <v>-8.4680051234012454E-2</v>
      </c>
      <c r="M222" s="14">
        <f t="shared" si="79"/>
        <v>0.91531994876598755</v>
      </c>
      <c r="N222" s="18">
        <f t="shared" si="80"/>
        <v>-9.9291966666666662E-2</v>
      </c>
      <c r="O222" s="14">
        <f t="shared" si="84"/>
        <v>0.90070803333333338</v>
      </c>
      <c r="P222">
        <v>1</v>
      </c>
    </row>
    <row r="223" spans="1:16" x14ac:dyDescent="0.25">
      <c r="A223">
        <v>1998</v>
      </c>
      <c r="B223" t="s">
        <v>577</v>
      </c>
      <c r="C223">
        <f t="shared" si="81"/>
        <v>0.23431409999999997</v>
      </c>
      <c r="D223">
        <f t="shared" si="81"/>
        <v>0.14245923333333335</v>
      </c>
      <c r="E223">
        <f t="shared" si="81"/>
        <v>9.1854900000000003E-2</v>
      </c>
      <c r="G223">
        <v>1</v>
      </c>
      <c r="H223">
        <f t="shared" si="82"/>
        <v>0.47296480000000002</v>
      </c>
      <c r="I223">
        <f t="shared" si="82"/>
        <v>0.31075659999999999</v>
      </c>
      <c r="J223">
        <f t="shared" si="82"/>
        <v>0.16668769999999999</v>
      </c>
      <c r="L223" s="18">
        <f t="shared" si="83"/>
        <v>-6.4141243625007838E-2</v>
      </c>
      <c r="M223" s="14">
        <f t="shared" si="79"/>
        <v>0.93585875637499216</v>
      </c>
      <c r="N223" s="18">
        <f t="shared" si="80"/>
        <v>-7.4832799999999991E-2</v>
      </c>
      <c r="O223" s="14">
        <f t="shared" si="84"/>
        <v>0.92516719999999997</v>
      </c>
      <c r="P223">
        <v>1</v>
      </c>
    </row>
    <row r="224" spans="1:16" x14ac:dyDescent="0.25">
      <c r="A224">
        <v>1999</v>
      </c>
      <c r="B224" t="s">
        <v>577</v>
      </c>
      <c r="C224">
        <f t="shared" si="81"/>
        <v>0.2685991333333333</v>
      </c>
      <c r="D224">
        <f t="shared" si="81"/>
        <v>0.16067923333333334</v>
      </c>
      <c r="E224">
        <f t="shared" si="81"/>
        <v>0.1079199</v>
      </c>
      <c r="G224">
        <v>1</v>
      </c>
      <c r="H224">
        <f t="shared" si="82"/>
        <v>0.51856919999999995</v>
      </c>
      <c r="I224">
        <f t="shared" si="82"/>
        <v>0.33890320000000002</v>
      </c>
      <c r="J224">
        <f t="shared" si="82"/>
        <v>0.16573009999999999</v>
      </c>
      <c r="L224" s="18">
        <f t="shared" si="83"/>
        <v>-4.9591410567506156E-2</v>
      </c>
      <c r="M224" s="14">
        <f t="shared" si="79"/>
        <v>0.95040858943249384</v>
      </c>
      <c r="N224" s="18">
        <f t="shared" si="80"/>
        <v>-5.7810199999999992E-2</v>
      </c>
      <c r="O224" s="14">
        <f t="shared" si="84"/>
        <v>0.94218979999999997</v>
      </c>
      <c r="P224">
        <v>1</v>
      </c>
    </row>
    <row r="225" spans="1:16" x14ac:dyDescent="0.25">
      <c r="A225">
        <v>2000</v>
      </c>
      <c r="B225" t="s">
        <v>577</v>
      </c>
      <c r="C225">
        <f t="shared" si="81"/>
        <v>0.29050006666666667</v>
      </c>
      <c r="D225">
        <f t="shared" si="81"/>
        <v>0.17307876666666666</v>
      </c>
      <c r="E225">
        <f t="shared" si="81"/>
        <v>0.11742130000000001</v>
      </c>
      <c r="G225">
        <v>1</v>
      </c>
      <c r="H225">
        <f t="shared" si="82"/>
        <v>0.57879170000000002</v>
      </c>
      <c r="I225">
        <f t="shared" si="82"/>
        <v>0.37237490000000001</v>
      </c>
      <c r="J225">
        <f t="shared" si="82"/>
        <v>0.16908480000000001</v>
      </c>
      <c r="L225" s="18">
        <f t="shared" si="83"/>
        <v>-4.4191405105942771E-2</v>
      </c>
      <c r="M225" s="14">
        <f t="shared" si="79"/>
        <v>0.95580859489405723</v>
      </c>
      <c r="N225" s="18">
        <f t="shared" si="80"/>
        <v>-5.1663500000000001E-2</v>
      </c>
      <c r="O225" s="14">
        <f t="shared" si="84"/>
        <v>0.94833650000000003</v>
      </c>
      <c r="P225">
        <v>1</v>
      </c>
    </row>
    <row r="226" spans="1:16" x14ac:dyDescent="0.25">
      <c r="A226">
        <v>2001</v>
      </c>
      <c r="B226" t="s">
        <v>577</v>
      </c>
      <c r="C226">
        <f t="shared" si="81"/>
        <v>0.27557153333333334</v>
      </c>
      <c r="D226">
        <f t="shared" si="81"/>
        <v>0.15294833333333333</v>
      </c>
      <c r="E226">
        <f t="shared" si="81"/>
        <v>0.12262316666666667</v>
      </c>
      <c r="G226">
        <v>1</v>
      </c>
      <c r="H226">
        <f t="shared" si="82"/>
        <v>0.5957308</v>
      </c>
      <c r="I226">
        <f t="shared" si="82"/>
        <v>0.38917940000000001</v>
      </c>
      <c r="J226">
        <f t="shared" si="82"/>
        <v>0.17522550000000001</v>
      </c>
      <c r="L226" s="18">
        <f t="shared" si="83"/>
        <v>-4.4759353275889091E-2</v>
      </c>
      <c r="M226" s="14">
        <f t="shared" si="79"/>
        <v>0.95524064672411091</v>
      </c>
      <c r="N226" s="18">
        <f t="shared" si="80"/>
        <v>-5.2602333333333334E-2</v>
      </c>
      <c r="O226" s="14">
        <f t="shared" si="84"/>
        <v>0.94739766666666669</v>
      </c>
      <c r="P226">
        <v>1</v>
      </c>
    </row>
    <row r="227" spans="1:16" x14ac:dyDescent="0.25">
      <c r="A227">
        <v>2002</v>
      </c>
      <c r="B227" t="s">
        <v>577</v>
      </c>
      <c r="C227">
        <f t="shared" si="81"/>
        <v>0.26731386666666662</v>
      </c>
      <c r="D227">
        <f t="shared" si="81"/>
        <v>0.14277106666666667</v>
      </c>
      <c r="E227">
        <f t="shared" si="81"/>
        <v>0.12454276666666668</v>
      </c>
      <c r="G227">
        <v>1</v>
      </c>
      <c r="H227">
        <f t="shared" si="82"/>
        <v>0.62841639999999999</v>
      </c>
      <c r="I227">
        <f t="shared" si="82"/>
        <v>0.41242669999999998</v>
      </c>
      <c r="J227">
        <f t="shared" si="82"/>
        <v>0.1845205</v>
      </c>
      <c r="L227" s="18">
        <f t="shared" si="83"/>
        <v>-5.0634609813281717E-2</v>
      </c>
      <c r="M227" s="14">
        <f t="shared" si="79"/>
        <v>0.94936539018671828</v>
      </c>
      <c r="N227" s="18">
        <f t="shared" si="80"/>
        <v>-5.9977733333333325E-2</v>
      </c>
      <c r="O227" s="14">
        <f t="shared" si="84"/>
        <v>0.94002226666666666</v>
      </c>
      <c r="P227">
        <v>1</v>
      </c>
    </row>
    <row r="228" spans="1:16" x14ac:dyDescent="0.25">
      <c r="A228">
        <v>2003</v>
      </c>
      <c r="B228" t="s">
        <v>577</v>
      </c>
      <c r="C228">
        <f t="shared" si="81"/>
        <v>0.28290996666666668</v>
      </c>
      <c r="D228">
        <f t="shared" si="81"/>
        <v>0.156358</v>
      </c>
      <c r="E228">
        <f t="shared" si="81"/>
        <v>0.12655196666666668</v>
      </c>
      <c r="G228">
        <v>1</v>
      </c>
      <c r="H228">
        <f t="shared" si="82"/>
        <v>0.65627089999999999</v>
      </c>
      <c r="I228">
        <f t="shared" si="82"/>
        <v>0.4267106</v>
      </c>
      <c r="J228">
        <f t="shared" si="82"/>
        <v>0.20332600000000001</v>
      </c>
      <c r="L228" s="18">
        <f t="shared" si="83"/>
        <v>-6.3801524552227207E-2</v>
      </c>
      <c r="M228" s="14">
        <f t="shared" si="79"/>
        <v>0.93619847544777279</v>
      </c>
      <c r="N228" s="18">
        <f t="shared" si="80"/>
        <v>-7.6774033333333325E-2</v>
      </c>
      <c r="O228" s="14">
        <f t="shared" si="84"/>
        <v>0.92322596666666668</v>
      </c>
      <c r="P228">
        <v>1</v>
      </c>
    </row>
    <row r="229" spans="1:16" x14ac:dyDescent="0.25">
      <c r="A229">
        <v>2004</v>
      </c>
      <c r="B229" t="s">
        <v>577</v>
      </c>
      <c r="C229">
        <f t="shared" si="81"/>
        <v>0.29887753333333333</v>
      </c>
      <c r="D229">
        <f t="shared" si="81"/>
        <v>0.17370623333333335</v>
      </c>
      <c r="E229">
        <f t="shared" si="81"/>
        <v>0.12517133333333333</v>
      </c>
      <c r="G229">
        <v>1</v>
      </c>
      <c r="H229">
        <f t="shared" si="82"/>
        <v>0.69276519999999986</v>
      </c>
      <c r="I229">
        <f t="shared" si="82"/>
        <v>0.44092709999999996</v>
      </c>
      <c r="J229">
        <f t="shared" si="82"/>
        <v>0.22809380000000001</v>
      </c>
      <c r="L229" s="18">
        <f t="shared" si="83"/>
        <v>-8.3806682084598627E-2</v>
      </c>
      <c r="M229" s="14">
        <f t="shared" si="79"/>
        <v>0.91619331791540137</v>
      </c>
      <c r="N229" s="18">
        <f t="shared" si="80"/>
        <v>-0.10292246666666668</v>
      </c>
      <c r="O229" s="14">
        <f t="shared" si="84"/>
        <v>0.89707753333333329</v>
      </c>
      <c r="P229">
        <v>1</v>
      </c>
    </row>
    <row r="230" spans="1:16" x14ac:dyDescent="0.25">
      <c r="A230">
        <v>2005</v>
      </c>
      <c r="B230" t="s">
        <v>577</v>
      </c>
      <c r="C230">
        <f t="shared" si="81"/>
        <v>0.32207746666666665</v>
      </c>
      <c r="D230">
        <f t="shared" si="81"/>
        <v>0.200492</v>
      </c>
      <c r="E230">
        <f t="shared" si="81"/>
        <v>0.12158543333333334</v>
      </c>
      <c r="G230">
        <v>1</v>
      </c>
      <c r="H230">
        <f t="shared" si="82"/>
        <v>0.73729829999999996</v>
      </c>
      <c r="I230">
        <f t="shared" si="82"/>
        <v>0.47309200000000001</v>
      </c>
      <c r="J230">
        <f t="shared" si="82"/>
        <v>0.25746659999999999</v>
      </c>
      <c r="L230" s="18">
        <f t="shared" si="83"/>
        <v>-0.10805946389881582</v>
      </c>
      <c r="M230" s="14">
        <f t="shared" si="79"/>
        <v>0.89194053610118418</v>
      </c>
      <c r="N230" s="18">
        <f t="shared" si="80"/>
        <v>-0.13588116666666666</v>
      </c>
      <c r="O230" s="14">
        <f t="shared" si="84"/>
        <v>0.86411883333333339</v>
      </c>
      <c r="P230">
        <v>1</v>
      </c>
    </row>
    <row r="231" spans="1:16" x14ac:dyDescent="0.25">
      <c r="A231">
        <v>2006</v>
      </c>
      <c r="B231" t="s">
        <v>577</v>
      </c>
      <c r="C231">
        <f t="shared" si="81"/>
        <v>0.35285479999999997</v>
      </c>
      <c r="D231">
        <f t="shared" si="81"/>
        <v>0.23966653333333332</v>
      </c>
      <c r="E231">
        <f t="shared" si="81"/>
        <v>0.11318830000000001</v>
      </c>
      <c r="G231">
        <v>1</v>
      </c>
      <c r="H231">
        <f t="shared" si="82"/>
        <v>0.78630690000000003</v>
      </c>
      <c r="I231">
        <f t="shared" si="82"/>
        <v>0.50446310000000005</v>
      </c>
      <c r="J231">
        <f t="shared" si="82"/>
        <v>0.2925547</v>
      </c>
      <c r="L231" s="18">
        <f t="shared" si="83"/>
        <v>-0.13876890471250458</v>
      </c>
      <c r="M231" s="14">
        <f t="shared" si="79"/>
        <v>0.86123109528749542</v>
      </c>
      <c r="N231" s="18">
        <f t="shared" si="80"/>
        <v>-0.17936639999999998</v>
      </c>
      <c r="O231" s="14">
        <f t="shared" si="84"/>
        <v>0.82063360000000007</v>
      </c>
      <c r="P231">
        <v>1</v>
      </c>
    </row>
    <row r="232" spans="1:16" x14ac:dyDescent="0.25">
      <c r="A232">
        <v>2007</v>
      </c>
      <c r="B232" t="s">
        <v>577</v>
      </c>
      <c r="C232">
        <f t="shared" si="81"/>
        <v>0.35450246666666668</v>
      </c>
      <c r="D232">
        <f t="shared" si="81"/>
        <v>0.25537130000000002</v>
      </c>
      <c r="E232">
        <f t="shared" si="81"/>
        <v>9.9131166666666659E-2</v>
      </c>
      <c r="G232">
        <v>1</v>
      </c>
      <c r="H232">
        <f t="shared" si="82"/>
        <v>0.86908459999999998</v>
      </c>
      <c r="I232">
        <f t="shared" si="82"/>
        <v>0.59850449999999999</v>
      </c>
      <c r="J232">
        <f t="shared" si="82"/>
        <v>0.32449709999999998</v>
      </c>
      <c r="L232" s="18">
        <f t="shared" si="83"/>
        <v>-0.17015207759483453</v>
      </c>
      <c r="M232" s="14">
        <f t="shared" si="79"/>
        <v>0.82984792240516547</v>
      </c>
      <c r="N232" s="18">
        <f t="shared" si="80"/>
        <v>-0.22536593333333332</v>
      </c>
      <c r="O232" s="14">
        <f t="shared" si="84"/>
        <v>0.77463406666666668</v>
      </c>
      <c r="P232">
        <v>1</v>
      </c>
    </row>
    <row r="233" spans="1:16" x14ac:dyDescent="0.25">
      <c r="A233">
        <v>2008</v>
      </c>
      <c r="B233" t="s">
        <v>577</v>
      </c>
      <c r="C233">
        <f t="shared" si="81"/>
        <v>0.32833343333333337</v>
      </c>
      <c r="D233">
        <f t="shared" si="81"/>
        <v>0.25224233333333335</v>
      </c>
      <c r="E233">
        <f t="shared" si="81"/>
        <v>7.6091133333333338E-2</v>
      </c>
      <c r="G233">
        <v>1</v>
      </c>
      <c r="H233">
        <f t="shared" si="82"/>
        <v>0.88560000000000005</v>
      </c>
      <c r="I233">
        <f t="shared" si="82"/>
        <v>0.5801463</v>
      </c>
      <c r="J233">
        <f t="shared" si="82"/>
        <v>0.35316809999999998</v>
      </c>
      <c r="L233" s="18">
        <f t="shared" si="83"/>
        <v>-0.20476167496607889</v>
      </c>
      <c r="M233" s="14">
        <f t="shared" si="79"/>
        <v>0.79523832503392111</v>
      </c>
      <c r="N233" s="18">
        <f t="shared" si="80"/>
        <v>-0.27707696666666665</v>
      </c>
      <c r="O233" s="14">
        <f t="shared" si="84"/>
        <v>0.72292303333333341</v>
      </c>
      <c r="P233">
        <v>1</v>
      </c>
    </row>
    <row r="234" spans="1:16" x14ac:dyDescent="0.25">
      <c r="A234">
        <v>2009</v>
      </c>
      <c r="B234" t="s">
        <v>577</v>
      </c>
      <c r="C234">
        <f t="shared" si="81"/>
        <v>0.26423753333333333</v>
      </c>
      <c r="D234">
        <f t="shared" si="81"/>
        <v>0.21763849999999998</v>
      </c>
      <c r="E234">
        <f t="shared" si="81"/>
        <v>4.6598966666666665E-2</v>
      </c>
      <c r="G234">
        <v>1</v>
      </c>
      <c r="H234">
        <f t="shared" si="82"/>
        <v>0.86920419999999998</v>
      </c>
      <c r="I234">
        <f t="shared" si="82"/>
        <v>0.55841419999999997</v>
      </c>
      <c r="J234">
        <f t="shared" si="82"/>
        <v>0.38051020000000002</v>
      </c>
      <c r="L234" s="18">
        <f t="shared" si="83"/>
        <v>-0.24187523810641409</v>
      </c>
      <c r="M234" s="14">
        <f t="shared" si="79"/>
        <v>0.75812476189358591</v>
      </c>
      <c r="N234" s="18">
        <f t="shared" si="80"/>
        <v>-0.33391123333333333</v>
      </c>
      <c r="O234" s="14">
        <f t="shared" si="84"/>
        <v>0.66608876666666661</v>
      </c>
      <c r="P234">
        <v>1</v>
      </c>
    </row>
    <row r="235" spans="1:16" x14ac:dyDescent="0.25">
      <c r="A235">
        <v>2010</v>
      </c>
      <c r="B235" t="s">
        <v>577</v>
      </c>
      <c r="C235">
        <f t="shared" si="81"/>
        <v>0.23944525</v>
      </c>
      <c r="D235">
        <f t="shared" si="81"/>
        <v>0.15584845</v>
      </c>
      <c r="E235">
        <f t="shared" si="81"/>
        <v>1.4943766666666669E-2</v>
      </c>
      <c r="G235">
        <v>1</v>
      </c>
      <c r="H235">
        <f t="shared" si="82"/>
        <v>0.90579559999999992</v>
      </c>
      <c r="I235">
        <f t="shared" si="82"/>
        <v>0.59314389999999995</v>
      </c>
      <c r="J235">
        <f t="shared" si="82"/>
        <v>0.40682770000000001</v>
      </c>
      <c r="L235" s="18">
        <f t="shared" si="83"/>
        <v>-0.27855858491649921</v>
      </c>
      <c r="M235" s="14">
        <f t="shared" si="79"/>
        <v>0.72144141508350079</v>
      </c>
      <c r="N235" s="18">
        <f t="shared" si="80"/>
        <v>-0.39188393333333332</v>
      </c>
      <c r="O235" s="14">
        <f t="shared" si="84"/>
        <v>0.60811606666666673</v>
      </c>
      <c r="P235">
        <v>1</v>
      </c>
    </row>
    <row r="237" spans="1:16" x14ac:dyDescent="0.25">
      <c r="A237" s="19">
        <v>1982</v>
      </c>
      <c r="B237" t="s">
        <v>694</v>
      </c>
      <c r="M237" s="14">
        <f t="shared" ref="M237:M265" si="85">+$M$2*(1+L237)</f>
        <v>1</v>
      </c>
      <c r="N237" s="18">
        <f t="shared" ref="N237:N265" si="86">+E237-J237</f>
        <v>0</v>
      </c>
      <c r="O237">
        <v>1</v>
      </c>
      <c r="P237">
        <v>1</v>
      </c>
    </row>
    <row r="238" spans="1:16" x14ac:dyDescent="0.25">
      <c r="A238">
        <v>1983</v>
      </c>
      <c r="B238" t="s">
        <v>683</v>
      </c>
      <c r="C238">
        <f t="shared" ref="C238:C265" si="87">+AVERAGE(C178,C208)</f>
        <v>-3.208631666666667E-2</v>
      </c>
      <c r="D238">
        <f t="shared" ref="D238:E238" si="88">+AVERAGE(D178,D208)</f>
        <v>-4.8328833333333319E-3</v>
      </c>
      <c r="E238">
        <f t="shared" si="88"/>
        <v>-2.7253383333333332E-2</v>
      </c>
      <c r="G238">
        <v>1</v>
      </c>
      <c r="H238">
        <f t="shared" ref="H238:J238" si="89">+AVERAGE(H178,H208)</f>
        <v>1.1359299999999998E-2</v>
      </c>
      <c r="I238">
        <f t="shared" si="89"/>
        <v>1.8673700000000001E-2</v>
      </c>
      <c r="J238">
        <f t="shared" si="89"/>
        <v>-1.5807600000000002E-2</v>
      </c>
      <c r="L238" s="18">
        <f t="shared" ref="L238:L265" si="90">+(1+E238)/(1+J238)-1</f>
        <v>-1.1629619709858874E-2</v>
      </c>
      <c r="M238" s="14">
        <f t="shared" si="85"/>
        <v>0.98837038029014113</v>
      </c>
      <c r="N238" s="18">
        <f t="shared" si="86"/>
        <v>-1.1445783333333331E-2</v>
      </c>
      <c r="O238" s="14">
        <f>+$O$2*(1+N238)</f>
        <v>0.98855421666666665</v>
      </c>
      <c r="P238">
        <v>1</v>
      </c>
    </row>
    <row r="239" spans="1:16" x14ac:dyDescent="0.25">
      <c r="A239">
        <v>1984</v>
      </c>
      <c r="B239" t="s">
        <v>683</v>
      </c>
      <c r="C239">
        <f t="shared" si="87"/>
        <v>-3.7482883333333335E-2</v>
      </c>
      <c r="D239">
        <f t="shared" ref="D239:E239" si="91">+AVERAGE(D179,D209)</f>
        <v>6.7811666666666645E-3</v>
      </c>
      <c r="E239">
        <f t="shared" si="91"/>
        <v>-4.4263999999999998E-2</v>
      </c>
      <c r="G239">
        <v>1</v>
      </c>
      <c r="H239">
        <f t="shared" ref="H239:J239" si="92">+AVERAGE(H179,H209)</f>
        <v>3.7318499999999998E-2</v>
      </c>
      <c r="I239">
        <f t="shared" si="92"/>
        <v>4.4593099999999997E-2</v>
      </c>
      <c r="J239">
        <f t="shared" si="92"/>
        <v>-2.5218899999999999E-2</v>
      </c>
      <c r="L239" s="18">
        <f t="shared" si="90"/>
        <v>-1.953782238904711E-2</v>
      </c>
      <c r="M239" s="14">
        <f t="shared" si="85"/>
        <v>0.98046217761095289</v>
      </c>
      <c r="N239" s="18">
        <f t="shared" si="86"/>
        <v>-1.9045099999999999E-2</v>
      </c>
      <c r="O239" s="14">
        <f t="shared" ref="O239:O265" si="93">+$O$2*(1+N239)</f>
        <v>0.98095489999999996</v>
      </c>
      <c r="P239">
        <v>1</v>
      </c>
    </row>
    <row r="240" spans="1:16" x14ac:dyDescent="0.25">
      <c r="A240">
        <v>1985</v>
      </c>
      <c r="B240" t="s">
        <v>683</v>
      </c>
      <c r="C240">
        <f t="shared" si="87"/>
        <v>-4.5552566666666676E-2</v>
      </c>
      <c r="D240">
        <f t="shared" ref="D240:E240" si="94">+AVERAGE(D180,D210)</f>
        <v>6.9939500000000022E-3</v>
      </c>
      <c r="E240">
        <f t="shared" si="94"/>
        <v>-5.2546466666666666E-2</v>
      </c>
      <c r="G240">
        <v>1</v>
      </c>
      <c r="H240">
        <f t="shared" ref="H240:J240" si="95">+AVERAGE(H180,H210)</f>
        <v>4.64076E-2</v>
      </c>
      <c r="I240">
        <f t="shared" si="95"/>
        <v>5.5898299999999991E-2</v>
      </c>
      <c r="J240">
        <f t="shared" si="95"/>
        <v>-2.9396500000000002E-2</v>
      </c>
      <c r="L240" s="18">
        <f t="shared" si="90"/>
        <v>-2.385110569523663E-2</v>
      </c>
      <c r="M240" s="14">
        <f t="shared" si="85"/>
        <v>0.97614889430476337</v>
      </c>
      <c r="N240" s="18">
        <f t="shared" si="86"/>
        <v>-2.3149966666666664E-2</v>
      </c>
      <c r="O240" s="14">
        <f t="shared" si="93"/>
        <v>0.97685003333333331</v>
      </c>
      <c r="P240">
        <v>1</v>
      </c>
    </row>
    <row r="241" spans="1:16" x14ac:dyDescent="0.25">
      <c r="A241">
        <v>1986</v>
      </c>
      <c r="B241" t="s">
        <v>683</v>
      </c>
      <c r="C241">
        <f t="shared" si="87"/>
        <v>-4.1614999999999992E-2</v>
      </c>
      <c r="D241">
        <f t="shared" ref="D241:E241" si="96">+AVERAGE(D181,D211)</f>
        <v>1.5620749999999999E-2</v>
      </c>
      <c r="E241">
        <f t="shared" si="96"/>
        <v>-5.7235733333333337E-2</v>
      </c>
      <c r="G241">
        <v>1</v>
      </c>
      <c r="H241">
        <f t="shared" ref="H241:J241" si="97">+AVERAGE(H181,H211)</f>
        <v>7.1498900000000004E-2</v>
      </c>
      <c r="I241">
        <f t="shared" si="97"/>
        <v>6.22464E-2</v>
      </c>
      <c r="J241">
        <f t="shared" si="97"/>
        <v>-2.8204300000000002E-2</v>
      </c>
      <c r="L241" s="18">
        <f t="shared" si="90"/>
        <v>-2.9874008840884314E-2</v>
      </c>
      <c r="M241" s="14">
        <f t="shared" si="85"/>
        <v>0.97012599115911569</v>
      </c>
      <c r="N241" s="18">
        <f t="shared" si="86"/>
        <v>-2.9031433333333335E-2</v>
      </c>
      <c r="O241" s="14">
        <f t="shared" si="93"/>
        <v>0.97096856666666664</v>
      </c>
      <c r="P241">
        <v>1</v>
      </c>
    </row>
    <row r="242" spans="1:16" x14ac:dyDescent="0.25">
      <c r="A242">
        <v>1987</v>
      </c>
      <c r="B242" t="s">
        <v>683</v>
      </c>
      <c r="C242">
        <f t="shared" si="87"/>
        <v>-5.196343333333333E-2</v>
      </c>
      <c r="D242">
        <f t="shared" ref="D242:E242" si="98">+AVERAGE(D182,D212)</f>
        <v>8.7520166666666746E-3</v>
      </c>
      <c r="E242">
        <f t="shared" si="98"/>
        <v>-6.071544999999999E-2</v>
      </c>
      <c r="G242">
        <v>1</v>
      </c>
      <c r="H242">
        <f t="shared" ref="H242:J242" si="99">+AVERAGE(H182,H212)</f>
        <v>0.105087</v>
      </c>
      <c r="I242">
        <f t="shared" si="99"/>
        <v>9.9710400000000018E-2</v>
      </c>
      <c r="J242">
        <f t="shared" si="99"/>
        <v>-6.3778999999999997E-3</v>
      </c>
      <c r="L242" s="18">
        <f t="shared" si="90"/>
        <v>-5.4686333969423573E-2</v>
      </c>
      <c r="M242" s="14">
        <f t="shared" si="85"/>
        <v>0.94531366603057643</v>
      </c>
      <c r="N242" s="18">
        <f t="shared" si="86"/>
        <v>-5.4337549999999991E-2</v>
      </c>
      <c r="O242" s="14">
        <f t="shared" si="93"/>
        <v>0.94566245000000004</v>
      </c>
      <c r="P242">
        <v>1</v>
      </c>
    </row>
    <row r="243" spans="1:16" x14ac:dyDescent="0.25">
      <c r="A243">
        <v>1988</v>
      </c>
      <c r="B243" t="s">
        <v>683</v>
      </c>
      <c r="C243">
        <f t="shared" si="87"/>
        <v>-3.558183333333334E-2</v>
      </c>
      <c r="D243">
        <f t="shared" ref="D243:E243" si="100">+AVERAGE(D183,D213)</f>
        <v>2.899358333333333E-2</v>
      </c>
      <c r="E243">
        <f t="shared" si="100"/>
        <v>-6.4575416666666663E-2</v>
      </c>
      <c r="G243">
        <v>1</v>
      </c>
      <c r="H243">
        <f t="shared" ref="H243:J243" si="101">+AVERAGE(H183,H213)</f>
        <v>0.14499380000000001</v>
      </c>
      <c r="I243">
        <f t="shared" si="101"/>
        <v>0.1251457</v>
      </c>
      <c r="J243">
        <f t="shared" si="101"/>
        <v>1.32257E-2</v>
      </c>
      <c r="L243" s="18">
        <f t="shared" si="90"/>
        <v>-7.6785573704522769E-2</v>
      </c>
      <c r="M243" s="14">
        <f t="shared" si="85"/>
        <v>0.92321442629547723</v>
      </c>
      <c r="N243" s="18">
        <f t="shared" si="86"/>
        <v>-7.780111666666667E-2</v>
      </c>
      <c r="O243" s="14">
        <f t="shared" si="93"/>
        <v>0.92219888333333333</v>
      </c>
      <c r="P243">
        <v>1</v>
      </c>
    </row>
    <row r="244" spans="1:16" x14ac:dyDescent="0.25">
      <c r="A244">
        <v>1989</v>
      </c>
      <c r="B244" t="s">
        <v>683</v>
      </c>
      <c r="C244">
        <f t="shared" si="87"/>
        <v>-2.6806500000000066E-3</v>
      </c>
      <c r="D244">
        <f t="shared" ref="D244:E244" si="102">+AVERAGE(D184,D214)</f>
        <v>7.0228250000000006E-2</v>
      </c>
      <c r="E244">
        <f t="shared" si="102"/>
        <v>-7.2908933333333342E-2</v>
      </c>
      <c r="G244">
        <v>1</v>
      </c>
      <c r="H244">
        <f t="shared" ref="H244:J244" si="103">+AVERAGE(H184,H214)</f>
        <v>0.1754802</v>
      </c>
      <c r="I244">
        <f t="shared" si="103"/>
        <v>0.14405570000000001</v>
      </c>
      <c r="J244">
        <f t="shared" si="103"/>
        <v>3.58669E-2</v>
      </c>
      <c r="L244" s="18">
        <f t="shared" si="90"/>
        <v>-0.10500946920239795</v>
      </c>
      <c r="M244" s="14">
        <f t="shared" si="85"/>
        <v>0.89499053079760205</v>
      </c>
      <c r="N244" s="18">
        <f t="shared" si="86"/>
        <v>-0.10877583333333335</v>
      </c>
      <c r="O244" s="14">
        <f t="shared" si="93"/>
        <v>0.89122416666666671</v>
      </c>
      <c r="P244">
        <v>1</v>
      </c>
    </row>
    <row r="245" spans="1:16" x14ac:dyDescent="0.25">
      <c r="A245">
        <v>1990</v>
      </c>
      <c r="B245" t="s">
        <v>683</v>
      </c>
      <c r="C245">
        <f t="shared" si="87"/>
        <v>-1.9497233333333322E-2</v>
      </c>
      <c r="D245">
        <f t="shared" ref="D245:E245" si="104">+AVERAGE(D185,D215)</f>
        <v>6.5222483333333331E-2</v>
      </c>
      <c r="E245">
        <f t="shared" si="104"/>
        <v>-8.4719699999999981E-2</v>
      </c>
      <c r="G245">
        <v>1</v>
      </c>
      <c r="H245">
        <f t="shared" ref="H245:J245" si="105">+AVERAGE(H185,H215)</f>
        <v>0.22028649999999997</v>
      </c>
      <c r="I245">
        <f t="shared" si="105"/>
        <v>0.1752319</v>
      </c>
      <c r="J245">
        <f t="shared" si="105"/>
        <v>5.53359E-2</v>
      </c>
      <c r="L245" s="18">
        <f t="shared" si="90"/>
        <v>-0.13271186927309109</v>
      </c>
      <c r="M245" s="14">
        <f t="shared" si="85"/>
        <v>0.86728813072690891</v>
      </c>
      <c r="N245" s="18">
        <f t="shared" si="86"/>
        <v>-0.14005559999999997</v>
      </c>
      <c r="O245" s="14">
        <f t="shared" si="93"/>
        <v>0.85994440000000005</v>
      </c>
      <c r="P245">
        <v>1</v>
      </c>
    </row>
    <row r="246" spans="1:16" x14ac:dyDescent="0.25">
      <c r="A246">
        <v>1991</v>
      </c>
      <c r="B246" t="s">
        <v>683</v>
      </c>
      <c r="C246">
        <f t="shared" si="87"/>
        <v>-1.6995333333333335E-2</v>
      </c>
      <c r="D246">
        <f t="shared" ref="D246:E246" si="106">+AVERAGE(D186,D216)</f>
        <v>0.14100743333333332</v>
      </c>
      <c r="E246">
        <f t="shared" si="106"/>
        <v>-0.1580028</v>
      </c>
      <c r="G246">
        <v>1</v>
      </c>
      <c r="H246">
        <f t="shared" ref="H246:J246" si="107">+AVERAGE(H186,H216)</f>
        <v>0.23381660000000001</v>
      </c>
      <c r="I246">
        <f t="shared" si="107"/>
        <v>0.18440160000000003</v>
      </c>
      <c r="J246">
        <f t="shared" si="107"/>
        <v>9.0326900000000002E-2</v>
      </c>
      <c r="L246" s="18">
        <f t="shared" si="90"/>
        <v>-0.22775710660720194</v>
      </c>
      <c r="M246" s="14">
        <f t="shared" si="85"/>
        <v>0.77224289339279806</v>
      </c>
      <c r="N246" s="18">
        <f t="shared" si="86"/>
        <v>-0.24832969999999999</v>
      </c>
      <c r="O246" s="14">
        <f t="shared" si="93"/>
        <v>0.75167030000000001</v>
      </c>
      <c r="P246">
        <v>1</v>
      </c>
    </row>
    <row r="247" spans="1:16" x14ac:dyDescent="0.25">
      <c r="A247">
        <v>1992</v>
      </c>
      <c r="B247" t="s">
        <v>683</v>
      </c>
      <c r="C247">
        <f t="shared" si="87"/>
        <v>-2.835498333333332E-2</v>
      </c>
      <c r="D247">
        <f t="shared" ref="D247:E247" si="108">+AVERAGE(D187,D217)</f>
        <v>0.13745486666666668</v>
      </c>
      <c r="E247">
        <f t="shared" si="108"/>
        <v>-0.16580985000000001</v>
      </c>
      <c r="G247">
        <v>1</v>
      </c>
      <c r="H247">
        <f t="shared" ref="H247:J247" si="109">+AVERAGE(H187,H217)</f>
        <v>0.2638663</v>
      </c>
      <c r="I247">
        <f t="shared" si="109"/>
        <v>0.19949950000000002</v>
      </c>
      <c r="J247">
        <f t="shared" si="109"/>
        <v>0.12189120000000002</v>
      </c>
      <c r="L247" s="18">
        <f t="shared" si="90"/>
        <v>-0.25644291532013097</v>
      </c>
      <c r="M247" s="14">
        <f t="shared" si="85"/>
        <v>0.74355708467986903</v>
      </c>
      <c r="N247" s="18">
        <f t="shared" si="86"/>
        <v>-0.28770105000000001</v>
      </c>
      <c r="O247" s="14">
        <f t="shared" si="93"/>
        <v>0.71229894999999999</v>
      </c>
      <c r="P247">
        <v>1</v>
      </c>
    </row>
    <row r="248" spans="1:16" x14ac:dyDescent="0.25">
      <c r="A248">
        <v>1993</v>
      </c>
      <c r="B248" t="s">
        <v>683</v>
      </c>
      <c r="C248">
        <f t="shared" si="87"/>
        <v>-1.3482766666666646E-2</v>
      </c>
      <c r="D248">
        <f t="shared" ref="D248:E248" si="110">+AVERAGE(D188,D218)</f>
        <v>0.15319345000000001</v>
      </c>
      <c r="E248">
        <f t="shared" si="110"/>
        <v>-0.16667621666666663</v>
      </c>
      <c r="G248">
        <v>1</v>
      </c>
      <c r="H248">
        <f t="shared" ref="H248:J248" si="111">+AVERAGE(H188,H218)</f>
        <v>0.29565340000000001</v>
      </c>
      <c r="I248">
        <f t="shared" si="111"/>
        <v>0.2159162</v>
      </c>
      <c r="J248">
        <f t="shared" si="111"/>
        <v>0.15226010000000001</v>
      </c>
      <c r="L248" s="18">
        <f t="shared" si="90"/>
        <v>-0.27679194711911537</v>
      </c>
      <c r="M248" s="14">
        <f t="shared" si="85"/>
        <v>0.72320805288088463</v>
      </c>
      <c r="N248" s="18">
        <f t="shared" si="86"/>
        <v>-0.31893631666666666</v>
      </c>
      <c r="O248" s="14">
        <f t="shared" si="93"/>
        <v>0.68106368333333334</v>
      </c>
      <c r="P248">
        <v>1</v>
      </c>
    </row>
    <row r="249" spans="1:16" x14ac:dyDescent="0.25">
      <c r="A249">
        <v>1994</v>
      </c>
      <c r="B249" t="s">
        <v>683</v>
      </c>
      <c r="C249">
        <f t="shared" si="87"/>
        <v>1.6944650000000006E-2</v>
      </c>
      <c r="D249">
        <f t="shared" ref="D249:E249" si="112">+AVERAGE(D189,D219)</f>
        <v>0.17827231666666665</v>
      </c>
      <c r="E249">
        <f t="shared" si="112"/>
        <v>-0.16132766666666667</v>
      </c>
      <c r="G249">
        <v>1</v>
      </c>
      <c r="H249">
        <f t="shared" ref="H249:J249" si="113">+AVERAGE(H189,H219)</f>
        <v>0.3206677</v>
      </c>
      <c r="I249">
        <f t="shared" si="113"/>
        <v>0.209726</v>
      </c>
      <c r="J249">
        <f t="shared" si="113"/>
        <v>0.1703181</v>
      </c>
      <c r="L249" s="18">
        <f t="shared" si="90"/>
        <v>-0.28338087453886829</v>
      </c>
      <c r="M249" s="14">
        <f t="shared" si="85"/>
        <v>0.71661912546113171</v>
      </c>
      <c r="N249" s="18">
        <f t="shared" si="86"/>
        <v>-0.33164576666666667</v>
      </c>
      <c r="O249" s="14">
        <f t="shared" si="93"/>
        <v>0.66835423333333333</v>
      </c>
      <c r="P249">
        <v>1</v>
      </c>
    </row>
    <row r="250" spans="1:16" x14ac:dyDescent="0.25">
      <c r="A250">
        <v>1995</v>
      </c>
      <c r="B250" t="s">
        <v>683</v>
      </c>
      <c r="C250">
        <f t="shared" si="87"/>
        <v>3.9907366666666659E-2</v>
      </c>
      <c r="D250">
        <f t="shared" ref="D250:E250" si="114">+AVERAGE(D190,D220)</f>
        <v>0.18927658333333333</v>
      </c>
      <c r="E250">
        <f t="shared" si="114"/>
        <v>-0.14936921666666667</v>
      </c>
      <c r="G250">
        <v>1</v>
      </c>
      <c r="H250">
        <f t="shared" ref="H250:J250" si="115">+AVERAGE(H190,H220)</f>
        <v>0.35196820000000001</v>
      </c>
      <c r="I250">
        <f t="shared" si="115"/>
        <v>0.23555319999999999</v>
      </c>
      <c r="J250">
        <f t="shared" si="115"/>
        <v>0.1784396</v>
      </c>
      <c r="L250" s="18">
        <f t="shared" si="90"/>
        <v>-0.27817192893608345</v>
      </c>
      <c r="M250" s="14">
        <f t="shared" si="85"/>
        <v>0.72182807106391655</v>
      </c>
      <c r="N250" s="18">
        <f t="shared" si="86"/>
        <v>-0.32780881666666667</v>
      </c>
      <c r="O250" s="14">
        <f t="shared" si="93"/>
        <v>0.67219118333333339</v>
      </c>
      <c r="P250">
        <v>1</v>
      </c>
    </row>
    <row r="251" spans="1:16" x14ac:dyDescent="0.25">
      <c r="A251">
        <v>1996</v>
      </c>
      <c r="B251" t="s">
        <v>683</v>
      </c>
      <c r="C251">
        <f t="shared" si="87"/>
        <v>6.4234033333333329E-2</v>
      </c>
      <c r="D251">
        <f t="shared" ref="D251:E251" si="116">+AVERAGE(D191,D221)</f>
        <v>0.19730795000000001</v>
      </c>
      <c r="E251">
        <f t="shared" si="116"/>
        <v>-0.13307393333333334</v>
      </c>
      <c r="G251">
        <v>1</v>
      </c>
      <c r="H251">
        <f t="shared" ref="H251:J251" si="117">+AVERAGE(H191,H221)</f>
        <v>0.38480110000000001</v>
      </c>
      <c r="I251">
        <f t="shared" si="117"/>
        <v>0.2588374</v>
      </c>
      <c r="J251">
        <f t="shared" si="117"/>
        <v>0.17744119999999999</v>
      </c>
      <c r="L251" s="18">
        <f t="shared" si="90"/>
        <v>-0.26372028882065057</v>
      </c>
      <c r="M251" s="14">
        <f t="shared" si="85"/>
        <v>0.73627971117934943</v>
      </c>
      <c r="N251" s="18">
        <f t="shared" si="86"/>
        <v>-0.31051513333333336</v>
      </c>
      <c r="O251" s="14">
        <f t="shared" si="93"/>
        <v>0.68948486666666664</v>
      </c>
      <c r="P251">
        <v>1</v>
      </c>
    </row>
    <row r="252" spans="1:16" x14ac:dyDescent="0.25">
      <c r="A252">
        <v>1997</v>
      </c>
      <c r="B252" t="s">
        <v>683</v>
      </c>
      <c r="C252">
        <f t="shared" si="87"/>
        <v>9.4132966666666665E-2</v>
      </c>
      <c r="D252">
        <f t="shared" ref="D252:E252" si="118">+AVERAGE(D192,D222)</f>
        <v>0.21163626666666666</v>
      </c>
      <c r="E252">
        <f t="shared" si="118"/>
        <v>-0.11750326666666666</v>
      </c>
      <c r="G252">
        <v>1</v>
      </c>
      <c r="H252">
        <f t="shared" ref="H252:J252" si="119">+AVERAGE(H192,H222)</f>
        <v>0.42243399999999998</v>
      </c>
      <c r="I252">
        <f t="shared" si="119"/>
        <v>0.28071420000000002</v>
      </c>
      <c r="J252">
        <f t="shared" si="119"/>
        <v>0.1725544</v>
      </c>
      <c r="L252" s="18">
        <f t="shared" si="90"/>
        <v>-0.24737246021733983</v>
      </c>
      <c r="M252" s="14">
        <f t="shared" si="85"/>
        <v>0.75262753978266017</v>
      </c>
      <c r="N252" s="18">
        <f t="shared" si="86"/>
        <v>-0.29005766666666666</v>
      </c>
      <c r="O252" s="14">
        <f t="shared" si="93"/>
        <v>0.70994233333333334</v>
      </c>
      <c r="P252">
        <v>1</v>
      </c>
    </row>
    <row r="253" spans="1:16" x14ac:dyDescent="0.25">
      <c r="A253">
        <v>1998</v>
      </c>
      <c r="B253" t="s">
        <v>683</v>
      </c>
      <c r="C253">
        <f t="shared" si="87"/>
        <v>0.10662953333333332</v>
      </c>
      <c r="D253">
        <f t="shared" ref="D253:E253" si="120">+AVERAGE(D193,D223)</f>
        <v>0.21284740000000002</v>
      </c>
      <c r="E253">
        <f t="shared" si="120"/>
        <v>-0.10621786666666666</v>
      </c>
      <c r="G253">
        <v>1</v>
      </c>
      <c r="H253">
        <f t="shared" ref="H253:J253" si="121">+AVERAGE(H193,H223)</f>
        <v>0.47296480000000002</v>
      </c>
      <c r="I253">
        <f t="shared" si="121"/>
        <v>0.31075659999999999</v>
      </c>
      <c r="J253">
        <f t="shared" si="121"/>
        <v>0.16668769999999999</v>
      </c>
      <c r="L253" s="18">
        <f t="shared" si="90"/>
        <v>-0.2339148399924561</v>
      </c>
      <c r="M253" s="14">
        <f t="shared" si="85"/>
        <v>0.7660851600075439</v>
      </c>
      <c r="N253" s="18">
        <f t="shared" si="86"/>
        <v>-0.27290556666666665</v>
      </c>
      <c r="O253" s="14">
        <f t="shared" si="93"/>
        <v>0.72709443333333335</v>
      </c>
      <c r="P253">
        <v>1</v>
      </c>
    </row>
    <row r="254" spans="1:16" x14ac:dyDescent="0.25">
      <c r="A254">
        <v>1999</v>
      </c>
      <c r="B254" t="s">
        <v>683</v>
      </c>
      <c r="C254">
        <f t="shared" si="87"/>
        <v>0.1323573833333333</v>
      </c>
      <c r="D254">
        <f t="shared" ref="D254:E254" si="122">+AVERAGE(D194,D224)</f>
        <v>0.23220963333333333</v>
      </c>
      <c r="E254">
        <f t="shared" si="122"/>
        <v>-9.9852283333333347E-2</v>
      </c>
      <c r="G254">
        <v>1</v>
      </c>
      <c r="H254">
        <f t="shared" ref="H254:J254" si="123">+AVERAGE(H194,H224)</f>
        <v>0.51856919999999995</v>
      </c>
      <c r="I254">
        <f t="shared" si="123"/>
        <v>0.33890320000000002</v>
      </c>
      <c r="J254">
        <f t="shared" si="123"/>
        <v>0.16573009999999999</v>
      </c>
      <c r="L254" s="18">
        <f t="shared" si="90"/>
        <v>-0.2278249342050388</v>
      </c>
      <c r="M254" s="14">
        <f t="shared" si="85"/>
        <v>0.7721750657949612</v>
      </c>
      <c r="N254" s="18">
        <f t="shared" si="86"/>
        <v>-0.26558238333333334</v>
      </c>
      <c r="O254" s="14">
        <f t="shared" si="93"/>
        <v>0.73441761666666672</v>
      </c>
      <c r="P254">
        <v>1</v>
      </c>
    </row>
    <row r="255" spans="1:16" x14ac:dyDescent="0.25">
      <c r="A255">
        <v>2000</v>
      </c>
      <c r="B255" t="s">
        <v>683</v>
      </c>
      <c r="C255">
        <f t="shared" si="87"/>
        <v>0.14548866666666666</v>
      </c>
      <c r="D255">
        <f t="shared" ref="D255:E255" si="124">+AVERAGE(D195,D225)</f>
        <v>0.23695080000000002</v>
      </c>
      <c r="E255">
        <f t="shared" si="124"/>
        <v>-9.1462133333333334E-2</v>
      </c>
      <c r="G255">
        <v>1</v>
      </c>
      <c r="H255">
        <f t="shared" ref="H255:J255" si="125">+AVERAGE(H195,H225)</f>
        <v>0.57879170000000002</v>
      </c>
      <c r="I255">
        <f t="shared" si="125"/>
        <v>0.37237490000000001</v>
      </c>
      <c r="J255">
        <f t="shared" si="125"/>
        <v>0.16908480000000001</v>
      </c>
      <c r="L255" s="18">
        <f t="shared" si="90"/>
        <v>-0.2228640157953754</v>
      </c>
      <c r="M255" s="14">
        <f t="shared" si="85"/>
        <v>0.7771359842046246</v>
      </c>
      <c r="N255" s="18">
        <f t="shared" si="86"/>
        <v>-0.26054693333333334</v>
      </c>
      <c r="O255" s="14">
        <f t="shared" si="93"/>
        <v>0.73945306666666666</v>
      </c>
      <c r="P255">
        <v>1</v>
      </c>
    </row>
    <row r="256" spans="1:16" x14ac:dyDescent="0.25">
      <c r="A256">
        <v>2001</v>
      </c>
      <c r="B256" t="s">
        <v>683</v>
      </c>
      <c r="C256">
        <f t="shared" si="87"/>
        <v>0.15182598333333333</v>
      </c>
      <c r="D256">
        <f t="shared" ref="D256:E256" si="126">+AVERAGE(D196,D226)</f>
        <v>0.23500816666666668</v>
      </c>
      <c r="E256">
        <f t="shared" si="126"/>
        <v>-8.3182199999999984E-2</v>
      </c>
      <c r="G256">
        <v>1</v>
      </c>
      <c r="H256">
        <f t="shared" ref="H256:J256" si="127">+AVERAGE(H196,H226)</f>
        <v>0.5957308</v>
      </c>
      <c r="I256">
        <f t="shared" si="127"/>
        <v>0.38917940000000001</v>
      </c>
      <c r="J256">
        <f t="shared" si="127"/>
        <v>0.17522550000000001</v>
      </c>
      <c r="L256" s="18">
        <f t="shared" si="90"/>
        <v>-0.21987924870588671</v>
      </c>
      <c r="M256" s="14">
        <f t="shared" si="85"/>
        <v>0.78012075129411329</v>
      </c>
      <c r="N256" s="18">
        <f t="shared" si="86"/>
        <v>-0.25840770000000002</v>
      </c>
      <c r="O256" s="14">
        <f t="shared" si="93"/>
        <v>0.74159229999999998</v>
      </c>
      <c r="P256">
        <v>1</v>
      </c>
    </row>
    <row r="257" spans="1:16" x14ac:dyDescent="0.25">
      <c r="A257">
        <v>2002</v>
      </c>
      <c r="B257" t="s">
        <v>683</v>
      </c>
      <c r="C257">
        <f t="shared" si="87"/>
        <v>0.16511061666666665</v>
      </c>
      <c r="D257">
        <f t="shared" ref="D257:E257" si="128">+AVERAGE(D197,D227)</f>
        <v>0.23316655</v>
      </c>
      <c r="E257">
        <f t="shared" si="128"/>
        <v>-6.8055949999999976E-2</v>
      </c>
      <c r="G257">
        <v>1</v>
      </c>
      <c r="H257">
        <f t="shared" ref="H257:J257" si="129">+AVERAGE(H197,H227)</f>
        <v>0.62841639999999999</v>
      </c>
      <c r="I257">
        <f t="shared" si="129"/>
        <v>0.41242669999999998</v>
      </c>
      <c r="J257">
        <f t="shared" si="129"/>
        <v>0.1845205</v>
      </c>
      <c r="L257" s="18">
        <f t="shared" si="90"/>
        <v>-0.2132309656101351</v>
      </c>
      <c r="M257" s="14">
        <f t="shared" si="85"/>
        <v>0.7867690343898649</v>
      </c>
      <c r="N257" s="18">
        <f t="shared" si="86"/>
        <v>-0.25257644999999995</v>
      </c>
      <c r="O257" s="14">
        <f t="shared" si="93"/>
        <v>0.74742355000000005</v>
      </c>
      <c r="P257">
        <v>1</v>
      </c>
    </row>
    <row r="258" spans="1:16" x14ac:dyDescent="0.25">
      <c r="A258">
        <v>2003</v>
      </c>
      <c r="B258" t="s">
        <v>683</v>
      </c>
      <c r="C258">
        <f t="shared" si="87"/>
        <v>0.19847129999999999</v>
      </c>
      <c r="D258">
        <f t="shared" ref="D258:E258" si="130">+AVERAGE(D198,D228)</f>
        <v>0.24524669999999996</v>
      </c>
      <c r="E258">
        <f t="shared" si="130"/>
        <v>-4.6775416666666667E-2</v>
      </c>
      <c r="G258">
        <v>1</v>
      </c>
      <c r="H258">
        <f t="shared" ref="H258:J258" si="131">+AVERAGE(H198,H228)</f>
        <v>0.65627089999999999</v>
      </c>
      <c r="I258">
        <f t="shared" si="131"/>
        <v>0.4267106</v>
      </c>
      <c r="J258">
        <f t="shared" si="131"/>
        <v>0.20332600000000001</v>
      </c>
      <c r="L258" s="18">
        <f t="shared" si="90"/>
        <v>-0.20784177909117452</v>
      </c>
      <c r="M258" s="14">
        <f t="shared" si="85"/>
        <v>0.79215822090882548</v>
      </c>
      <c r="N258" s="18">
        <f t="shared" si="86"/>
        <v>-0.25010141666666669</v>
      </c>
      <c r="O258" s="14">
        <f t="shared" si="93"/>
        <v>0.74989858333333337</v>
      </c>
      <c r="P258">
        <v>1</v>
      </c>
    </row>
    <row r="259" spans="1:16" x14ac:dyDescent="0.25">
      <c r="A259">
        <v>2004</v>
      </c>
      <c r="B259" t="s">
        <v>683</v>
      </c>
      <c r="C259">
        <f t="shared" si="87"/>
        <v>0.23743403333333335</v>
      </c>
      <c r="D259">
        <f t="shared" ref="D259:E259" si="132">+AVERAGE(D199,D229)</f>
        <v>0.26177015000000003</v>
      </c>
      <c r="E259">
        <f t="shared" si="132"/>
        <v>-2.4336100000000013E-2</v>
      </c>
      <c r="G259">
        <v>1</v>
      </c>
      <c r="H259">
        <f t="shared" ref="H259:J259" si="133">+AVERAGE(H199,H229)</f>
        <v>0.69276519999999986</v>
      </c>
      <c r="I259">
        <f t="shared" si="133"/>
        <v>0.44092709999999996</v>
      </c>
      <c r="J259">
        <f t="shared" si="133"/>
        <v>0.22809380000000001</v>
      </c>
      <c r="L259" s="18">
        <f t="shared" si="90"/>
        <v>-0.20554610730874134</v>
      </c>
      <c r="M259" s="14">
        <f t="shared" si="85"/>
        <v>0.79445389269125866</v>
      </c>
      <c r="N259" s="18">
        <f t="shared" si="86"/>
        <v>-0.25242990000000004</v>
      </c>
      <c r="O259" s="14">
        <f t="shared" si="93"/>
        <v>0.7475700999999999</v>
      </c>
      <c r="P259">
        <v>1</v>
      </c>
    </row>
    <row r="260" spans="1:16" x14ac:dyDescent="0.25">
      <c r="A260">
        <v>2005</v>
      </c>
      <c r="B260" t="s">
        <v>683</v>
      </c>
      <c r="C260">
        <f t="shared" si="87"/>
        <v>0.25925283333333332</v>
      </c>
      <c r="D260">
        <f t="shared" ref="D260:E260" si="134">+AVERAGE(D200,D230)</f>
        <v>0.25815913333333329</v>
      </c>
      <c r="E260">
        <f t="shared" si="134"/>
        <v>1.0936833333333312E-3</v>
      </c>
      <c r="G260">
        <v>1</v>
      </c>
      <c r="H260">
        <f t="shared" ref="H260:J260" si="135">+AVERAGE(H200,H230)</f>
        <v>0.73729829999999996</v>
      </c>
      <c r="I260">
        <f t="shared" si="135"/>
        <v>0.47309200000000001</v>
      </c>
      <c r="J260">
        <f t="shared" si="135"/>
        <v>0.25746659999999999</v>
      </c>
      <c r="L260" s="18">
        <f t="shared" si="90"/>
        <v>-0.20388049803204844</v>
      </c>
      <c r="M260" s="14">
        <f t="shared" si="85"/>
        <v>0.79611950196795156</v>
      </c>
      <c r="N260" s="18">
        <f t="shared" si="86"/>
        <v>-0.25637291666666667</v>
      </c>
      <c r="O260" s="14">
        <f t="shared" si="93"/>
        <v>0.74362708333333338</v>
      </c>
      <c r="P260">
        <v>1</v>
      </c>
    </row>
    <row r="261" spans="1:16" x14ac:dyDescent="0.25">
      <c r="A261">
        <v>2006</v>
      </c>
      <c r="B261" t="s">
        <v>683</v>
      </c>
      <c r="C261">
        <f t="shared" si="87"/>
        <v>0.31667339999999999</v>
      </c>
      <c r="D261">
        <f t="shared" ref="D261:E261" si="136">+AVERAGE(D201,D231)</f>
        <v>0.29821101666666666</v>
      </c>
      <c r="E261">
        <f t="shared" si="136"/>
        <v>1.8462400000000004E-2</v>
      </c>
      <c r="G261">
        <v>1</v>
      </c>
      <c r="H261">
        <f t="shared" ref="H261:J261" si="137">+AVERAGE(H201,H231)</f>
        <v>0.78630690000000003</v>
      </c>
      <c r="I261">
        <f t="shared" si="137"/>
        <v>0.50446310000000005</v>
      </c>
      <c r="J261">
        <f t="shared" si="137"/>
        <v>0.2925547</v>
      </c>
      <c r="L261" s="18">
        <f t="shared" si="90"/>
        <v>-0.212054700663732</v>
      </c>
      <c r="M261" s="14">
        <f t="shared" si="85"/>
        <v>0.787945299336268</v>
      </c>
      <c r="N261" s="18">
        <f t="shared" si="86"/>
        <v>-0.27409230000000001</v>
      </c>
      <c r="O261" s="14">
        <f t="shared" si="93"/>
        <v>0.72590770000000004</v>
      </c>
      <c r="P261">
        <v>1</v>
      </c>
    </row>
    <row r="262" spans="1:16" x14ac:dyDescent="0.25">
      <c r="A262">
        <v>2007</v>
      </c>
      <c r="B262" t="s">
        <v>683</v>
      </c>
      <c r="C262">
        <f t="shared" si="87"/>
        <v>0.35079225000000003</v>
      </c>
      <c r="D262">
        <f t="shared" ref="D262:E262" si="138">+AVERAGE(D202,D232)</f>
        <v>0.32020018333333333</v>
      </c>
      <c r="E262">
        <f t="shared" si="138"/>
        <v>3.059206666666666E-2</v>
      </c>
      <c r="G262">
        <v>1</v>
      </c>
      <c r="H262">
        <f t="shared" ref="H262:J262" si="139">+AVERAGE(H202,H232)</f>
        <v>0.86908459999999998</v>
      </c>
      <c r="I262">
        <f t="shared" si="139"/>
        <v>0.59850449999999999</v>
      </c>
      <c r="J262">
        <f t="shared" si="139"/>
        <v>0.32449709999999998</v>
      </c>
      <c r="L262" s="18">
        <f t="shared" si="90"/>
        <v>-0.22189934076362516</v>
      </c>
      <c r="M262" s="14">
        <f t="shared" si="85"/>
        <v>0.77810065923637484</v>
      </c>
      <c r="N262" s="18">
        <f t="shared" si="86"/>
        <v>-0.29390503333333334</v>
      </c>
      <c r="O262" s="14">
        <f t="shared" si="93"/>
        <v>0.70609496666666671</v>
      </c>
      <c r="P262">
        <v>1</v>
      </c>
    </row>
    <row r="263" spans="1:16" x14ac:dyDescent="0.25">
      <c r="A263">
        <v>2008</v>
      </c>
      <c r="B263" t="s">
        <v>683</v>
      </c>
      <c r="C263">
        <f t="shared" si="87"/>
        <v>0.35320663333333335</v>
      </c>
      <c r="D263">
        <f t="shared" ref="D263:E263" si="140">+AVERAGE(D203,D233)</f>
        <v>0.32172931666666665</v>
      </c>
      <c r="E263">
        <f t="shared" si="140"/>
        <v>3.1477350000000001E-2</v>
      </c>
      <c r="G263">
        <v>1</v>
      </c>
      <c r="H263">
        <f t="shared" ref="H263:J263" si="141">+AVERAGE(H203,H233)</f>
        <v>0.88560000000000005</v>
      </c>
      <c r="I263">
        <f t="shared" si="141"/>
        <v>0.5801463</v>
      </c>
      <c r="J263">
        <f t="shared" si="141"/>
        <v>0.35316809999999998</v>
      </c>
      <c r="L263" s="18">
        <f t="shared" si="90"/>
        <v>-0.23773155013039393</v>
      </c>
      <c r="M263" s="14">
        <f t="shared" si="85"/>
        <v>0.76226844986960607</v>
      </c>
      <c r="N263" s="18">
        <f t="shared" si="86"/>
        <v>-0.32169074999999997</v>
      </c>
      <c r="O263" s="14">
        <f t="shared" si="93"/>
        <v>0.67830925000000009</v>
      </c>
      <c r="P263">
        <v>1</v>
      </c>
    </row>
    <row r="264" spans="1:16" x14ac:dyDescent="0.25">
      <c r="A264">
        <v>2009</v>
      </c>
      <c r="B264" t="s">
        <v>683</v>
      </c>
      <c r="C264">
        <f t="shared" si="87"/>
        <v>0.32386135000000005</v>
      </c>
      <c r="D264">
        <f t="shared" ref="D264:E264" si="142">+AVERAGE(D204,D234)</f>
        <v>0.30126798333333332</v>
      </c>
      <c r="E264">
        <f t="shared" si="142"/>
        <v>2.2593299999999993E-2</v>
      </c>
      <c r="G264">
        <v>1</v>
      </c>
      <c r="H264">
        <f t="shared" ref="H264:J264" si="143">+AVERAGE(H204,H234)</f>
        <v>0.86920419999999998</v>
      </c>
      <c r="I264">
        <f t="shared" si="143"/>
        <v>0.55841419999999997</v>
      </c>
      <c r="J264">
        <f t="shared" si="143"/>
        <v>0.38051020000000002</v>
      </c>
      <c r="L264" s="18">
        <f t="shared" si="90"/>
        <v>-0.2592642198514723</v>
      </c>
      <c r="M264" s="14">
        <f t="shared" si="85"/>
        <v>0.7407357801485277</v>
      </c>
      <c r="N264" s="18">
        <f t="shared" si="86"/>
        <v>-0.35791690000000004</v>
      </c>
      <c r="O264" s="14">
        <f t="shared" si="93"/>
        <v>0.64208310000000002</v>
      </c>
      <c r="P264">
        <v>1</v>
      </c>
    </row>
    <row r="265" spans="1:16" x14ac:dyDescent="0.25">
      <c r="A265">
        <v>2010</v>
      </c>
      <c r="B265" t="s">
        <v>683</v>
      </c>
      <c r="C265">
        <f t="shared" si="87"/>
        <v>0.32743909166666663</v>
      </c>
      <c r="D265">
        <f t="shared" ref="D265:E265" si="144">+AVERAGE(D205,D235)</f>
        <v>0.28286234166666668</v>
      </c>
      <c r="E265">
        <f t="shared" si="144"/>
        <v>1.0250233333333331E-2</v>
      </c>
      <c r="G265">
        <v>1</v>
      </c>
      <c r="H265">
        <f t="shared" ref="H265:J265" si="145">+AVERAGE(H205,H235)</f>
        <v>0.90579559999999992</v>
      </c>
      <c r="I265">
        <f t="shared" si="145"/>
        <v>0.59314389999999995</v>
      </c>
      <c r="J265">
        <f t="shared" si="145"/>
        <v>0.40682770000000001</v>
      </c>
      <c r="L265" s="18">
        <f t="shared" si="90"/>
        <v>-0.28189483805775695</v>
      </c>
      <c r="M265" s="14">
        <f t="shared" si="85"/>
        <v>0.71810516194224305</v>
      </c>
      <c r="N265" s="18">
        <f t="shared" si="86"/>
        <v>-0.39657746666666671</v>
      </c>
      <c r="O265" s="14">
        <f t="shared" si="93"/>
        <v>0.60342253333333329</v>
      </c>
      <c r="P265">
        <v>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5"/>
  <sheetViews>
    <sheetView topLeftCell="A4" workbookViewId="0">
      <selection activeCell="H35" sqref="H35"/>
    </sheetView>
  </sheetViews>
  <sheetFormatPr defaultRowHeight="15" x14ac:dyDescent="0.25"/>
  <sheetData>
    <row r="2" spans="2:17" x14ac:dyDescent="0.25">
      <c r="B2" t="s">
        <v>260</v>
      </c>
      <c r="C2" t="s">
        <v>261</v>
      </c>
      <c r="D2" t="s">
        <v>262</v>
      </c>
      <c r="E2" t="s">
        <v>263</v>
      </c>
    </row>
    <row r="3" spans="2:17" x14ac:dyDescent="0.25">
      <c r="B3" t="s">
        <v>264</v>
      </c>
      <c r="C3">
        <v>-0.73967470000000002</v>
      </c>
      <c r="D3">
        <v>-0.42089900000000002</v>
      </c>
      <c r="E3">
        <v>-0.3187757</v>
      </c>
      <c r="F3" t="str">
        <f t="shared" ref="F3:F8" si="0">+IF(ABS(E3+D3-C3)&lt;0.01,"OK","ERROR")</f>
        <v>OK</v>
      </c>
      <c r="G3" s="11">
        <f t="shared" ref="G3:G8" si="1">+SUM(D3:E3)</f>
        <v>-0.73967470000000002</v>
      </c>
    </row>
    <row r="4" spans="2:17" x14ac:dyDescent="0.25">
      <c r="B4" t="s">
        <v>265</v>
      </c>
      <c r="C4">
        <v>-0.58010320000000004</v>
      </c>
      <c r="D4">
        <v>-9.9369399999999997E-2</v>
      </c>
      <c r="E4">
        <v>-0.48073379999999999</v>
      </c>
      <c r="F4" t="str">
        <f t="shared" si="0"/>
        <v>OK</v>
      </c>
      <c r="G4" s="11">
        <f t="shared" si="1"/>
        <v>-0.58010319999999993</v>
      </c>
      <c r="K4" s="7"/>
    </row>
    <row r="5" spans="2:17" x14ac:dyDescent="0.25">
      <c r="B5" t="s">
        <v>266</v>
      </c>
      <c r="C5">
        <v>-0.20590510000000001</v>
      </c>
      <c r="D5">
        <v>-0.15642710000000001</v>
      </c>
      <c r="E5">
        <v>-4.9478099999999997E-2</v>
      </c>
      <c r="F5" t="str">
        <f t="shared" si="0"/>
        <v>OK</v>
      </c>
      <c r="G5" s="11">
        <f t="shared" si="1"/>
        <v>-0.20590520000000001</v>
      </c>
    </row>
    <row r="6" spans="2:17" x14ac:dyDescent="0.25">
      <c r="B6" t="s">
        <v>267</v>
      </c>
      <c r="C6">
        <v>-0.59302600000000005</v>
      </c>
      <c r="D6">
        <v>-0.26533990000000002</v>
      </c>
      <c r="E6">
        <v>-0.32768609999999998</v>
      </c>
      <c r="F6" t="str">
        <f t="shared" si="0"/>
        <v>OK</v>
      </c>
      <c r="G6" s="11">
        <f t="shared" si="1"/>
        <v>-0.59302600000000005</v>
      </c>
    </row>
    <row r="7" spans="2:17" x14ac:dyDescent="0.25">
      <c r="B7" t="s">
        <v>268</v>
      </c>
      <c r="C7">
        <v>-0.80090050000000002</v>
      </c>
      <c r="D7">
        <v>-0.1170113</v>
      </c>
      <c r="E7">
        <v>-0.68388919999999997</v>
      </c>
      <c r="F7" t="str">
        <f t="shared" si="0"/>
        <v>OK</v>
      </c>
      <c r="G7" s="11">
        <f t="shared" si="1"/>
        <v>-0.80090050000000002</v>
      </c>
    </row>
    <row r="8" spans="2:17" x14ac:dyDescent="0.25">
      <c r="B8" t="s">
        <v>269</v>
      </c>
      <c r="C8">
        <v>-0.46428239999999998</v>
      </c>
      <c r="D8">
        <v>6.1631999999999998E-3</v>
      </c>
      <c r="E8">
        <v>-0.47044560000000002</v>
      </c>
      <c r="F8" t="str">
        <f t="shared" si="0"/>
        <v>OK</v>
      </c>
      <c r="G8" s="11">
        <f t="shared" si="1"/>
        <v>-0.46428240000000004</v>
      </c>
    </row>
    <row r="10" spans="2:17" ht="18.75" x14ac:dyDescent="0.25">
      <c r="H10" s="52" t="s">
        <v>706</v>
      </c>
      <c r="I10" s="49"/>
      <c r="J10" s="49"/>
      <c r="K10" s="49"/>
      <c r="L10" s="49"/>
      <c r="M10" s="55"/>
      <c r="N10" s="49"/>
      <c r="O10" s="49"/>
      <c r="P10" s="49"/>
      <c r="Q10" s="54"/>
    </row>
    <row r="22" spans="3:7" x14ac:dyDescent="0.25">
      <c r="C22" s="7"/>
      <c r="G22" s="7"/>
    </row>
    <row r="23" spans="3:7" x14ac:dyDescent="0.25">
      <c r="C23" s="7"/>
      <c r="G23" s="7"/>
    </row>
    <row r="24" spans="3:7" x14ac:dyDescent="0.25">
      <c r="C24" s="7"/>
      <c r="G24" s="7"/>
    </row>
    <row r="25" spans="3:7" x14ac:dyDescent="0.25">
      <c r="C25" s="7"/>
      <c r="G25" s="7"/>
    </row>
    <row r="26" spans="3:7" x14ac:dyDescent="0.25">
      <c r="C26" s="7"/>
      <c r="G26" s="7"/>
    </row>
    <row r="27" spans="3:7" x14ac:dyDescent="0.25">
      <c r="C27" s="7"/>
      <c r="G27" s="7"/>
    </row>
    <row r="34" spans="8:18" x14ac:dyDescent="0.25">
      <c r="H34" s="50" t="s">
        <v>707</v>
      </c>
      <c r="I34" s="47"/>
      <c r="J34" s="47"/>
      <c r="K34" s="47"/>
      <c r="L34" s="47"/>
      <c r="M34" s="47"/>
      <c r="N34" s="47"/>
      <c r="O34" s="47"/>
      <c r="P34" s="47"/>
      <c r="Q34" s="47"/>
      <c r="R34" s="47"/>
    </row>
    <row r="35" spans="8:18" x14ac:dyDescent="0.25">
      <c r="H35" s="56" t="s">
        <v>718</v>
      </c>
      <c r="I35" s="47"/>
      <c r="J35" s="47"/>
      <c r="K35" s="47"/>
      <c r="L35" s="47"/>
      <c r="M35" s="47"/>
      <c r="N35" s="47"/>
      <c r="O35" s="47"/>
      <c r="P35" s="47"/>
      <c r="Q35" s="47"/>
      <c r="R35" s="47"/>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2"/>
  <sheetViews>
    <sheetView topLeftCell="N16" zoomScale="85" zoomScaleNormal="85" workbookViewId="0">
      <selection activeCell="R28" sqref="R28"/>
    </sheetView>
  </sheetViews>
  <sheetFormatPr defaultRowHeight="15" x14ac:dyDescent="0.25"/>
  <cols>
    <col min="4" max="7" width="9.140625" style="12"/>
  </cols>
  <sheetData>
    <row r="1" spans="1:23" x14ac:dyDescent="0.25">
      <c r="A1" t="s">
        <v>270</v>
      </c>
      <c r="B1" t="s">
        <v>271</v>
      </c>
      <c r="C1" t="s">
        <v>272</v>
      </c>
      <c r="D1" s="12" t="s">
        <v>273</v>
      </c>
      <c r="F1" s="12" t="s">
        <v>274</v>
      </c>
      <c r="G1" s="12" t="s">
        <v>275</v>
      </c>
      <c r="H1" s="12"/>
      <c r="I1" t="s">
        <v>694</v>
      </c>
      <c r="J1" t="s">
        <v>271</v>
      </c>
      <c r="K1" t="s">
        <v>272</v>
      </c>
      <c r="M1" t="s">
        <v>248</v>
      </c>
      <c r="N1" t="s">
        <v>271</v>
      </c>
      <c r="O1" t="s">
        <v>272</v>
      </c>
    </row>
    <row r="2" spans="1:23" x14ac:dyDescent="0.25">
      <c r="A2" t="s">
        <v>33</v>
      </c>
      <c r="B2">
        <v>2.2559819999999999</v>
      </c>
      <c r="C2">
        <v>44.957520000000002</v>
      </c>
      <c r="D2" s="12">
        <f>+ 0.4046*B2+ 56.442</f>
        <v>57.3547703172</v>
      </c>
      <c r="E2" s="12">
        <f>+C2-D2</f>
        <v>-12.397250317199997</v>
      </c>
      <c r="F2" s="12">
        <f>+D2+$E$192</f>
        <v>80.853056979164649</v>
      </c>
      <c r="G2" s="12">
        <f>+D2-$E$192</f>
        <v>33.856483655235351</v>
      </c>
      <c r="I2" t="s">
        <v>276</v>
      </c>
      <c r="J2">
        <f t="shared" ref="J2:J7" si="0">+VLOOKUP(I2,$A$2:$C$191,2,FALSE)</f>
        <v>66.566059999999993</v>
      </c>
      <c r="K2">
        <f t="shared" ref="K2:K7" si="1">+VLOOKUP(I2,$A$2:$C$191,3,FALSE)</f>
        <v>85.116709999999998</v>
      </c>
      <c r="L2" t="s">
        <v>277</v>
      </c>
      <c r="M2" t="s">
        <v>47</v>
      </c>
      <c r="N2">
        <f t="shared" ref="N2:N39" si="2">+VLOOKUP(M2,$A$2:$C$191,2,FALSE)</f>
        <v>57.746650000000002</v>
      </c>
      <c r="O2">
        <f>+VLOOKUP(M2,$A$2:$C$191,3,FALSE)</f>
        <v>89.959149999999994</v>
      </c>
      <c r="R2" s="13" t="s">
        <v>278</v>
      </c>
    </row>
    <row r="3" spans="1:23" x14ac:dyDescent="0.25">
      <c r="A3" t="s">
        <v>34</v>
      </c>
      <c r="B3">
        <v>15.114929999999999</v>
      </c>
      <c r="C3">
        <v>59.335250000000002</v>
      </c>
      <c r="D3" s="12">
        <f t="shared" ref="D3:D66" si="3">+ 0.4046*B3+ 56.442</f>
        <v>62.557500677999997</v>
      </c>
      <c r="E3" s="12">
        <f t="shared" ref="E3:E66" si="4">+C3-D3</f>
        <v>-3.2222506779999947</v>
      </c>
      <c r="F3" s="12">
        <f t="shared" ref="F3:F66" si="5">+D3+$E$192</f>
        <v>86.055787339964652</v>
      </c>
      <c r="G3" s="12">
        <f t="shared" ref="G3:G66" si="6">+D3-$E$192</f>
        <v>39.059214016035341</v>
      </c>
      <c r="I3" t="s">
        <v>49</v>
      </c>
      <c r="J3">
        <f t="shared" si="0"/>
        <v>63.771169999999998</v>
      </c>
      <c r="K3">
        <f t="shared" si="1"/>
        <v>48.496450000000003</v>
      </c>
      <c r="L3" t="s">
        <v>279</v>
      </c>
      <c r="M3" t="s">
        <v>52</v>
      </c>
      <c r="N3">
        <f t="shared" si="2"/>
        <v>22.38523</v>
      </c>
      <c r="O3">
        <f t="shared" ref="O3:O39" si="7">+VLOOKUP(M3,$A$2:$C$191,3,FALSE)</f>
        <v>46.859270000000002</v>
      </c>
      <c r="S3" s="52" t="s">
        <v>708</v>
      </c>
      <c r="T3" s="49"/>
      <c r="U3" s="49"/>
      <c r="V3" s="49"/>
      <c r="W3" s="49"/>
    </row>
    <row r="4" spans="1:23" x14ac:dyDescent="0.25">
      <c r="A4" t="s">
        <v>35</v>
      </c>
      <c r="B4">
        <v>15.505839999999999</v>
      </c>
      <c r="C4">
        <v>69.779780000000002</v>
      </c>
      <c r="D4" s="12">
        <f t="shared" si="3"/>
        <v>62.715662864000002</v>
      </c>
      <c r="E4" s="12">
        <f t="shared" si="4"/>
        <v>7.0641171360000001</v>
      </c>
      <c r="F4" s="12">
        <f t="shared" si="5"/>
        <v>86.213949525964651</v>
      </c>
      <c r="G4" s="12">
        <f t="shared" si="6"/>
        <v>39.217376202035354</v>
      </c>
      <c r="I4" t="s">
        <v>127</v>
      </c>
      <c r="J4">
        <f t="shared" si="0"/>
        <v>20.788789999999999</v>
      </c>
      <c r="K4">
        <f t="shared" si="1"/>
        <v>52.507150000000003</v>
      </c>
      <c r="L4" t="s">
        <v>280</v>
      </c>
      <c r="M4" t="s">
        <v>55</v>
      </c>
      <c r="N4">
        <f t="shared" si="2"/>
        <v>9.5586479999999998</v>
      </c>
      <c r="O4">
        <f t="shared" si="7"/>
        <v>39.23789</v>
      </c>
    </row>
    <row r="5" spans="1:23" x14ac:dyDescent="0.25">
      <c r="A5" t="s">
        <v>38</v>
      </c>
      <c r="B5">
        <v>12.6654</v>
      </c>
      <c r="C5">
        <v>88.426509999999993</v>
      </c>
      <c r="D5" s="12">
        <f t="shared" si="3"/>
        <v>61.566420839999999</v>
      </c>
      <c r="E5" s="12">
        <f t="shared" si="4"/>
        <v>26.860089159999994</v>
      </c>
      <c r="F5" s="12">
        <f t="shared" si="5"/>
        <v>85.064707501964648</v>
      </c>
      <c r="G5" s="12">
        <f t="shared" si="6"/>
        <v>38.068134178035351</v>
      </c>
      <c r="I5" t="s">
        <v>113</v>
      </c>
      <c r="J5">
        <f t="shared" si="0"/>
        <v>10.88247</v>
      </c>
      <c r="K5">
        <f t="shared" si="1"/>
        <v>65.500619999999998</v>
      </c>
      <c r="L5" t="s">
        <v>281</v>
      </c>
      <c r="M5" t="s">
        <v>58</v>
      </c>
      <c r="N5">
        <f t="shared" si="2"/>
        <v>22.39396</v>
      </c>
      <c r="O5">
        <f t="shared" si="7"/>
        <v>69.689989999999995</v>
      </c>
    </row>
    <row r="6" spans="1:23" x14ac:dyDescent="0.25">
      <c r="A6" t="s">
        <v>39</v>
      </c>
      <c r="B6">
        <v>35.73612</v>
      </c>
      <c r="C6">
        <v>80.79298</v>
      </c>
      <c r="D6" s="12">
        <f t="shared" si="3"/>
        <v>70.900834152000002</v>
      </c>
      <c r="E6" s="12">
        <f t="shared" si="4"/>
        <v>9.8921458479999984</v>
      </c>
      <c r="F6" s="12">
        <f t="shared" si="5"/>
        <v>94.399120813964657</v>
      </c>
      <c r="G6" s="12">
        <f t="shared" si="6"/>
        <v>47.402547490035346</v>
      </c>
      <c r="I6" t="s">
        <v>215</v>
      </c>
      <c r="J6">
        <f t="shared" si="0"/>
        <v>25.863119999999999</v>
      </c>
      <c r="K6">
        <f t="shared" si="1"/>
        <v>54.607170000000004</v>
      </c>
      <c r="L6" t="s">
        <v>282</v>
      </c>
      <c r="M6" t="s">
        <v>283</v>
      </c>
      <c r="N6">
        <f t="shared" si="2"/>
        <v>133.11949999999999</v>
      </c>
      <c r="O6">
        <f t="shared" si="7"/>
        <v>55.469320000000003</v>
      </c>
    </row>
    <row r="7" spans="1:23" x14ac:dyDescent="0.25">
      <c r="A7" t="s">
        <v>40</v>
      </c>
      <c r="B7">
        <v>31.162780000000001</v>
      </c>
      <c r="C7">
        <v>56.172379999999997</v>
      </c>
      <c r="D7" s="12">
        <f t="shared" si="3"/>
        <v>69.050460787999995</v>
      </c>
      <c r="E7" s="12">
        <f t="shared" si="4"/>
        <v>-12.878080787999998</v>
      </c>
      <c r="F7" s="12">
        <f t="shared" si="5"/>
        <v>92.548747449964651</v>
      </c>
      <c r="G7" s="12">
        <f t="shared" si="6"/>
        <v>45.552174126035339</v>
      </c>
      <c r="I7" t="s">
        <v>284</v>
      </c>
      <c r="J7">
        <f t="shared" si="0"/>
        <v>54.81279</v>
      </c>
      <c r="K7">
        <f t="shared" si="1"/>
        <v>68.003950000000003</v>
      </c>
      <c r="L7" t="s">
        <v>269</v>
      </c>
      <c r="M7" t="s">
        <v>67</v>
      </c>
      <c r="N7">
        <f t="shared" si="2"/>
        <v>8.8621350000000003</v>
      </c>
      <c r="O7">
        <f t="shared" si="7"/>
        <v>74.25515</v>
      </c>
    </row>
    <row r="8" spans="1:23" x14ac:dyDescent="0.25">
      <c r="A8" t="s">
        <v>41</v>
      </c>
      <c r="B8">
        <v>12.7463</v>
      </c>
      <c r="C8">
        <v>47.917850000000001</v>
      </c>
      <c r="D8" s="12">
        <f t="shared" si="3"/>
        <v>61.59915298</v>
      </c>
      <c r="E8" s="12">
        <f t="shared" si="4"/>
        <v>-13.681302979999998</v>
      </c>
      <c r="F8" s="12">
        <f t="shared" si="5"/>
        <v>85.097439641964655</v>
      </c>
      <c r="G8" s="12">
        <f t="shared" si="6"/>
        <v>38.100866318035344</v>
      </c>
      <c r="M8" t="s">
        <v>75</v>
      </c>
      <c r="N8">
        <f t="shared" si="2"/>
        <v>2.0978249999999998</v>
      </c>
      <c r="O8">
        <f t="shared" si="7"/>
        <v>82.917490000000001</v>
      </c>
    </row>
    <row r="9" spans="1:23" x14ac:dyDescent="0.25">
      <c r="A9" t="s">
        <v>43</v>
      </c>
      <c r="B9">
        <v>106.7843</v>
      </c>
      <c r="C9">
        <v>123.1348</v>
      </c>
      <c r="D9" s="12">
        <f t="shared" si="3"/>
        <v>99.646927779999999</v>
      </c>
      <c r="E9" s="12">
        <f t="shared" si="4"/>
        <v>23.48787222</v>
      </c>
      <c r="F9" s="12">
        <f t="shared" si="5"/>
        <v>123.14521444196465</v>
      </c>
      <c r="G9" s="12">
        <f t="shared" si="6"/>
        <v>76.148641118035343</v>
      </c>
      <c r="I9" t="s">
        <v>285</v>
      </c>
      <c r="M9" t="s">
        <v>83</v>
      </c>
      <c r="N9">
        <f t="shared" si="2"/>
        <v>45.818750000000001</v>
      </c>
      <c r="O9">
        <f t="shared" si="7"/>
        <v>96.297939999999997</v>
      </c>
    </row>
    <row r="10" spans="1:23" x14ac:dyDescent="0.25">
      <c r="A10" t="s">
        <v>44</v>
      </c>
      <c r="B10">
        <v>91.238979999999998</v>
      </c>
      <c r="C10">
        <v>106.777</v>
      </c>
      <c r="D10" s="12">
        <f t="shared" si="3"/>
        <v>93.357291308000001</v>
      </c>
      <c r="E10" s="12">
        <f t="shared" si="4"/>
        <v>13.419708692</v>
      </c>
      <c r="F10" s="12">
        <f t="shared" si="5"/>
        <v>116.85557796996466</v>
      </c>
      <c r="G10" s="12">
        <f t="shared" si="6"/>
        <v>69.859004646035345</v>
      </c>
      <c r="I10" t="s">
        <v>39</v>
      </c>
      <c r="J10">
        <f t="shared" ref="J10:J15" si="8">+VLOOKUP(I10,$A$2:$C$191,2,FALSE)</f>
        <v>35.73612</v>
      </c>
      <c r="K10">
        <f t="shared" ref="K10:K15" si="9">+VLOOKUP(I10,$A$2:$C$191,3,FALSE)</f>
        <v>80.79298</v>
      </c>
      <c r="M10" t="s">
        <v>86</v>
      </c>
      <c r="N10">
        <f t="shared" si="2"/>
        <v>6.0255799999999997</v>
      </c>
      <c r="O10">
        <f t="shared" si="7"/>
        <v>56.085129999999999</v>
      </c>
    </row>
    <row r="11" spans="1:23" x14ac:dyDescent="0.25">
      <c r="A11" t="s">
        <v>45</v>
      </c>
      <c r="B11">
        <v>23.087720000000001</v>
      </c>
      <c r="C11">
        <v>57.68009</v>
      </c>
      <c r="D11" s="12">
        <f t="shared" si="3"/>
        <v>65.783291512000005</v>
      </c>
      <c r="E11" s="12">
        <f t="shared" si="4"/>
        <v>-8.1032015120000054</v>
      </c>
      <c r="F11" s="12">
        <f t="shared" si="5"/>
        <v>89.281578173964661</v>
      </c>
      <c r="G11" s="12">
        <f t="shared" si="6"/>
        <v>42.285004850035349</v>
      </c>
      <c r="I11" t="s">
        <v>87</v>
      </c>
      <c r="J11">
        <f t="shared" si="8"/>
        <v>17.860399999999998</v>
      </c>
      <c r="K11">
        <f t="shared" si="9"/>
        <v>88.404660000000007</v>
      </c>
      <c r="M11" t="s">
        <v>92</v>
      </c>
      <c r="N11">
        <f t="shared" si="2"/>
        <v>23.892320000000002</v>
      </c>
      <c r="O11">
        <f t="shared" si="7"/>
        <v>99.234610000000004</v>
      </c>
    </row>
    <row r="12" spans="1:23" x14ac:dyDescent="0.25">
      <c r="A12" t="s">
        <v>276</v>
      </c>
      <c r="B12">
        <v>66.566059999999993</v>
      </c>
      <c r="C12">
        <v>85.116709999999998</v>
      </c>
      <c r="D12" s="12">
        <f t="shared" si="3"/>
        <v>83.374627876000005</v>
      </c>
      <c r="E12" s="12">
        <f t="shared" si="4"/>
        <v>1.7420821239999924</v>
      </c>
      <c r="F12" s="12">
        <f t="shared" si="5"/>
        <v>106.87291453796466</v>
      </c>
      <c r="G12" s="12">
        <f t="shared" si="6"/>
        <v>59.876341214035349</v>
      </c>
      <c r="I12" t="s">
        <v>108</v>
      </c>
      <c r="J12">
        <f t="shared" si="8"/>
        <v>35.782789999999999</v>
      </c>
      <c r="K12">
        <f t="shared" si="9"/>
        <v>46.140039999999999</v>
      </c>
      <c r="M12" t="s">
        <v>94</v>
      </c>
      <c r="N12">
        <f t="shared" si="2"/>
        <v>41.00882</v>
      </c>
      <c r="O12">
        <f t="shared" si="7"/>
        <v>72.737020000000001</v>
      </c>
    </row>
    <row r="13" spans="1:23" x14ac:dyDescent="0.25">
      <c r="A13" t="s">
        <v>47</v>
      </c>
      <c r="B13">
        <v>57.746650000000002</v>
      </c>
      <c r="C13">
        <v>89.959149999999994</v>
      </c>
      <c r="D13" s="12">
        <f t="shared" si="3"/>
        <v>79.806294590000007</v>
      </c>
      <c r="E13" s="12">
        <f t="shared" si="4"/>
        <v>10.152855409999987</v>
      </c>
      <c r="F13" s="12">
        <f t="shared" si="5"/>
        <v>103.30458125196466</v>
      </c>
      <c r="G13" s="12">
        <f t="shared" si="6"/>
        <v>56.308007928035352</v>
      </c>
      <c r="I13" t="s">
        <v>286</v>
      </c>
      <c r="J13">
        <f t="shared" si="8"/>
        <v>23.702369999999998</v>
      </c>
      <c r="K13">
        <f t="shared" si="9"/>
        <v>110.0913</v>
      </c>
      <c r="M13" t="s">
        <v>97</v>
      </c>
      <c r="N13">
        <f t="shared" si="2"/>
        <v>10.444330000000001</v>
      </c>
      <c r="O13">
        <f t="shared" si="7"/>
        <v>73.396720000000002</v>
      </c>
    </row>
    <row r="14" spans="1:23" x14ac:dyDescent="0.25">
      <c r="A14" t="s">
        <v>48</v>
      </c>
      <c r="B14">
        <v>3.2255400000000001</v>
      </c>
      <c r="C14">
        <v>40.80668</v>
      </c>
      <c r="D14" s="12">
        <f t="shared" si="3"/>
        <v>57.747053483999998</v>
      </c>
      <c r="E14" s="12">
        <f t="shared" si="4"/>
        <v>-16.940373483999998</v>
      </c>
      <c r="F14" s="12">
        <f t="shared" si="5"/>
        <v>81.245340145964647</v>
      </c>
      <c r="G14" s="12">
        <f t="shared" si="6"/>
        <v>34.24876682203535</v>
      </c>
      <c r="I14" t="s">
        <v>211</v>
      </c>
      <c r="J14">
        <f t="shared" si="8"/>
        <v>25.90606</v>
      </c>
      <c r="K14">
        <f t="shared" si="9"/>
        <v>79.569140000000004</v>
      </c>
      <c r="M14" t="s">
        <v>101</v>
      </c>
      <c r="N14">
        <f t="shared" si="2"/>
        <v>32.266480000000001</v>
      </c>
      <c r="O14">
        <f t="shared" si="7"/>
        <v>79.419039999999995</v>
      </c>
    </row>
    <row r="15" spans="1:23" x14ac:dyDescent="0.25">
      <c r="A15" t="s">
        <v>49</v>
      </c>
      <c r="B15">
        <v>63.771169999999998</v>
      </c>
      <c r="C15">
        <v>48.496450000000003</v>
      </c>
      <c r="D15" s="12">
        <f t="shared" si="3"/>
        <v>82.243815382000008</v>
      </c>
      <c r="E15" s="12">
        <f t="shared" si="4"/>
        <v>-33.747365382000005</v>
      </c>
      <c r="F15" s="12">
        <f t="shared" si="5"/>
        <v>105.74210204396466</v>
      </c>
      <c r="G15" s="12">
        <f t="shared" si="6"/>
        <v>58.745528720035352</v>
      </c>
      <c r="I15" t="s">
        <v>287</v>
      </c>
      <c r="J15">
        <f t="shared" si="8"/>
        <v>16.998339999999999</v>
      </c>
      <c r="K15">
        <f t="shared" si="9"/>
        <v>89.379819999999995</v>
      </c>
      <c r="M15" t="s">
        <v>102</v>
      </c>
      <c r="N15">
        <f t="shared" si="2"/>
        <v>3.0707209999999998</v>
      </c>
      <c r="O15">
        <f t="shared" si="7"/>
        <v>35.450539999999997</v>
      </c>
    </row>
    <row r="16" spans="1:23" x14ac:dyDescent="0.25">
      <c r="A16" t="s">
        <v>50</v>
      </c>
      <c r="B16">
        <v>32.20937</v>
      </c>
      <c r="C16">
        <v>30.916170000000001</v>
      </c>
      <c r="D16" s="12">
        <f t="shared" si="3"/>
        <v>69.473911102000002</v>
      </c>
      <c r="E16" s="12">
        <f t="shared" si="4"/>
        <v>-38.557741102000001</v>
      </c>
      <c r="F16" s="12">
        <f t="shared" si="5"/>
        <v>92.972197763964658</v>
      </c>
      <c r="G16" s="12">
        <f t="shared" si="6"/>
        <v>45.975624440035347</v>
      </c>
      <c r="M16" t="s">
        <v>112</v>
      </c>
      <c r="N16">
        <f t="shared" si="2"/>
        <v>1.9454720000000001</v>
      </c>
      <c r="O16">
        <f t="shared" si="7"/>
        <v>54.250990000000002</v>
      </c>
    </row>
    <row r="17" spans="1:35" x14ac:dyDescent="0.25">
      <c r="A17" t="s">
        <v>51</v>
      </c>
      <c r="B17">
        <v>85.378349999999998</v>
      </c>
      <c r="C17">
        <v>116.6386</v>
      </c>
      <c r="D17" s="12">
        <f t="shared" si="3"/>
        <v>90.98608041</v>
      </c>
      <c r="E17" s="12">
        <f t="shared" si="4"/>
        <v>25.652519589999997</v>
      </c>
      <c r="F17" s="12">
        <f t="shared" si="5"/>
        <v>114.48436707196466</v>
      </c>
      <c r="G17" s="12">
        <f t="shared" si="6"/>
        <v>67.487793748035344</v>
      </c>
      <c r="M17" t="s">
        <v>118</v>
      </c>
      <c r="N17">
        <f t="shared" si="2"/>
        <v>86.108230000000006</v>
      </c>
      <c r="O17">
        <f t="shared" si="7"/>
        <v>103.9602</v>
      </c>
    </row>
    <row r="18" spans="1:35" x14ac:dyDescent="0.25">
      <c r="A18" t="s">
        <v>52</v>
      </c>
      <c r="B18">
        <v>22.38523</v>
      </c>
      <c r="C18">
        <v>46.859270000000002</v>
      </c>
      <c r="D18" s="12">
        <f t="shared" si="3"/>
        <v>65.499064058000002</v>
      </c>
      <c r="E18" s="12">
        <f t="shared" si="4"/>
        <v>-18.639794058</v>
      </c>
      <c r="F18" s="12">
        <f t="shared" si="5"/>
        <v>88.997350719964658</v>
      </c>
      <c r="G18" s="12">
        <f t="shared" si="6"/>
        <v>42.000777396035346</v>
      </c>
      <c r="M18" t="s">
        <v>132</v>
      </c>
      <c r="N18">
        <f t="shared" si="2"/>
        <v>8.9955599999999993</v>
      </c>
      <c r="O18">
        <f t="shared" si="7"/>
        <v>45.713189999999997</v>
      </c>
    </row>
    <row r="19" spans="1:35" x14ac:dyDescent="0.25">
      <c r="A19" t="s">
        <v>53</v>
      </c>
      <c r="B19">
        <v>2.7716639999999999</v>
      </c>
      <c r="C19">
        <v>54.89667</v>
      </c>
      <c r="D19" s="12">
        <f t="shared" si="3"/>
        <v>57.563415254399999</v>
      </c>
      <c r="E19" s="12">
        <f t="shared" si="4"/>
        <v>-2.6667452543999985</v>
      </c>
      <c r="F19" s="12">
        <f t="shared" si="5"/>
        <v>81.061701916364655</v>
      </c>
      <c r="G19" s="12">
        <f t="shared" si="6"/>
        <v>34.065128592435343</v>
      </c>
      <c r="M19" t="s">
        <v>139</v>
      </c>
      <c r="N19">
        <f t="shared" si="2"/>
        <v>30.431349999999998</v>
      </c>
      <c r="O19">
        <f t="shared" si="7"/>
        <v>69.936679999999996</v>
      </c>
    </row>
    <row r="20" spans="1:35" x14ac:dyDescent="0.25">
      <c r="A20" t="s">
        <v>54</v>
      </c>
      <c r="B20">
        <v>111.49630000000001</v>
      </c>
      <c r="C20">
        <v>173.5934</v>
      </c>
      <c r="D20" s="12">
        <f t="shared" si="3"/>
        <v>101.55340298</v>
      </c>
      <c r="E20" s="12">
        <f t="shared" si="4"/>
        <v>72.039997020000001</v>
      </c>
      <c r="F20" s="12">
        <f t="shared" si="5"/>
        <v>125.05168964196466</v>
      </c>
      <c r="G20" s="12">
        <f t="shared" si="6"/>
        <v>78.055116318035346</v>
      </c>
      <c r="M20" t="s">
        <v>141</v>
      </c>
      <c r="N20">
        <f t="shared" si="2"/>
        <v>3.598303</v>
      </c>
      <c r="O20">
        <f t="shared" si="7"/>
        <v>59.889530000000001</v>
      </c>
    </row>
    <row r="21" spans="1:35" x14ac:dyDescent="0.25">
      <c r="A21" t="s">
        <v>55</v>
      </c>
      <c r="B21">
        <v>9.5586479999999998</v>
      </c>
      <c r="C21">
        <v>39.23789</v>
      </c>
      <c r="D21" s="12">
        <f t="shared" si="3"/>
        <v>60.3094289808</v>
      </c>
      <c r="E21" s="12">
        <f t="shared" si="4"/>
        <v>-21.0715389808</v>
      </c>
      <c r="F21" s="12">
        <f t="shared" si="5"/>
        <v>83.807715642764649</v>
      </c>
      <c r="G21" s="12">
        <f t="shared" si="6"/>
        <v>36.811142318835351</v>
      </c>
      <c r="M21" t="s">
        <v>146</v>
      </c>
      <c r="N21">
        <f t="shared" si="2"/>
        <v>200.77180000000001</v>
      </c>
      <c r="O21">
        <f t="shared" si="7"/>
        <v>120.12730000000001</v>
      </c>
    </row>
    <row r="22" spans="1:35" x14ac:dyDescent="0.25">
      <c r="A22" t="s">
        <v>56</v>
      </c>
      <c r="B22">
        <v>9.5188220000000001</v>
      </c>
      <c r="C22">
        <v>41.057720000000003</v>
      </c>
      <c r="D22" s="12">
        <f t="shared" si="3"/>
        <v>60.293315381200003</v>
      </c>
      <c r="E22" s="12">
        <f t="shared" si="4"/>
        <v>-19.2355953812</v>
      </c>
      <c r="F22" s="12">
        <f t="shared" si="5"/>
        <v>83.791602043164659</v>
      </c>
      <c r="G22" s="12">
        <f t="shared" si="6"/>
        <v>36.795028719235347</v>
      </c>
      <c r="M22" t="s">
        <v>288</v>
      </c>
      <c r="N22">
        <f t="shared" si="2"/>
        <v>18.526219999999999</v>
      </c>
      <c r="O22">
        <f t="shared" si="7"/>
        <v>48.059429999999999</v>
      </c>
    </row>
    <row r="23" spans="1:35" x14ac:dyDescent="0.25">
      <c r="A23" t="s">
        <v>57</v>
      </c>
      <c r="B23">
        <v>13.96213</v>
      </c>
      <c r="C23">
        <v>51.785080000000001</v>
      </c>
      <c r="D23" s="12">
        <f t="shared" si="3"/>
        <v>62.091077798000001</v>
      </c>
      <c r="E23" s="12">
        <f t="shared" si="4"/>
        <v>-10.305997798</v>
      </c>
      <c r="F23" s="12">
        <f t="shared" si="5"/>
        <v>85.589364459964656</v>
      </c>
      <c r="G23" s="12">
        <f t="shared" si="6"/>
        <v>38.592791136035345</v>
      </c>
      <c r="M23" t="s">
        <v>152</v>
      </c>
      <c r="N23">
        <f t="shared" si="2"/>
        <v>10.243869999999999</v>
      </c>
      <c r="O23">
        <f t="shared" si="7"/>
        <v>71.153450000000007</v>
      </c>
    </row>
    <row r="24" spans="1:35" x14ac:dyDescent="0.25">
      <c r="A24" t="s">
        <v>58</v>
      </c>
      <c r="B24">
        <v>22.39396</v>
      </c>
      <c r="C24">
        <v>69.689989999999995</v>
      </c>
      <c r="D24" s="12">
        <f t="shared" si="3"/>
        <v>65.502596216000001</v>
      </c>
      <c r="E24" s="12">
        <f t="shared" si="4"/>
        <v>4.187393783999994</v>
      </c>
      <c r="F24" s="12">
        <f t="shared" si="5"/>
        <v>89.000882877964656</v>
      </c>
      <c r="G24" s="12">
        <f t="shared" si="6"/>
        <v>42.004309554035345</v>
      </c>
      <c r="M24" t="s">
        <v>154</v>
      </c>
      <c r="N24">
        <f t="shared" si="2"/>
        <v>52.363900000000001</v>
      </c>
      <c r="O24">
        <f t="shared" si="7"/>
        <v>76.982730000000004</v>
      </c>
    </row>
    <row r="25" spans="1:35" x14ac:dyDescent="0.25">
      <c r="A25" t="s">
        <v>59</v>
      </c>
      <c r="B25">
        <v>20.946950000000001</v>
      </c>
      <c r="C25">
        <v>103.3587</v>
      </c>
      <c r="D25" s="12">
        <f t="shared" si="3"/>
        <v>64.917135970000004</v>
      </c>
      <c r="E25" s="12">
        <f t="shared" si="4"/>
        <v>38.441564029999995</v>
      </c>
      <c r="F25" s="12">
        <f t="shared" si="5"/>
        <v>88.41542263196466</v>
      </c>
      <c r="G25" s="12">
        <f t="shared" si="6"/>
        <v>41.418849308035348</v>
      </c>
      <c r="M25" t="s">
        <v>157</v>
      </c>
      <c r="N25">
        <f t="shared" si="2"/>
        <v>22.30742</v>
      </c>
      <c r="O25">
        <f t="shared" si="7"/>
        <v>71.413820000000001</v>
      </c>
    </row>
    <row r="26" spans="1:35" x14ac:dyDescent="0.25">
      <c r="A26" t="s">
        <v>283</v>
      </c>
      <c r="B26">
        <v>133.11949999999999</v>
      </c>
      <c r="C26">
        <v>55.469320000000003</v>
      </c>
      <c r="D26" s="12">
        <f t="shared" si="3"/>
        <v>110.3021497</v>
      </c>
      <c r="E26" s="12">
        <f t="shared" si="4"/>
        <v>-54.832829699999998</v>
      </c>
      <c r="F26" s="12">
        <f t="shared" si="5"/>
        <v>133.80043636196464</v>
      </c>
      <c r="G26" s="12">
        <f t="shared" si="6"/>
        <v>86.803863038035345</v>
      </c>
      <c r="M26" t="s">
        <v>162</v>
      </c>
      <c r="N26">
        <f t="shared" si="2"/>
        <v>10.19257</v>
      </c>
      <c r="O26">
        <f t="shared" si="7"/>
        <v>52.664029999999997</v>
      </c>
    </row>
    <row r="27" spans="1:35" x14ac:dyDescent="0.25">
      <c r="A27" t="s">
        <v>61</v>
      </c>
      <c r="B27">
        <v>27.084019999999999</v>
      </c>
      <c r="C27">
        <v>48.470840000000003</v>
      </c>
      <c r="D27" s="12">
        <f t="shared" si="3"/>
        <v>67.400194491999997</v>
      </c>
      <c r="E27" s="12">
        <f t="shared" si="4"/>
        <v>-18.929354491999995</v>
      </c>
      <c r="F27" s="12">
        <f t="shared" si="5"/>
        <v>90.898481153964653</v>
      </c>
      <c r="G27" s="12">
        <f t="shared" si="6"/>
        <v>43.901907830035341</v>
      </c>
      <c r="M27" t="s">
        <v>163</v>
      </c>
      <c r="N27">
        <f t="shared" si="2"/>
        <v>19.009630000000001</v>
      </c>
      <c r="O27">
        <f t="shared" si="7"/>
        <v>65.878389999999996</v>
      </c>
      <c r="R27" s="53" t="s">
        <v>700</v>
      </c>
      <c r="S27" s="47"/>
      <c r="T27" s="47"/>
      <c r="U27" s="47"/>
      <c r="V27" s="47"/>
      <c r="W27" s="47"/>
      <c r="X27" s="47"/>
      <c r="Y27" s="47"/>
      <c r="Z27" s="47"/>
      <c r="AA27" s="47"/>
      <c r="AB27" s="47"/>
      <c r="AC27" s="47"/>
      <c r="AD27" s="47"/>
      <c r="AE27" s="47"/>
      <c r="AF27" s="47"/>
      <c r="AG27" s="47"/>
      <c r="AH27" s="47"/>
      <c r="AI27" s="47"/>
    </row>
    <row r="28" spans="1:35" x14ac:dyDescent="0.25">
      <c r="A28" t="s">
        <v>62</v>
      </c>
      <c r="B28">
        <v>2.4693239999999999</v>
      </c>
      <c r="C28">
        <v>42.635039999999996</v>
      </c>
      <c r="D28" s="12">
        <f t="shared" si="3"/>
        <v>57.441088490399999</v>
      </c>
      <c r="E28" s="12">
        <f t="shared" si="4"/>
        <v>-14.806048490400002</v>
      </c>
      <c r="F28" s="12">
        <f t="shared" si="5"/>
        <v>80.939375152364647</v>
      </c>
      <c r="G28" s="12">
        <f t="shared" si="6"/>
        <v>33.94280182843535</v>
      </c>
      <c r="M28" t="s">
        <v>167</v>
      </c>
      <c r="N28">
        <f t="shared" si="2"/>
        <v>13.016400000000001</v>
      </c>
      <c r="O28">
        <f t="shared" si="7"/>
        <v>89.829099999999997</v>
      </c>
      <c r="R28" s="52" t="s">
        <v>723</v>
      </c>
      <c r="S28" s="47"/>
      <c r="T28" s="47"/>
      <c r="U28" s="47"/>
      <c r="V28" s="47"/>
      <c r="W28" s="47"/>
      <c r="X28" s="47"/>
      <c r="Y28" s="47"/>
      <c r="Z28" s="47"/>
      <c r="AA28" s="47"/>
      <c r="AB28" s="47"/>
      <c r="AC28" s="47"/>
      <c r="AD28" s="47"/>
      <c r="AE28" s="47"/>
      <c r="AF28" s="47"/>
      <c r="AG28" s="47"/>
      <c r="AH28" s="47"/>
      <c r="AI28" s="47"/>
    </row>
    <row r="29" spans="1:35" x14ac:dyDescent="0.25">
      <c r="A29" t="s">
        <v>63</v>
      </c>
      <c r="B29">
        <v>0.96880169999999999</v>
      </c>
      <c r="C29">
        <v>35.595019999999998</v>
      </c>
      <c r="D29" s="12">
        <f t="shared" si="3"/>
        <v>56.833977167820002</v>
      </c>
      <c r="E29" s="12">
        <f t="shared" si="4"/>
        <v>-21.238957167820004</v>
      </c>
      <c r="F29" s="12">
        <f t="shared" si="5"/>
        <v>80.332263829784651</v>
      </c>
      <c r="G29" s="12">
        <f t="shared" si="6"/>
        <v>33.335690505855354</v>
      </c>
      <c r="M29" t="s">
        <v>188</v>
      </c>
      <c r="N29">
        <f t="shared" si="2"/>
        <v>307.15719999999999</v>
      </c>
      <c r="O29">
        <f t="shared" si="7"/>
        <v>101.8018</v>
      </c>
    </row>
    <row r="30" spans="1:35" x14ac:dyDescent="0.25">
      <c r="A30" t="s">
        <v>64</v>
      </c>
      <c r="B30">
        <v>5.270378</v>
      </c>
      <c r="C30">
        <v>33.966659999999997</v>
      </c>
      <c r="D30" s="12">
        <f t="shared" si="3"/>
        <v>58.574394938799998</v>
      </c>
      <c r="E30" s="12">
        <f t="shared" si="4"/>
        <v>-24.6077349388</v>
      </c>
      <c r="F30" s="12">
        <f t="shared" si="5"/>
        <v>82.072681600764653</v>
      </c>
      <c r="G30" s="12">
        <f t="shared" si="6"/>
        <v>35.076108276835342</v>
      </c>
      <c r="M30" t="s">
        <v>192</v>
      </c>
      <c r="N30">
        <f t="shared" si="2"/>
        <v>15.69157</v>
      </c>
      <c r="O30">
        <f t="shared" si="7"/>
        <v>46.77308</v>
      </c>
    </row>
    <row r="31" spans="1:35" x14ac:dyDescent="0.25">
      <c r="A31" t="s">
        <v>65</v>
      </c>
      <c r="B31">
        <v>4.41472</v>
      </c>
      <c r="C31">
        <v>57.501609999999999</v>
      </c>
      <c r="D31" s="12">
        <f t="shared" si="3"/>
        <v>58.228195712000002</v>
      </c>
      <c r="E31" s="12">
        <f t="shared" si="4"/>
        <v>-0.7265857120000021</v>
      </c>
      <c r="F31" s="12">
        <f t="shared" si="5"/>
        <v>81.726482373964657</v>
      </c>
      <c r="G31" s="12">
        <f t="shared" si="6"/>
        <v>34.729909050035346</v>
      </c>
      <c r="M31" t="s">
        <v>194</v>
      </c>
      <c r="N31">
        <f t="shared" si="2"/>
        <v>3.9081450000000002</v>
      </c>
      <c r="O31">
        <f t="shared" si="7"/>
        <v>64.686530000000005</v>
      </c>
    </row>
    <row r="32" spans="1:35" x14ac:dyDescent="0.25">
      <c r="A32" t="s">
        <v>66</v>
      </c>
      <c r="B32">
        <v>91.646789999999996</v>
      </c>
      <c r="C32">
        <v>109.867</v>
      </c>
      <c r="D32" s="12">
        <f t="shared" si="3"/>
        <v>93.522291233999994</v>
      </c>
      <c r="E32" s="12">
        <f t="shared" si="4"/>
        <v>16.344708766000011</v>
      </c>
      <c r="F32" s="12">
        <f t="shared" si="5"/>
        <v>117.02057789596465</v>
      </c>
      <c r="G32" s="12">
        <f t="shared" si="6"/>
        <v>70.024004572035338</v>
      </c>
      <c r="M32" t="s">
        <v>198</v>
      </c>
      <c r="N32">
        <f t="shared" si="2"/>
        <v>74.591170000000005</v>
      </c>
      <c r="O32">
        <f t="shared" si="7"/>
        <v>58.262569999999997</v>
      </c>
    </row>
    <row r="33" spans="1:15" x14ac:dyDescent="0.25">
      <c r="A33" t="s">
        <v>67</v>
      </c>
      <c r="B33">
        <v>8.8621350000000003</v>
      </c>
      <c r="C33">
        <v>74.25515</v>
      </c>
      <c r="D33" s="12">
        <f t="shared" si="3"/>
        <v>60.027619821000002</v>
      </c>
      <c r="E33" s="12">
        <f t="shared" si="4"/>
        <v>14.227530178999999</v>
      </c>
      <c r="F33" s="12">
        <f t="shared" si="5"/>
        <v>83.525906482964658</v>
      </c>
      <c r="G33" s="12">
        <f t="shared" si="6"/>
        <v>36.529333159035346</v>
      </c>
      <c r="M33" t="s">
        <v>203</v>
      </c>
      <c r="N33">
        <f t="shared" si="2"/>
        <v>60.043320000000001</v>
      </c>
      <c r="O33">
        <f t="shared" si="7"/>
        <v>84.22166</v>
      </c>
    </row>
    <row r="34" spans="1:15" x14ac:dyDescent="0.25">
      <c r="A34" t="s">
        <v>69</v>
      </c>
      <c r="B34">
        <v>1.450143</v>
      </c>
      <c r="C34">
        <v>63.102220000000003</v>
      </c>
      <c r="D34" s="12">
        <f t="shared" si="3"/>
        <v>57.0287278578</v>
      </c>
      <c r="E34" s="12">
        <f t="shared" si="4"/>
        <v>6.0734921422000028</v>
      </c>
      <c r="F34" s="12">
        <f t="shared" si="5"/>
        <v>80.527014519764649</v>
      </c>
      <c r="G34" s="12">
        <f t="shared" si="6"/>
        <v>33.530441195835351</v>
      </c>
      <c r="M34" t="s">
        <v>204</v>
      </c>
      <c r="N34">
        <f t="shared" si="2"/>
        <v>4.7089829999999999</v>
      </c>
      <c r="O34">
        <f t="shared" si="7"/>
        <v>90.462900000000005</v>
      </c>
    </row>
    <row r="35" spans="1:15" x14ac:dyDescent="0.25">
      <c r="A35" t="s">
        <v>70</v>
      </c>
      <c r="B35">
        <v>3.7978070000000002</v>
      </c>
      <c r="C35">
        <v>54.188899999999997</v>
      </c>
      <c r="D35" s="12">
        <f t="shared" si="3"/>
        <v>57.978592712199998</v>
      </c>
      <c r="E35" s="12">
        <f t="shared" si="4"/>
        <v>-3.7896927122000008</v>
      </c>
      <c r="F35" s="12">
        <f t="shared" si="5"/>
        <v>81.476879374164653</v>
      </c>
      <c r="G35" s="12">
        <f t="shared" si="6"/>
        <v>34.480306050235342</v>
      </c>
      <c r="M35" t="s">
        <v>216</v>
      </c>
      <c r="N35">
        <f t="shared" si="2"/>
        <v>9.2567210000000006</v>
      </c>
      <c r="O35">
        <f t="shared" si="7"/>
        <v>72.078100000000006</v>
      </c>
    </row>
    <row r="36" spans="1:15" x14ac:dyDescent="0.25">
      <c r="A36" t="s">
        <v>72</v>
      </c>
      <c r="B36">
        <v>34.273760000000003</v>
      </c>
      <c r="C36">
        <v>79.500039999999998</v>
      </c>
      <c r="D36" s="12">
        <f t="shared" si="3"/>
        <v>70.309163296000008</v>
      </c>
      <c r="E36" s="12">
        <f t="shared" si="4"/>
        <v>9.1908767039999901</v>
      </c>
      <c r="F36" s="12">
        <f t="shared" si="5"/>
        <v>93.807449957964664</v>
      </c>
      <c r="G36" s="12">
        <f t="shared" si="6"/>
        <v>46.810876634035353</v>
      </c>
      <c r="M36" t="s">
        <v>223</v>
      </c>
      <c r="N36">
        <f t="shared" si="2"/>
        <v>2.761355</v>
      </c>
      <c r="O36">
        <f t="shared" si="7"/>
        <v>71.056600000000003</v>
      </c>
    </row>
    <row r="37" spans="1:15" x14ac:dyDescent="0.25">
      <c r="A37" t="s">
        <v>289</v>
      </c>
      <c r="B37">
        <v>17.447220000000002</v>
      </c>
      <c r="C37">
        <v>56.380890000000001</v>
      </c>
      <c r="D37" s="12">
        <f t="shared" si="3"/>
        <v>63.501145211999997</v>
      </c>
      <c r="E37" s="12">
        <f t="shared" si="4"/>
        <v>-7.1202552119999964</v>
      </c>
      <c r="F37" s="12">
        <f t="shared" si="5"/>
        <v>86.999431873964653</v>
      </c>
      <c r="G37" s="12">
        <f t="shared" si="6"/>
        <v>40.002858550035342</v>
      </c>
      <c r="M37" t="s">
        <v>225</v>
      </c>
      <c r="N37">
        <f t="shared" si="2"/>
        <v>18.443729999999999</v>
      </c>
      <c r="O37">
        <f t="shared" si="7"/>
        <v>43.373260000000002</v>
      </c>
    </row>
    <row r="38" spans="1:15" x14ac:dyDescent="0.25">
      <c r="A38" t="s">
        <v>290</v>
      </c>
      <c r="B38">
        <v>18.885840000000002</v>
      </c>
      <c r="C38">
        <v>41.393230000000003</v>
      </c>
      <c r="D38" s="12">
        <f t="shared" si="3"/>
        <v>64.083210863999994</v>
      </c>
      <c r="E38" s="12">
        <f t="shared" si="4"/>
        <v>-22.689980863999992</v>
      </c>
      <c r="F38" s="12">
        <f t="shared" si="5"/>
        <v>87.58149752596465</v>
      </c>
      <c r="G38" s="12">
        <f t="shared" si="6"/>
        <v>40.584924202035339</v>
      </c>
      <c r="M38" t="s">
        <v>231</v>
      </c>
    </row>
    <row r="39" spans="1:15" x14ac:dyDescent="0.25">
      <c r="A39" t="s">
        <v>74</v>
      </c>
      <c r="B39">
        <v>19.27355</v>
      </c>
      <c r="C39">
        <v>68.893050000000002</v>
      </c>
      <c r="D39" s="12">
        <f t="shared" si="3"/>
        <v>64.240078330000003</v>
      </c>
      <c r="E39" s="12">
        <f t="shared" si="4"/>
        <v>4.6529716699999994</v>
      </c>
      <c r="F39" s="12">
        <f t="shared" si="5"/>
        <v>87.738364991964659</v>
      </c>
      <c r="G39" s="12">
        <f t="shared" si="6"/>
        <v>40.741791668035347</v>
      </c>
      <c r="M39" t="s">
        <v>239</v>
      </c>
      <c r="N39">
        <f t="shared" si="2"/>
        <v>16.42597</v>
      </c>
      <c r="O39">
        <f t="shared" si="7"/>
        <v>45.817599999999999</v>
      </c>
    </row>
    <row r="40" spans="1:15" x14ac:dyDescent="0.25">
      <c r="A40" t="s">
        <v>75</v>
      </c>
      <c r="B40">
        <v>2.0978249999999998</v>
      </c>
      <c r="C40">
        <v>82.917490000000001</v>
      </c>
      <c r="D40" s="12">
        <f t="shared" si="3"/>
        <v>57.290779995000001</v>
      </c>
      <c r="E40" s="12">
        <f t="shared" si="4"/>
        <v>25.626710005</v>
      </c>
      <c r="F40" s="12">
        <f t="shared" si="5"/>
        <v>80.78906665696465</v>
      </c>
      <c r="G40" s="12">
        <f t="shared" si="6"/>
        <v>33.792493333035353</v>
      </c>
      <c r="N40">
        <f>+AVERAGE(N2:N39)</f>
        <v>38.086211837837837</v>
      </c>
      <c r="O40">
        <f>+AVERAGE(O2:O39)</f>
        <v>69.713572972972955</v>
      </c>
    </row>
    <row r="41" spans="1:15" x14ac:dyDescent="0.25">
      <c r="A41" t="s">
        <v>76</v>
      </c>
      <c r="B41">
        <v>0.60629440000000001</v>
      </c>
      <c r="C41">
        <v>65.239140000000006</v>
      </c>
      <c r="D41" s="12">
        <f t="shared" si="3"/>
        <v>56.687306714240002</v>
      </c>
      <c r="E41" s="12">
        <f t="shared" si="4"/>
        <v>8.5518332857600043</v>
      </c>
      <c r="F41" s="12">
        <f t="shared" si="5"/>
        <v>80.18559337620465</v>
      </c>
      <c r="G41" s="12">
        <f t="shared" si="6"/>
        <v>33.189020052275353</v>
      </c>
    </row>
    <row r="42" spans="1:15" x14ac:dyDescent="0.25">
      <c r="A42" t="s">
        <v>291</v>
      </c>
      <c r="B42">
        <v>5.6442629999999996</v>
      </c>
      <c r="C42">
        <v>79.642250000000004</v>
      </c>
      <c r="D42" s="12">
        <f t="shared" si="3"/>
        <v>58.725668809799998</v>
      </c>
      <c r="E42" s="12">
        <f t="shared" si="4"/>
        <v>20.916581190200006</v>
      </c>
      <c r="F42" s="12">
        <f t="shared" si="5"/>
        <v>82.223955471764654</v>
      </c>
      <c r="G42" s="12">
        <f t="shared" si="6"/>
        <v>35.227382147835343</v>
      </c>
    </row>
    <row r="43" spans="1:15" x14ac:dyDescent="0.25">
      <c r="A43" t="s">
        <v>78</v>
      </c>
      <c r="B43">
        <v>27.879359999999998</v>
      </c>
      <c r="C43">
        <v>65.483009999999993</v>
      </c>
      <c r="D43" s="12">
        <f t="shared" si="3"/>
        <v>67.721989055999998</v>
      </c>
      <c r="E43" s="12">
        <f t="shared" si="4"/>
        <v>-2.2389790560000051</v>
      </c>
      <c r="F43" s="12">
        <f t="shared" si="5"/>
        <v>91.220275717964654</v>
      </c>
      <c r="G43" s="12">
        <f t="shared" si="6"/>
        <v>44.223702394035342</v>
      </c>
    </row>
    <row r="44" spans="1:15" x14ac:dyDescent="0.25">
      <c r="A44" t="s">
        <v>292</v>
      </c>
      <c r="B44">
        <v>3.1108210000000001</v>
      </c>
      <c r="C44">
        <v>66.654679999999999</v>
      </c>
      <c r="D44" s="12">
        <f t="shared" si="3"/>
        <v>57.700638176600002</v>
      </c>
      <c r="E44" s="12">
        <f t="shared" si="4"/>
        <v>8.9540418233999972</v>
      </c>
      <c r="F44" s="12">
        <f t="shared" si="5"/>
        <v>81.19892483856465</v>
      </c>
      <c r="G44" s="12">
        <f t="shared" si="6"/>
        <v>34.202351514635353</v>
      </c>
    </row>
    <row r="45" spans="1:15" x14ac:dyDescent="0.25">
      <c r="A45" t="s">
        <v>80</v>
      </c>
      <c r="B45">
        <v>36.774349999999998</v>
      </c>
      <c r="C45">
        <v>78.137230000000002</v>
      </c>
      <c r="D45" s="12">
        <f t="shared" si="3"/>
        <v>71.320902009999998</v>
      </c>
      <c r="E45" s="12">
        <f t="shared" si="4"/>
        <v>6.8163279900000049</v>
      </c>
      <c r="F45" s="12">
        <f t="shared" si="5"/>
        <v>94.819188671964653</v>
      </c>
      <c r="G45" s="12">
        <f t="shared" si="6"/>
        <v>47.822615348035342</v>
      </c>
    </row>
    <row r="46" spans="1:15" x14ac:dyDescent="0.25">
      <c r="A46" t="s">
        <v>81</v>
      </c>
      <c r="B46">
        <v>27.385020000000001</v>
      </c>
      <c r="C46">
        <v>41.332740000000001</v>
      </c>
      <c r="D46" s="12">
        <f t="shared" si="3"/>
        <v>67.521979091999995</v>
      </c>
      <c r="E46" s="12">
        <f t="shared" si="4"/>
        <v>-26.189239091999994</v>
      </c>
      <c r="F46" s="12">
        <f t="shared" si="5"/>
        <v>91.020265753964651</v>
      </c>
      <c r="G46" s="12">
        <f t="shared" si="6"/>
        <v>44.023692430035339</v>
      </c>
    </row>
    <row r="47" spans="1:15" x14ac:dyDescent="0.25">
      <c r="A47" t="s">
        <v>83</v>
      </c>
      <c r="B47">
        <v>45.818750000000001</v>
      </c>
      <c r="C47">
        <v>96.297939999999997</v>
      </c>
      <c r="D47" s="12">
        <f t="shared" si="3"/>
        <v>74.98026625</v>
      </c>
      <c r="E47" s="12">
        <f t="shared" si="4"/>
        <v>21.317673749999997</v>
      </c>
      <c r="F47" s="12">
        <f t="shared" si="5"/>
        <v>98.478552911964655</v>
      </c>
      <c r="G47" s="12">
        <f t="shared" si="6"/>
        <v>51.481979588035344</v>
      </c>
    </row>
    <row r="48" spans="1:15" x14ac:dyDescent="0.25">
      <c r="A48" t="s">
        <v>84</v>
      </c>
      <c r="B48">
        <v>54.726950000000002</v>
      </c>
      <c r="C48">
        <v>71.653009999999995</v>
      </c>
      <c r="D48" s="12">
        <f t="shared" si="3"/>
        <v>78.584523970000006</v>
      </c>
      <c r="E48" s="12">
        <f t="shared" si="4"/>
        <v>-6.9315139700000117</v>
      </c>
      <c r="F48" s="12">
        <f t="shared" si="5"/>
        <v>102.08281063196466</v>
      </c>
      <c r="G48" s="12">
        <f t="shared" si="6"/>
        <v>55.086237308035351</v>
      </c>
    </row>
    <row r="49" spans="1:7" x14ac:dyDescent="0.25">
      <c r="A49" t="s">
        <v>85</v>
      </c>
      <c r="B49">
        <v>83.203130000000002</v>
      </c>
      <c r="C49">
        <v>150.33519999999999</v>
      </c>
      <c r="D49" s="12">
        <f t="shared" si="3"/>
        <v>90.105986397999999</v>
      </c>
      <c r="E49" s="12">
        <f t="shared" si="4"/>
        <v>60.229213601999987</v>
      </c>
      <c r="F49" s="12">
        <f t="shared" si="5"/>
        <v>113.60427305996465</v>
      </c>
      <c r="G49" s="12">
        <f t="shared" si="6"/>
        <v>66.607699736035343</v>
      </c>
    </row>
    <row r="50" spans="1:7" x14ac:dyDescent="0.25">
      <c r="A50" t="s">
        <v>86</v>
      </c>
      <c r="B50">
        <v>6.0255799999999997</v>
      </c>
      <c r="C50">
        <v>56.085129999999999</v>
      </c>
      <c r="D50" s="12">
        <f t="shared" si="3"/>
        <v>58.879949668000002</v>
      </c>
      <c r="E50" s="12">
        <f t="shared" si="4"/>
        <v>-2.7948196680000024</v>
      </c>
      <c r="F50" s="12">
        <f t="shared" si="5"/>
        <v>82.378236329964651</v>
      </c>
      <c r="G50" s="12">
        <f t="shared" si="6"/>
        <v>35.381663006035353</v>
      </c>
    </row>
    <row r="51" spans="1:7" x14ac:dyDescent="0.25">
      <c r="A51" t="s">
        <v>87</v>
      </c>
      <c r="B51">
        <v>17.860399999999998</v>
      </c>
      <c r="C51">
        <v>88.404660000000007</v>
      </c>
      <c r="D51" s="12">
        <f t="shared" si="3"/>
        <v>63.66831784</v>
      </c>
      <c r="E51" s="12">
        <f t="shared" si="4"/>
        <v>24.736342160000007</v>
      </c>
      <c r="F51" s="12">
        <f t="shared" si="5"/>
        <v>87.166604501964656</v>
      </c>
      <c r="G51" s="12">
        <f t="shared" si="6"/>
        <v>40.170031178035345</v>
      </c>
    </row>
    <row r="52" spans="1:7" x14ac:dyDescent="0.25">
      <c r="A52" t="s">
        <v>88</v>
      </c>
      <c r="B52">
        <v>24.910250000000001</v>
      </c>
      <c r="C52">
        <v>47.14282</v>
      </c>
      <c r="D52" s="12">
        <f t="shared" si="3"/>
        <v>66.520687150000001</v>
      </c>
      <c r="E52" s="12">
        <f t="shared" si="4"/>
        <v>-19.37786715</v>
      </c>
      <c r="F52" s="12">
        <f t="shared" si="5"/>
        <v>90.018973811964656</v>
      </c>
      <c r="G52" s="12">
        <f t="shared" si="6"/>
        <v>43.022400488035345</v>
      </c>
    </row>
    <row r="53" spans="1:7" x14ac:dyDescent="0.25">
      <c r="A53" t="s">
        <v>89</v>
      </c>
      <c r="B53">
        <v>15.77393</v>
      </c>
      <c r="C53">
        <v>53.278399999999998</v>
      </c>
      <c r="D53" s="12">
        <f t="shared" si="3"/>
        <v>62.824132077999998</v>
      </c>
      <c r="E53" s="12">
        <f t="shared" si="4"/>
        <v>-9.5457320780000003</v>
      </c>
      <c r="F53" s="12">
        <f t="shared" si="5"/>
        <v>86.322418739964647</v>
      </c>
      <c r="G53" s="12">
        <f t="shared" si="6"/>
        <v>39.325845416035349</v>
      </c>
    </row>
    <row r="54" spans="1:7" x14ac:dyDescent="0.25">
      <c r="A54" t="s">
        <v>293</v>
      </c>
      <c r="B54">
        <v>11.307090000000001</v>
      </c>
      <c r="C54">
        <v>50.240389999999998</v>
      </c>
      <c r="D54" s="12">
        <f t="shared" si="3"/>
        <v>61.016848613999997</v>
      </c>
      <c r="E54" s="12">
        <f t="shared" si="4"/>
        <v>-10.776458613999999</v>
      </c>
      <c r="F54" s="12">
        <f t="shared" si="5"/>
        <v>84.515135275964653</v>
      </c>
      <c r="G54" s="12">
        <f t="shared" si="6"/>
        <v>37.518561952035341</v>
      </c>
    </row>
    <row r="55" spans="1:7" x14ac:dyDescent="0.25">
      <c r="A55" t="s">
        <v>91</v>
      </c>
      <c r="B55">
        <v>14.662179999999999</v>
      </c>
      <c r="C55">
        <v>54.993929999999999</v>
      </c>
      <c r="D55" s="12">
        <f t="shared" si="3"/>
        <v>62.374318027999998</v>
      </c>
      <c r="E55" s="12">
        <f t="shared" si="4"/>
        <v>-7.3803880279999987</v>
      </c>
      <c r="F55" s="12">
        <f t="shared" si="5"/>
        <v>85.872604689964646</v>
      </c>
      <c r="G55" s="12">
        <f t="shared" si="6"/>
        <v>38.876031366035349</v>
      </c>
    </row>
    <row r="56" spans="1:7" x14ac:dyDescent="0.25">
      <c r="A56" t="s">
        <v>92</v>
      </c>
      <c r="B56">
        <v>23.892320000000002</v>
      </c>
      <c r="C56">
        <v>99.234610000000004</v>
      </c>
      <c r="D56" s="12">
        <f t="shared" si="3"/>
        <v>66.108832672000005</v>
      </c>
      <c r="E56" s="12">
        <f t="shared" si="4"/>
        <v>33.125777327999998</v>
      </c>
      <c r="F56" s="12">
        <f t="shared" si="5"/>
        <v>89.607119333964661</v>
      </c>
      <c r="G56" s="12">
        <f t="shared" si="6"/>
        <v>42.61054601003535</v>
      </c>
    </row>
    <row r="57" spans="1:7" x14ac:dyDescent="0.25">
      <c r="A57" t="s">
        <v>93</v>
      </c>
      <c r="B57">
        <v>1.5151829999999999</v>
      </c>
      <c r="C57">
        <v>66.130260000000007</v>
      </c>
      <c r="D57" s="12">
        <f t="shared" si="3"/>
        <v>57.055043041799998</v>
      </c>
      <c r="E57" s="12">
        <f t="shared" si="4"/>
        <v>9.0752169582000093</v>
      </c>
      <c r="F57" s="12">
        <f t="shared" si="5"/>
        <v>80.553329703764646</v>
      </c>
      <c r="G57" s="12">
        <f t="shared" si="6"/>
        <v>33.556756379835349</v>
      </c>
    </row>
    <row r="58" spans="1:7" x14ac:dyDescent="0.25">
      <c r="A58" t="s">
        <v>94</v>
      </c>
      <c r="B58">
        <v>41.00882</v>
      </c>
      <c r="C58">
        <v>72.737020000000001</v>
      </c>
      <c r="D58" s="12">
        <f t="shared" si="3"/>
        <v>73.034168571999999</v>
      </c>
      <c r="E58" s="12">
        <f t="shared" si="4"/>
        <v>-0.29714857199999756</v>
      </c>
      <c r="F58" s="12">
        <f t="shared" si="5"/>
        <v>96.532455233964654</v>
      </c>
      <c r="G58" s="12">
        <f t="shared" si="6"/>
        <v>49.535881910035343</v>
      </c>
    </row>
    <row r="59" spans="1:7" x14ac:dyDescent="0.25">
      <c r="A59" t="s">
        <v>95</v>
      </c>
      <c r="B59">
        <v>1.7462660000000001</v>
      </c>
      <c r="C59">
        <v>34.326430000000002</v>
      </c>
      <c r="D59" s="12">
        <f t="shared" si="3"/>
        <v>57.148539223599997</v>
      </c>
      <c r="E59" s="12">
        <f t="shared" si="4"/>
        <v>-22.822109223599995</v>
      </c>
      <c r="F59" s="12">
        <f t="shared" si="5"/>
        <v>80.646825885564652</v>
      </c>
      <c r="G59" s="12">
        <f t="shared" si="6"/>
        <v>33.650252561635341</v>
      </c>
    </row>
    <row r="60" spans="1:7" x14ac:dyDescent="0.25">
      <c r="A60" t="s">
        <v>97</v>
      </c>
      <c r="B60">
        <v>10.444330000000001</v>
      </c>
      <c r="C60">
        <v>73.396720000000002</v>
      </c>
      <c r="D60" s="12">
        <f t="shared" si="3"/>
        <v>60.667775918000004</v>
      </c>
      <c r="E60" s="12">
        <f t="shared" si="4"/>
        <v>12.728944081999998</v>
      </c>
      <c r="F60" s="12">
        <f t="shared" si="5"/>
        <v>84.16606257996466</v>
      </c>
      <c r="G60" s="12">
        <f t="shared" si="6"/>
        <v>37.169489256035348</v>
      </c>
    </row>
    <row r="61" spans="1:7" x14ac:dyDescent="0.25">
      <c r="A61" t="s">
        <v>98</v>
      </c>
      <c r="B61">
        <v>78.109819999999999</v>
      </c>
      <c r="C61">
        <v>130.81319999999999</v>
      </c>
      <c r="D61" s="12">
        <f t="shared" si="3"/>
        <v>88.045233171999996</v>
      </c>
      <c r="E61" s="12">
        <f t="shared" si="4"/>
        <v>42.767966827999999</v>
      </c>
      <c r="F61" s="12">
        <f t="shared" si="5"/>
        <v>111.54351983396465</v>
      </c>
      <c r="G61" s="12">
        <f t="shared" si="6"/>
        <v>64.54694651003534</v>
      </c>
    </row>
    <row r="62" spans="1:7" x14ac:dyDescent="0.25">
      <c r="A62" t="s">
        <v>99</v>
      </c>
      <c r="B62">
        <v>75.635810000000006</v>
      </c>
      <c r="C62">
        <v>111.1677</v>
      </c>
      <c r="D62" s="12">
        <f t="shared" si="3"/>
        <v>87.044248726000006</v>
      </c>
      <c r="E62" s="12">
        <f t="shared" si="4"/>
        <v>24.12345127399999</v>
      </c>
      <c r="F62" s="12">
        <f t="shared" si="5"/>
        <v>110.54253538796466</v>
      </c>
      <c r="G62" s="12">
        <f t="shared" si="6"/>
        <v>63.545962064035351</v>
      </c>
    </row>
    <row r="63" spans="1:7" x14ac:dyDescent="0.25">
      <c r="A63" t="s">
        <v>101</v>
      </c>
      <c r="B63">
        <v>32.266480000000001</v>
      </c>
      <c r="C63">
        <v>79.419039999999995</v>
      </c>
      <c r="D63" s="12">
        <f t="shared" si="3"/>
        <v>69.497017807999995</v>
      </c>
      <c r="E63" s="12">
        <f t="shared" si="4"/>
        <v>9.922022192</v>
      </c>
      <c r="F63" s="12">
        <f t="shared" si="5"/>
        <v>92.995304469964651</v>
      </c>
      <c r="G63" s="12">
        <f t="shared" si="6"/>
        <v>45.99873114603534</v>
      </c>
    </row>
    <row r="64" spans="1:7" x14ac:dyDescent="0.25">
      <c r="A64" t="s">
        <v>102</v>
      </c>
      <c r="B64">
        <v>3.0707209999999998</v>
      </c>
      <c r="C64">
        <v>35.450539999999997</v>
      </c>
      <c r="D64" s="12">
        <f t="shared" si="3"/>
        <v>57.684413716599998</v>
      </c>
      <c r="E64" s="12">
        <f t="shared" si="4"/>
        <v>-22.233873716600002</v>
      </c>
      <c r="F64" s="12">
        <f t="shared" si="5"/>
        <v>81.182700378564647</v>
      </c>
      <c r="G64" s="12">
        <f t="shared" si="6"/>
        <v>34.18612705463535</v>
      </c>
    </row>
    <row r="65" spans="1:7" x14ac:dyDescent="0.25">
      <c r="A65" t="s">
        <v>103</v>
      </c>
      <c r="B65">
        <v>12.278119999999999</v>
      </c>
      <c r="C65">
        <v>40.767670000000003</v>
      </c>
      <c r="D65" s="12">
        <f t="shared" si="3"/>
        <v>61.409727351999997</v>
      </c>
      <c r="E65" s="12">
        <f t="shared" si="4"/>
        <v>-20.642057351999995</v>
      </c>
      <c r="F65" s="12">
        <f t="shared" si="5"/>
        <v>84.908014013964646</v>
      </c>
      <c r="G65" s="12">
        <f t="shared" si="6"/>
        <v>37.911440690035349</v>
      </c>
    </row>
    <row r="66" spans="1:7" x14ac:dyDescent="0.25">
      <c r="A66" t="s">
        <v>104</v>
      </c>
      <c r="B66">
        <v>82.220519999999993</v>
      </c>
      <c r="C66">
        <v>106.89579999999999</v>
      </c>
      <c r="D66" s="12">
        <f t="shared" si="3"/>
        <v>89.708422391999989</v>
      </c>
      <c r="E66" s="12">
        <f t="shared" si="4"/>
        <v>17.187377608000006</v>
      </c>
      <c r="F66" s="12">
        <f t="shared" si="5"/>
        <v>113.20670905396464</v>
      </c>
      <c r="G66" s="12">
        <f t="shared" si="6"/>
        <v>66.210135730035333</v>
      </c>
    </row>
    <row r="67" spans="1:7" x14ac:dyDescent="0.25">
      <c r="A67" t="s">
        <v>105</v>
      </c>
      <c r="B67">
        <v>4.9140009999999998</v>
      </c>
      <c r="C67">
        <v>56.206449999999997</v>
      </c>
      <c r="D67" s="12">
        <f t="shared" ref="D67:D130" si="10">+ 0.4046*B67+ 56.442</f>
        <v>58.430204804600002</v>
      </c>
      <c r="E67" s="12">
        <f t="shared" ref="E67:E130" si="11">+C67-D67</f>
        <v>-2.2237548046000057</v>
      </c>
      <c r="F67" s="12">
        <f t="shared" ref="F67:F130" si="12">+D67+$E$192</f>
        <v>81.928491466564651</v>
      </c>
      <c r="G67" s="12">
        <f t="shared" ref="G67:G130" si="13">+D67-$E$192</f>
        <v>34.931918142635354</v>
      </c>
    </row>
    <row r="68" spans="1:7" x14ac:dyDescent="0.25">
      <c r="A68" t="s">
        <v>106</v>
      </c>
      <c r="B68">
        <v>61.061770000000003</v>
      </c>
      <c r="C68">
        <v>98.401520000000005</v>
      </c>
      <c r="D68" s="12">
        <f t="shared" si="10"/>
        <v>81.147592142000008</v>
      </c>
      <c r="E68" s="12">
        <f t="shared" si="11"/>
        <v>17.253927857999997</v>
      </c>
      <c r="F68" s="12">
        <f t="shared" si="12"/>
        <v>104.64587880396466</v>
      </c>
      <c r="G68" s="12">
        <f t="shared" si="13"/>
        <v>57.649305480035352</v>
      </c>
    </row>
    <row r="69" spans="1:7" x14ac:dyDescent="0.25">
      <c r="A69" t="s">
        <v>108</v>
      </c>
      <c r="B69">
        <v>35.782789999999999</v>
      </c>
      <c r="C69">
        <v>46.140039999999999</v>
      </c>
      <c r="D69" s="12">
        <f t="shared" si="10"/>
        <v>70.919716833999999</v>
      </c>
      <c r="E69" s="12">
        <f t="shared" si="11"/>
        <v>-24.779676834</v>
      </c>
      <c r="F69" s="12">
        <f t="shared" si="12"/>
        <v>94.418003495964655</v>
      </c>
      <c r="G69" s="12">
        <f t="shared" si="13"/>
        <v>47.421430172035343</v>
      </c>
    </row>
    <row r="70" spans="1:7" x14ac:dyDescent="0.25">
      <c r="A70" t="s">
        <v>110</v>
      </c>
      <c r="B70">
        <v>15.18455</v>
      </c>
      <c r="C70">
        <v>46.62997</v>
      </c>
      <c r="D70" s="12">
        <f t="shared" si="10"/>
        <v>62.585668929999997</v>
      </c>
      <c r="E70" s="12">
        <f t="shared" si="11"/>
        <v>-15.955698929999997</v>
      </c>
      <c r="F70" s="12">
        <f t="shared" si="12"/>
        <v>86.083955591964653</v>
      </c>
      <c r="G70" s="12">
        <f t="shared" si="13"/>
        <v>39.087382268035341</v>
      </c>
    </row>
    <row r="71" spans="1:7" x14ac:dyDescent="0.25">
      <c r="A71" t="s">
        <v>111</v>
      </c>
      <c r="B71">
        <v>2.1098919999999999</v>
      </c>
      <c r="C71">
        <v>62.82235</v>
      </c>
      <c r="D71" s="12">
        <f t="shared" si="10"/>
        <v>57.295662303199997</v>
      </c>
      <c r="E71" s="12">
        <f t="shared" si="11"/>
        <v>5.5266876968000034</v>
      </c>
      <c r="F71" s="12">
        <f t="shared" si="12"/>
        <v>80.793948965164645</v>
      </c>
      <c r="G71" s="12">
        <f t="shared" si="13"/>
        <v>33.797375641235348</v>
      </c>
    </row>
    <row r="72" spans="1:7" x14ac:dyDescent="0.25">
      <c r="A72" t="s">
        <v>112</v>
      </c>
      <c r="B72">
        <v>1.9454720000000001</v>
      </c>
      <c r="C72">
        <v>54.250990000000002</v>
      </c>
      <c r="D72" s="12">
        <f t="shared" si="10"/>
        <v>57.229137971200004</v>
      </c>
      <c r="E72" s="12">
        <f t="shared" si="11"/>
        <v>-2.9781479712000021</v>
      </c>
      <c r="F72" s="12">
        <f t="shared" si="12"/>
        <v>80.727424633164659</v>
      </c>
      <c r="G72" s="12">
        <f t="shared" si="13"/>
        <v>33.730851309235348</v>
      </c>
    </row>
    <row r="73" spans="1:7" x14ac:dyDescent="0.25">
      <c r="A73" t="s">
        <v>113</v>
      </c>
      <c r="B73">
        <v>10.88247</v>
      </c>
      <c r="C73">
        <v>65.500619999999998</v>
      </c>
      <c r="D73" s="12">
        <f t="shared" si="10"/>
        <v>60.845047362000003</v>
      </c>
      <c r="E73" s="12">
        <f t="shared" si="11"/>
        <v>4.6555726379999953</v>
      </c>
      <c r="F73" s="12">
        <f t="shared" si="12"/>
        <v>84.343334023964658</v>
      </c>
      <c r="G73" s="12">
        <f t="shared" si="13"/>
        <v>37.346760700035347</v>
      </c>
    </row>
    <row r="74" spans="1:7" x14ac:dyDescent="0.25">
      <c r="A74" t="s">
        <v>114</v>
      </c>
      <c r="B74">
        <v>3.1979000000000002</v>
      </c>
      <c r="C74">
        <v>46.44858</v>
      </c>
      <c r="D74" s="12">
        <f t="shared" si="10"/>
        <v>57.735870339999998</v>
      </c>
      <c r="E74" s="12">
        <f t="shared" si="11"/>
        <v>-11.287290339999998</v>
      </c>
      <c r="F74" s="12">
        <f t="shared" si="12"/>
        <v>81.234157001964647</v>
      </c>
      <c r="G74" s="12">
        <f t="shared" si="13"/>
        <v>34.23758367803535</v>
      </c>
    </row>
    <row r="75" spans="1:7" x14ac:dyDescent="0.25">
      <c r="A75" t="s">
        <v>115</v>
      </c>
      <c r="B75">
        <v>8.1672740000000008</v>
      </c>
      <c r="C75">
        <v>56.873170000000002</v>
      </c>
      <c r="D75" s="12">
        <f t="shared" si="10"/>
        <v>59.746479060399999</v>
      </c>
      <c r="E75" s="12">
        <f t="shared" si="11"/>
        <v>-2.8733090603999969</v>
      </c>
      <c r="F75" s="12">
        <f t="shared" si="12"/>
        <v>83.244765722364647</v>
      </c>
      <c r="G75" s="12">
        <f t="shared" si="13"/>
        <v>36.24819239843535</v>
      </c>
    </row>
    <row r="76" spans="1:7" x14ac:dyDescent="0.25">
      <c r="A76" t="s">
        <v>294</v>
      </c>
      <c r="B76">
        <v>90.0398</v>
      </c>
      <c r="C76">
        <v>81.849140000000006</v>
      </c>
      <c r="D76" s="12">
        <f t="shared" si="10"/>
        <v>92.872103080000002</v>
      </c>
      <c r="E76" s="12">
        <f t="shared" si="11"/>
        <v>-11.022963079999997</v>
      </c>
      <c r="F76" s="12">
        <f t="shared" si="12"/>
        <v>116.37038974196466</v>
      </c>
      <c r="G76" s="12">
        <f t="shared" si="13"/>
        <v>69.373816418035346</v>
      </c>
    </row>
    <row r="77" spans="1:7" x14ac:dyDescent="0.25">
      <c r="A77" t="s">
        <v>117</v>
      </c>
      <c r="B77">
        <v>39.425829999999998</v>
      </c>
      <c r="C77">
        <v>65.939350000000005</v>
      </c>
      <c r="D77" s="12">
        <f t="shared" si="10"/>
        <v>72.393690817999996</v>
      </c>
      <c r="E77" s="12">
        <f t="shared" si="11"/>
        <v>-6.4543408179999915</v>
      </c>
      <c r="F77" s="12">
        <f t="shared" si="12"/>
        <v>95.891977479964652</v>
      </c>
      <c r="G77" s="12">
        <f t="shared" si="13"/>
        <v>48.89540415603534</v>
      </c>
    </row>
    <row r="78" spans="1:7" x14ac:dyDescent="0.25">
      <c r="A78" t="s">
        <v>118</v>
      </c>
      <c r="B78">
        <v>86.108230000000006</v>
      </c>
      <c r="C78">
        <v>103.9602</v>
      </c>
      <c r="D78" s="12">
        <f t="shared" si="10"/>
        <v>91.281389858000011</v>
      </c>
      <c r="E78" s="12">
        <f t="shared" si="11"/>
        <v>12.678810141999989</v>
      </c>
      <c r="F78" s="12">
        <f t="shared" si="12"/>
        <v>114.77967651996467</v>
      </c>
      <c r="G78" s="12">
        <f t="shared" si="13"/>
        <v>67.783103196035356</v>
      </c>
    </row>
    <row r="79" spans="1:7" x14ac:dyDescent="0.25">
      <c r="A79" t="s">
        <v>119</v>
      </c>
      <c r="B79">
        <v>8.58005</v>
      </c>
      <c r="C79">
        <v>36.890979999999999</v>
      </c>
      <c r="D79" s="12">
        <f t="shared" si="10"/>
        <v>59.913488229999999</v>
      </c>
      <c r="E79" s="12">
        <f t="shared" si="11"/>
        <v>-23.02250823</v>
      </c>
      <c r="F79" s="12">
        <f t="shared" si="12"/>
        <v>83.411774891964654</v>
      </c>
      <c r="G79" s="12">
        <f t="shared" si="13"/>
        <v>36.415201568035343</v>
      </c>
    </row>
    <row r="80" spans="1:7" x14ac:dyDescent="0.25">
      <c r="A80" t="s">
        <v>120</v>
      </c>
      <c r="B80">
        <v>9.2596640000000008</v>
      </c>
      <c r="C80">
        <v>59.059950000000001</v>
      </c>
      <c r="D80" s="12">
        <f t="shared" si="10"/>
        <v>60.188460054400004</v>
      </c>
      <c r="E80" s="12">
        <f t="shared" si="11"/>
        <v>-1.1285100544000031</v>
      </c>
      <c r="F80" s="12">
        <f t="shared" si="12"/>
        <v>83.686746716364652</v>
      </c>
      <c r="G80" s="12">
        <f t="shared" si="13"/>
        <v>36.690173392435355</v>
      </c>
    </row>
    <row r="81" spans="1:7" x14ac:dyDescent="0.25">
      <c r="A81" t="s">
        <v>295</v>
      </c>
      <c r="B81">
        <v>22.648299999999999</v>
      </c>
      <c r="C81">
        <v>46.647829999999999</v>
      </c>
      <c r="D81" s="12">
        <f t="shared" si="10"/>
        <v>65.605502180000002</v>
      </c>
      <c r="E81" s="12">
        <f t="shared" si="11"/>
        <v>-18.957672180000003</v>
      </c>
      <c r="F81" s="12">
        <f t="shared" si="12"/>
        <v>89.103788841964658</v>
      </c>
      <c r="G81" s="12">
        <f t="shared" si="13"/>
        <v>42.107215518035346</v>
      </c>
    </row>
    <row r="82" spans="1:7" x14ac:dyDescent="0.25">
      <c r="A82" t="s">
        <v>122</v>
      </c>
      <c r="B82">
        <v>11.09803</v>
      </c>
      <c r="C82">
        <v>70.255939999999995</v>
      </c>
      <c r="D82" s="12">
        <f t="shared" si="10"/>
        <v>60.932262938000001</v>
      </c>
      <c r="E82" s="12">
        <f t="shared" si="11"/>
        <v>9.3236770619999945</v>
      </c>
      <c r="F82" s="12">
        <f t="shared" si="12"/>
        <v>84.43054959996465</v>
      </c>
      <c r="G82" s="12">
        <f t="shared" si="13"/>
        <v>37.433976276035352</v>
      </c>
    </row>
    <row r="83" spans="1:7" x14ac:dyDescent="0.25">
      <c r="A83" t="s">
        <v>123</v>
      </c>
      <c r="B83">
        <v>81.950180000000003</v>
      </c>
      <c r="C83">
        <v>122.35509999999999</v>
      </c>
      <c r="D83" s="12">
        <f t="shared" si="10"/>
        <v>89.599042827999995</v>
      </c>
      <c r="E83" s="12">
        <f t="shared" si="11"/>
        <v>32.756057171999998</v>
      </c>
      <c r="F83" s="12">
        <f t="shared" si="12"/>
        <v>113.09732948996465</v>
      </c>
      <c r="G83" s="12">
        <f t="shared" si="13"/>
        <v>66.100756166035339</v>
      </c>
    </row>
    <row r="84" spans="1:7" x14ac:dyDescent="0.25">
      <c r="A84" t="s">
        <v>125</v>
      </c>
      <c r="B84">
        <v>62.972239999999999</v>
      </c>
      <c r="C84">
        <v>104.2586</v>
      </c>
      <c r="D84" s="12">
        <f t="shared" si="10"/>
        <v>81.920568304</v>
      </c>
      <c r="E84" s="12">
        <f t="shared" si="11"/>
        <v>22.338031696000002</v>
      </c>
      <c r="F84" s="12">
        <f t="shared" si="12"/>
        <v>105.41885496596466</v>
      </c>
      <c r="G84" s="12">
        <f t="shared" si="13"/>
        <v>58.422281642035344</v>
      </c>
    </row>
    <row r="85" spans="1:7" x14ac:dyDescent="0.25">
      <c r="A85" t="s">
        <v>126</v>
      </c>
      <c r="B85">
        <v>68.241709999999998</v>
      </c>
      <c r="C85">
        <v>110.04430000000001</v>
      </c>
      <c r="D85" s="12">
        <f t="shared" si="10"/>
        <v>84.052595866000004</v>
      </c>
      <c r="E85" s="12">
        <f t="shared" si="11"/>
        <v>25.991704134000003</v>
      </c>
      <c r="F85" s="12">
        <f t="shared" si="12"/>
        <v>107.55088252796466</v>
      </c>
      <c r="G85" s="12">
        <f t="shared" si="13"/>
        <v>60.554309204035349</v>
      </c>
    </row>
    <row r="86" spans="1:7" x14ac:dyDescent="0.25">
      <c r="A86" t="s">
        <v>127</v>
      </c>
      <c r="B86">
        <v>20.788789999999999</v>
      </c>
      <c r="C86">
        <v>52.507150000000003</v>
      </c>
      <c r="D86" s="12">
        <f t="shared" si="10"/>
        <v>64.853144434000001</v>
      </c>
      <c r="E86" s="12">
        <f t="shared" si="11"/>
        <v>-12.345994433999998</v>
      </c>
      <c r="F86" s="12">
        <f t="shared" si="12"/>
        <v>88.351431095964656</v>
      </c>
      <c r="G86" s="12">
        <f t="shared" si="13"/>
        <v>41.354857772035345</v>
      </c>
    </row>
    <row r="87" spans="1:7" x14ac:dyDescent="0.25">
      <c r="A87" t="s">
        <v>128</v>
      </c>
      <c r="B87">
        <v>74.417230000000004</v>
      </c>
      <c r="C87">
        <v>127.1052</v>
      </c>
      <c r="D87" s="12">
        <f t="shared" si="10"/>
        <v>86.551211257999995</v>
      </c>
      <c r="E87" s="12">
        <f t="shared" si="11"/>
        <v>40.553988742000001</v>
      </c>
      <c r="F87" s="12">
        <f t="shared" si="12"/>
        <v>110.04949791996465</v>
      </c>
      <c r="G87" s="12">
        <f t="shared" si="13"/>
        <v>63.052924596035339</v>
      </c>
    </row>
    <row r="88" spans="1:7" x14ac:dyDescent="0.25">
      <c r="A88" t="s">
        <v>129</v>
      </c>
      <c r="B88">
        <v>12.432880000000001</v>
      </c>
      <c r="C88">
        <v>72.843800000000002</v>
      </c>
      <c r="D88" s="12">
        <f t="shared" si="10"/>
        <v>61.472343248000001</v>
      </c>
      <c r="E88" s="12">
        <f t="shared" si="11"/>
        <v>11.371456752</v>
      </c>
      <c r="F88" s="12">
        <f t="shared" si="12"/>
        <v>84.970629909964657</v>
      </c>
      <c r="G88" s="12">
        <f t="shared" si="13"/>
        <v>37.974056586035346</v>
      </c>
    </row>
    <row r="89" spans="1:7" x14ac:dyDescent="0.25">
      <c r="A89" t="s">
        <v>130</v>
      </c>
      <c r="B89">
        <v>33.025669999999998</v>
      </c>
      <c r="C89">
        <v>53.305929999999996</v>
      </c>
      <c r="D89" s="12">
        <f t="shared" si="10"/>
        <v>69.804186082000001</v>
      </c>
      <c r="E89" s="12">
        <f t="shared" si="11"/>
        <v>-16.498256082000005</v>
      </c>
      <c r="F89" s="12">
        <f t="shared" si="12"/>
        <v>93.302472743964657</v>
      </c>
      <c r="G89" s="12">
        <f t="shared" si="13"/>
        <v>46.305899420035345</v>
      </c>
    </row>
    <row r="90" spans="1:7" x14ac:dyDescent="0.25">
      <c r="A90" t="s">
        <v>131</v>
      </c>
      <c r="B90">
        <v>3.1518139999999999</v>
      </c>
      <c r="C90">
        <v>54.519350000000003</v>
      </c>
      <c r="D90" s="12">
        <f t="shared" si="10"/>
        <v>57.717223944399997</v>
      </c>
      <c r="E90" s="12">
        <f t="shared" si="11"/>
        <v>-3.1978739443999942</v>
      </c>
      <c r="F90" s="12">
        <f t="shared" si="12"/>
        <v>81.215510606364646</v>
      </c>
      <c r="G90" s="12">
        <f t="shared" si="13"/>
        <v>34.218937282435348</v>
      </c>
    </row>
    <row r="91" spans="1:7" x14ac:dyDescent="0.25">
      <c r="A91" t="s">
        <v>132</v>
      </c>
      <c r="B91">
        <v>8.9955599999999993</v>
      </c>
      <c r="C91">
        <v>45.713189999999997</v>
      </c>
      <c r="D91" s="12">
        <f t="shared" si="10"/>
        <v>60.081603575999999</v>
      </c>
      <c r="E91" s="12">
        <f t="shared" si="11"/>
        <v>-14.368413576000002</v>
      </c>
      <c r="F91" s="12">
        <f t="shared" si="12"/>
        <v>83.579890237964648</v>
      </c>
      <c r="G91" s="12">
        <f t="shared" si="13"/>
        <v>36.58331691403535</v>
      </c>
    </row>
    <row r="92" spans="1:7" x14ac:dyDescent="0.25">
      <c r="A92" t="s">
        <v>296</v>
      </c>
      <c r="B92">
        <v>61.776049999999998</v>
      </c>
      <c r="C92">
        <v>75.475009999999997</v>
      </c>
      <c r="D92" s="12">
        <f t="shared" si="10"/>
        <v>81.436589830000003</v>
      </c>
      <c r="E92" s="12">
        <f t="shared" si="11"/>
        <v>-5.9615798300000051</v>
      </c>
      <c r="F92" s="12">
        <f t="shared" si="12"/>
        <v>104.93487649196466</v>
      </c>
      <c r="G92" s="12">
        <f t="shared" si="13"/>
        <v>57.938303168035347</v>
      </c>
    </row>
    <row r="93" spans="1:7" x14ac:dyDescent="0.25">
      <c r="A93" t="s">
        <v>136</v>
      </c>
      <c r="B93">
        <v>105.038</v>
      </c>
      <c r="C93">
        <v>79.625649999999993</v>
      </c>
      <c r="D93" s="12">
        <f t="shared" si="10"/>
        <v>98.940374800000001</v>
      </c>
      <c r="E93" s="12">
        <f t="shared" si="11"/>
        <v>-19.314724800000008</v>
      </c>
      <c r="F93" s="12">
        <f t="shared" si="12"/>
        <v>122.43866146196466</v>
      </c>
      <c r="G93" s="12">
        <f t="shared" si="13"/>
        <v>75.442088138035345</v>
      </c>
    </row>
    <row r="94" spans="1:7" x14ac:dyDescent="0.25">
      <c r="A94" t="s">
        <v>297</v>
      </c>
      <c r="B94">
        <v>4.9765379999999997</v>
      </c>
      <c r="C94">
        <v>32.191459999999999</v>
      </c>
      <c r="D94" s="12">
        <f t="shared" si="10"/>
        <v>58.455507274799999</v>
      </c>
      <c r="E94" s="12">
        <f t="shared" si="11"/>
        <v>-26.264047274799999</v>
      </c>
      <c r="F94" s="12">
        <f t="shared" si="12"/>
        <v>81.953793936764654</v>
      </c>
      <c r="G94" s="12">
        <f t="shared" si="13"/>
        <v>34.957220612835343</v>
      </c>
    </row>
    <row r="95" spans="1:7" x14ac:dyDescent="0.25">
      <c r="A95" t="s">
        <v>298</v>
      </c>
      <c r="B95">
        <v>6.54528</v>
      </c>
      <c r="C95">
        <v>35.216639999999998</v>
      </c>
      <c r="D95" s="12">
        <f t="shared" si="10"/>
        <v>59.090220287999998</v>
      </c>
      <c r="E95" s="12">
        <f t="shared" si="11"/>
        <v>-23.873580287999999</v>
      </c>
      <c r="F95" s="12">
        <f t="shared" si="12"/>
        <v>82.588506949964653</v>
      </c>
      <c r="G95" s="12">
        <f t="shared" si="13"/>
        <v>35.591933626035342</v>
      </c>
    </row>
    <row r="96" spans="1:7" x14ac:dyDescent="0.25">
      <c r="A96" t="s">
        <v>139</v>
      </c>
      <c r="B96">
        <v>30.431349999999998</v>
      </c>
      <c r="C96">
        <v>69.936679999999996</v>
      </c>
      <c r="D96" s="12">
        <f t="shared" si="10"/>
        <v>68.75452421</v>
      </c>
      <c r="E96" s="12">
        <f t="shared" si="11"/>
        <v>1.1821557899999959</v>
      </c>
      <c r="F96" s="12">
        <f t="shared" si="12"/>
        <v>92.252810871964655</v>
      </c>
      <c r="G96" s="12">
        <f t="shared" si="13"/>
        <v>45.256237548035344</v>
      </c>
    </row>
    <row r="97" spans="1:7" x14ac:dyDescent="0.25">
      <c r="A97" t="s">
        <v>140</v>
      </c>
      <c r="B97">
        <v>30.802489999999999</v>
      </c>
      <c r="C97">
        <v>66.336500000000001</v>
      </c>
      <c r="D97" s="12">
        <f t="shared" si="10"/>
        <v>68.904687453999998</v>
      </c>
      <c r="E97" s="12">
        <f t="shared" si="11"/>
        <v>-2.5681874539999967</v>
      </c>
      <c r="F97" s="12">
        <f t="shared" si="12"/>
        <v>92.402974115964653</v>
      </c>
      <c r="G97" s="12">
        <f t="shared" si="13"/>
        <v>45.406400792035342</v>
      </c>
    </row>
    <row r="98" spans="1:7" x14ac:dyDescent="0.25">
      <c r="A98" t="s">
        <v>141</v>
      </c>
      <c r="B98">
        <v>3.598303</v>
      </c>
      <c r="C98">
        <v>59.889530000000001</v>
      </c>
      <c r="D98" s="12">
        <f t="shared" si="10"/>
        <v>57.897873393799998</v>
      </c>
      <c r="E98" s="12">
        <f t="shared" si="11"/>
        <v>1.991656606200003</v>
      </c>
      <c r="F98" s="12">
        <f t="shared" si="12"/>
        <v>81.396160055764653</v>
      </c>
      <c r="G98" s="12">
        <f t="shared" si="13"/>
        <v>34.399586731835342</v>
      </c>
    </row>
    <row r="99" spans="1:7" x14ac:dyDescent="0.25">
      <c r="A99" t="s">
        <v>142</v>
      </c>
      <c r="B99">
        <v>1.0595030000000001</v>
      </c>
      <c r="C99">
        <v>46.240920000000003</v>
      </c>
      <c r="D99" s="12">
        <f t="shared" si="10"/>
        <v>56.870674913800002</v>
      </c>
      <c r="E99" s="12">
        <f t="shared" si="11"/>
        <v>-10.629754913799999</v>
      </c>
      <c r="F99" s="12">
        <f t="shared" si="12"/>
        <v>80.368961575764658</v>
      </c>
      <c r="G99" s="12">
        <f t="shared" si="13"/>
        <v>33.372388251835346</v>
      </c>
    </row>
    <row r="100" spans="1:7" x14ac:dyDescent="0.25">
      <c r="A100" t="s">
        <v>143</v>
      </c>
      <c r="B100">
        <v>43.073009999999996</v>
      </c>
      <c r="C100">
        <v>63.929659999999998</v>
      </c>
      <c r="D100" s="12">
        <f t="shared" si="10"/>
        <v>73.869339846000003</v>
      </c>
      <c r="E100" s="12">
        <f t="shared" si="11"/>
        <v>-9.9396798460000042</v>
      </c>
      <c r="F100" s="12">
        <f t="shared" si="12"/>
        <v>97.367626507964658</v>
      </c>
      <c r="G100" s="12">
        <f t="shared" si="13"/>
        <v>50.371053184035347</v>
      </c>
    </row>
    <row r="101" spans="1:7" x14ac:dyDescent="0.25">
      <c r="A101" t="s">
        <v>145</v>
      </c>
      <c r="B101">
        <v>33.558590000000002</v>
      </c>
      <c r="C101">
        <v>63.919110000000003</v>
      </c>
      <c r="D101" s="12">
        <f t="shared" si="10"/>
        <v>70.019805513999998</v>
      </c>
      <c r="E101" s="12">
        <f t="shared" si="11"/>
        <v>-6.1006955139999945</v>
      </c>
      <c r="F101" s="12">
        <f t="shared" si="12"/>
        <v>93.518092175964654</v>
      </c>
      <c r="G101" s="12">
        <f t="shared" si="13"/>
        <v>46.521518852035342</v>
      </c>
    </row>
    <row r="102" spans="1:7" x14ac:dyDescent="0.25">
      <c r="A102" t="s">
        <v>146</v>
      </c>
      <c r="B102">
        <v>200.77180000000001</v>
      </c>
      <c r="C102">
        <v>120.12730000000001</v>
      </c>
      <c r="D102" s="12">
        <f t="shared" si="10"/>
        <v>137.67427028</v>
      </c>
      <c r="E102" s="12">
        <f t="shared" si="11"/>
        <v>-17.546970279999996</v>
      </c>
      <c r="F102" s="12">
        <f t="shared" si="12"/>
        <v>161.17255694196464</v>
      </c>
      <c r="G102" s="12">
        <f t="shared" si="13"/>
        <v>114.17598361803535</v>
      </c>
    </row>
    <row r="103" spans="1:7" x14ac:dyDescent="0.25">
      <c r="A103" t="s">
        <v>299</v>
      </c>
      <c r="B103">
        <v>131.96180000000001</v>
      </c>
      <c r="C103">
        <v>81.013810000000007</v>
      </c>
      <c r="D103" s="12">
        <f t="shared" si="10"/>
        <v>109.83374428</v>
      </c>
      <c r="E103" s="12">
        <f t="shared" si="11"/>
        <v>-28.819934279999998</v>
      </c>
      <c r="F103" s="12">
        <f t="shared" si="12"/>
        <v>133.33203094196466</v>
      </c>
      <c r="G103" s="12">
        <f t="shared" si="13"/>
        <v>86.335457618035349</v>
      </c>
    </row>
    <row r="104" spans="1:7" x14ac:dyDescent="0.25">
      <c r="A104" t="s">
        <v>288</v>
      </c>
      <c r="B104">
        <v>18.526219999999999</v>
      </c>
      <c r="C104">
        <v>48.059429999999999</v>
      </c>
      <c r="D104" s="12">
        <f t="shared" si="10"/>
        <v>63.937708612000002</v>
      </c>
      <c r="E104" s="12">
        <f t="shared" si="11"/>
        <v>-15.878278612000003</v>
      </c>
      <c r="F104" s="12">
        <f t="shared" si="12"/>
        <v>87.43599527396465</v>
      </c>
      <c r="G104" s="12">
        <f t="shared" si="13"/>
        <v>40.439421950035353</v>
      </c>
    </row>
    <row r="105" spans="1:7" x14ac:dyDescent="0.25">
      <c r="A105" t="s">
        <v>149</v>
      </c>
      <c r="B105">
        <v>1.7516020000000001</v>
      </c>
      <c r="C105">
        <v>48.953859999999999</v>
      </c>
      <c r="D105" s="12">
        <f t="shared" si="10"/>
        <v>57.150698169199998</v>
      </c>
      <c r="E105" s="12">
        <f t="shared" si="11"/>
        <v>-8.1968381691999994</v>
      </c>
      <c r="F105" s="12">
        <f t="shared" si="12"/>
        <v>80.648984831164654</v>
      </c>
      <c r="G105" s="12">
        <f t="shared" si="13"/>
        <v>33.652411507235342</v>
      </c>
    </row>
    <row r="106" spans="1:7" x14ac:dyDescent="0.25">
      <c r="A106" t="s">
        <v>150</v>
      </c>
      <c r="B106">
        <v>1.7416739999999999</v>
      </c>
      <c r="C106">
        <v>62.361049999999999</v>
      </c>
      <c r="D106" s="12">
        <f t="shared" si="10"/>
        <v>57.146681300399997</v>
      </c>
      <c r="E106" s="12">
        <f t="shared" si="11"/>
        <v>5.2143686996000014</v>
      </c>
      <c r="F106" s="12">
        <f t="shared" si="12"/>
        <v>80.644967962364646</v>
      </c>
      <c r="G106" s="12">
        <f t="shared" si="13"/>
        <v>33.648394638435349</v>
      </c>
    </row>
    <row r="107" spans="1:7" x14ac:dyDescent="0.25">
      <c r="A107" t="s">
        <v>151</v>
      </c>
      <c r="B107">
        <v>30.047180000000001</v>
      </c>
      <c r="C107">
        <v>63.704709999999999</v>
      </c>
      <c r="D107" s="12">
        <f t="shared" si="10"/>
        <v>68.599089028000009</v>
      </c>
      <c r="E107" s="12">
        <f t="shared" si="11"/>
        <v>-4.8943790280000101</v>
      </c>
      <c r="F107" s="12">
        <f t="shared" si="12"/>
        <v>92.097375689964665</v>
      </c>
      <c r="G107" s="12">
        <f t="shared" si="13"/>
        <v>45.100802366035353</v>
      </c>
    </row>
    <row r="108" spans="1:7" x14ac:dyDescent="0.25">
      <c r="A108" t="s">
        <v>152</v>
      </c>
      <c r="B108">
        <v>10.243869999999999</v>
      </c>
      <c r="C108">
        <v>71.153450000000007</v>
      </c>
      <c r="D108" s="12">
        <f t="shared" si="10"/>
        <v>60.586669802000003</v>
      </c>
      <c r="E108" s="12">
        <f t="shared" si="11"/>
        <v>10.566780198000004</v>
      </c>
      <c r="F108" s="12">
        <f t="shared" si="12"/>
        <v>84.084956463964659</v>
      </c>
      <c r="G108" s="12">
        <f t="shared" si="13"/>
        <v>37.088383140035347</v>
      </c>
    </row>
    <row r="109" spans="1:7" x14ac:dyDescent="0.25">
      <c r="A109" t="s">
        <v>153</v>
      </c>
      <c r="B109">
        <v>2.4728949999999998</v>
      </c>
      <c r="C109">
        <v>57.407789999999999</v>
      </c>
      <c r="D109" s="12">
        <f t="shared" si="10"/>
        <v>57.442533316999999</v>
      </c>
      <c r="E109" s="12">
        <f t="shared" si="11"/>
        <v>-3.4743317000000218E-2</v>
      </c>
      <c r="F109" s="12">
        <f t="shared" si="12"/>
        <v>80.940819978964655</v>
      </c>
      <c r="G109" s="12">
        <f t="shared" si="13"/>
        <v>33.944246655035343</v>
      </c>
    </row>
    <row r="110" spans="1:7" x14ac:dyDescent="0.25">
      <c r="A110" t="s">
        <v>154</v>
      </c>
      <c r="B110">
        <v>52.363900000000001</v>
      </c>
      <c r="C110">
        <v>76.982730000000004</v>
      </c>
      <c r="D110" s="12">
        <f t="shared" si="10"/>
        <v>77.628433940000008</v>
      </c>
      <c r="E110" s="12">
        <f t="shared" si="11"/>
        <v>-0.6457039400000042</v>
      </c>
      <c r="F110" s="12">
        <f t="shared" si="12"/>
        <v>101.12672060196466</v>
      </c>
      <c r="G110" s="12">
        <f t="shared" si="13"/>
        <v>54.130147278035352</v>
      </c>
    </row>
    <row r="111" spans="1:7" x14ac:dyDescent="0.25">
      <c r="A111" t="s">
        <v>155</v>
      </c>
      <c r="B111">
        <v>16.88363</v>
      </c>
      <c r="C111">
        <v>39.251269999999998</v>
      </c>
      <c r="D111" s="12">
        <f t="shared" si="10"/>
        <v>63.273116698000003</v>
      </c>
      <c r="E111" s="12">
        <f t="shared" si="11"/>
        <v>-24.021846698000004</v>
      </c>
      <c r="F111" s="12">
        <f t="shared" si="12"/>
        <v>86.771403359964651</v>
      </c>
      <c r="G111" s="12">
        <f t="shared" si="13"/>
        <v>39.774830036035354</v>
      </c>
    </row>
    <row r="112" spans="1:7" x14ac:dyDescent="0.25">
      <c r="A112" t="s">
        <v>156</v>
      </c>
      <c r="B112">
        <v>5.5997519999999996</v>
      </c>
      <c r="C112">
        <v>50.274979999999999</v>
      </c>
      <c r="D112" s="12">
        <f t="shared" si="10"/>
        <v>58.707659659199997</v>
      </c>
      <c r="E112" s="12">
        <f t="shared" si="11"/>
        <v>-8.432679659199998</v>
      </c>
      <c r="F112" s="12">
        <f t="shared" si="12"/>
        <v>82.205946321164646</v>
      </c>
      <c r="G112" s="12">
        <f t="shared" si="13"/>
        <v>35.209372997235349</v>
      </c>
    </row>
    <row r="113" spans="1:7" x14ac:dyDescent="0.25">
      <c r="A113" t="s">
        <v>157</v>
      </c>
      <c r="B113">
        <v>22.30742</v>
      </c>
      <c r="C113">
        <v>71.413820000000001</v>
      </c>
      <c r="D113" s="12">
        <f t="shared" si="10"/>
        <v>65.467582132000004</v>
      </c>
      <c r="E113" s="12">
        <f t="shared" si="11"/>
        <v>5.9462378679999972</v>
      </c>
      <c r="F113" s="12">
        <f t="shared" si="12"/>
        <v>88.96586879396466</v>
      </c>
      <c r="G113" s="12">
        <f t="shared" si="13"/>
        <v>41.969295470035348</v>
      </c>
    </row>
    <row r="114" spans="1:7" x14ac:dyDescent="0.25">
      <c r="A114" t="s">
        <v>158</v>
      </c>
      <c r="B114">
        <v>28.839259999999999</v>
      </c>
      <c r="C114">
        <v>63.12762</v>
      </c>
      <c r="D114" s="12">
        <f t="shared" si="10"/>
        <v>68.110364595999997</v>
      </c>
      <c r="E114" s="12">
        <f t="shared" si="11"/>
        <v>-4.9827445959999963</v>
      </c>
      <c r="F114" s="12">
        <f t="shared" si="12"/>
        <v>91.608651257964652</v>
      </c>
      <c r="G114" s="12">
        <f t="shared" si="13"/>
        <v>44.612077934035341</v>
      </c>
    </row>
    <row r="115" spans="1:7" x14ac:dyDescent="0.25">
      <c r="A115" t="s">
        <v>159</v>
      </c>
      <c r="B115">
        <v>8.8273930000000007</v>
      </c>
      <c r="C115">
        <v>89.343779999999995</v>
      </c>
      <c r="D115" s="12">
        <f t="shared" si="10"/>
        <v>60.013563207800004</v>
      </c>
      <c r="E115" s="12">
        <f t="shared" si="11"/>
        <v>29.330216792199991</v>
      </c>
      <c r="F115" s="12">
        <f t="shared" si="12"/>
        <v>83.51184986976466</v>
      </c>
      <c r="G115" s="12">
        <f t="shared" si="13"/>
        <v>36.515276545835349</v>
      </c>
    </row>
    <row r="116" spans="1:7" x14ac:dyDescent="0.25">
      <c r="A116" t="s">
        <v>160</v>
      </c>
      <c r="B116">
        <v>6.2388450000000004</v>
      </c>
      <c r="C116">
        <v>41.75103</v>
      </c>
      <c r="D116" s="12">
        <f t="shared" si="10"/>
        <v>58.966236686999999</v>
      </c>
      <c r="E116" s="12">
        <f t="shared" si="11"/>
        <v>-17.215206686999998</v>
      </c>
      <c r="F116" s="12">
        <f t="shared" si="12"/>
        <v>82.464523348964647</v>
      </c>
      <c r="G116" s="12">
        <f t="shared" si="13"/>
        <v>35.46795002503535</v>
      </c>
    </row>
    <row r="117" spans="1:7" x14ac:dyDescent="0.25">
      <c r="A117" t="s">
        <v>162</v>
      </c>
      <c r="B117">
        <v>10.19257</v>
      </c>
      <c r="C117">
        <v>52.664029999999997</v>
      </c>
      <c r="D117" s="12">
        <f t="shared" si="10"/>
        <v>60.565913821999999</v>
      </c>
      <c r="E117" s="12">
        <f t="shared" si="11"/>
        <v>-7.9018838220000021</v>
      </c>
      <c r="F117" s="12">
        <f t="shared" si="12"/>
        <v>84.064200483964655</v>
      </c>
      <c r="G117" s="12">
        <f t="shared" si="13"/>
        <v>37.067627160035343</v>
      </c>
    </row>
    <row r="118" spans="1:7" x14ac:dyDescent="0.25">
      <c r="A118" t="s">
        <v>163</v>
      </c>
      <c r="B118">
        <v>19.009630000000001</v>
      </c>
      <c r="C118">
        <v>65.878389999999996</v>
      </c>
      <c r="D118" s="12">
        <f t="shared" si="10"/>
        <v>64.133296298000005</v>
      </c>
      <c r="E118" s="12">
        <f t="shared" si="11"/>
        <v>1.7450937019999913</v>
      </c>
      <c r="F118" s="12">
        <f t="shared" si="12"/>
        <v>87.631582959964661</v>
      </c>
      <c r="G118" s="12">
        <f t="shared" si="13"/>
        <v>40.635009636035349</v>
      </c>
    </row>
    <row r="119" spans="1:7" x14ac:dyDescent="0.25">
      <c r="A119" t="s">
        <v>164</v>
      </c>
      <c r="B119">
        <v>8.876633</v>
      </c>
      <c r="C119">
        <v>71.455150000000003</v>
      </c>
      <c r="D119" s="12">
        <f t="shared" si="10"/>
        <v>60.033485711799997</v>
      </c>
      <c r="E119" s="12">
        <f t="shared" si="11"/>
        <v>11.421664288200006</v>
      </c>
      <c r="F119" s="12">
        <f t="shared" si="12"/>
        <v>83.531772373764653</v>
      </c>
      <c r="G119" s="12">
        <f t="shared" si="13"/>
        <v>36.535199049835342</v>
      </c>
    </row>
    <row r="120" spans="1:7" x14ac:dyDescent="0.25">
      <c r="A120" t="s">
        <v>165</v>
      </c>
      <c r="B120">
        <v>1.8528420000000001</v>
      </c>
      <c r="C120">
        <v>47.497239999999998</v>
      </c>
      <c r="D120" s="12">
        <f t="shared" si="10"/>
        <v>57.191659873200003</v>
      </c>
      <c r="E120" s="12">
        <f t="shared" si="11"/>
        <v>-9.6944198732000046</v>
      </c>
      <c r="F120" s="12">
        <f t="shared" si="12"/>
        <v>80.689946535164651</v>
      </c>
      <c r="G120" s="12">
        <f t="shared" si="13"/>
        <v>33.693373211235354</v>
      </c>
    </row>
    <row r="121" spans="1:7" x14ac:dyDescent="0.25">
      <c r="A121" t="s">
        <v>167</v>
      </c>
      <c r="B121">
        <v>13.016400000000001</v>
      </c>
      <c r="C121">
        <v>89.829099999999997</v>
      </c>
      <c r="D121" s="12">
        <f t="shared" si="10"/>
        <v>61.708435440000002</v>
      </c>
      <c r="E121" s="12">
        <f t="shared" si="11"/>
        <v>28.120664559999994</v>
      </c>
      <c r="F121" s="12">
        <f t="shared" si="12"/>
        <v>85.206722101964658</v>
      </c>
      <c r="G121" s="12">
        <f t="shared" si="13"/>
        <v>38.210148778035347</v>
      </c>
    </row>
    <row r="122" spans="1:7" x14ac:dyDescent="0.25">
      <c r="A122" t="s">
        <v>168</v>
      </c>
      <c r="B122">
        <v>2.8373059999999999</v>
      </c>
      <c r="C122">
        <v>40.568809999999999</v>
      </c>
      <c r="D122" s="12">
        <f t="shared" si="10"/>
        <v>57.589974007599999</v>
      </c>
      <c r="E122" s="12">
        <f t="shared" si="11"/>
        <v>-17.021164007599999</v>
      </c>
      <c r="F122" s="12">
        <f t="shared" si="12"/>
        <v>81.088260669564647</v>
      </c>
      <c r="G122" s="12">
        <f t="shared" si="13"/>
        <v>34.09168734563535</v>
      </c>
    </row>
    <row r="123" spans="1:7" x14ac:dyDescent="0.25">
      <c r="A123" t="s">
        <v>169</v>
      </c>
      <c r="B123">
        <v>91.362989999999996</v>
      </c>
      <c r="C123">
        <v>107.8895</v>
      </c>
      <c r="D123" s="12">
        <f t="shared" si="10"/>
        <v>93.407465754</v>
      </c>
      <c r="E123" s="12">
        <f t="shared" si="11"/>
        <v>14.482034245999998</v>
      </c>
      <c r="F123" s="12">
        <f t="shared" si="12"/>
        <v>116.90575241596466</v>
      </c>
      <c r="G123" s="12">
        <f t="shared" si="13"/>
        <v>69.909179092035345</v>
      </c>
    </row>
    <row r="124" spans="1:7" x14ac:dyDescent="0.25">
      <c r="A124" t="s">
        <v>171</v>
      </c>
      <c r="B124">
        <v>68.650829999999999</v>
      </c>
      <c r="C124">
        <v>102.91719999999999</v>
      </c>
      <c r="D124" s="12">
        <f t="shared" si="10"/>
        <v>84.218125818000004</v>
      </c>
      <c r="E124" s="12">
        <f t="shared" si="11"/>
        <v>18.69907418199999</v>
      </c>
      <c r="F124" s="12">
        <f t="shared" si="12"/>
        <v>107.71641247996466</v>
      </c>
      <c r="G124" s="12">
        <f t="shared" si="13"/>
        <v>60.719839156035349</v>
      </c>
    </row>
    <row r="125" spans="1:7" x14ac:dyDescent="0.25">
      <c r="A125" t="s">
        <v>172</v>
      </c>
      <c r="B125">
        <v>5.5678809999999999</v>
      </c>
      <c r="C125">
        <v>50.980739999999997</v>
      </c>
      <c r="D125" s="12">
        <f t="shared" si="10"/>
        <v>58.6947646526</v>
      </c>
      <c r="E125" s="12">
        <f t="shared" si="11"/>
        <v>-7.7140246526000027</v>
      </c>
      <c r="F125" s="12">
        <f t="shared" si="12"/>
        <v>82.193051314564656</v>
      </c>
      <c r="G125" s="12">
        <f t="shared" si="13"/>
        <v>35.196477990635344</v>
      </c>
    </row>
    <row r="126" spans="1:7" x14ac:dyDescent="0.25">
      <c r="A126" t="s">
        <v>173</v>
      </c>
      <c r="B126">
        <v>1.18608</v>
      </c>
      <c r="C126">
        <v>56.481960000000001</v>
      </c>
      <c r="D126" s="12">
        <f t="shared" si="10"/>
        <v>56.921887968</v>
      </c>
      <c r="E126" s="12">
        <f t="shared" si="11"/>
        <v>-0.43992796799999923</v>
      </c>
      <c r="F126" s="12">
        <f t="shared" si="12"/>
        <v>80.420174629964649</v>
      </c>
      <c r="G126" s="12">
        <f t="shared" si="13"/>
        <v>33.423601306035351</v>
      </c>
    </row>
    <row r="127" spans="1:7" x14ac:dyDescent="0.25">
      <c r="A127" t="s">
        <v>174</v>
      </c>
      <c r="B127">
        <v>3.4991460000000001</v>
      </c>
      <c r="C127">
        <v>81.709789999999998</v>
      </c>
      <c r="D127" s="12">
        <f t="shared" si="10"/>
        <v>57.857754471600003</v>
      </c>
      <c r="E127" s="12">
        <f t="shared" si="11"/>
        <v>23.852035528399995</v>
      </c>
      <c r="F127" s="12">
        <f t="shared" si="12"/>
        <v>81.356041133564659</v>
      </c>
      <c r="G127" s="12">
        <f t="shared" si="13"/>
        <v>34.359467809635348</v>
      </c>
    </row>
    <row r="128" spans="1:7" x14ac:dyDescent="0.25">
      <c r="A128" t="s">
        <v>176</v>
      </c>
      <c r="B128">
        <v>126.6061</v>
      </c>
      <c r="C128">
        <v>153.87979999999999</v>
      </c>
      <c r="D128" s="12">
        <f t="shared" si="10"/>
        <v>107.66682806</v>
      </c>
      <c r="E128" s="12">
        <f t="shared" si="11"/>
        <v>46.212971939999989</v>
      </c>
      <c r="F128" s="12">
        <f t="shared" si="12"/>
        <v>131.16511472196464</v>
      </c>
      <c r="G128" s="12">
        <f t="shared" si="13"/>
        <v>84.168541398035345</v>
      </c>
    </row>
    <row r="129" spans="1:7" x14ac:dyDescent="0.25">
      <c r="A129" t="s">
        <v>177</v>
      </c>
      <c r="B129">
        <v>52.260260000000002</v>
      </c>
      <c r="C129">
        <v>97.652600000000007</v>
      </c>
      <c r="D129" s="12">
        <f t="shared" si="10"/>
        <v>77.586501196</v>
      </c>
      <c r="E129" s="12">
        <f t="shared" si="11"/>
        <v>20.066098804000006</v>
      </c>
      <c r="F129" s="12">
        <f t="shared" si="12"/>
        <v>101.08478785796466</v>
      </c>
      <c r="G129" s="12">
        <f t="shared" si="13"/>
        <v>54.088214534035345</v>
      </c>
    </row>
    <row r="130" spans="1:7" x14ac:dyDescent="0.25">
      <c r="A130" t="s">
        <v>178</v>
      </c>
      <c r="B130">
        <v>5.3467120000000001</v>
      </c>
      <c r="C130">
        <v>38.447470000000003</v>
      </c>
      <c r="D130" s="12">
        <f t="shared" si="10"/>
        <v>58.605279675200002</v>
      </c>
      <c r="E130" s="12">
        <f t="shared" si="11"/>
        <v>-20.157809675199999</v>
      </c>
      <c r="F130" s="12">
        <f t="shared" si="12"/>
        <v>82.103566337164651</v>
      </c>
      <c r="G130" s="12">
        <f t="shared" si="13"/>
        <v>35.106993013235353</v>
      </c>
    </row>
    <row r="131" spans="1:7" x14ac:dyDescent="0.25">
      <c r="A131" t="s">
        <v>179</v>
      </c>
      <c r="B131">
        <v>37.623130000000003</v>
      </c>
      <c r="C131">
        <v>77.601560000000006</v>
      </c>
      <c r="D131" s="12">
        <f t="shared" ref="D131:D191" si="14">+ 0.4046*B131+ 56.442</f>
        <v>71.664318398000006</v>
      </c>
      <c r="E131" s="12">
        <f t="shared" ref="E131:E191" si="15">+C131-D131</f>
        <v>5.9372416020000003</v>
      </c>
      <c r="F131" s="12">
        <f t="shared" ref="F131:F191" si="16">+D131+$E$192</f>
        <v>95.162605059964662</v>
      </c>
      <c r="G131" s="12">
        <f t="shared" ref="G131:G191" si="17">+D131-$E$192</f>
        <v>48.16603173603535</v>
      </c>
    </row>
    <row r="132" spans="1:7" x14ac:dyDescent="0.25">
      <c r="A132" t="s">
        <v>180</v>
      </c>
      <c r="B132">
        <v>24.68563</v>
      </c>
      <c r="C132">
        <v>76.576409999999996</v>
      </c>
      <c r="D132" s="12">
        <f t="shared" si="14"/>
        <v>66.429805897999998</v>
      </c>
      <c r="E132" s="12">
        <f t="shared" si="15"/>
        <v>10.146604101999998</v>
      </c>
      <c r="F132" s="12">
        <f t="shared" si="16"/>
        <v>89.928092559964654</v>
      </c>
      <c r="G132" s="12">
        <f t="shared" si="17"/>
        <v>42.931519236035342</v>
      </c>
    </row>
    <row r="133" spans="1:7" x14ac:dyDescent="0.25">
      <c r="A133" t="s">
        <v>181</v>
      </c>
      <c r="B133">
        <v>7.8387339999999996</v>
      </c>
      <c r="C133">
        <v>45.630629999999996</v>
      </c>
      <c r="D133" s="12">
        <f t="shared" si="14"/>
        <v>59.613551776400001</v>
      </c>
      <c r="E133" s="12">
        <f t="shared" si="15"/>
        <v>-13.982921776400005</v>
      </c>
      <c r="F133" s="12">
        <f t="shared" si="16"/>
        <v>83.111838438364657</v>
      </c>
      <c r="G133" s="12">
        <f t="shared" si="17"/>
        <v>36.115265114435346</v>
      </c>
    </row>
    <row r="134" spans="1:7" x14ac:dyDescent="0.25">
      <c r="A134" t="s">
        <v>182</v>
      </c>
      <c r="B134">
        <v>10.41728</v>
      </c>
      <c r="C134">
        <v>53.36871</v>
      </c>
      <c r="D134" s="12">
        <f t="shared" si="14"/>
        <v>60.656831488000002</v>
      </c>
      <c r="E134" s="12">
        <f t="shared" si="15"/>
        <v>-7.2881214880000016</v>
      </c>
      <c r="F134" s="12">
        <f t="shared" si="16"/>
        <v>84.15511814996465</v>
      </c>
      <c r="G134" s="12">
        <f t="shared" si="17"/>
        <v>37.158544826035353</v>
      </c>
    </row>
    <row r="135" spans="1:7" x14ac:dyDescent="0.25">
      <c r="A135" t="s">
        <v>183</v>
      </c>
      <c r="B135">
        <v>19.346879999999999</v>
      </c>
      <c r="C135">
        <v>59.778219999999997</v>
      </c>
      <c r="D135" s="12">
        <f t="shared" si="14"/>
        <v>64.269747648000006</v>
      </c>
      <c r="E135" s="12">
        <f t="shared" si="15"/>
        <v>-4.4915276480000088</v>
      </c>
      <c r="F135" s="12">
        <f t="shared" si="16"/>
        <v>87.768034309964662</v>
      </c>
      <c r="G135" s="12">
        <f t="shared" si="17"/>
        <v>40.771460986035351</v>
      </c>
    </row>
    <row r="136" spans="1:7" x14ac:dyDescent="0.25">
      <c r="A136" t="s">
        <v>184</v>
      </c>
      <c r="B136">
        <v>7.7216659999999999</v>
      </c>
      <c r="C136">
        <v>53.514859999999999</v>
      </c>
      <c r="D136" s="12">
        <f t="shared" si="14"/>
        <v>59.5661860636</v>
      </c>
      <c r="E136" s="12">
        <f t="shared" si="15"/>
        <v>-6.0513260636000012</v>
      </c>
      <c r="F136" s="12">
        <f t="shared" si="16"/>
        <v>83.064472725564656</v>
      </c>
      <c r="G136" s="12">
        <f t="shared" si="17"/>
        <v>36.067899401635344</v>
      </c>
    </row>
    <row r="137" spans="1:7" x14ac:dyDescent="0.25">
      <c r="A137" t="s">
        <v>185</v>
      </c>
      <c r="B137">
        <v>40.77337</v>
      </c>
      <c r="C137">
        <v>62.028190000000002</v>
      </c>
      <c r="D137" s="12">
        <f t="shared" si="14"/>
        <v>72.938905501999997</v>
      </c>
      <c r="E137" s="12">
        <f t="shared" si="15"/>
        <v>-10.910715501999995</v>
      </c>
      <c r="F137" s="12">
        <f t="shared" si="16"/>
        <v>96.437192163964653</v>
      </c>
      <c r="G137" s="12">
        <f t="shared" si="17"/>
        <v>49.440618840035341</v>
      </c>
    </row>
    <row r="138" spans="1:7" x14ac:dyDescent="0.25">
      <c r="A138" t="s">
        <v>186</v>
      </c>
      <c r="B138">
        <v>48.495060000000002</v>
      </c>
      <c r="C138">
        <v>93.349000000000004</v>
      </c>
      <c r="D138" s="12">
        <f t="shared" si="14"/>
        <v>76.063101275999998</v>
      </c>
      <c r="E138" s="12">
        <f t="shared" si="15"/>
        <v>17.285898724000006</v>
      </c>
      <c r="F138" s="12">
        <f t="shared" si="16"/>
        <v>99.561387937964653</v>
      </c>
      <c r="G138" s="12">
        <f t="shared" si="17"/>
        <v>52.564814614035342</v>
      </c>
    </row>
    <row r="139" spans="1:7" x14ac:dyDescent="0.25">
      <c r="A139" t="s">
        <v>187</v>
      </c>
      <c r="B139">
        <v>58.106900000000003</v>
      </c>
      <c r="C139">
        <v>96.864289999999997</v>
      </c>
      <c r="D139" s="12">
        <f t="shared" si="14"/>
        <v>79.952051740000002</v>
      </c>
      <c r="E139" s="12">
        <f t="shared" si="15"/>
        <v>16.912238259999995</v>
      </c>
      <c r="F139" s="12">
        <f t="shared" si="16"/>
        <v>103.45033840196466</v>
      </c>
      <c r="G139" s="12">
        <f t="shared" si="17"/>
        <v>56.453765078035346</v>
      </c>
    </row>
    <row r="140" spans="1:7" x14ac:dyDescent="0.25">
      <c r="A140" t="s">
        <v>188</v>
      </c>
      <c r="B140">
        <v>307.15719999999999</v>
      </c>
      <c r="C140">
        <v>101.8018</v>
      </c>
      <c r="D140" s="12">
        <f t="shared" si="14"/>
        <v>180.71780312000001</v>
      </c>
      <c r="E140" s="12">
        <f t="shared" si="15"/>
        <v>-78.916003120000013</v>
      </c>
      <c r="F140" s="12">
        <f t="shared" si="16"/>
        <v>204.21608978196466</v>
      </c>
      <c r="G140" s="12">
        <f t="shared" si="17"/>
        <v>157.21951645803537</v>
      </c>
    </row>
    <row r="141" spans="1:7" x14ac:dyDescent="0.25">
      <c r="A141" t="s">
        <v>189</v>
      </c>
      <c r="B141">
        <v>25.255569999999999</v>
      </c>
      <c r="C141">
        <v>56.637419999999999</v>
      </c>
      <c r="D141" s="12">
        <f t="shared" si="14"/>
        <v>66.660403622000004</v>
      </c>
      <c r="E141" s="12">
        <f t="shared" si="15"/>
        <v>-10.022983622000005</v>
      </c>
      <c r="F141" s="12">
        <f t="shared" si="16"/>
        <v>90.15869028396466</v>
      </c>
      <c r="G141" s="12">
        <f t="shared" si="17"/>
        <v>43.162116960035348</v>
      </c>
    </row>
    <row r="142" spans="1:7" x14ac:dyDescent="0.25">
      <c r="A142" t="s">
        <v>300</v>
      </c>
      <c r="B142">
        <v>36.515979999999999</v>
      </c>
      <c r="C142">
        <v>57.266860000000001</v>
      </c>
      <c r="D142" s="12">
        <f t="shared" si="14"/>
        <v>71.216365507999996</v>
      </c>
      <c r="E142" s="12">
        <f t="shared" si="15"/>
        <v>-13.949505507999994</v>
      </c>
      <c r="F142" s="12">
        <f t="shared" si="16"/>
        <v>94.714652169964651</v>
      </c>
      <c r="G142" s="12">
        <f t="shared" si="17"/>
        <v>47.71807884603534</v>
      </c>
    </row>
    <row r="143" spans="1:7" x14ac:dyDescent="0.25">
      <c r="A143" t="s">
        <v>191</v>
      </c>
      <c r="B143">
        <v>2.6323120000000002</v>
      </c>
      <c r="C143">
        <v>47.523539999999997</v>
      </c>
      <c r="D143" s="12">
        <f t="shared" si="14"/>
        <v>57.5070334352</v>
      </c>
      <c r="E143" s="12">
        <f t="shared" si="15"/>
        <v>-9.9834934352000033</v>
      </c>
      <c r="F143" s="12">
        <f t="shared" si="16"/>
        <v>81.005320097164656</v>
      </c>
      <c r="G143" s="12">
        <f t="shared" si="17"/>
        <v>34.008746773235345</v>
      </c>
    </row>
    <row r="144" spans="1:7" x14ac:dyDescent="0.25">
      <c r="A144" t="s">
        <v>192</v>
      </c>
      <c r="B144">
        <v>15.69157</v>
      </c>
      <c r="C144">
        <v>46.77308</v>
      </c>
      <c r="D144" s="12">
        <f t="shared" si="14"/>
        <v>62.790809222</v>
      </c>
      <c r="E144" s="12">
        <f t="shared" si="15"/>
        <v>-16.017729222</v>
      </c>
      <c r="F144" s="12">
        <f t="shared" si="16"/>
        <v>86.289095883964649</v>
      </c>
      <c r="G144" s="12">
        <f t="shared" si="17"/>
        <v>39.292522560035351</v>
      </c>
    </row>
    <row r="145" spans="1:7" x14ac:dyDescent="0.25">
      <c r="A145" t="s">
        <v>194</v>
      </c>
      <c r="B145">
        <v>3.9081450000000002</v>
      </c>
      <c r="C145">
        <v>64.686530000000005</v>
      </c>
      <c r="D145" s="12">
        <f t="shared" si="14"/>
        <v>58.023235466999999</v>
      </c>
      <c r="E145" s="12">
        <f t="shared" si="15"/>
        <v>6.6632945330000055</v>
      </c>
      <c r="F145" s="12">
        <f t="shared" si="16"/>
        <v>81.521522128964648</v>
      </c>
      <c r="G145" s="12">
        <f t="shared" si="17"/>
        <v>34.524948805035351</v>
      </c>
    </row>
    <row r="146" spans="1:7" x14ac:dyDescent="0.25">
      <c r="A146" t="s">
        <v>195</v>
      </c>
      <c r="B146">
        <v>56.2729</v>
      </c>
      <c r="C146">
        <v>81.615390000000005</v>
      </c>
      <c r="D146" s="12">
        <f t="shared" si="14"/>
        <v>79.210015339999998</v>
      </c>
      <c r="E146" s="12">
        <f t="shared" si="15"/>
        <v>2.4053746600000068</v>
      </c>
      <c r="F146" s="12">
        <f t="shared" si="16"/>
        <v>102.70830200196465</v>
      </c>
      <c r="G146" s="12">
        <f t="shared" si="17"/>
        <v>55.711728678035342</v>
      </c>
    </row>
    <row r="147" spans="1:7" x14ac:dyDescent="0.25">
      <c r="A147" t="s">
        <v>196</v>
      </c>
      <c r="B147">
        <v>3.5597599999999998</v>
      </c>
      <c r="C147">
        <v>58.852060000000002</v>
      </c>
      <c r="D147" s="12">
        <f t="shared" si="14"/>
        <v>57.882278896000003</v>
      </c>
      <c r="E147" s="12">
        <f t="shared" si="15"/>
        <v>0.96978110399999906</v>
      </c>
      <c r="F147" s="12">
        <f t="shared" si="16"/>
        <v>81.380565557964658</v>
      </c>
      <c r="G147" s="12">
        <f t="shared" si="17"/>
        <v>34.383992234035347</v>
      </c>
    </row>
    <row r="148" spans="1:7" x14ac:dyDescent="0.25">
      <c r="A148" t="s">
        <v>197</v>
      </c>
      <c r="B148">
        <v>20.82159</v>
      </c>
      <c r="C148">
        <v>51.436239999999998</v>
      </c>
      <c r="D148" s="12">
        <f t="shared" si="14"/>
        <v>64.866415313999994</v>
      </c>
      <c r="E148" s="12">
        <f t="shared" si="15"/>
        <v>-13.430175313999996</v>
      </c>
      <c r="F148" s="12">
        <f t="shared" si="16"/>
        <v>88.36470197596465</v>
      </c>
      <c r="G148" s="12">
        <f t="shared" si="17"/>
        <v>41.368128652035338</v>
      </c>
    </row>
    <row r="149" spans="1:7" x14ac:dyDescent="0.25">
      <c r="A149" t="s">
        <v>198</v>
      </c>
      <c r="B149">
        <v>74.591170000000005</v>
      </c>
      <c r="C149">
        <v>58.262569999999997</v>
      </c>
      <c r="D149" s="12">
        <f t="shared" si="14"/>
        <v>86.621587382000001</v>
      </c>
      <c r="E149" s="12">
        <f t="shared" si="15"/>
        <v>-28.359017382000005</v>
      </c>
      <c r="F149" s="12">
        <f t="shared" si="16"/>
        <v>110.11987404396466</v>
      </c>
      <c r="G149" s="12">
        <f t="shared" si="17"/>
        <v>63.123300720035346</v>
      </c>
    </row>
    <row r="150" spans="1:7" x14ac:dyDescent="0.25">
      <c r="A150" t="s">
        <v>199</v>
      </c>
      <c r="B150">
        <v>2.2176719999999999</v>
      </c>
      <c r="C150">
        <v>43.980240000000002</v>
      </c>
      <c r="D150" s="12">
        <f t="shared" si="14"/>
        <v>57.3392700912</v>
      </c>
      <c r="E150" s="12">
        <f t="shared" si="15"/>
        <v>-13.359030091199998</v>
      </c>
      <c r="F150" s="12">
        <f t="shared" si="16"/>
        <v>80.837556753164648</v>
      </c>
      <c r="G150" s="12">
        <f t="shared" si="17"/>
        <v>33.840983429235351</v>
      </c>
    </row>
    <row r="151" spans="1:7" x14ac:dyDescent="0.25">
      <c r="A151" t="s">
        <v>200</v>
      </c>
      <c r="B151">
        <v>128.01599999999999</v>
      </c>
      <c r="C151">
        <v>99.614450000000005</v>
      </c>
      <c r="D151" s="12">
        <f t="shared" si="14"/>
        <v>108.23727360000001</v>
      </c>
      <c r="E151" s="12">
        <f t="shared" si="15"/>
        <v>-8.6228236000000038</v>
      </c>
      <c r="F151" s="12">
        <f t="shared" si="16"/>
        <v>131.73556026196465</v>
      </c>
      <c r="G151" s="12">
        <f t="shared" si="17"/>
        <v>84.738986938035353</v>
      </c>
    </row>
    <row r="152" spans="1:7" x14ac:dyDescent="0.25">
      <c r="A152" t="s">
        <v>202</v>
      </c>
      <c r="B152">
        <v>44.67557</v>
      </c>
      <c r="C152">
        <v>72.792969999999997</v>
      </c>
      <c r="D152" s="12">
        <f t="shared" si="14"/>
        <v>74.517735622000004</v>
      </c>
      <c r="E152" s="12">
        <f t="shared" si="15"/>
        <v>-1.7247656220000067</v>
      </c>
      <c r="F152" s="12">
        <f t="shared" si="16"/>
        <v>98.016022283964659</v>
      </c>
      <c r="G152" s="12">
        <f t="shared" si="17"/>
        <v>51.019448960035348</v>
      </c>
    </row>
    <row r="153" spans="1:7" x14ac:dyDescent="0.25">
      <c r="A153" t="s">
        <v>203</v>
      </c>
      <c r="B153">
        <v>60.043320000000001</v>
      </c>
      <c r="C153">
        <v>84.22166</v>
      </c>
      <c r="D153" s="12">
        <f t="shared" si="14"/>
        <v>80.735527271999999</v>
      </c>
      <c r="E153" s="12">
        <f t="shared" si="15"/>
        <v>3.4861327280000012</v>
      </c>
      <c r="F153" s="12">
        <f t="shared" si="16"/>
        <v>104.23381393396465</v>
      </c>
      <c r="G153" s="12">
        <f t="shared" si="17"/>
        <v>57.237240610035343</v>
      </c>
    </row>
    <row r="154" spans="1:7" x14ac:dyDescent="0.25">
      <c r="A154" t="s">
        <v>204</v>
      </c>
      <c r="B154">
        <v>4.7089829999999999</v>
      </c>
      <c r="C154">
        <v>90.462900000000005</v>
      </c>
      <c r="D154" s="12">
        <f t="shared" si="14"/>
        <v>58.347254521800004</v>
      </c>
      <c r="E154" s="12">
        <f t="shared" si="15"/>
        <v>32.115645478200001</v>
      </c>
      <c r="F154" s="12">
        <f t="shared" si="16"/>
        <v>81.845541183764652</v>
      </c>
      <c r="G154" s="12">
        <f t="shared" si="17"/>
        <v>34.848967859835355</v>
      </c>
    </row>
    <row r="155" spans="1:7" x14ac:dyDescent="0.25">
      <c r="A155" t="s">
        <v>205</v>
      </c>
      <c r="B155">
        <v>1.1216710000000001</v>
      </c>
      <c r="C155">
        <v>22.883870000000002</v>
      </c>
      <c r="D155" s="12">
        <f t="shared" si="14"/>
        <v>56.895828086599998</v>
      </c>
      <c r="E155" s="12">
        <f t="shared" si="15"/>
        <v>-34.011958086599996</v>
      </c>
      <c r="F155" s="12">
        <f t="shared" si="16"/>
        <v>80.394114748564647</v>
      </c>
      <c r="G155" s="12">
        <f t="shared" si="17"/>
        <v>33.397541424635349</v>
      </c>
    </row>
    <row r="156" spans="1:7" x14ac:dyDescent="0.25">
      <c r="A156" t="s">
        <v>206</v>
      </c>
      <c r="B156">
        <v>19.128129999999999</v>
      </c>
      <c r="C156">
        <v>77.997479999999996</v>
      </c>
      <c r="D156" s="12">
        <f t="shared" si="14"/>
        <v>64.181241397999997</v>
      </c>
      <c r="E156" s="12">
        <f t="shared" si="15"/>
        <v>13.816238601999999</v>
      </c>
      <c r="F156" s="12">
        <f t="shared" si="16"/>
        <v>87.679528059964653</v>
      </c>
      <c r="G156" s="12">
        <f t="shared" si="17"/>
        <v>40.682954736035342</v>
      </c>
    </row>
    <row r="157" spans="1:7" x14ac:dyDescent="0.25">
      <c r="A157" t="s">
        <v>208</v>
      </c>
      <c r="B157">
        <v>66.173599999999993</v>
      </c>
      <c r="C157">
        <v>99.554280000000006</v>
      </c>
      <c r="D157" s="12">
        <f t="shared" si="14"/>
        <v>83.215838559999995</v>
      </c>
      <c r="E157" s="12">
        <f t="shared" si="15"/>
        <v>16.338441440000011</v>
      </c>
      <c r="F157" s="12">
        <f t="shared" si="16"/>
        <v>106.71412522196465</v>
      </c>
      <c r="G157" s="12">
        <f t="shared" si="17"/>
        <v>59.717551898035339</v>
      </c>
    </row>
    <row r="158" spans="1:7" x14ac:dyDescent="0.25">
      <c r="A158" t="s">
        <v>209</v>
      </c>
      <c r="B158">
        <v>9.9035309999999992</v>
      </c>
      <c r="C158">
        <v>47.609279999999998</v>
      </c>
      <c r="D158" s="12">
        <f t="shared" si="14"/>
        <v>60.448968642600001</v>
      </c>
      <c r="E158" s="12">
        <f t="shared" si="15"/>
        <v>-12.839688642600002</v>
      </c>
      <c r="F158" s="12">
        <f t="shared" si="16"/>
        <v>83.947255304564649</v>
      </c>
      <c r="G158" s="12">
        <f t="shared" si="17"/>
        <v>36.950681980635352</v>
      </c>
    </row>
    <row r="159" spans="1:7" x14ac:dyDescent="0.25">
      <c r="A159" t="s">
        <v>286</v>
      </c>
      <c r="B159">
        <v>23.702369999999998</v>
      </c>
      <c r="C159">
        <v>110.0913</v>
      </c>
      <c r="D159" s="12">
        <f t="shared" si="14"/>
        <v>66.031978902000006</v>
      </c>
      <c r="E159" s="12">
        <f t="shared" si="15"/>
        <v>44.059321097999998</v>
      </c>
      <c r="F159" s="12">
        <f t="shared" si="16"/>
        <v>89.530265563964662</v>
      </c>
      <c r="G159" s="12">
        <f t="shared" si="17"/>
        <v>42.53369224003535</v>
      </c>
    </row>
    <row r="160" spans="1:7" x14ac:dyDescent="0.25">
      <c r="A160" t="s">
        <v>211</v>
      </c>
      <c r="B160">
        <v>25.90606</v>
      </c>
      <c r="C160">
        <v>79.569140000000004</v>
      </c>
      <c r="D160" s="12">
        <f t="shared" si="14"/>
        <v>66.923591876000003</v>
      </c>
      <c r="E160" s="12">
        <f t="shared" si="15"/>
        <v>12.645548124000001</v>
      </c>
      <c r="F160" s="12">
        <f t="shared" si="16"/>
        <v>90.421878537964659</v>
      </c>
      <c r="G160" s="12">
        <f t="shared" si="17"/>
        <v>43.425305214035347</v>
      </c>
    </row>
    <row r="161" spans="1:7" x14ac:dyDescent="0.25">
      <c r="A161" t="s">
        <v>287</v>
      </c>
      <c r="B161">
        <v>16.998339999999999</v>
      </c>
      <c r="C161">
        <v>89.379819999999995</v>
      </c>
      <c r="D161" s="12">
        <f t="shared" si="14"/>
        <v>63.319528364</v>
      </c>
      <c r="E161" s="12">
        <f t="shared" si="15"/>
        <v>26.060291635999995</v>
      </c>
      <c r="F161" s="12">
        <f t="shared" si="16"/>
        <v>86.817815025964649</v>
      </c>
      <c r="G161" s="12">
        <f t="shared" si="17"/>
        <v>39.821241702035351</v>
      </c>
    </row>
    <row r="162" spans="1:7" x14ac:dyDescent="0.25">
      <c r="A162" t="s">
        <v>214</v>
      </c>
      <c r="B162">
        <v>5.5456380000000003</v>
      </c>
      <c r="C162">
        <v>67.629379999999998</v>
      </c>
      <c r="D162" s="12">
        <f t="shared" si="14"/>
        <v>58.6857651348</v>
      </c>
      <c r="E162" s="12">
        <f t="shared" si="15"/>
        <v>8.9436148651999972</v>
      </c>
      <c r="F162" s="12">
        <f t="shared" si="16"/>
        <v>82.184051796764649</v>
      </c>
      <c r="G162" s="12">
        <f t="shared" si="17"/>
        <v>35.187478472835352</v>
      </c>
    </row>
    <row r="163" spans="1:7" x14ac:dyDescent="0.25">
      <c r="A163" t="s">
        <v>215</v>
      </c>
      <c r="B163">
        <v>25.863119999999999</v>
      </c>
      <c r="C163">
        <v>54.607170000000004</v>
      </c>
      <c r="D163" s="12">
        <f t="shared" si="14"/>
        <v>66.906218351999996</v>
      </c>
      <c r="E163" s="12">
        <f t="shared" si="15"/>
        <v>-12.299048351999993</v>
      </c>
      <c r="F163" s="12">
        <f t="shared" si="16"/>
        <v>90.404505013964652</v>
      </c>
      <c r="G163" s="12">
        <f t="shared" si="17"/>
        <v>43.40793169003534</v>
      </c>
    </row>
    <row r="164" spans="1:7" x14ac:dyDescent="0.25">
      <c r="A164" t="s">
        <v>216</v>
      </c>
      <c r="B164">
        <v>9.2567210000000006</v>
      </c>
      <c r="C164">
        <v>72.078100000000006</v>
      </c>
      <c r="D164" s="12">
        <f t="shared" si="14"/>
        <v>60.187269316600002</v>
      </c>
      <c r="E164" s="12">
        <f t="shared" si="15"/>
        <v>11.890830683400004</v>
      </c>
      <c r="F164" s="12">
        <f t="shared" si="16"/>
        <v>83.685555978564651</v>
      </c>
      <c r="G164" s="12">
        <f t="shared" si="17"/>
        <v>36.688982654635353</v>
      </c>
    </row>
    <row r="165" spans="1:7" x14ac:dyDescent="0.25">
      <c r="A165" t="s">
        <v>217</v>
      </c>
      <c r="B165">
        <v>87.80753</v>
      </c>
      <c r="C165">
        <v>121.5967</v>
      </c>
      <c r="D165" s="12">
        <f t="shared" si="14"/>
        <v>91.968926637999999</v>
      </c>
      <c r="E165" s="12">
        <f t="shared" si="15"/>
        <v>29.627773361999999</v>
      </c>
      <c r="F165" s="12">
        <f t="shared" si="16"/>
        <v>115.46721329996465</v>
      </c>
      <c r="G165" s="12">
        <f t="shared" si="17"/>
        <v>68.470639976035343</v>
      </c>
    </row>
    <row r="166" spans="1:7" x14ac:dyDescent="0.25">
      <c r="A166" t="s">
        <v>218</v>
      </c>
      <c r="B166">
        <v>97.4221</v>
      </c>
      <c r="C166">
        <v>157.59700000000001</v>
      </c>
      <c r="D166" s="12">
        <f t="shared" si="14"/>
        <v>95.858981660000012</v>
      </c>
      <c r="E166" s="12">
        <f t="shared" si="15"/>
        <v>61.738018339999996</v>
      </c>
      <c r="F166" s="12">
        <f t="shared" si="16"/>
        <v>119.35726832196467</v>
      </c>
      <c r="G166" s="12">
        <f t="shared" si="17"/>
        <v>72.360694998035356</v>
      </c>
    </row>
    <row r="167" spans="1:7" x14ac:dyDescent="0.25">
      <c r="A167" t="s">
        <v>301</v>
      </c>
      <c r="B167">
        <v>8.7153989999999997</v>
      </c>
      <c r="C167">
        <v>60.273310000000002</v>
      </c>
      <c r="D167" s="12">
        <f t="shared" si="14"/>
        <v>59.968250435400002</v>
      </c>
      <c r="E167" s="12">
        <f t="shared" si="15"/>
        <v>0.3050595646000005</v>
      </c>
      <c r="F167" s="12">
        <f t="shared" si="16"/>
        <v>83.46653709736465</v>
      </c>
      <c r="G167" s="12">
        <f t="shared" si="17"/>
        <v>36.469963773435353</v>
      </c>
    </row>
    <row r="168" spans="1:7" x14ac:dyDescent="0.25">
      <c r="A168" t="s">
        <v>302</v>
      </c>
      <c r="B168">
        <v>69.347329999999999</v>
      </c>
      <c r="C168">
        <v>58.416460000000001</v>
      </c>
      <c r="D168" s="12">
        <f t="shared" si="14"/>
        <v>84.499929718000004</v>
      </c>
      <c r="E168" s="12">
        <f t="shared" si="15"/>
        <v>-26.083469718000003</v>
      </c>
      <c r="F168" s="12">
        <f t="shared" si="16"/>
        <v>107.99821637996466</v>
      </c>
      <c r="G168" s="12">
        <f t="shared" si="17"/>
        <v>61.001643056035348</v>
      </c>
    </row>
    <row r="169" spans="1:7" x14ac:dyDescent="0.25">
      <c r="A169" t="s">
        <v>220</v>
      </c>
      <c r="B169">
        <v>4.6712699999999998</v>
      </c>
      <c r="C169">
        <v>34.536529999999999</v>
      </c>
      <c r="D169" s="12">
        <f t="shared" si="14"/>
        <v>58.331995841999998</v>
      </c>
      <c r="E169" s="12">
        <f t="shared" si="15"/>
        <v>-23.795465841999999</v>
      </c>
      <c r="F169" s="12">
        <f t="shared" si="16"/>
        <v>81.830282503964654</v>
      </c>
      <c r="G169" s="12">
        <f t="shared" si="17"/>
        <v>34.833709180035342</v>
      </c>
    </row>
    <row r="170" spans="1:7" x14ac:dyDescent="0.25">
      <c r="A170" t="s">
        <v>221</v>
      </c>
      <c r="B170">
        <v>2.83657</v>
      </c>
      <c r="C170">
        <v>45.062199999999997</v>
      </c>
      <c r="D170" s="12">
        <f t="shared" si="14"/>
        <v>57.589676222000001</v>
      </c>
      <c r="E170" s="12">
        <f t="shared" si="15"/>
        <v>-12.527476222000004</v>
      </c>
      <c r="F170" s="12">
        <f t="shared" si="16"/>
        <v>81.08796288396465</v>
      </c>
      <c r="G170" s="12">
        <f t="shared" si="17"/>
        <v>34.091389560035353</v>
      </c>
    </row>
    <row r="171" spans="1:7" x14ac:dyDescent="0.25">
      <c r="A171" t="s">
        <v>222</v>
      </c>
      <c r="B171">
        <v>19.781649999999999</v>
      </c>
      <c r="C171">
        <v>52.648299999999999</v>
      </c>
      <c r="D171" s="12">
        <f t="shared" si="14"/>
        <v>64.445655590000001</v>
      </c>
      <c r="E171" s="12">
        <f t="shared" si="15"/>
        <v>-11.797355590000002</v>
      </c>
      <c r="F171" s="12">
        <f t="shared" si="16"/>
        <v>87.943942251964657</v>
      </c>
      <c r="G171" s="12">
        <f t="shared" si="17"/>
        <v>40.947368928035345</v>
      </c>
    </row>
    <row r="172" spans="1:7" x14ac:dyDescent="0.25">
      <c r="A172" t="s">
        <v>223</v>
      </c>
      <c r="B172">
        <v>2.761355</v>
      </c>
      <c r="C172">
        <v>71.056600000000003</v>
      </c>
      <c r="D172" s="12">
        <f t="shared" si="14"/>
        <v>57.559244233000001</v>
      </c>
      <c r="E172" s="12">
        <f t="shared" si="15"/>
        <v>13.497355767000002</v>
      </c>
      <c r="F172" s="12">
        <f t="shared" si="16"/>
        <v>81.057530894964657</v>
      </c>
      <c r="G172" s="12">
        <f t="shared" si="17"/>
        <v>34.060957571035345</v>
      </c>
    </row>
    <row r="173" spans="1:7" x14ac:dyDescent="0.25">
      <c r="A173" t="s">
        <v>224</v>
      </c>
      <c r="B173">
        <v>1.863353</v>
      </c>
      <c r="C173">
        <v>53.400509999999997</v>
      </c>
      <c r="D173" s="12">
        <f t="shared" si="14"/>
        <v>57.195912623799998</v>
      </c>
      <c r="E173" s="12">
        <f t="shared" si="15"/>
        <v>-3.7954026238000012</v>
      </c>
      <c r="F173" s="12">
        <f t="shared" si="16"/>
        <v>80.694199285764654</v>
      </c>
      <c r="G173" s="12">
        <f t="shared" si="17"/>
        <v>33.697625961835342</v>
      </c>
    </row>
    <row r="174" spans="1:7" x14ac:dyDescent="0.25">
      <c r="A174" t="s">
        <v>225</v>
      </c>
      <c r="B174">
        <v>18.443729999999999</v>
      </c>
      <c r="C174">
        <v>43.373260000000002</v>
      </c>
      <c r="D174" s="12">
        <f t="shared" si="14"/>
        <v>63.904333158</v>
      </c>
      <c r="E174" s="12">
        <f t="shared" si="15"/>
        <v>-20.531073157999998</v>
      </c>
      <c r="F174" s="12">
        <f t="shared" si="16"/>
        <v>87.402619819964656</v>
      </c>
      <c r="G174" s="12">
        <f t="shared" si="17"/>
        <v>40.406046496035344</v>
      </c>
    </row>
    <row r="175" spans="1:7" x14ac:dyDescent="0.25">
      <c r="A175" t="s">
        <v>284</v>
      </c>
      <c r="B175">
        <v>54.81279</v>
      </c>
      <c r="C175">
        <v>68.003950000000003</v>
      </c>
      <c r="D175" s="12">
        <f t="shared" si="14"/>
        <v>78.619254834000003</v>
      </c>
      <c r="E175" s="12">
        <f t="shared" si="15"/>
        <v>-10.615304834</v>
      </c>
      <c r="F175" s="12">
        <f t="shared" si="16"/>
        <v>102.11754149596466</v>
      </c>
      <c r="G175" s="12">
        <f t="shared" si="17"/>
        <v>55.120968172035347</v>
      </c>
    </row>
    <row r="176" spans="1:7" x14ac:dyDescent="0.25">
      <c r="A176" t="s">
        <v>227</v>
      </c>
      <c r="B176">
        <v>16.172999999999998</v>
      </c>
      <c r="C176">
        <v>54.412579999999998</v>
      </c>
      <c r="D176" s="12">
        <f t="shared" si="14"/>
        <v>62.985595799999999</v>
      </c>
      <c r="E176" s="12">
        <f t="shared" si="15"/>
        <v>-8.5730158000000003</v>
      </c>
      <c r="F176" s="12">
        <f t="shared" si="16"/>
        <v>86.483882461964654</v>
      </c>
      <c r="G176" s="12">
        <f t="shared" si="17"/>
        <v>39.487309138035343</v>
      </c>
    </row>
    <row r="177" spans="1:7" x14ac:dyDescent="0.25">
      <c r="A177" t="s">
        <v>228</v>
      </c>
      <c r="B177">
        <v>24.88794</v>
      </c>
      <c r="C177">
        <v>78.522450000000006</v>
      </c>
      <c r="D177" s="12">
        <f t="shared" si="14"/>
        <v>66.511660524000007</v>
      </c>
      <c r="E177" s="12">
        <f t="shared" si="15"/>
        <v>12.010789475999999</v>
      </c>
      <c r="F177" s="12">
        <f t="shared" si="16"/>
        <v>90.009947185964663</v>
      </c>
      <c r="G177" s="12">
        <f t="shared" si="17"/>
        <v>43.013373862035351</v>
      </c>
    </row>
    <row r="178" spans="1:7" x14ac:dyDescent="0.25">
      <c r="A178" t="s">
        <v>229</v>
      </c>
      <c r="B178">
        <v>37.834290000000003</v>
      </c>
      <c r="C178">
        <v>28.689720000000001</v>
      </c>
      <c r="D178" s="12">
        <f t="shared" si="14"/>
        <v>71.749753733999995</v>
      </c>
      <c r="E178" s="12">
        <f t="shared" si="15"/>
        <v>-43.060033733999994</v>
      </c>
      <c r="F178" s="12">
        <f t="shared" si="16"/>
        <v>95.248040395964651</v>
      </c>
      <c r="G178" s="12">
        <f t="shared" si="17"/>
        <v>48.251467072035339</v>
      </c>
    </row>
    <row r="179" spans="1:7" x14ac:dyDescent="0.25">
      <c r="A179" t="s">
        <v>232</v>
      </c>
      <c r="B179">
        <v>2.776135</v>
      </c>
      <c r="C179">
        <v>39.3825</v>
      </c>
      <c r="D179" s="12">
        <f t="shared" si="14"/>
        <v>57.565224221000001</v>
      </c>
      <c r="E179" s="12">
        <f t="shared" si="15"/>
        <v>-18.182724221000001</v>
      </c>
      <c r="F179" s="12">
        <f t="shared" si="16"/>
        <v>81.06351088296465</v>
      </c>
      <c r="G179" s="12">
        <f t="shared" si="17"/>
        <v>34.066937559035352</v>
      </c>
    </row>
    <row r="180" spans="1:7" x14ac:dyDescent="0.25">
      <c r="A180" t="s">
        <v>233</v>
      </c>
      <c r="B180">
        <v>17.86769</v>
      </c>
      <c r="C180">
        <v>30.553889999999999</v>
      </c>
      <c r="D180" s="12">
        <f t="shared" si="14"/>
        <v>63.671267374000003</v>
      </c>
      <c r="E180" s="12">
        <f t="shared" si="15"/>
        <v>-33.117377374</v>
      </c>
      <c r="F180" s="12">
        <f t="shared" si="16"/>
        <v>87.169554035964651</v>
      </c>
      <c r="G180" s="12">
        <f t="shared" si="17"/>
        <v>40.172980712035354</v>
      </c>
    </row>
    <row r="181" spans="1:7" x14ac:dyDescent="0.25">
      <c r="A181" t="s">
        <v>234</v>
      </c>
      <c r="B181">
        <v>152.4615</v>
      </c>
      <c r="C181">
        <v>89.704790000000003</v>
      </c>
      <c r="D181" s="12">
        <f t="shared" si="14"/>
        <v>118.1279229</v>
      </c>
      <c r="E181" s="12">
        <f t="shared" si="15"/>
        <v>-28.423132899999999</v>
      </c>
      <c r="F181" s="12">
        <f t="shared" si="16"/>
        <v>141.62620956196466</v>
      </c>
      <c r="G181" s="12">
        <f t="shared" si="17"/>
        <v>94.629636238035346</v>
      </c>
    </row>
    <row r="182" spans="1:7" x14ac:dyDescent="0.25">
      <c r="A182" t="s">
        <v>235</v>
      </c>
      <c r="B182">
        <v>82.594579999999993</v>
      </c>
      <c r="C182">
        <v>95.073970000000003</v>
      </c>
      <c r="D182" s="12">
        <f t="shared" si="14"/>
        <v>89.859767067999996</v>
      </c>
      <c r="E182" s="12">
        <f t="shared" si="15"/>
        <v>5.2142029320000063</v>
      </c>
      <c r="F182" s="12">
        <f t="shared" si="16"/>
        <v>113.35805372996465</v>
      </c>
      <c r="G182" s="12">
        <f t="shared" si="17"/>
        <v>66.361480406035341</v>
      </c>
    </row>
    <row r="183" spans="1:7" x14ac:dyDescent="0.25">
      <c r="A183" t="s">
        <v>236</v>
      </c>
      <c r="B183">
        <v>100</v>
      </c>
      <c r="C183">
        <v>100</v>
      </c>
      <c r="D183" s="12">
        <f t="shared" si="14"/>
        <v>96.902000000000001</v>
      </c>
      <c r="E183" s="12">
        <f t="shared" si="15"/>
        <v>3.097999999999999</v>
      </c>
      <c r="F183" s="12">
        <f t="shared" si="16"/>
        <v>120.40028666196466</v>
      </c>
      <c r="G183" s="12">
        <f t="shared" si="17"/>
        <v>73.403713338035345</v>
      </c>
    </row>
    <row r="184" spans="1:7" x14ac:dyDescent="0.25">
      <c r="A184" t="s">
        <v>237</v>
      </c>
      <c r="B184">
        <v>29.357060000000001</v>
      </c>
      <c r="C184">
        <v>89.967140000000001</v>
      </c>
      <c r="D184" s="12">
        <f t="shared" si="14"/>
        <v>68.319866476000001</v>
      </c>
      <c r="E184" s="12">
        <f t="shared" si="15"/>
        <v>21.647273523999999</v>
      </c>
      <c r="F184" s="12">
        <f t="shared" si="16"/>
        <v>91.818153137964657</v>
      </c>
      <c r="G184" s="12">
        <f t="shared" si="17"/>
        <v>44.821579814035346</v>
      </c>
    </row>
    <row r="185" spans="1:7" x14ac:dyDescent="0.25">
      <c r="A185" t="s">
        <v>238</v>
      </c>
      <c r="B185">
        <v>6.5242690000000003</v>
      </c>
      <c r="C185">
        <v>51.897750000000002</v>
      </c>
      <c r="D185" s="12">
        <f t="shared" si="14"/>
        <v>59.081719237400002</v>
      </c>
      <c r="E185" s="12">
        <f t="shared" si="15"/>
        <v>-7.1839692373999995</v>
      </c>
      <c r="F185" s="12">
        <f t="shared" si="16"/>
        <v>82.58000589936465</v>
      </c>
      <c r="G185" s="12">
        <f t="shared" si="17"/>
        <v>35.583432575435353</v>
      </c>
    </row>
    <row r="186" spans="1:7" x14ac:dyDescent="0.25">
      <c r="A186" t="s">
        <v>239</v>
      </c>
      <c r="B186">
        <v>16.42597</v>
      </c>
      <c r="C186">
        <v>45.817599999999999</v>
      </c>
      <c r="D186" s="12">
        <f t="shared" si="14"/>
        <v>63.087947462000002</v>
      </c>
      <c r="E186" s="12">
        <f t="shared" si="15"/>
        <v>-17.270347462000004</v>
      </c>
      <c r="F186" s="12">
        <f t="shared" si="16"/>
        <v>86.586234123964658</v>
      </c>
      <c r="G186" s="12">
        <f t="shared" si="17"/>
        <v>39.589660800035347</v>
      </c>
    </row>
    <row r="187" spans="1:7" x14ac:dyDescent="0.25">
      <c r="A187" t="s">
        <v>303</v>
      </c>
      <c r="B187">
        <v>25.291720000000002</v>
      </c>
      <c r="C187">
        <v>119.6408</v>
      </c>
      <c r="D187" s="12">
        <f t="shared" si="14"/>
        <v>66.675029911999999</v>
      </c>
      <c r="E187" s="12">
        <f t="shared" si="15"/>
        <v>52.965770087999999</v>
      </c>
      <c r="F187" s="12">
        <f t="shared" si="16"/>
        <v>90.173316573964655</v>
      </c>
      <c r="G187" s="12">
        <f t="shared" si="17"/>
        <v>43.176743250035344</v>
      </c>
    </row>
    <row r="188" spans="1:7" x14ac:dyDescent="0.25">
      <c r="A188" t="s">
        <v>241</v>
      </c>
      <c r="B188">
        <v>6.8588589999999998</v>
      </c>
      <c r="C188">
        <v>37.091679999999997</v>
      </c>
      <c r="D188" s="12">
        <f t="shared" si="14"/>
        <v>59.2170943514</v>
      </c>
      <c r="E188" s="12">
        <f t="shared" si="15"/>
        <v>-22.125414351400003</v>
      </c>
      <c r="F188" s="12">
        <f t="shared" si="16"/>
        <v>82.715381013364649</v>
      </c>
      <c r="G188" s="12">
        <f t="shared" si="17"/>
        <v>35.718807689435351</v>
      </c>
    </row>
    <row r="189" spans="1:7" x14ac:dyDescent="0.25">
      <c r="A189" t="s">
        <v>304</v>
      </c>
      <c r="B189">
        <v>5.8462589999999999</v>
      </c>
      <c r="C189">
        <v>57.16872</v>
      </c>
      <c r="D189" s="12">
        <f t="shared" si="14"/>
        <v>58.807396391399998</v>
      </c>
      <c r="E189" s="12">
        <f t="shared" si="15"/>
        <v>-1.6386763913999971</v>
      </c>
      <c r="F189" s="12">
        <f t="shared" si="16"/>
        <v>82.305683053364646</v>
      </c>
      <c r="G189" s="12">
        <f t="shared" si="17"/>
        <v>35.309109729435349</v>
      </c>
    </row>
    <row r="190" spans="1:7" x14ac:dyDescent="0.25">
      <c r="A190" t="s">
        <v>245</v>
      </c>
      <c r="B190">
        <v>4.8690439999999997</v>
      </c>
      <c r="C190">
        <v>48.712739999999997</v>
      </c>
      <c r="D190" s="12">
        <f t="shared" si="14"/>
        <v>58.412015202399999</v>
      </c>
      <c r="E190" s="12">
        <f t="shared" si="15"/>
        <v>-9.6992752024000026</v>
      </c>
      <c r="F190" s="12">
        <f t="shared" si="16"/>
        <v>81.910301864364655</v>
      </c>
      <c r="G190" s="12">
        <f t="shared" si="17"/>
        <v>34.913728540435343</v>
      </c>
    </row>
    <row r="191" spans="1:7" x14ac:dyDescent="0.25">
      <c r="A191" t="s">
        <v>246</v>
      </c>
      <c r="B191">
        <v>0.79269800000000001</v>
      </c>
      <c r="C191">
        <v>207.3759</v>
      </c>
      <c r="D191" s="12">
        <f t="shared" si="14"/>
        <v>56.762725610799997</v>
      </c>
      <c r="E191" s="12">
        <f t="shared" si="15"/>
        <v>150.6131743892</v>
      </c>
      <c r="F191" s="12">
        <f t="shared" si="16"/>
        <v>80.261012272764646</v>
      </c>
      <c r="G191" s="12">
        <f t="shared" si="17"/>
        <v>33.264438948835348</v>
      </c>
    </row>
    <row r="192" spans="1:7" x14ac:dyDescent="0.25">
      <c r="E192" s="12">
        <f>+_xlfn.STDEV.S(E2:E191)</f>
        <v>23.498286661964652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e61f9b1-e23d-4f49-b3d7-56b991556c4b" ContentTypeId="0x01010066B06E59AB175241BBFB297522263BEB" PreviousValue="false"/>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_catalogs/masterpage/ECMForms/DisclosureCorporateCT/View.aspx</Display>
  <Edit>_catalogs/masterpage/ECMForms/DisclosureCorporateCT/Edit.aspx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EZSHARE-1728116555-2916</_dlc_DocId>
    <_dlc_DocIdUrl xmlns="cdc7663a-08f0-4737-9e8c-148ce897a09c">
      <Url>https://idbg.sharepoint.com/teams/ez-VPS/Pub/IDBPub/_layouts/15/DocIdRedir.aspx?ID=EZSHARE-1728116555-2916</Url>
      <Description>EZSHARE-1728116555-2916</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6B75C1AE-1A37-4BA0-AF2A-125468697880}"/>
</file>

<file path=customXml/itemProps2.xml><?xml version="1.0" encoding="utf-8"?>
<ds:datastoreItem xmlns:ds="http://schemas.openxmlformats.org/officeDocument/2006/customXml" ds:itemID="{E8813970-775D-4AA0-B4FB-F9D7131F1F76}"/>
</file>

<file path=customXml/itemProps3.xml><?xml version="1.0" encoding="utf-8"?>
<ds:datastoreItem xmlns:ds="http://schemas.openxmlformats.org/officeDocument/2006/customXml" ds:itemID="{2D0240F2-F059-427A-9195-6F90A2D0BFBB}"/>
</file>

<file path=customXml/itemProps4.xml><?xml version="1.0" encoding="utf-8"?>
<ds:datastoreItem xmlns:ds="http://schemas.openxmlformats.org/officeDocument/2006/customXml" ds:itemID="{F9F33040-A507-4343-8DB8-C3A70BC8E995}"/>
</file>

<file path=customXml/itemProps5.xml><?xml version="1.0" encoding="utf-8"?>
<ds:datastoreItem xmlns:ds="http://schemas.openxmlformats.org/officeDocument/2006/customXml" ds:itemID="{CB3EA44E-4C91-4FAD-993E-7B23A12F9BAE}"/>
</file>

<file path=customXml/itemProps6.xml><?xml version="1.0" encoding="utf-8"?>
<ds:datastoreItem xmlns:ds="http://schemas.openxmlformats.org/officeDocument/2006/customXml" ds:itemID="{A0146E9B-83E8-45A2-9D62-741AEAE3B2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Figure 4.1</vt:lpstr>
      <vt:lpstr>Table 4.1</vt:lpstr>
      <vt:lpstr>Employ Pop ratio</vt:lpstr>
      <vt:lpstr>Figure 4.2</vt:lpstr>
      <vt:lpstr>Figure 4.3</vt:lpstr>
      <vt:lpstr>Figure 4.4</vt:lpstr>
      <vt:lpstr>Figure 4.5</vt:lpstr>
      <vt:lpstr>Figure 4.6</vt:lpstr>
      <vt:lpstr>Figure 4.7</vt:lpstr>
      <vt:lpstr>Figure 4.8</vt:lpstr>
      <vt:lpstr>Figure 4.9</vt:lpstr>
      <vt:lpstr>Figure 4.10</vt:lpstr>
      <vt:lpstr>Figure 4.11</vt:lpstr>
      <vt:lpstr>Figure 4.12</vt:lpstr>
      <vt:lpstr>Figure 4.13</vt:lpstr>
      <vt:lpstr>Figure 4.14</vt:lpstr>
      <vt:lpstr>'Figure 4.10'!Print_Area</vt:lpstr>
      <vt:lpstr>'Figure 4.4'!Print_Area</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keywords/>
  <cp:lastModifiedBy>SRK</cp:lastModifiedBy>
  <dcterms:created xsi:type="dcterms:W3CDTF">2013-11-15T16:46:06Z</dcterms:created>
  <dcterms:modified xsi:type="dcterms:W3CDTF">2015-02-25T22:12:07Z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90708943-e306-4555-a544-d15860300c75</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